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Volumes/Wu Lab/Wu Lab Data/Tao/elife/"/>
    </mc:Choice>
  </mc:AlternateContent>
  <bookViews>
    <workbookView xWindow="1880" yWindow="2440" windowWidth="32640" windowHeight="217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1" l="1"/>
  <c r="O29" i="1"/>
  <c r="O30" i="1"/>
  <c r="O31" i="1"/>
  <c r="N28" i="1"/>
  <c r="N29" i="1"/>
  <c r="N30" i="1"/>
  <c r="N31" i="1"/>
  <c r="P31" i="1"/>
  <c r="O12" i="1"/>
  <c r="O13" i="1"/>
  <c r="O14" i="1"/>
  <c r="O15" i="1"/>
  <c r="N12" i="1"/>
  <c r="N13" i="1"/>
  <c r="N14" i="1"/>
  <c r="N15" i="1"/>
  <c r="P15" i="1"/>
  <c r="G12" i="1"/>
  <c r="G13" i="1"/>
  <c r="G14" i="1"/>
  <c r="H12" i="1"/>
  <c r="H13" i="1"/>
  <c r="H14" i="1"/>
  <c r="G22" i="1"/>
  <c r="H22" i="1"/>
  <c r="I22" i="1"/>
  <c r="N22" i="1"/>
  <c r="O22" i="1"/>
  <c r="P22" i="1"/>
  <c r="G23" i="1"/>
  <c r="H23" i="1"/>
  <c r="I23" i="1"/>
  <c r="N23" i="1"/>
  <c r="O23" i="1"/>
  <c r="P23" i="1"/>
  <c r="G24" i="1"/>
  <c r="H24" i="1"/>
  <c r="I24" i="1"/>
  <c r="N24" i="1"/>
  <c r="O24" i="1"/>
  <c r="P24" i="1"/>
  <c r="G25" i="1"/>
  <c r="H25" i="1"/>
  <c r="I25" i="1"/>
  <c r="N25" i="1"/>
  <c r="O25" i="1"/>
  <c r="P25" i="1"/>
  <c r="G26" i="1"/>
  <c r="H26" i="1"/>
  <c r="I26" i="1"/>
  <c r="N26" i="1"/>
  <c r="O26" i="1"/>
  <c r="P26" i="1"/>
  <c r="H28" i="1"/>
  <c r="H29" i="1"/>
  <c r="H30" i="1"/>
  <c r="G28" i="1"/>
  <c r="G29" i="1"/>
  <c r="G30" i="1"/>
  <c r="H31" i="1"/>
  <c r="G31" i="1"/>
  <c r="I31" i="1"/>
  <c r="P30" i="1"/>
  <c r="I30" i="1"/>
  <c r="P29" i="1"/>
  <c r="I29" i="1"/>
  <c r="P28" i="1"/>
  <c r="I28" i="1"/>
  <c r="H15" i="1"/>
  <c r="G15" i="1"/>
  <c r="I15" i="1"/>
  <c r="P14" i="1"/>
  <c r="I14" i="1"/>
  <c r="P13" i="1"/>
  <c r="I13" i="1"/>
  <c r="P12" i="1"/>
  <c r="I12" i="1"/>
  <c r="H6" i="1"/>
  <c r="H7" i="1"/>
  <c r="H8" i="1"/>
  <c r="H10" i="1"/>
  <c r="G6" i="1"/>
  <c r="G7" i="1"/>
  <c r="G8" i="1"/>
  <c r="G10" i="1"/>
  <c r="O6" i="1"/>
  <c r="N6" i="1"/>
  <c r="P6" i="1"/>
  <c r="O7" i="1"/>
  <c r="N7" i="1"/>
  <c r="P7" i="1"/>
  <c r="O8" i="1"/>
  <c r="N8" i="1"/>
  <c r="P8" i="1"/>
  <c r="P10" i="1"/>
  <c r="O10" i="1"/>
  <c r="N10" i="1"/>
  <c r="I6" i="1"/>
  <c r="I7" i="1"/>
  <c r="I8" i="1"/>
  <c r="I10" i="1"/>
  <c r="P9" i="1"/>
  <c r="O9" i="1"/>
  <c r="N9" i="1"/>
  <c r="I9" i="1"/>
  <c r="H9" i="1"/>
  <c r="G9" i="1"/>
  <c r="I33" i="1"/>
  <c r="I17" i="1"/>
</calcChain>
</file>

<file path=xl/sharedStrings.xml><?xml version="1.0" encoding="utf-8"?>
<sst xmlns="http://schemas.openxmlformats.org/spreadsheetml/2006/main" count="59" uniqueCount="22">
  <si>
    <t>Saccule</t>
  </si>
  <si>
    <t>Utricle</t>
  </si>
  <si>
    <t>Region L</t>
  </si>
  <si>
    <t>Region M</t>
  </si>
  <si>
    <t>Control</t>
  </si>
  <si>
    <t>Total HC #</t>
  </si>
  <si>
    <t>Sample#</t>
  </si>
  <si>
    <t>Ptx vs Con</t>
  </si>
  <si>
    <t>% Mis HCs</t>
  </si>
  <si>
    <t>% Rev HCs</t>
  </si>
  <si>
    <t>% Affected HCs</t>
  </si>
  <si>
    <t xml:space="preserve">% Mis HCs </t>
  </si>
  <si>
    <t>Foxg1 Cre/+;Rosa Ptx/+</t>
  </si>
  <si>
    <t>Misorientated 
HC#</t>
  </si>
  <si>
    <t>Reversed 
HC #</t>
  </si>
  <si>
    <t>AVG</t>
  </si>
  <si>
    <t>SEM</t>
  </si>
  <si>
    <t xml:space="preserve"> t-test, P value</t>
  </si>
  <si>
    <t>Genotype</t>
  </si>
  <si>
    <t>Region IR</t>
  </si>
  <si>
    <t>Region OR</t>
  </si>
  <si>
    <r>
      <t xml:space="preserve">Quantification of stereocilia orientation in </t>
    </r>
    <r>
      <rPr>
        <b/>
        <i/>
        <sz val="24"/>
        <color theme="1"/>
        <rFont val="Calibri"/>
        <scheme val="minor"/>
      </rPr>
      <t>Ptx</t>
    </r>
    <r>
      <rPr>
        <b/>
        <sz val="24"/>
        <color theme="1"/>
        <rFont val="Calibri"/>
        <family val="2"/>
        <scheme val="minor"/>
      </rPr>
      <t xml:space="preserve"> mutants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</si>
</sst>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 (Body)"/>
    </font>
    <font>
      <b/>
      <i/>
      <sz val="2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Border="1"/>
    <xf numFmtId="0" fontId="0" fillId="0" borderId="5" xfId="0" applyFont="1" applyBorder="1"/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0" xfId="0" applyFill="1" applyBorder="1"/>
    <xf numFmtId="0" fontId="0" fillId="0" borderId="5" xfId="0" applyFont="1" applyFill="1" applyBorder="1"/>
    <xf numFmtId="0" fontId="0" fillId="0" borderId="7" xfId="0" applyBorder="1"/>
    <xf numFmtId="0" fontId="0" fillId="0" borderId="7" xfId="0" applyFill="1" applyBorder="1"/>
    <xf numFmtId="0" fontId="0" fillId="0" borderId="7" xfId="0" applyFont="1" applyBorder="1"/>
    <xf numFmtId="0" fontId="0" fillId="0" borderId="8" xfId="0" applyFill="1" applyBorder="1"/>
    <xf numFmtId="0" fontId="0" fillId="0" borderId="2" xfId="0" applyBorder="1"/>
    <xf numFmtId="0" fontId="0" fillId="0" borderId="5" xfId="0" applyBorder="1"/>
    <xf numFmtId="0" fontId="0" fillId="0" borderId="8" xfId="0" applyFont="1" applyBorder="1"/>
    <xf numFmtId="0" fontId="2" fillId="0" borderId="2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Font="1" applyFill="1" applyBorder="1"/>
    <xf numFmtId="0" fontId="0" fillId="0" borderId="3" xfId="0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8" xfId="0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11" xfId="0" applyFont="1" applyFill="1" applyBorder="1"/>
    <xf numFmtId="0" fontId="0" fillId="0" borderId="10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Font="1" applyFill="1" applyBorder="1"/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1" xfId="0" applyFill="1" applyBorder="1"/>
    <xf numFmtId="0" fontId="1" fillId="0" borderId="9" xfId="0" applyFont="1" applyFill="1" applyBorder="1" applyAlignment="1">
      <alignment horizontal="center" vertical="center"/>
    </xf>
    <xf numFmtId="0" fontId="0" fillId="0" borderId="0" xfId="0" applyFill="1"/>
    <xf numFmtId="0" fontId="4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showRuler="0" workbookViewId="0">
      <selection activeCell="B1" sqref="B1:P1"/>
    </sheetView>
  </sheetViews>
  <sheetFormatPr baseColWidth="10" defaultRowHeight="16" x14ac:dyDescent="0.2"/>
  <cols>
    <col min="1" max="1" width="22.6640625" customWidth="1"/>
    <col min="2" max="2" width="21.83203125" customWidth="1"/>
    <col min="3" max="3" width="9.5" customWidth="1"/>
    <col min="5" max="5" width="14.6640625" customWidth="1"/>
    <col min="6" max="6" width="10.6640625" customWidth="1"/>
    <col min="9" max="9" width="13.83203125" customWidth="1"/>
    <col min="10" max="10" width="2.33203125" style="47" customWidth="1"/>
    <col min="12" max="12" width="13.33203125" customWidth="1"/>
    <col min="13" max="13" width="10.5" customWidth="1"/>
    <col min="16" max="16" width="13.6640625" customWidth="1"/>
  </cols>
  <sheetData>
    <row r="1" spans="2:16" ht="59" customHeight="1" x14ac:dyDescent="0.35">
      <c r="B1" s="50" t="s">
        <v>21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s="32" customFormat="1" x14ac:dyDescent="0.2">
      <c r="J2" s="41"/>
    </row>
    <row r="3" spans="2:16" s="32" customFormat="1" x14ac:dyDescent="0.2">
      <c r="J3" s="41"/>
    </row>
    <row r="4" spans="2:16" s="32" customFormat="1" ht="28" customHeight="1" thickBot="1" x14ac:dyDescent="0.25">
      <c r="B4" s="48" t="s">
        <v>1</v>
      </c>
      <c r="C4" s="33"/>
      <c r="D4" s="51" t="s">
        <v>2</v>
      </c>
      <c r="E4" s="52"/>
      <c r="F4" s="52"/>
      <c r="G4" s="52"/>
      <c r="H4" s="52"/>
      <c r="I4" s="53"/>
      <c r="J4" s="42"/>
      <c r="K4" s="54" t="s">
        <v>3</v>
      </c>
      <c r="L4" s="54"/>
      <c r="M4" s="54"/>
      <c r="N4" s="54"/>
      <c r="O4" s="54"/>
      <c r="P4" s="55"/>
    </row>
    <row r="5" spans="2:16" s="39" customFormat="1" ht="32" x14ac:dyDescent="0.2">
      <c r="B5" s="40" t="s">
        <v>18</v>
      </c>
      <c r="C5" s="34" t="s">
        <v>6</v>
      </c>
      <c r="D5" s="35" t="s">
        <v>5</v>
      </c>
      <c r="E5" s="36" t="s">
        <v>13</v>
      </c>
      <c r="F5" s="36" t="s">
        <v>14</v>
      </c>
      <c r="G5" s="37" t="s">
        <v>8</v>
      </c>
      <c r="H5" s="37" t="s">
        <v>9</v>
      </c>
      <c r="I5" s="37" t="s">
        <v>10</v>
      </c>
      <c r="J5" s="43"/>
      <c r="K5" s="35" t="s">
        <v>5</v>
      </c>
      <c r="L5" s="36" t="s">
        <v>13</v>
      </c>
      <c r="M5" s="36" t="s">
        <v>14</v>
      </c>
      <c r="N5" s="37" t="s">
        <v>11</v>
      </c>
      <c r="O5" s="37" t="s">
        <v>9</v>
      </c>
      <c r="P5" s="38" t="s">
        <v>10</v>
      </c>
    </row>
    <row r="6" spans="2:16" x14ac:dyDescent="0.2">
      <c r="B6" s="56" t="s">
        <v>4</v>
      </c>
      <c r="C6" s="28">
        <v>1</v>
      </c>
      <c r="D6" s="16">
        <v>62</v>
      </c>
      <c r="E6" s="16">
        <v>0</v>
      </c>
      <c r="F6" s="16">
        <v>0</v>
      </c>
      <c r="G6" s="17">
        <f>E6/D6*100</f>
        <v>0</v>
      </c>
      <c r="H6" s="17">
        <f>F6/D6*100</f>
        <v>0</v>
      </c>
      <c r="I6" s="17">
        <f>H6+G6</f>
        <v>0</v>
      </c>
      <c r="J6" s="24"/>
      <c r="K6" s="16">
        <v>74</v>
      </c>
      <c r="L6" s="16">
        <v>0</v>
      </c>
      <c r="M6" s="16">
        <v>0</v>
      </c>
      <c r="N6" s="17">
        <f>L6/K6*100</f>
        <v>0</v>
      </c>
      <c r="O6" s="17">
        <f>M6/K6*100</f>
        <v>0</v>
      </c>
      <c r="P6" s="18">
        <f>O6+N6</f>
        <v>0</v>
      </c>
    </row>
    <row r="7" spans="2:16" x14ac:dyDescent="0.2">
      <c r="B7" s="57"/>
      <c r="C7" s="29">
        <v>2</v>
      </c>
      <c r="D7" s="5">
        <v>54</v>
      </c>
      <c r="E7" s="5">
        <v>0</v>
      </c>
      <c r="F7" s="5">
        <v>0</v>
      </c>
      <c r="G7" s="5">
        <f>E7/D7*100</f>
        <v>0</v>
      </c>
      <c r="H7" s="5">
        <f>F7/D7*100</f>
        <v>0</v>
      </c>
      <c r="I7" s="3">
        <f>H7+G7</f>
        <v>0</v>
      </c>
      <c r="J7" s="25"/>
      <c r="K7" s="5">
        <v>59</v>
      </c>
      <c r="L7" s="5">
        <v>0</v>
      </c>
      <c r="M7" s="5">
        <v>0</v>
      </c>
      <c r="N7" s="5">
        <f>L7/K7*100</f>
        <v>0</v>
      </c>
      <c r="O7" s="5">
        <f>M7/K7*100</f>
        <v>0</v>
      </c>
      <c r="P7" s="4">
        <f>O7+N7</f>
        <v>0</v>
      </c>
    </row>
    <row r="8" spans="2:16" x14ac:dyDescent="0.2">
      <c r="B8" s="57"/>
      <c r="C8" s="29">
        <v>3</v>
      </c>
      <c r="D8" s="5">
        <v>57</v>
      </c>
      <c r="E8" s="5">
        <v>0</v>
      </c>
      <c r="F8" s="5">
        <v>0</v>
      </c>
      <c r="G8" s="5">
        <f>E8/D8*100</f>
        <v>0</v>
      </c>
      <c r="H8" s="5">
        <f>F8/D8*100</f>
        <v>0</v>
      </c>
      <c r="I8" s="3">
        <f>H8+G8</f>
        <v>0</v>
      </c>
      <c r="J8" s="25"/>
      <c r="K8" s="5">
        <v>74</v>
      </c>
      <c r="L8" s="5">
        <v>0</v>
      </c>
      <c r="M8" s="5">
        <v>0</v>
      </c>
      <c r="N8" s="5">
        <f>L8/K8*100</f>
        <v>0</v>
      </c>
      <c r="O8" s="5">
        <f>M8/K8*100</f>
        <v>0</v>
      </c>
      <c r="P8" s="4">
        <f>O8+N8</f>
        <v>0</v>
      </c>
    </row>
    <row r="9" spans="2:16" x14ac:dyDescent="0.2">
      <c r="B9" s="57"/>
      <c r="C9" s="28"/>
      <c r="D9" s="13"/>
      <c r="E9" s="13"/>
      <c r="F9" s="13" t="s">
        <v>15</v>
      </c>
      <c r="G9" s="13">
        <f>AVERAGE(G6:G8)</f>
        <v>0</v>
      </c>
      <c r="H9" s="13">
        <f>AVERAGE(H6:H8)</f>
        <v>0</v>
      </c>
      <c r="I9" s="13">
        <f>AVERAGE(I6:I8)</f>
        <v>0</v>
      </c>
      <c r="J9" s="44"/>
      <c r="K9" s="13"/>
      <c r="L9" s="13"/>
      <c r="M9" s="13" t="s">
        <v>15</v>
      </c>
      <c r="N9" s="13">
        <f>AVERAGE(N6:N8)</f>
        <v>0</v>
      </c>
      <c r="O9" s="13">
        <f>AVERAGE(O6:O8)</f>
        <v>0</v>
      </c>
      <c r="P9" s="20">
        <f>AVERAGE(P6:P8)</f>
        <v>0</v>
      </c>
    </row>
    <row r="10" spans="2:16" x14ac:dyDescent="0.2">
      <c r="B10" s="58"/>
      <c r="C10" s="30"/>
      <c r="D10" s="9"/>
      <c r="E10" s="9"/>
      <c r="F10" s="9" t="s">
        <v>16</v>
      </c>
      <c r="G10" s="9">
        <f>STDEV(G6:G8)</f>
        <v>0</v>
      </c>
      <c r="H10" s="9">
        <f>STDEV(H6:H8)</f>
        <v>0</v>
      </c>
      <c r="I10" s="9">
        <f>STDEV(I6:I8)</f>
        <v>0</v>
      </c>
      <c r="J10" s="45"/>
      <c r="K10" s="9"/>
      <c r="L10" s="9"/>
      <c r="M10" s="9" t="s">
        <v>16</v>
      </c>
      <c r="N10" s="9">
        <f>STDEV(N6:N8)</f>
        <v>0</v>
      </c>
      <c r="O10" s="9">
        <f>STDEV(O6:O8)</f>
        <v>0</v>
      </c>
      <c r="P10" s="23">
        <f>STDEV(P6:P8)</f>
        <v>0</v>
      </c>
    </row>
    <row r="11" spans="2:16" ht="8" customHeight="1" x14ac:dyDescent="0.2">
      <c r="B11" s="6"/>
      <c r="C11" s="29"/>
      <c r="D11" s="5"/>
      <c r="E11" s="5"/>
      <c r="F11" s="5"/>
      <c r="G11" s="5"/>
      <c r="H11" s="5"/>
      <c r="I11" s="3"/>
      <c r="J11" s="25"/>
      <c r="K11" s="5"/>
      <c r="L11" s="5"/>
      <c r="M11" s="5"/>
      <c r="N11" s="5"/>
      <c r="O11" s="5"/>
      <c r="P11" s="4"/>
    </row>
    <row r="12" spans="2:16" x14ac:dyDescent="0.2">
      <c r="B12" s="56" t="s">
        <v>12</v>
      </c>
      <c r="C12" s="28">
        <v>1</v>
      </c>
      <c r="D12" s="16">
        <v>57</v>
      </c>
      <c r="E12" s="16">
        <v>1</v>
      </c>
      <c r="F12" s="16">
        <v>6</v>
      </c>
      <c r="G12" s="17">
        <f>E12/D12*100</f>
        <v>1.7543859649122806</v>
      </c>
      <c r="H12" s="17">
        <f>F12/D12*100</f>
        <v>10.526315789473683</v>
      </c>
      <c r="I12" s="17">
        <f t="shared" ref="I12:I15" si="0">H12+G12</f>
        <v>12.280701754385964</v>
      </c>
      <c r="J12" s="24"/>
      <c r="K12" s="16">
        <v>63</v>
      </c>
      <c r="L12" s="16">
        <v>0</v>
      </c>
      <c r="M12" s="16">
        <v>0</v>
      </c>
      <c r="N12" s="17">
        <f>L12/K12*100</f>
        <v>0</v>
      </c>
      <c r="O12" s="17">
        <f>M12/K12*100</f>
        <v>0</v>
      </c>
      <c r="P12" s="18">
        <f t="shared" ref="P12:P15" si="1">O12+N12</f>
        <v>0</v>
      </c>
    </row>
    <row r="13" spans="2:16" x14ac:dyDescent="0.2">
      <c r="B13" s="57"/>
      <c r="C13" s="29">
        <v>2</v>
      </c>
      <c r="D13" s="2">
        <v>73</v>
      </c>
      <c r="E13" s="2">
        <v>3</v>
      </c>
      <c r="F13" s="2">
        <v>7</v>
      </c>
      <c r="G13" s="3">
        <f>E13/D13*100</f>
        <v>4.10958904109589</v>
      </c>
      <c r="H13" s="3">
        <f>F13/D13*100</f>
        <v>9.5890410958904102</v>
      </c>
      <c r="I13" s="3">
        <f t="shared" si="0"/>
        <v>13.698630136986299</v>
      </c>
      <c r="J13" s="25"/>
      <c r="K13" s="2">
        <v>80</v>
      </c>
      <c r="L13" s="2">
        <v>0</v>
      </c>
      <c r="M13" s="2">
        <v>0</v>
      </c>
      <c r="N13" s="5">
        <f>L13/K13*100</f>
        <v>0</v>
      </c>
      <c r="O13" s="5">
        <f>M13/K13*100</f>
        <v>0</v>
      </c>
      <c r="P13" s="4">
        <f t="shared" si="1"/>
        <v>0</v>
      </c>
    </row>
    <row r="14" spans="2:16" x14ac:dyDescent="0.2">
      <c r="B14" s="57"/>
      <c r="C14" s="29">
        <v>3</v>
      </c>
      <c r="D14" s="5">
        <v>64</v>
      </c>
      <c r="E14" s="5">
        <v>2</v>
      </c>
      <c r="F14" s="5">
        <v>10</v>
      </c>
      <c r="G14" s="5">
        <f>E14/D14*100</f>
        <v>3.125</v>
      </c>
      <c r="H14" s="5">
        <f>F14/D14*100</f>
        <v>15.625</v>
      </c>
      <c r="I14" s="3">
        <f t="shared" si="0"/>
        <v>18.75</v>
      </c>
      <c r="J14" s="25"/>
      <c r="K14" s="5">
        <v>73</v>
      </c>
      <c r="L14" s="5">
        <v>0</v>
      </c>
      <c r="M14" s="5">
        <v>0</v>
      </c>
      <c r="N14" s="5">
        <f>L14/K14*100</f>
        <v>0</v>
      </c>
      <c r="O14" s="5">
        <f>M14/K14*100</f>
        <v>0</v>
      </c>
      <c r="P14" s="4">
        <f t="shared" si="1"/>
        <v>0</v>
      </c>
    </row>
    <row r="15" spans="2:16" x14ac:dyDescent="0.2">
      <c r="B15" s="57"/>
      <c r="C15" s="28"/>
      <c r="D15" s="13"/>
      <c r="E15" s="13"/>
      <c r="F15" s="13" t="s">
        <v>15</v>
      </c>
      <c r="G15" s="21">
        <f>AVERAGE(G12:G14)</f>
        <v>2.9963250020027239</v>
      </c>
      <c r="H15" s="21">
        <f>AVERAGE(H12:H14)</f>
        <v>11.913452295121365</v>
      </c>
      <c r="I15" s="19">
        <f t="shared" si="0"/>
        <v>14.909777297124089</v>
      </c>
      <c r="J15" s="24"/>
      <c r="K15" s="21"/>
      <c r="L15" s="13"/>
      <c r="M15" s="13" t="s">
        <v>15</v>
      </c>
      <c r="N15" s="21">
        <f>AVERAGE(N12:N14)</f>
        <v>0</v>
      </c>
      <c r="O15" s="21">
        <f>AVERAGE(O12:O14)</f>
        <v>0</v>
      </c>
      <c r="P15" s="22">
        <f t="shared" si="1"/>
        <v>0</v>
      </c>
    </row>
    <row r="16" spans="2:16" x14ac:dyDescent="0.2">
      <c r="B16" s="57"/>
      <c r="C16" s="29"/>
      <c r="D16" s="5"/>
      <c r="E16" s="5"/>
      <c r="F16" s="5" t="s">
        <v>16</v>
      </c>
      <c r="G16" s="7">
        <v>0.68292589247745394</v>
      </c>
      <c r="H16" s="7">
        <v>1.8753942462853226</v>
      </c>
      <c r="I16" s="1">
        <v>2.5583201387627765</v>
      </c>
      <c r="J16" s="25"/>
      <c r="K16" s="7"/>
      <c r="L16" s="5"/>
      <c r="M16" s="5" t="s">
        <v>16</v>
      </c>
      <c r="N16" s="7">
        <v>0.68292589247745394</v>
      </c>
      <c r="O16" s="7">
        <v>1.8753942462853226</v>
      </c>
      <c r="P16" s="8">
        <v>2.5583201387627765</v>
      </c>
    </row>
    <row r="17" spans="2:16" x14ac:dyDescent="0.2">
      <c r="B17" s="58"/>
      <c r="C17" s="30"/>
      <c r="D17" s="9"/>
      <c r="E17" s="59" t="s">
        <v>17</v>
      </c>
      <c r="F17" s="59"/>
      <c r="G17" s="10"/>
      <c r="H17" s="10" t="s">
        <v>7</v>
      </c>
      <c r="I17" s="10">
        <f>TTEST(I12:I14,I6:I8,2,2)</f>
        <v>1.6127604305676494E-3</v>
      </c>
      <c r="J17" s="26"/>
      <c r="K17" s="10"/>
      <c r="L17" s="9"/>
      <c r="M17" s="9"/>
      <c r="N17" s="10"/>
      <c r="O17" s="10"/>
      <c r="P17" s="12"/>
    </row>
    <row r="18" spans="2:16" x14ac:dyDescent="0.2">
      <c r="C18" s="29"/>
      <c r="D18" s="5"/>
      <c r="E18" s="5"/>
      <c r="F18" s="5"/>
      <c r="G18" s="7"/>
      <c r="H18" s="7"/>
      <c r="I18" s="7"/>
      <c r="J18" s="27"/>
      <c r="K18" s="7"/>
      <c r="L18" s="5"/>
      <c r="M18" s="5"/>
      <c r="N18" s="5"/>
      <c r="O18" s="5"/>
      <c r="P18" s="14"/>
    </row>
    <row r="19" spans="2:16" x14ac:dyDescent="0.2">
      <c r="C19" s="29"/>
      <c r="D19" s="5"/>
      <c r="E19" s="5"/>
      <c r="F19" s="5"/>
      <c r="G19" s="7"/>
      <c r="H19" s="7"/>
      <c r="I19" s="7"/>
      <c r="J19" s="27"/>
      <c r="K19" s="7"/>
      <c r="L19" s="5"/>
      <c r="M19" s="5"/>
      <c r="N19" s="5"/>
      <c r="O19" s="5"/>
      <c r="P19" s="14"/>
    </row>
    <row r="20" spans="2:16" s="32" customFormat="1" ht="28" customHeight="1" thickBot="1" x14ac:dyDescent="0.25">
      <c r="B20" s="49" t="s">
        <v>0</v>
      </c>
      <c r="C20" s="33"/>
      <c r="D20" s="51" t="s">
        <v>19</v>
      </c>
      <c r="E20" s="52"/>
      <c r="F20" s="52"/>
      <c r="G20" s="52"/>
      <c r="H20" s="52"/>
      <c r="I20" s="53"/>
      <c r="J20" s="42"/>
      <c r="K20" s="54" t="s">
        <v>20</v>
      </c>
      <c r="L20" s="54"/>
      <c r="M20" s="54"/>
      <c r="N20" s="54"/>
      <c r="O20" s="54"/>
      <c r="P20" s="55"/>
    </row>
    <row r="21" spans="2:16" s="32" customFormat="1" ht="32" x14ac:dyDescent="0.2">
      <c r="B21" s="40" t="s">
        <v>18</v>
      </c>
      <c r="C21" s="34" t="s">
        <v>6</v>
      </c>
      <c r="D21" s="35" t="s">
        <v>5</v>
      </c>
      <c r="E21" s="36" t="s">
        <v>13</v>
      </c>
      <c r="F21" s="36" t="s">
        <v>14</v>
      </c>
      <c r="G21" s="37" t="s">
        <v>8</v>
      </c>
      <c r="H21" s="37" t="s">
        <v>9</v>
      </c>
      <c r="I21" s="37" t="s">
        <v>10</v>
      </c>
      <c r="J21" s="46"/>
      <c r="K21" s="35" t="s">
        <v>5</v>
      </c>
      <c r="L21" s="36" t="s">
        <v>13</v>
      </c>
      <c r="M21" s="36" t="s">
        <v>14</v>
      </c>
      <c r="N21" s="37" t="s">
        <v>8</v>
      </c>
      <c r="O21" s="37" t="s">
        <v>9</v>
      </c>
      <c r="P21" s="37" t="s">
        <v>10</v>
      </c>
    </row>
    <row r="22" spans="2:16" x14ac:dyDescent="0.2">
      <c r="B22" s="56" t="s">
        <v>4</v>
      </c>
      <c r="C22" s="31">
        <v>1</v>
      </c>
      <c r="D22" s="16">
        <v>62</v>
      </c>
      <c r="E22" s="16">
        <v>0</v>
      </c>
      <c r="F22" s="16">
        <v>0</v>
      </c>
      <c r="G22" s="17">
        <f>E22/D22*100</f>
        <v>0</v>
      </c>
      <c r="H22" s="17">
        <f>F22/D22*100</f>
        <v>0</v>
      </c>
      <c r="I22" s="17">
        <f t="shared" ref="I22:I26" si="2">H22+G22</f>
        <v>0</v>
      </c>
      <c r="J22" s="24"/>
      <c r="K22" s="16">
        <v>55</v>
      </c>
      <c r="L22" s="16">
        <v>0</v>
      </c>
      <c r="M22" s="16">
        <v>0</v>
      </c>
      <c r="N22" s="17">
        <f>L22/K22*100</f>
        <v>0</v>
      </c>
      <c r="O22" s="17">
        <f>M22/K22*100</f>
        <v>0</v>
      </c>
      <c r="P22" s="18">
        <f t="shared" ref="P22:P26" si="3">O22+N22</f>
        <v>0</v>
      </c>
    </row>
    <row r="23" spans="2:16" x14ac:dyDescent="0.2">
      <c r="B23" s="57"/>
      <c r="C23" s="29">
        <v>2</v>
      </c>
      <c r="D23" s="2">
        <v>62</v>
      </c>
      <c r="E23" s="2">
        <v>0</v>
      </c>
      <c r="F23" s="2">
        <v>0</v>
      </c>
      <c r="G23" s="3">
        <f>E23/D23*100</f>
        <v>0</v>
      </c>
      <c r="H23" s="3">
        <f>F23/D23*100</f>
        <v>0</v>
      </c>
      <c r="I23" s="3">
        <f t="shared" si="2"/>
        <v>0</v>
      </c>
      <c r="J23" s="25"/>
      <c r="K23" s="2">
        <v>66</v>
      </c>
      <c r="L23" s="2">
        <v>0</v>
      </c>
      <c r="M23" s="2">
        <v>0</v>
      </c>
      <c r="N23" s="5">
        <f>L23/K23*100</f>
        <v>0</v>
      </c>
      <c r="O23" s="5">
        <f>M23/K23*100</f>
        <v>0</v>
      </c>
      <c r="P23" s="4">
        <f t="shared" si="3"/>
        <v>0</v>
      </c>
    </row>
    <row r="24" spans="2:16" x14ac:dyDescent="0.2">
      <c r="B24" s="57"/>
      <c r="C24" s="29">
        <v>3</v>
      </c>
      <c r="D24" s="5">
        <v>64</v>
      </c>
      <c r="E24" s="5">
        <v>0</v>
      </c>
      <c r="F24" s="5">
        <v>0</v>
      </c>
      <c r="G24" s="5">
        <f>E24/D24*100</f>
        <v>0</v>
      </c>
      <c r="H24" s="5">
        <f>F24/D24*100</f>
        <v>0</v>
      </c>
      <c r="I24" s="3">
        <f t="shared" si="2"/>
        <v>0</v>
      </c>
      <c r="J24" s="25"/>
      <c r="K24" s="5">
        <v>60</v>
      </c>
      <c r="L24" s="5">
        <v>0</v>
      </c>
      <c r="M24" s="5">
        <v>0</v>
      </c>
      <c r="N24" s="5">
        <f>L24/K24*100</f>
        <v>0</v>
      </c>
      <c r="O24" s="5">
        <f>M24/K24*100</f>
        <v>0</v>
      </c>
      <c r="P24" s="4">
        <f t="shared" si="3"/>
        <v>0</v>
      </c>
    </row>
    <row r="25" spans="2:16" x14ac:dyDescent="0.2">
      <c r="B25" s="57"/>
      <c r="C25" s="28"/>
      <c r="D25" s="13"/>
      <c r="E25" s="13"/>
      <c r="F25" s="13" t="s">
        <v>15</v>
      </c>
      <c r="G25" s="13">
        <f>AVERAGE(G22:G24)</f>
        <v>0</v>
      </c>
      <c r="H25" s="13">
        <f>AVERAGE(H22:H24)</f>
        <v>0</v>
      </c>
      <c r="I25" s="17">
        <f t="shared" si="2"/>
        <v>0</v>
      </c>
      <c r="J25" s="24"/>
      <c r="K25" s="13"/>
      <c r="L25" s="13"/>
      <c r="M25" s="13" t="s">
        <v>15</v>
      </c>
      <c r="N25" s="13">
        <f>AVERAGE(N22:N24)</f>
        <v>0</v>
      </c>
      <c r="O25" s="13">
        <f>AVERAGE(O22:O24)</f>
        <v>0</v>
      </c>
      <c r="P25" s="18">
        <f t="shared" si="3"/>
        <v>0</v>
      </c>
    </row>
    <row r="26" spans="2:16" x14ac:dyDescent="0.2">
      <c r="B26" s="57"/>
      <c r="C26" s="30"/>
      <c r="D26" s="9"/>
      <c r="E26" s="9"/>
      <c r="F26" s="9" t="s">
        <v>16</v>
      </c>
      <c r="G26" s="9">
        <f>STDEV(G22:G24)</f>
        <v>0</v>
      </c>
      <c r="H26" s="9">
        <f>STDEV(H22:H24)</f>
        <v>0</v>
      </c>
      <c r="I26" s="11">
        <f t="shared" si="2"/>
        <v>0</v>
      </c>
      <c r="J26" s="26"/>
      <c r="K26" s="9"/>
      <c r="L26" s="9"/>
      <c r="M26" s="9" t="s">
        <v>16</v>
      </c>
      <c r="N26" s="9">
        <f>STDEV(N22:N24)</f>
        <v>0</v>
      </c>
      <c r="O26" s="9">
        <f>STDEV(O22:O24)</f>
        <v>0</v>
      </c>
      <c r="P26" s="15">
        <f t="shared" si="3"/>
        <v>0</v>
      </c>
    </row>
    <row r="27" spans="2:16" ht="8" customHeight="1" x14ac:dyDescent="0.2">
      <c r="B27" s="6"/>
      <c r="C27" s="29"/>
      <c r="D27" s="5"/>
      <c r="E27" s="5"/>
      <c r="F27" s="5"/>
      <c r="G27" s="5"/>
      <c r="H27" s="5"/>
      <c r="I27" s="3"/>
      <c r="J27" s="25"/>
      <c r="K27" s="5"/>
      <c r="L27" s="5"/>
      <c r="M27" s="5"/>
      <c r="N27" s="5"/>
      <c r="O27" s="5"/>
      <c r="P27" s="4"/>
    </row>
    <row r="28" spans="2:16" x14ac:dyDescent="0.2">
      <c r="B28" s="56" t="s">
        <v>12</v>
      </c>
      <c r="C28" s="28">
        <v>1</v>
      </c>
      <c r="D28" s="16">
        <v>75</v>
      </c>
      <c r="E28" s="16">
        <v>5</v>
      </c>
      <c r="F28" s="16">
        <v>32</v>
      </c>
      <c r="G28" s="17">
        <f>E28/D28*100</f>
        <v>6.666666666666667</v>
      </c>
      <c r="H28" s="17">
        <f>F28/D28*100</f>
        <v>42.666666666666671</v>
      </c>
      <c r="I28" s="17">
        <f t="shared" ref="I28:I31" si="4">H28+G28</f>
        <v>49.333333333333336</v>
      </c>
      <c r="J28" s="24"/>
      <c r="K28" s="16">
        <v>64</v>
      </c>
      <c r="L28" s="16">
        <v>0</v>
      </c>
      <c r="M28" s="16">
        <v>0</v>
      </c>
      <c r="N28" s="17">
        <f>L28/K28*100</f>
        <v>0</v>
      </c>
      <c r="O28" s="17">
        <f>M28/K28*100</f>
        <v>0</v>
      </c>
      <c r="P28" s="18">
        <f t="shared" ref="P28:P31" si="5">O28+N28</f>
        <v>0</v>
      </c>
    </row>
    <row r="29" spans="2:16" x14ac:dyDescent="0.2">
      <c r="B29" s="57"/>
      <c r="C29" s="29">
        <v>2</v>
      </c>
      <c r="D29" s="2">
        <v>64</v>
      </c>
      <c r="E29" s="2">
        <v>5</v>
      </c>
      <c r="F29" s="2">
        <v>23</v>
      </c>
      <c r="G29" s="3">
        <f>E29/D29*100</f>
        <v>7.8125</v>
      </c>
      <c r="H29" s="3">
        <f>F29/D29*100</f>
        <v>35.9375</v>
      </c>
      <c r="I29" s="3">
        <f t="shared" si="4"/>
        <v>43.75</v>
      </c>
      <c r="J29" s="25"/>
      <c r="K29" s="2">
        <v>64</v>
      </c>
      <c r="L29" s="2">
        <v>0</v>
      </c>
      <c r="M29" s="2">
        <v>0</v>
      </c>
      <c r="N29" s="5">
        <f>L29/K29*100</f>
        <v>0</v>
      </c>
      <c r="O29" s="5">
        <f>M29/K29*100</f>
        <v>0</v>
      </c>
      <c r="P29" s="4">
        <f t="shared" si="5"/>
        <v>0</v>
      </c>
    </row>
    <row r="30" spans="2:16" x14ac:dyDescent="0.2">
      <c r="B30" s="57"/>
      <c r="C30" s="29">
        <v>3</v>
      </c>
      <c r="D30" s="5">
        <v>71</v>
      </c>
      <c r="E30" s="5">
        <v>2</v>
      </c>
      <c r="F30" s="5">
        <v>30</v>
      </c>
      <c r="G30" s="5">
        <f>E30/D30*100</f>
        <v>2.8169014084507045</v>
      </c>
      <c r="H30" s="5">
        <f>F30/D30*100</f>
        <v>42.25352112676056</v>
      </c>
      <c r="I30" s="3">
        <f t="shared" si="4"/>
        <v>45.070422535211264</v>
      </c>
      <c r="J30" s="25"/>
      <c r="K30" s="5">
        <v>70</v>
      </c>
      <c r="L30" s="5">
        <v>0</v>
      </c>
      <c r="M30" s="5">
        <v>0</v>
      </c>
      <c r="N30" s="5">
        <f>L30/K30*100</f>
        <v>0</v>
      </c>
      <c r="O30" s="5">
        <f>M30/K30*100</f>
        <v>0</v>
      </c>
      <c r="P30" s="4">
        <f t="shared" si="5"/>
        <v>0</v>
      </c>
    </row>
    <row r="31" spans="2:16" x14ac:dyDescent="0.2">
      <c r="B31" s="57"/>
      <c r="C31" s="28"/>
      <c r="D31" s="13"/>
      <c r="E31" s="13"/>
      <c r="F31" s="13" t="s">
        <v>15</v>
      </c>
      <c r="G31" s="21">
        <f>AVERAGE(G28:G30)</f>
        <v>5.7653560250391243</v>
      </c>
      <c r="H31" s="21">
        <f>AVERAGE(H28:H30)</f>
        <v>40.285895931142413</v>
      </c>
      <c r="I31" s="19">
        <f t="shared" si="4"/>
        <v>46.051251956181538</v>
      </c>
      <c r="J31" s="24"/>
      <c r="K31" s="13"/>
      <c r="L31" s="13"/>
      <c r="M31" s="13" t="s">
        <v>15</v>
      </c>
      <c r="N31" s="21">
        <f>AVERAGE(N28:N30)</f>
        <v>0</v>
      </c>
      <c r="O31" s="21">
        <f>AVERAGE(O28:O30)</f>
        <v>0</v>
      </c>
      <c r="P31" s="22">
        <f t="shared" si="5"/>
        <v>0</v>
      </c>
    </row>
    <row r="32" spans="2:16" x14ac:dyDescent="0.2">
      <c r="B32" s="57"/>
      <c r="C32" s="29"/>
      <c r="D32" s="5"/>
      <c r="E32" s="5"/>
      <c r="F32" s="5" t="s">
        <v>16</v>
      </c>
      <c r="G32" s="5">
        <v>1.5108796528849922</v>
      </c>
      <c r="H32" s="5">
        <v>2.1774666235305027</v>
      </c>
      <c r="I32" s="3">
        <v>3.6883462764154951</v>
      </c>
      <c r="J32" s="25"/>
      <c r="K32" s="7"/>
      <c r="L32" s="5"/>
      <c r="M32" s="5" t="s">
        <v>16</v>
      </c>
      <c r="N32" s="7">
        <v>0.68292589247745394</v>
      </c>
      <c r="O32" s="7">
        <v>1.8753942462853226</v>
      </c>
      <c r="P32" s="8">
        <v>2.5583201387627765</v>
      </c>
    </row>
    <row r="33" spans="2:16" x14ac:dyDescent="0.2">
      <c r="B33" s="58"/>
      <c r="C33" s="30"/>
      <c r="D33" s="9"/>
      <c r="E33" s="59" t="s">
        <v>17</v>
      </c>
      <c r="F33" s="59"/>
      <c r="G33" s="9"/>
      <c r="H33" s="10" t="s">
        <v>7</v>
      </c>
      <c r="I33" s="10">
        <f>TTEST(I28:I30,I22:I24,2,2)</f>
        <v>1.065219976857805E-5</v>
      </c>
      <c r="J33" s="26"/>
      <c r="K33" s="9"/>
      <c r="L33" s="9"/>
      <c r="M33" s="9"/>
      <c r="N33" s="10"/>
      <c r="O33" s="10"/>
      <c r="P33" s="12"/>
    </row>
  </sheetData>
  <mergeCells count="11">
    <mergeCell ref="B1:P1"/>
    <mergeCell ref="D4:I4"/>
    <mergeCell ref="K4:P4"/>
    <mergeCell ref="B22:B26"/>
    <mergeCell ref="B28:B33"/>
    <mergeCell ref="B6:B10"/>
    <mergeCell ref="B12:B17"/>
    <mergeCell ref="E17:F17"/>
    <mergeCell ref="E33:F33"/>
    <mergeCell ref="D20:I20"/>
    <mergeCell ref="K20:P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Tao (NIH/NIDCD) [F]</dc:creator>
  <cp:lastModifiedBy>Wu, Doris (NIH/NIDCD) [E]</cp:lastModifiedBy>
  <dcterms:created xsi:type="dcterms:W3CDTF">2016-11-28T17:07:05Z</dcterms:created>
  <dcterms:modified xsi:type="dcterms:W3CDTF">2016-11-29T18:47:51Z</dcterms:modified>
</cp:coreProperties>
</file>