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Volumes/Wu Lab/Wu Lab Data/Tao/elife/"/>
    </mc:Choice>
  </mc:AlternateContent>
  <bookViews>
    <workbookView xWindow="3680" yWindow="7560" windowWidth="30000" windowHeight="2128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8" i="1" l="1"/>
  <c r="N18" i="1"/>
  <c r="P18" i="1"/>
  <c r="O19" i="1"/>
  <c r="N19" i="1"/>
  <c r="P19" i="1"/>
  <c r="O20" i="1"/>
  <c r="N20" i="1"/>
  <c r="P20" i="1"/>
  <c r="P22" i="1"/>
  <c r="O22" i="1"/>
  <c r="N22" i="1"/>
  <c r="P21" i="1"/>
  <c r="O21" i="1"/>
  <c r="N21" i="1"/>
  <c r="H18" i="1"/>
  <c r="G18" i="1"/>
  <c r="I18" i="1"/>
  <c r="H19" i="1"/>
  <c r="G19" i="1"/>
  <c r="I19" i="1"/>
  <c r="H20" i="1"/>
  <c r="G20" i="1"/>
  <c r="I20" i="1"/>
  <c r="I22" i="1"/>
  <c r="H22" i="1"/>
  <c r="G22" i="1"/>
  <c r="I21" i="1"/>
  <c r="H21" i="1"/>
  <c r="G21" i="1"/>
  <c r="O11" i="1"/>
  <c r="O12" i="1"/>
  <c r="O13" i="1"/>
  <c r="O14" i="1"/>
  <c r="N11" i="1"/>
  <c r="N12" i="1"/>
  <c r="N13" i="1"/>
  <c r="N14" i="1"/>
  <c r="P14" i="1"/>
  <c r="O25" i="1"/>
  <c r="O26" i="1"/>
  <c r="O27" i="1"/>
  <c r="O28" i="1"/>
  <c r="N25" i="1"/>
  <c r="N26" i="1"/>
  <c r="N27" i="1"/>
  <c r="N28" i="1"/>
  <c r="P28" i="1"/>
  <c r="H25" i="1"/>
  <c r="H26" i="1"/>
  <c r="H27" i="1"/>
  <c r="H28" i="1"/>
  <c r="G25" i="1"/>
  <c r="G26" i="1"/>
  <c r="G27" i="1"/>
  <c r="G28" i="1"/>
  <c r="I28" i="1"/>
  <c r="H11" i="1"/>
  <c r="H12" i="1"/>
  <c r="H13" i="1"/>
  <c r="H14" i="1"/>
  <c r="G11" i="1"/>
  <c r="G12" i="1"/>
  <c r="G13" i="1"/>
  <c r="G14" i="1"/>
  <c r="I14" i="1"/>
  <c r="P13" i="1"/>
  <c r="P12" i="1"/>
  <c r="P11" i="1"/>
  <c r="O5" i="1"/>
  <c r="N5" i="1"/>
  <c r="P5" i="1"/>
  <c r="O6" i="1"/>
  <c r="N6" i="1"/>
  <c r="P6" i="1"/>
  <c r="O7" i="1"/>
  <c r="N7" i="1"/>
  <c r="P7" i="1"/>
  <c r="P9" i="1"/>
  <c r="O9" i="1"/>
  <c r="N9" i="1"/>
  <c r="P8" i="1"/>
  <c r="O8" i="1"/>
  <c r="N8" i="1"/>
  <c r="H5" i="1"/>
  <c r="G5" i="1"/>
  <c r="I5" i="1"/>
  <c r="H6" i="1"/>
  <c r="G6" i="1"/>
  <c r="I6" i="1"/>
  <c r="H7" i="1"/>
  <c r="G7" i="1"/>
  <c r="I7" i="1"/>
  <c r="I9" i="1"/>
  <c r="H9" i="1"/>
  <c r="G9" i="1"/>
  <c r="I8" i="1"/>
  <c r="H8" i="1"/>
  <c r="G8" i="1"/>
  <c r="P25" i="1"/>
  <c r="P26" i="1"/>
  <c r="P27" i="1"/>
  <c r="I25" i="1"/>
  <c r="I11" i="1"/>
  <c r="I12" i="1"/>
  <c r="I13" i="1"/>
  <c r="I26" i="1"/>
  <c r="I27" i="1"/>
  <c r="I16" i="1"/>
  <c r="I30" i="1"/>
  <c r="I31" i="1"/>
  <c r="P30" i="1"/>
</calcChain>
</file>

<file path=xl/sharedStrings.xml><?xml version="1.0" encoding="utf-8"?>
<sst xmlns="http://schemas.openxmlformats.org/spreadsheetml/2006/main" count="92" uniqueCount="37">
  <si>
    <t>Region L</t>
  </si>
  <si>
    <t>Region M</t>
  </si>
  <si>
    <t>Control</t>
  </si>
  <si>
    <t>Sample#</t>
  </si>
  <si>
    <t>Total HC #</t>
  </si>
  <si>
    <t>Genotype</t>
  </si>
  <si>
    <t>Ptx vs Con</t>
  </si>
  <si>
    <t>Emx2+Ptx vs Emx2</t>
  </si>
  <si>
    <t>Emx2+Ptx vs Ptx</t>
  </si>
  <si>
    <t>ns</t>
  </si>
  <si>
    <t xml:space="preserve">One-way ANOVA </t>
  </si>
  <si>
    <t>Summary</t>
  </si>
  <si>
    <t>**p&lt;0.01</t>
  </si>
  <si>
    <t>Yes</t>
  </si>
  <si>
    <t>**</t>
  </si>
  <si>
    <t>***</t>
  </si>
  <si>
    <t>No</t>
  </si>
  <si>
    <t>Con vs Ptx</t>
  </si>
  <si>
    <t>Con vs Emx2</t>
  </si>
  <si>
    <t>Con vs Emx2+Ptx</t>
  </si>
  <si>
    <t>Ptx vs Emx2</t>
  </si>
  <si>
    <t>Ptx vs Emx2+Ptx</t>
  </si>
  <si>
    <t>Emx2 vs Emx2+Ptx</t>
  </si>
  <si>
    <t xml:space="preserve"> t-test, P value</t>
  </si>
  <si>
    <t>Gfi1Cre/+;RosaPtx/+</t>
  </si>
  <si>
    <t>Gfi1Cre/+;RosaEmx2/+</t>
  </si>
  <si>
    <t>Gfi1Cre/+;RosaPtx/Emx2</t>
  </si>
  <si>
    <t>Misorientated 
HC#</t>
  </si>
  <si>
    <t>Reversed 
HC #</t>
  </si>
  <si>
    <t>% Mis HCs</t>
  </si>
  <si>
    <t>% Rev HCs</t>
  </si>
  <si>
    <t>% Affected HCs</t>
  </si>
  <si>
    <t xml:space="preserve">% Mis HCs </t>
  </si>
  <si>
    <t>significance</t>
  </si>
  <si>
    <t>AVG</t>
  </si>
  <si>
    <t>SEM</t>
  </si>
  <si>
    <r>
      <t xml:space="preserve">Quantification of stereocilia orientation in utricles of </t>
    </r>
    <r>
      <rPr>
        <b/>
        <i/>
        <sz val="24"/>
        <color theme="1"/>
        <rFont val="Calibri"/>
        <scheme val="minor"/>
      </rPr>
      <t xml:space="preserve">Ptx </t>
    </r>
    <r>
      <rPr>
        <b/>
        <sz val="24"/>
        <color theme="1"/>
        <rFont val="Calibri"/>
        <family val="2"/>
        <scheme val="minor"/>
      </rPr>
      <t>single and</t>
    </r>
    <r>
      <rPr>
        <b/>
        <i/>
        <sz val="24"/>
        <color theme="1"/>
        <rFont val="Calibri"/>
        <scheme val="minor"/>
      </rPr>
      <t xml:space="preserve"> Ptx </t>
    </r>
    <r>
      <rPr>
        <b/>
        <sz val="24"/>
        <color theme="1"/>
        <rFont val="Calibri"/>
        <family val="2"/>
        <scheme val="minor"/>
      </rPr>
      <t xml:space="preserve">and </t>
    </r>
    <r>
      <rPr>
        <b/>
        <i/>
        <sz val="24"/>
        <color theme="1"/>
        <rFont val="Calibri"/>
        <scheme val="minor"/>
      </rPr>
      <t>Emx2</t>
    </r>
    <r>
      <rPr>
        <b/>
        <sz val="24"/>
        <color theme="1"/>
        <rFont val="Calibri"/>
        <family val="2"/>
        <scheme val="minor"/>
      </rPr>
      <t xml:space="preserve"> compound mutants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</si>
</sst>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scheme val="minor"/>
    </font>
    <font>
      <sz val="12"/>
      <name val="Calibri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2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2" xfId="0" applyFill="1" applyBorder="1"/>
    <xf numFmtId="0" fontId="0" fillId="0" borderId="2" xfId="0" applyFont="1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Font="1" applyFill="1" applyBorder="1"/>
    <xf numFmtId="0" fontId="0" fillId="0" borderId="4" xfId="0" applyFill="1" applyBorder="1"/>
    <xf numFmtId="0" fontId="0" fillId="0" borderId="0" xfId="0" applyFont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6" xfId="0" applyFont="1" applyBorder="1"/>
    <xf numFmtId="0" fontId="0" fillId="0" borderId="6" xfId="0" applyBorder="1"/>
    <xf numFmtId="0" fontId="0" fillId="0" borderId="6" xfId="0" applyFont="1" applyFill="1" applyBorder="1"/>
    <xf numFmtId="0" fontId="0" fillId="0" borderId="5" xfId="0" applyBorder="1"/>
    <xf numFmtId="0" fontId="0" fillId="0" borderId="6" xfId="0" applyFill="1" applyBorder="1"/>
    <xf numFmtId="0" fontId="0" fillId="0" borderId="5" xfId="0" applyFill="1" applyBorder="1"/>
    <xf numFmtId="0" fontId="0" fillId="0" borderId="7" xfId="0" applyBorder="1"/>
    <xf numFmtId="0" fontId="0" fillId="0" borderId="8" xfId="0" applyFill="1" applyBorder="1"/>
    <xf numFmtId="0" fontId="0" fillId="0" borderId="2" xfId="0" applyFont="1" applyBorder="1"/>
    <xf numFmtId="0" fontId="0" fillId="0" borderId="3" xfId="0" applyFont="1" applyBorder="1"/>
    <xf numFmtId="0" fontId="0" fillId="0" borderId="8" xfId="0" applyBorder="1"/>
    <xf numFmtId="0" fontId="0" fillId="0" borderId="3" xfId="0" applyBorder="1"/>
    <xf numFmtId="0" fontId="3" fillId="0" borderId="2" xfId="0" applyFont="1" applyFill="1" applyBorder="1"/>
    <xf numFmtId="0" fontId="0" fillId="0" borderId="1" xfId="0" applyFont="1" applyBorder="1"/>
    <xf numFmtId="0" fontId="0" fillId="0" borderId="7" xfId="0" applyFill="1" applyBorder="1"/>
    <xf numFmtId="0" fontId="0" fillId="0" borderId="1" xfId="0" applyFill="1" applyBorder="1"/>
    <xf numFmtId="0" fontId="0" fillId="0" borderId="3" xfId="0" applyFont="1" applyFill="1" applyBorder="1"/>
    <xf numFmtId="0" fontId="0" fillId="0" borderId="8" xfId="0" applyFill="1" applyBorder="1" applyAlignment="1">
      <alignment horizontal="right"/>
    </xf>
    <xf numFmtId="0" fontId="3" fillId="0" borderId="1" xfId="0" applyFont="1" applyFill="1" applyBorder="1"/>
    <xf numFmtId="0" fontId="2" fillId="0" borderId="5" xfId="0" applyFont="1" applyFill="1" applyBorder="1"/>
    <xf numFmtId="0" fontId="0" fillId="0" borderId="1" xfId="0" applyFon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0" xfId="0" applyFill="1" applyBorder="1"/>
    <xf numFmtId="0" fontId="1" fillId="0" borderId="9" xfId="0" applyFont="1" applyFill="1" applyBorder="1" applyAlignment="1">
      <alignment horizontal="center"/>
    </xf>
    <xf numFmtId="0" fontId="0" fillId="0" borderId="11" xfId="0" applyFill="1" applyBorder="1"/>
    <xf numFmtId="0" fontId="7" fillId="0" borderId="0" xfId="0" applyFont="1"/>
    <xf numFmtId="0" fontId="4" fillId="0" borderId="0" xfId="0" applyFont="1" applyAlignment="1"/>
    <xf numFmtId="0" fontId="8" fillId="0" borderId="5" xfId="0" applyFont="1" applyBorder="1" applyAlignment="1">
      <alignment horizontal="center" vertical="center"/>
    </xf>
    <xf numFmtId="0" fontId="8" fillId="0" borderId="5" xfId="0" applyFont="1" applyFill="1" applyBorder="1"/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Font="1" applyBorder="1"/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5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0" fillId="0" borderId="4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showRuler="0" workbookViewId="0">
      <selection activeCell="S4" sqref="S4"/>
    </sheetView>
  </sheetViews>
  <sheetFormatPr baseColWidth="10" defaultRowHeight="16" x14ac:dyDescent="0.2"/>
  <cols>
    <col min="2" max="2" width="25.33203125" customWidth="1"/>
    <col min="3" max="3" width="8.83203125" customWidth="1"/>
    <col min="5" max="5" width="13.6640625" customWidth="1"/>
    <col min="6" max="6" width="12.33203125" customWidth="1"/>
    <col min="7" max="7" width="10.1640625" customWidth="1"/>
    <col min="8" max="8" width="9.5" customWidth="1"/>
    <col min="9" max="9" width="14.33203125" customWidth="1"/>
    <col min="10" max="10" width="1.1640625" style="1" customWidth="1"/>
    <col min="12" max="13" width="12.6640625" customWidth="1"/>
    <col min="16" max="16" width="14.33203125" customWidth="1"/>
    <col min="19" max="19" width="16.5" customWidth="1"/>
  </cols>
  <sheetData>
    <row r="1" spans="1:16" ht="39" customHeight="1" x14ac:dyDescent="0.35">
      <c r="B1" s="43" t="s">
        <v>36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3" spans="1:16" s="3" customFormat="1" ht="21" x14ac:dyDescent="0.2">
      <c r="B3" s="54"/>
      <c r="C3" s="55"/>
      <c r="D3" s="60" t="s">
        <v>0</v>
      </c>
      <c r="E3" s="60"/>
      <c r="F3" s="60"/>
      <c r="G3" s="60"/>
      <c r="H3" s="60"/>
      <c r="I3" s="60"/>
      <c r="J3" s="40"/>
      <c r="K3" s="61" t="s">
        <v>1</v>
      </c>
      <c r="L3" s="61"/>
      <c r="M3" s="61"/>
      <c r="N3" s="61"/>
      <c r="O3" s="61"/>
      <c r="P3" s="62"/>
    </row>
    <row r="4" spans="1:16" s="53" customFormat="1" ht="48" x14ac:dyDescent="0.2">
      <c r="A4" s="46"/>
      <c r="B4" s="57" t="s">
        <v>5</v>
      </c>
      <c r="C4" s="47" t="s">
        <v>3</v>
      </c>
      <c r="D4" s="51" t="s">
        <v>4</v>
      </c>
      <c r="E4" s="48" t="s">
        <v>27</v>
      </c>
      <c r="F4" s="48" t="s">
        <v>28</v>
      </c>
      <c r="G4" s="49" t="s">
        <v>29</v>
      </c>
      <c r="H4" s="49" t="s">
        <v>30</v>
      </c>
      <c r="I4" s="49" t="s">
        <v>31</v>
      </c>
      <c r="J4" s="50"/>
      <c r="K4" s="51" t="s">
        <v>4</v>
      </c>
      <c r="L4" s="48" t="s">
        <v>27</v>
      </c>
      <c r="M4" s="48" t="s">
        <v>28</v>
      </c>
      <c r="N4" s="49" t="s">
        <v>32</v>
      </c>
      <c r="O4" s="49" t="s">
        <v>30</v>
      </c>
      <c r="P4" s="52" t="s">
        <v>31</v>
      </c>
    </row>
    <row r="5" spans="1:16" x14ac:dyDescent="0.2">
      <c r="B5" s="63" t="s">
        <v>2</v>
      </c>
      <c r="C5" s="36">
        <v>1</v>
      </c>
      <c r="D5" s="33">
        <v>62</v>
      </c>
      <c r="E5" s="27">
        <v>0</v>
      </c>
      <c r="F5" s="27">
        <v>0</v>
      </c>
      <c r="G5" s="28">
        <f>E5/D5*100</f>
        <v>0</v>
      </c>
      <c r="H5" s="23">
        <f>F5/D5*100</f>
        <v>0</v>
      </c>
      <c r="I5" s="23">
        <f t="shared" ref="I5:I7" si="0">H5+G5</f>
        <v>0</v>
      </c>
      <c r="J5" s="39"/>
      <c r="K5" s="27">
        <v>74</v>
      </c>
      <c r="L5" s="27">
        <v>0</v>
      </c>
      <c r="M5" s="27">
        <v>0</v>
      </c>
      <c r="N5" s="28">
        <f>L5/K5*100</f>
        <v>0</v>
      </c>
      <c r="O5" s="23">
        <f>M5/K5*100</f>
        <v>0</v>
      </c>
      <c r="P5" s="24">
        <f t="shared" ref="P5:P7" si="1">O5+N5</f>
        <v>0</v>
      </c>
    </row>
    <row r="6" spans="1:16" x14ac:dyDescent="0.2">
      <c r="B6" s="64"/>
      <c r="C6" s="37">
        <v>2</v>
      </c>
      <c r="D6" s="18">
        <v>54</v>
      </c>
      <c r="E6" s="8">
        <v>0</v>
      </c>
      <c r="F6" s="8">
        <v>0</v>
      </c>
      <c r="G6" s="18">
        <f>E6/D6*100</f>
        <v>0</v>
      </c>
      <c r="H6" s="8">
        <f>F6/D6*100</f>
        <v>0</v>
      </c>
      <c r="I6" s="12">
        <f t="shared" si="0"/>
        <v>0</v>
      </c>
      <c r="J6" s="39"/>
      <c r="K6" s="8">
        <v>59</v>
      </c>
      <c r="L6" s="8">
        <v>0</v>
      </c>
      <c r="M6" s="8">
        <v>0</v>
      </c>
      <c r="N6" s="18">
        <f>L6/K6*100</f>
        <v>0</v>
      </c>
      <c r="O6" s="8">
        <f>M6/K6*100</f>
        <v>0</v>
      </c>
      <c r="P6" s="15">
        <f t="shared" si="1"/>
        <v>0</v>
      </c>
    </row>
    <row r="7" spans="1:16" x14ac:dyDescent="0.2">
      <c r="B7" s="64"/>
      <c r="C7" s="37">
        <v>3</v>
      </c>
      <c r="D7" s="18">
        <v>57</v>
      </c>
      <c r="E7" s="8">
        <v>0</v>
      </c>
      <c r="F7" s="8">
        <v>0</v>
      </c>
      <c r="G7" s="18">
        <f>E7/D7*100</f>
        <v>0</v>
      </c>
      <c r="H7" s="8">
        <f>F7/D7*100</f>
        <v>0</v>
      </c>
      <c r="I7" s="12">
        <f t="shared" si="0"/>
        <v>0</v>
      </c>
      <c r="J7" s="39"/>
      <c r="K7" s="8">
        <v>74</v>
      </c>
      <c r="L7" s="8">
        <v>0</v>
      </c>
      <c r="M7" s="8">
        <v>0</v>
      </c>
      <c r="N7" s="18">
        <f>L7/K7*100</f>
        <v>0</v>
      </c>
      <c r="O7" s="8">
        <f>M7/K7*100</f>
        <v>0</v>
      </c>
      <c r="P7" s="15">
        <f t="shared" si="1"/>
        <v>0</v>
      </c>
    </row>
    <row r="8" spans="1:16" x14ac:dyDescent="0.2">
      <c r="B8" s="64"/>
      <c r="C8" s="36"/>
      <c r="D8" s="2"/>
      <c r="E8" s="4"/>
      <c r="F8" s="4" t="s">
        <v>34</v>
      </c>
      <c r="G8" s="2">
        <f>AVERAGE(G5:G7)</f>
        <v>0</v>
      </c>
      <c r="H8" s="4">
        <f>AVERAGE(H5:H7)</f>
        <v>0</v>
      </c>
      <c r="I8" s="4">
        <f>AVERAGE(I5:I7)</f>
        <v>0</v>
      </c>
      <c r="J8" s="39"/>
      <c r="K8" s="4"/>
      <c r="L8" s="4"/>
      <c r="M8" s="4" t="s">
        <v>34</v>
      </c>
      <c r="N8" s="2">
        <f>AVERAGE(N5:N7)</f>
        <v>0</v>
      </c>
      <c r="O8" s="4">
        <f>AVERAGE(O5:O7)</f>
        <v>0</v>
      </c>
      <c r="P8" s="26">
        <f>AVERAGE(P5:P7)</f>
        <v>0</v>
      </c>
    </row>
    <row r="9" spans="1:16" x14ac:dyDescent="0.2">
      <c r="B9" s="65"/>
      <c r="C9" s="38"/>
      <c r="D9" s="21"/>
      <c r="E9" s="5"/>
      <c r="F9" s="5" t="s">
        <v>35</v>
      </c>
      <c r="G9" s="21">
        <f>STDEV(G5:G7)</f>
        <v>0</v>
      </c>
      <c r="H9" s="5">
        <f>STDEV(H5:H7)</f>
        <v>0</v>
      </c>
      <c r="I9" s="5">
        <f>STDEV(I5:I7)</f>
        <v>0</v>
      </c>
      <c r="J9" s="39"/>
      <c r="K9" s="5"/>
      <c r="L9" s="5"/>
      <c r="M9" s="5" t="s">
        <v>35</v>
      </c>
      <c r="N9" s="21">
        <f>STDEV(N5:N7)</f>
        <v>0</v>
      </c>
      <c r="O9" s="5">
        <f>STDEV(O5:O7)</f>
        <v>0</v>
      </c>
      <c r="P9" s="25">
        <f>STDEV(P5:P7)</f>
        <v>0</v>
      </c>
    </row>
    <row r="10" spans="1:16" ht="19" x14ac:dyDescent="0.2">
      <c r="B10" s="44"/>
      <c r="C10" s="37"/>
      <c r="D10" s="18"/>
      <c r="E10" s="8"/>
      <c r="F10" s="8"/>
      <c r="G10" s="18"/>
      <c r="H10" s="8"/>
      <c r="I10" s="8"/>
      <c r="J10" s="39"/>
      <c r="K10" s="8"/>
      <c r="L10" s="8"/>
      <c r="M10" s="8"/>
      <c r="N10" s="18"/>
      <c r="O10" s="8"/>
      <c r="P10" s="16"/>
    </row>
    <row r="11" spans="1:16" ht="16" customHeight="1" x14ac:dyDescent="0.2">
      <c r="B11" s="66" t="s">
        <v>24</v>
      </c>
      <c r="C11" s="36">
        <v>1</v>
      </c>
      <c r="D11" s="30">
        <v>51</v>
      </c>
      <c r="E11" s="6">
        <v>2</v>
      </c>
      <c r="F11" s="6">
        <v>2</v>
      </c>
      <c r="G11" s="30">
        <f>E11/D11*100</f>
        <v>3.9215686274509802</v>
      </c>
      <c r="H11" s="6">
        <f>F11/D11*100</f>
        <v>3.9215686274509802</v>
      </c>
      <c r="I11" s="24">
        <f>H11+G11</f>
        <v>7.8431372549019605</v>
      </c>
      <c r="J11" s="39"/>
      <c r="K11" s="2">
        <v>54</v>
      </c>
      <c r="L11" s="4">
        <v>0</v>
      </c>
      <c r="M11" s="4">
        <v>0</v>
      </c>
      <c r="N11" s="2">
        <f>L11/K11*100</f>
        <v>0</v>
      </c>
      <c r="O11" s="4">
        <f>M11/K11*100</f>
        <v>0</v>
      </c>
      <c r="P11" s="24">
        <f>O11+N11</f>
        <v>0</v>
      </c>
    </row>
    <row r="12" spans="1:16" ht="16" customHeight="1" x14ac:dyDescent="0.2">
      <c r="B12" s="67"/>
      <c r="C12" s="37">
        <v>2</v>
      </c>
      <c r="D12" s="20">
        <v>49</v>
      </c>
      <c r="E12" s="9">
        <v>2</v>
      </c>
      <c r="F12" s="9">
        <v>1</v>
      </c>
      <c r="G12" s="20">
        <f>E12/D12*100</f>
        <v>4.0816326530612246</v>
      </c>
      <c r="H12" s="9">
        <f>F12/D12*100</f>
        <v>2.0408163265306123</v>
      </c>
      <c r="I12" s="15">
        <f>H12+G12</f>
        <v>6.1224489795918373</v>
      </c>
      <c r="J12" s="39"/>
      <c r="K12" s="20">
        <v>59</v>
      </c>
      <c r="L12" s="9">
        <v>0</v>
      </c>
      <c r="M12" s="9">
        <v>0</v>
      </c>
      <c r="N12" s="20">
        <f>L12/K12*100</f>
        <v>0</v>
      </c>
      <c r="O12" s="9">
        <f>M12/K12*100</f>
        <v>0</v>
      </c>
      <c r="P12" s="15">
        <f t="shared" ref="P12:P14" si="2">O12+N12</f>
        <v>0</v>
      </c>
    </row>
    <row r="13" spans="1:16" ht="16" customHeight="1" x14ac:dyDescent="0.2">
      <c r="B13" s="67"/>
      <c r="C13" s="37">
        <v>3</v>
      </c>
      <c r="D13" s="29">
        <v>50</v>
      </c>
      <c r="E13" s="11">
        <v>2</v>
      </c>
      <c r="F13" s="11">
        <v>1</v>
      </c>
      <c r="G13" s="29">
        <f>E13/D13*100</f>
        <v>4</v>
      </c>
      <c r="H13" s="11">
        <f>F13/D13*100</f>
        <v>2</v>
      </c>
      <c r="I13" s="56">
        <f>H13+G13</f>
        <v>6</v>
      </c>
      <c r="J13" s="39"/>
      <c r="K13" s="29">
        <v>59</v>
      </c>
      <c r="L13" s="11">
        <v>0</v>
      </c>
      <c r="M13" s="11">
        <v>0</v>
      </c>
      <c r="N13" s="29">
        <f>L13/K13*100</f>
        <v>0</v>
      </c>
      <c r="O13" s="11">
        <f>M13/K13*100</f>
        <v>0</v>
      </c>
      <c r="P13" s="56">
        <f t="shared" si="2"/>
        <v>0</v>
      </c>
    </row>
    <row r="14" spans="1:16" ht="16" customHeight="1" x14ac:dyDescent="0.2">
      <c r="B14" s="67"/>
      <c r="C14" s="36"/>
      <c r="D14" s="2"/>
      <c r="E14" s="4"/>
      <c r="F14" s="4" t="s">
        <v>34</v>
      </c>
      <c r="G14" s="30">
        <f>AVERAGE(G11:G13)</f>
        <v>4.0010670935040684</v>
      </c>
      <c r="H14" s="6">
        <f>AVERAGE(H11:H13)</f>
        <v>2.6541283179938642</v>
      </c>
      <c r="I14" s="7">
        <f t="shared" ref="I14" si="3">H14+G14</f>
        <v>6.6551954114979326</v>
      </c>
      <c r="J14" s="39"/>
      <c r="K14" s="6"/>
      <c r="L14" s="4"/>
      <c r="M14" s="4" t="s">
        <v>34</v>
      </c>
      <c r="N14" s="30">
        <f>AVERAGE(N11:N13)</f>
        <v>0</v>
      </c>
      <c r="O14" s="6">
        <f>AVERAGE(O11:O13)</f>
        <v>0</v>
      </c>
      <c r="P14" s="31">
        <f t="shared" si="2"/>
        <v>0</v>
      </c>
    </row>
    <row r="15" spans="1:16" ht="16" customHeight="1" x14ac:dyDescent="0.2">
      <c r="B15" s="67"/>
      <c r="C15" s="37"/>
      <c r="D15" s="18"/>
      <c r="E15" s="8"/>
      <c r="F15" s="8" t="s">
        <v>35</v>
      </c>
      <c r="G15" s="9">
        <v>0.68292589247745394</v>
      </c>
      <c r="H15" s="9">
        <v>1.8753942462853226</v>
      </c>
      <c r="I15" s="10">
        <v>2.5583201387627765</v>
      </c>
      <c r="J15" s="39"/>
      <c r="K15" s="9"/>
      <c r="L15" s="8"/>
      <c r="M15" s="8" t="s">
        <v>35</v>
      </c>
      <c r="N15" s="9">
        <v>0.68292589247745394</v>
      </c>
      <c r="O15" s="9">
        <v>1.8753942462853226</v>
      </c>
      <c r="P15" s="17">
        <v>2.5583201387627765</v>
      </c>
    </row>
    <row r="16" spans="1:16" ht="19" customHeight="1" x14ac:dyDescent="0.2">
      <c r="B16" s="68"/>
      <c r="C16" s="38"/>
      <c r="D16" s="21"/>
      <c r="E16" s="5"/>
      <c r="F16" s="5" t="s">
        <v>23</v>
      </c>
      <c r="G16" s="29"/>
      <c r="H16" s="11" t="s">
        <v>6</v>
      </c>
      <c r="I16" s="11">
        <f>TTEST(I11:I13,I6:I8,2,2)</f>
        <v>3.637834251786802E-4</v>
      </c>
      <c r="J16" s="39"/>
      <c r="K16" s="5"/>
      <c r="L16" s="5"/>
      <c r="M16" s="5" t="s">
        <v>23</v>
      </c>
      <c r="N16" s="29"/>
      <c r="O16" s="11" t="s">
        <v>6</v>
      </c>
      <c r="P16" s="32" t="s">
        <v>9</v>
      </c>
    </row>
    <row r="17" spans="2:17" s="1" customFormat="1" ht="19" x14ac:dyDescent="0.25">
      <c r="B17" s="45"/>
      <c r="C17" s="39"/>
      <c r="D17" s="34"/>
      <c r="E17" s="13"/>
      <c r="F17" s="13"/>
      <c r="G17" s="20"/>
      <c r="H17" s="9"/>
      <c r="I17" s="10"/>
      <c r="J17" s="39"/>
      <c r="K17" s="13"/>
      <c r="L17" s="13"/>
      <c r="M17" s="13"/>
      <c r="N17" s="20"/>
      <c r="O17" s="9"/>
      <c r="P17" s="17"/>
    </row>
    <row r="18" spans="2:17" x14ac:dyDescent="0.2">
      <c r="B18" s="63" t="s">
        <v>25</v>
      </c>
      <c r="C18" s="36">
        <v>1</v>
      </c>
      <c r="D18" s="35">
        <v>67</v>
      </c>
      <c r="E18" s="7">
        <v>0</v>
      </c>
      <c r="F18" s="7">
        <v>0</v>
      </c>
      <c r="G18" s="30">
        <f>E18/D18*100</f>
        <v>0</v>
      </c>
      <c r="H18" s="6">
        <f>F18/D18*100</f>
        <v>0</v>
      </c>
      <c r="I18" s="23">
        <f>H18+G18</f>
        <v>0</v>
      </c>
      <c r="J18" s="39"/>
      <c r="K18" s="7">
        <v>57</v>
      </c>
      <c r="L18" s="7">
        <v>0</v>
      </c>
      <c r="M18" s="7">
        <v>57</v>
      </c>
      <c r="N18" s="30">
        <f>L18/K18*100</f>
        <v>0</v>
      </c>
      <c r="O18" s="6">
        <f>M18/K18*100</f>
        <v>100</v>
      </c>
      <c r="P18" s="24">
        <f>O18+N18</f>
        <v>100</v>
      </c>
    </row>
    <row r="19" spans="2:17" x14ac:dyDescent="0.2">
      <c r="B19" s="64"/>
      <c r="C19" s="37">
        <v>2</v>
      </c>
      <c r="D19" s="18">
        <v>57</v>
      </c>
      <c r="E19" s="8">
        <v>0</v>
      </c>
      <c r="F19" s="8">
        <v>0</v>
      </c>
      <c r="G19" s="18">
        <f>E19/D19*100</f>
        <v>0</v>
      </c>
      <c r="H19" s="8">
        <f>F19/D19*100</f>
        <v>0</v>
      </c>
      <c r="I19" s="12">
        <f>H19+G19</f>
        <v>0</v>
      </c>
      <c r="J19" s="39"/>
      <c r="K19" s="8">
        <v>52</v>
      </c>
      <c r="L19" s="8">
        <v>0</v>
      </c>
      <c r="M19" s="8">
        <v>51</v>
      </c>
      <c r="N19" s="18">
        <f>L19/K19*100</f>
        <v>0</v>
      </c>
      <c r="O19" s="8">
        <f>M19/K19*100</f>
        <v>98.076923076923066</v>
      </c>
      <c r="P19" s="15">
        <f>O19+N19</f>
        <v>98.076923076923066</v>
      </c>
    </row>
    <row r="20" spans="2:17" x14ac:dyDescent="0.2">
      <c r="B20" s="64"/>
      <c r="C20" s="37">
        <v>3</v>
      </c>
      <c r="D20" s="18">
        <v>53</v>
      </c>
      <c r="E20" s="8">
        <v>0</v>
      </c>
      <c r="F20" s="8">
        <v>0</v>
      </c>
      <c r="G20" s="18">
        <f>E20/D20*100</f>
        <v>0</v>
      </c>
      <c r="H20" s="8">
        <f>F20/D20*100</f>
        <v>0</v>
      </c>
      <c r="I20" s="12">
        <f>H20+G20</f>
        <v>0</v>
      </c>
      <c r="J20" s="39"/>
      <c r="K20" s="8">
        <v>55</v>
      </c>
      <c r="L20" s="8">
        <v>0</v>
      </c>
      <c r="M20" s="8">
        <v>55</v>
      </c>
      <c r="N20" s="18">
        <f>L20/K20*100</f>
        <v>0</v>
      </c>
      <c r="O20" s="8">
        <f>M20/K20*100</f>
        <v>100</v>
      </c>
      <c r="P20" s="15">
        <f>O20+N20</f>
        <v>100</v>
      </c>
    </row>
    <row r="21" spans="2:17" x14ac:dyDescent="0.2">
      <c r="B21" s="64"/>
      <c r="C21" s="36"/>
      <c r="D21" s="2"/>
      <c r="E21" s="4"/>
      <c r="F21" s="4" t="s">
        <v>34</v>
      </c>
      <c r="G21" s="2">
        <f>AVERAGE(G18:G20)</f>
        <v>0</v>
      </c>
      <c r="H21" s="4">
        <f>AVERAGE(H18:H20)</f>
        <v>0</v>
      </c>
      <c r="I21" s="4">
        <f>AVERAGE(I18:I20)</f>
        <v>0</v>
      </c>
      <c r="J21" s="39"/>
      <c r="K21" s="4"/>
      <c r="L21" s="4"/>
      <c r="M21" s="4" t="s">
        <v>34</v>
      </c>
      <c r="N21" s="2">
        <f>AVERAGE(N18:N20)</f>
        <v>0</v>
      </c>
      <c r="O21" s="4">
        <f>AVERAGE(O18:O20)</f>
        <v>99.358974358974365</v>
      </c>
      <c r="P21" s="26">
        <f>AVERAGE(P18:P20)</f>
        <v>99.358974358974365</v>
      </c>
    </row>
    <row r="22" spans="2:17" x14ac:dyDescent="0.2">
      <c r="B22" s="65"/>
      <c r="C22" s="38"/>
      <c r="D22" s="21"/>
      <c r="E22" s="5"/>
      <c r="F22" s="5" t="s">
        <v>35</v>
      </c>
      <c r="G22" s="21">
        <f>STDEV(G18:G20)</f>
        <v>0</v>
      </c>
      <c r="H22" s="5">
        <f>STDEV(H18:H20)</f>
        <v>0</v>
      </c>
      <c r="I22" s="5">
        <f>STDEV(I18:I20)</f>
        <v>0</v>
      </c>
      <c r="J22" s="39"/>
      <c r="K22" s="5"/>
      <c r="L22" s="5"/>
      <c r="M22" s="5" t="s">
        <v>35</v>
      </c>
      <c r="N22" s="21">
        <f>STDEV(N18:N20)</f>
        <v>0</v>
      </c>
      <c r="O22" s="5">
        <f>STDEV(O18:O20)</f>
        <v>1.110288979210825</v>
      </c>
      <c r="P22" s="25">
        <f>STDEV(P18:P20)</f>
        <v>1.110288979210825</v>
      </c>
    </row>
    <row r="23" spans="2:17" ht="19" x14ac:dyDescent="0.2">
      <c r="B23" s="44"/>
      <c r="C23" s="37"/>
      <c r="D23" s="18"/>
      <c r="E23" s="8"/>
      <c r="F23" s="8"/>
      <c r="G23" s="18"/>
      <c r="H23" s="8"/>
      <c r="I23" s="8"/>
      <c r="J23" s="39"/>
      <c r="K23" s="8"/>
      <c r="L23" s="8"/>
      <c r="M23" s="8"/>
      <c r="N23" s="18"/>
      <c r="O23" s="8"/>
      <c r="P23" s="16"/>
    </row>
    <row r="24" spans="2:17" s="1" customFormat="1" ht="19" x14ac:dyDescent="0.25">
      <c r="B24" s="45"/>
      <c r="C24" s="39"/>
      <c r="D24" s="20"/>
      <c r="E24" s="9"/>
      <c r="F24" s="9"/>
      <c r="G24" s="20"/>
      <c r="H24" s="9"/>
      <c r="I24" s="10"/>
      <c r="J24" s="39"/>
      <c r="K24" s="9"/>
      <c r="L24" s="9"/>
      <c r="M24" s="9"/>
      <c r="N24" s="20"/>
      <c r="O24" s="9"/>
      <c r="P24" s="17"/>
    </row>
    <row r="25" spans="2:17" x14ac:dyDescent="0.2">
      <c r="B25" s="66" t="s">
        <v>26</v>
      </c>
      <c r="C25" s="36">
        <v>1</v>
      </c>
      <c r="D25" s="2">
        <v>63</v>
      </c>
      <c r="E25" s="4">
        <v>2</v>
      </c>
      <c r="F25" s="4">
        <v>2</v>
      </c>
      <c r="G25" s="2">
        <f>E25/D25*100</f>
        <v>3.1746031746031744</v>
      </c>
      <c r="H25" s="4">
        <f>F25/D25*100</f>
        <v>3.1746031746031744</v>
      </c>
      <c r="I25" s="23">
        <f>H25+G25</f>
        <v>6.3492063492063489</v>
      </c>
      <c r="J25" s="39"/>
      <c r="K25" s="4">
        <v>50</v>
      </c>
      <c r="L25" s="4">
        <v>4</v>
      </c>
      <c r="M25" s="4">
        <v>43</v>
      </c>
      <c r="N25" s="2">
        <f>L25/K25*100</f>
        <v>8</v>
      </c>
      <c r="O25" s="4">
        <f>M25/K25*100</f>
        <v>86</v>
      </c>
      <c r="P25" s="24">
        <f>O25+N25</f>
        <v>94</v>
      </c>
    </row>
    <row r="26" spans="2:17" x14ac:dyDescent="0.2">
      <c r="B26" s="67"/>
      <c r="C26" s="37">
        <v>2</v>
      </c>
      <c r="D26" s="18">
        <v>47</v>
      </c>
      <c r="E26" s="8">
        <v>3</v>
      </c>
      <c r="F26" s="8">
        <v>2</v>
      </c>
      <c r="G26" s="18">
        <f>E26/D26*100</f>
        <v>6.3829787234042552</v>
      </c>
      <c r="H26" s="8">
        <f>F26/D26*100</f>
        <v>4.2553191489361701</v>
      </c>
      <c r="I26" s="12">
        <f>H26+G26</f>
        <v>10.638297872340425</v>
      </c>
      <c r="J26" s="39"/>
      <c r="K26" s="8">
        <v>60</v>
      </c>
      <c r="L26" s="8">
        <v>9</v>
      </c>
      <c r="M26" s="8">
        <v>47</v>
      </c>
      <c r="N26" s="18">
        <f>L26/K26*100</f>
        <v>15</v>
      </c>
      <c r="O26" s="8">
        <f>M26/K26*100</f>
        <v>78.333333333333329</v>
      </c>
      <c r="P26" s="15">
        <f>O26+N26</f>
        <v>93.333333333333329</v>
      </c>
    </row>
    <row r="27" spans="2:17" x14ac:dyDescent="0.2">
      <c r="B27" s="67"/>
      <c r="C27" s="37">
        <v>3</v>
      </c>
      <c r="D27" s="18">
        <v>59</v>
      </c>
      <c r="E27" s="8">
        <v>4</v>
      </c>
      <c r="F27" s="8">
        <v>3</v>
      </c>
      <c r="G27" s="18">
        <f>E27/D27*100</f>
        <v>6.7796610169491522</v>
      </c>
      <c r="H27" s="8">
        <f>F27/D27*100</f>
        <v>5.0847457627118651</v>
      </c>
      <c r="I27" s="12">
        <f>H27+G27</f>
        <v>11.864406779661017</v>
      </c>
      <c r="J27" s="39"/>
      <c r="K27" s="8">
        <v>54</v>
      </c>
      <c r="L27" s="8">
        <v>6</v>
      </c>
      <c r="M27" s="8">
        <v>42</v>
      </c>
      <c r="N27" s="18">
        <f>L27/K27*100</f>
        <v>11.111111111111111</v>
      </c>
      <c r="O27" s="8">
        <f>M27/K27*100</f>
        <v>77.777777777777786</v>
      </c>
      <c r="P27" s="15">
        <f>O27+N27</f>
        <v>88.8888888888889</v>
      </c>
      <c r="Q27" s="1"/>
    </row>
    <row r="28" spans="2:17" x14ac:dyDescent="0.2">
      <c r="B28" s="67"/>
      <c r="C28" s="36"/>
      <c r="D28" s="2"/>
      <c r="E28" s="4"/>
      <c r="F28" s="4" t="s">
        <v>34</v>
      </c>
      <c r="G28" s="30">
        <f>AVERAGE(G25:G27)</f>
        <v>5.4457476383188608</v>
      </c>
      <c r="H28" s="6">
        <f>AVERAGE(H25:H27)</f>
        <v>4.1715560287504028</v>
      </c>
      <c r="I28" s="7">
        <f t="shared" ref="I28" si="4">H28+G28</f>
        <v>9.6173036670692635</v>
      </c>
      <c r="J28" s="39"/>
      <c r="K28" s="6"/>
      <c r="L28" s="4"/>
      <c r="M28" s="4" t="s">
        <v>34</v>
      </c>
      <c r="N28" s="30">
        <f>AVERAGE(N25:N27)</f>
        <v>11.370370370370372</v>
      </c>
      <c r="O28" s="6">
        <f>AVERAGE(O25:O27)</f>
        <v>80.703703703703695</v>
      </c>
      <c r="P28" s="31">
        <f t="shared" ref="P28" si="5">O28+N28</f>
        <v>92.074074074074062</v>
      </c>
      <c r="Q28" s="1"/>
    </row>
    <row r="29" spans="2:17" x14ac:dyDescent="0.2">
      <c r="B29" s="67"/>
      <c r="C29" s="37"/>
      <c r="D29" s="18"/>
      <c r="E29" s="8"/>
      <c r="F29" s="8" t="s">
        <v>35</v>
      </c>
      <c r="G29" s="9">
        <v>0.68292589247745394</v>
      </c>
      <c r="H29" s="9">
        <v>1.8753942462853226</v>
      </c>
      <c r="I29" s="10">
        <v>2.5583201387627765</v>
      </c>
      <c r="J29" s="39"/>
      <c r="K29" s="9"/>
      <c r="L29" s="8"/>
      <c r="M29" s="8" t="s">
        <v>35</v>
      </c>
      <c r="N29" s="20">
        <v>0.68292589247745394</v>
      </c>
      <c r="O29" s="9">
        <v>1.8753942462853226</v>
      </c>
      <c r="P29" s="17">
        <v>2.5583201387627765</v>
      </c>
      <c r="Q29" s="1"/>
    </row>
    <row r="30" spans="2:17" x14ac:dyDescent="0.2">
      <c r="B30" s="67"/>
      <c r="C30" s="37"/>
      <c r="D30" s="18"/>
      <c r="E30" s="8"/>
      <c r="F30" s="5" t="s">
        <v>23</v>
      </c>
      <c r="G30" s="69" t="s">
        <v>7</v>
      </c>
      <c r="H30" s="70"/>
      <c r="I30" s="9">
        <f>TTEST(I25:I27,I18:I20,2,2)</f>
        <v>4.5291890390578259E-3</v>
      </c>
      <c r="J30" s="39"/>
      <c r="K30" s="8"/>
      <c r="L30" s="8"/>
      <c r="M30" s="8" t="s">
        <v>23</v>
      </c>
      <c r="N30" s="70" t="s">
        <v>7</v>
      </c>
      <c r="O30" s="70"/>
      <c r="P30" s="19">
        <f>TTEST(P25:P27,P18:P20,2,2)</f>
        <v>1.3510199598695776E-2</v>
      </c>
    </row>
    <row r="31" spans="2:17" x14ac:dyDescent="0.2">
      <c r="B31" s="68"/>
      <c r="C31" s="38"/>
      <c r="D31" s="21"/>
      <c r="E31" s="5"/>
      <c r="F31" s="5"/>
      <c r="G31" s="71" t="s">
        <v>8</v>
      </c>
      <c r="H31" s="72"/>
      <c r="I31" s="11">
        <f>TTEST(I25:I27,I11:I13,2,2)</f>
        <v>0.17041992925554522</v>
      </c>
      <c r="J31" s="41"/>
      <c r="K31" s="5"/>
      <c r="L31" s="5"/>
      <c r="M31" s="5"/>
      <c r="N31" s="71"/>
      <c r="O31" s="72"/>
      <c r="P31" s="22"/>
    </row>
    <row r="34" spans="4:16" x14ac:dyDescent="0.2">
      <c r="D34" s="58" t="s">
        <v>0</v>
      </c>
      <c r="E34" s="58"/>
      <c r="F34" s="58"/>
      <c r="G34" s="58"/>
      <c r="H34" s="58"/>
      <c r="I34" s="58"/>
      <c r="J34" s="14"/>
      <c r="K34" s="58" t="s">
        <v>1</v>
      </c>
      <c r="L34" s="58"/>
      <c r="M34" s="58"/>
      <c r="N34" s="58"/>
      <c r="O34" s="58"/>
      <c r="P34" s="58"/>
    </row>
    <row r="35" spans="4:16" x14ac:dyDescent="0.2">
      <c r="D35" s="42" t="s">
        <v>10</v>
      </c>
      <c r="E35" s="42"/>
      <c r="F35" s="42" t="s">
        <v>33</v>
      </c>
      <c r="G35" s="42" t="s">
        <v>11</v>
      </c>
      <c r="H35" s="42" t="s">
        <v>12</v>
      </c>
      <c r="I35" s="42"/>
      <c r="J35" s="42"/>
      <c r="K35" s="42"/>
      <c r="L35" s="42"/>
      <c r="M35" s="42" t="s">
        <v>33</v>
      </c>
      <c r="N35" s="42" t="s">
        <v>11</v>
      </c>
      <c r="O35" s="42" t="s">
        <v>12</v>
      </c>
    </row>
    <row r="36" spans="4:16" x14ac:dyDescent="0.2">
      <c r="D36" s="59" t="s">
        <v>17</v>
      </c>
      <c r="E36" s="59"/>
      <c r="F36" s="42" t="s">
        <v>13</v>
      </c>
      <c r="G36" s="42" t="s">
        <v>14</v>
      </c>
      <c r="H36" s="42"/>
      <c r="I36" s="42"/>
      <c r="J36" s="42"/>
      <c r="K36" s="59" t="s">
        <v>17</v>
      </c>
      <c r="L36" s="59"/>
      <c r="M36" s="42" t="s">
        <v>16</v>
      </c>
      <c r="N36" s="42" t="s">
        <v>9</v>
      </c>
      <c r="O36" s="42"/>
    </row>
    <row r="37" spans="4:16" x14ac:dyDescent="0.2">
      <c r="D37" s="59" t="s">
        <v>18</v>
      </c>
      <c r="E37" s="59"/>
      <c r="F37" s="42" t="s">
        <v>16</v>
      </c>
      <c r="G37" s="42" t="s">
        <v>9</v>
      </c>
      <c r="H37" s="42"/>
      <c r="I37" s="42"/>
      <c r="J37" s="42"/>
      <c r="K37" s="59" t="s">
        <v>18</v>
      </c>
      <c r="L37" s="59"/>
      <c r="M37" s="42" t="s">
        <v>13</v>
      </c>
      <c r="N37" s="42" t="s">
        <v>15</v>
      </c>
      <c r="O37" s="42"/>
    </row>
    <row r="38" spans="4:16" x14ac:dyDescent="0.2">
      <c r="D38" s="59" t="s">
        <v>19</v>
      </c>
      <c r="E38" s="59"/>
      <c r="F38" s="42" t="s">
        <v>13</v>
      </c>
      <c r="G38" s="42" t="s">
        <v>14</v>
      </c>
      <c r="H38" s="42"/>
      <c r="I38" s="42"/>
      <c r="J38" s="42"/>
      <c r="K38" s="59" t="s">
        <v>19</v>
      </c>
      <c r="L38" s="59"/>
      <c r="M38" s="42" t="s">
        <v>13</v>
      </c>
      <c r="N38" s="42" t="s">
        <v>15</v>
      </c>
      <c r="O38" s="42"/>
    </row>
    <row r="39" spans="4:16" x14ac:dyDescent="0.2">
      <c r="D39" s="59" t="s">
        <v>20</v>
      </c>
      <c r="E39" s="59"/>
      <c r="F39" s="42" t="s">
        <v>13</v>
      </c>
      <c r="G39" s="42" t="s">
        <v>14</v>
      </c>
      <c r="H39" s="42"/>
      <c r="I39" s="42"/>
      <c r="J39" s="42"/>
      <c r="K39" s="59" t="s">
        <v>20</v>
      </c>
      <c r="L39" s="59"/>
      <c r="M39" s="42" t="s">
        <v>13</v>
      </c>
      <c r="N39" s="42" t="s">
        <v>15</v>
      </c>
      <c r="O39" s="42"/>
    </row>
    <row r="40" spans="4:16" x14ac:dyDescent="0.2">
      <c r="D40" s="59" t="s">
        <v>21</v>
      </c>
      <c r="E40" s="59"/>
      <c r="F40" s="42" t="s">
        <v>16</v>
      </c>
      <c r="G40" s="42" t="s">
        <v>9</v>
      </c>
      <c r="H40" s="42"/>
      <c r="I40" s="42"/>
      <c r="J40" s="42"/>
      <c r="K40" s="59" t="s">
        <v>21</v>
      </c>
      <c r="L40" s="59"/>
      <c r="M40" s="42" t="s">
        <v>13</v>
      </c>
      <c r="N40" s="42" t="s">
        <v>15</v>
      </c>
      <c r="O40" s="42"/>
    </row>
    <row r="41" spans="4:16" x14ac:dyDescent="0.2">
      <c r="D41" s="59" t="s">
        <v>22</v>
      </c>
      <c r="E41" s="59"/>
      <c r="F41" s="42" t="s">
        <v>13</v>
      </c>
      <c r="G41" s="42" t="s">
        <v>14</v>
      </c>
      <c r="H41" s="42"/>
      <c r="I41" s="42"/>
      <c r="J41" s="42"/>
      <c r="K41" s="59" t="s">
        <v>22</v>
      </c>
      <c r="L41" s="59"/>
      <c r="M41" s="42" t="s">
        <v>13</v>
      </c>
      <c r="N41" s="42" t="s">
        <v>14</v>
      </c>
      <c r="O41" s="42"/>
    </row>
  </sheetData>
  <mergeCells count="24">
    <mergeCell ref="B5:B9"/>
    <mergeCell ref="B18:B22"/>
    <mergeCell ref="B25:B31"/>
    <mergeCell ref="B11:B16"/>
    <mergeCell ref="G30:H30"/>
    <mergeCell ref="G31:H31"/>
    <mergeCell ref="K40:L40"/>
    <mergeCell ref="D41:E41"/>
    <mergeCell ref="D40:E40"/>
    <mergeCell ref="K41:L41"/>
    <mergeCell ref="D3:I3"/>
    <mergeCell ref="K3:P3"/>
    <mergeCell ref="N30:O30"/>
    <mergeCell ref="N31:O31"/>
    <mergeCell ref="D34:I34"/>
    <mergeCell ref="K34:P34"/>
    <mergeCell ref="D37:E37"/>
    <mergeCell ref="D38:E38"/>
    <mergeCell ref="D39:E39"/>
    <mergeCell ref="K37:L37"/>
    <mergeCell ref="K38:L38"/>
    <mergeCell ref="D36:E36"/>
    <mergeCell ref="K36:L36"/>
    <mergeCell ref="K39:L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Jiang, Tao (NIH/NIDCD) [F]</dc:creator>
  <cp:lastModifiedBy>Wu, Doris (NIH/NIDCD) [E]</cp:lastModifiedBy>
  <dcterms:created xsi:type="dcterms:W3CDTF">2016-11-28T17:11:59Z</dcterms:created>
  <dcterms:modified xsi:type="dcterms:W3CDTF">2016-11-29T18:47:23Z</dcterms:modified>
</cp:coreProperties>
</file>