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8380" tabRatio="500" activeTab="2"/>
  </bookViews>
  <sheets>
    <sheet name="Figure 9C" sheetId="1" r:id="rId1"/>
    <sheet name="Figure 9D" sheetId="3" r:id="rId2"/>
    <sheet name="Figure 9E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4" l="1"/>
  <c r="B7" i="4"/>
  <c r="B8" i="4"/>
  <c r="B9" i="4"/>
  <c r="B10" i="4"/>
  <c r="B11" i="4"/>
  <c r="B12" i="4"/>
  <c r="B13" i="4"/>
  <c r="B14" i="4"/>
  <c r="B15" i="4"/>
  <c r="B16" i="4"/>
  <c r="C19" i="4"/>
  <c r="D19" i="4"/>
  <c r="E19" i="4"/>
  <c r="F19" i="4"/>
  <c r="C20" i="4"/>
  <c r="D20" i="4"/>
  <c r="E20" i="4"/>
  <c r="F20" i="4"/>
  <c r="D23" i="4"/>
  <c r="D24" i="4"/>
  <c r="D25" i="4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E39" i="3"/>
  <c r="F39" i="3"/>
  <c r="E40" i="3"/>
  <c r="F40" i="3"/>
  <c r="C43" i="3"/>
  <c r="C8" i="1"/>
  <c r="D8" i="1"/>
  <c r="E8" i="1"/>
  <c r="F8" i="1"/>
</calcChain>
</file>

<file path=xl/sharedStrings.xml><?xml version="1.0" encoding="utf-8"?>
<sst xmlns="http://schemas.openxmlformats.org/spreadsheetml/2006/main" count="42" uniqueCount="17">
  <si>
    <t>Bagged worms (%)</t>
  </si>
  <si>
    <t>G85R/L42Q</t>
  </si>
  <si>
    <t>G85R</t>
  </si>
  <si>
    <t>L42Q</t>
  </si>
  <si>
    <t>WT</t>
  </si>
  <si>
    <t>Total</t>
  </si>
  <si>
    <t>Bagged worms</t>
  </si>
  <si>
    <t>G85R vs G85R/L42Q</t>
  </si>
  <si>
    <r>
      <rPr>
        <b/>
        <i/>
        <sz val="10"/>
        <rFont val="Arial"/>
        <family val="2"/>
      </rPr>
      <t>p</t>
    </r>
    <r>
      <rPr>
        <b/>
        <sz val="10"/>
        <rFont val="Arial"/>
      </rPr>
      <t xml:space="preserve"> value</t>
    </r>
  </si>
  <si>
    <t>SEM</t>
  </si>
  <si>
    <t>mean</t>
  </si>
  <si>
    <t>Worm #</t>
  </si>
  <si>
    <t>Hatched eggs in bagged worms from Figure 9C</t>
  </si>
  <si>
    <t>WT vs G85R</t>
  </si>
  <si>
    <t>WT vs L42Q</t>
  </si>
  <si>
    <r>
      <rPr>
        <b/>
        <i/>
        <sz val="10"/>
        <rFont val="Arial"/>
        <family val="2"/>
      </rPr>
      <t>p</t>
    </r>
    <r>
      <rPr>
        <b/>
        <sz val="12"/>
        <color theme="1"/>
        <rFont val="Calibri"/>
        <family val="2"/>
        <scheme val="minor"/>
      </rPr>
      <t xml:space="preserve"> value</t>
    </r>
  </si>
  <si>
    <t>Eggs laid in 48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</si>
</sst>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1" fillId="0" borderId="0"/>
    <xf numFmtId="0" fontId="5" fillId="0" borderId="0"/>
    <xf numFmtId="0" fontId="6" fillId="2" borderId="0"/>
    <xf numFmtId="0" fontId="6" fillId="3" borderId="0"/>
    <xf numFmtId="0" fontId="7" fillId="4" borderId="0"/>
    <xf numFmtId="0" fontId="6" fillId="5" borderId="0"/>
    <xf numFmtId="0" fontId="6" fillId="6" borderId="0"/>
    <xf numFmtId="0" fontId="6" fillId="7" borderId="0"/>
    <xf numFmtId="0" fontId="6" fillId="8" borderId="0"/>
  </cellStyleXfs>
  <cellXfs count="15">
    <xf numFmtId="0" fontId="0" fillId="0" borderId="0" xfId="0"/>
    <xf numFmtId="0" fontId="3" fillId="0" borderId="0" xfId="1"/>
    <xf numFmtId="0" fontId="3" fillId="0" borderId="1" xfId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0" xfId="1" applyFont="1"/>
    <xf numFmtId="0" fontId="3" fillId="0" borderId="1" xfId="1" applyBorder="1" applyAlignment="1">
      <alignment horizontal="right"/>
    </xf>
    <xf numFmtId="0" fontId="4" fillId="0" borderId="1" xfId="1" applyFont="1" applyBorder="1" applyAlignment="1">
      <alignment horizontal="right"/>
    </xf>
    <xf numFmtId="0" fontId="3" fillId="0" borderId="1" xfId="1" applyBorder="1"/>
    <xf numFmtId="0" fontId="4" fillId="0" borderId="1" xfId="1" applyFont="1" applyBorder="1"/>
    <xf numFmtId="0" fontId="4" fillId="0" borderId="0" xfId="1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3" fillId="0" borderId="1" xfId="1" applyFont="1" applyBorder="1" applyAlignment="1">
      <alignment horizontal="center"/>
    </xf>
    <xf numFmtId="0" fontId="3" fillId="0" borderId="1" xfId="1" applyBorder="1" applyAlignment="1">
      <alignment horizontal="center"/>
    </xf>
    <xf numFmtId="0" fontId="4" fillId="0" borderId="0" xfId="1" applyFont="1" applyAlignment="1">
      <alignment horizontal="center"/>
    </xf>
  </cellXfs>
  <cellStyles count="11">
    <cellStyle name="Normal" xfId="0" builtinId="0"/>
    <cellStyle name="Normal 2" xfId="1"/>
    <cellStyle name="Normal 2 2" xfId="2"/>
    <cellStyle name="Normal 3" xfId="3"/>
    <cellStyle name="Tecan.At.Excel.Attenuation" xfId="4"/>
    <cellStyle name="Tecan.At.Excel.AutoGain_0" xfId="5"/>
    <cellStyle name="Tecan.At.Excel.Error" xfId="6"/>
    <cellStyle name="Tecan.At.Excel.GFactorAndMeasurementBlank" xfId="7"/>
    <cellStyle name="Tecan.At.Excel.GFactorBlank" xfId="8"/>
    <cellStyle name="Tecan.At.Excel.GFactorReference" xfId="9"/>
    <cellStyle name="Tecan.At.Excel.MeasurementBlank" xf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9C'!$B$8</c:f>
              <c:strCache>
                <c:ptCount val="1"/>
                <c:pt idx="0">
                  <c:v>Bagged worms (%)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'Figure 9C'!$C$7:$F$7</c:f>
              <c:strCache>
                <c:ptCount val="4"/>
                <c:pt idx="0">
                  <c:v>WT</c:v>
                </c:pt>
                <c:pt idx="1">
                  <c:v>L42Q</c:v>
                </c:pt>
                <c:pt idx="2">
                  <c:v>G85R</c:v>
                </c:pt>
                <c:pt idx="3">
                  <c:v>G85R/L42Q</c:v>
                </c:pt>
              </c:strCache>
            </c:strRef>
          </c:cat>
          <c:val>
            <c:numRef>
              <c:f>'Figure 9C'!$C$8:$F$8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17.07317073170732</c:v>
                </c:pt>
                <c:pt idx="3">
                  <c:v>70.21276595744681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5790984"/>
        <c:axId val="2115794296"/>
      </c:barChart>
      <c:catAx>
        <c:axId val="211579098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5794296"/>
        <c:crosses val="autoZero"/>
        <c:auto val="1"/>
        <c:lblAlgn val="ctr"/>
        <c:lblOffset val="100"/>
        <c:noMultiLvlLbl val="0"/>
      </c:catAx>
      <c:valAx>
        <c:axId val="211579429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Bagged worms (%)</a:t>
                </a:r>
              </a:p>
            </c:rich>
          </c:tx>
          <c:layout>
            <c:manualLayout>
              <c:xMode val="edge"/>
              <c:yMode val="edge"/>
              <c:x val="0.0277227722772277"/>
              <c:y val="0.1140310586176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57909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441682600382"/>
          <c:y val="0.128974165114607"/>
          <c:w val="0.740446846629831"/>
          <c:h val="0.474288664736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9D'!$C$40:$F$40</c:f>
                <c:numCache>
                  <c:formatCode>General</c:formatCode>
                  <c:ptCount val="4"/>
                  <c:pt idx="2">
                    <c:v>0.29738085706659</c:v>
                  </c:pt>
                  <c:pt idx="3">
                    <c:v>0.393502088279411</c:v>
                  </c:pt>
                </c:numCache>
              </c:numRef>
            </c:plus>
            <c:minus>
              <c:numRef>
                <c:f>'Figure 9D'!$C$40:$F$40</c:f>
                <c:numCache>
                  <c:formatCode>General</c:formatCode>
                  <c:ptCount val="4"/>
                  <c:pt idx="2">
                    <c:v>0.29738085706659</c:v>
                  </c:pt>
                  <c:pt idx="3">
                    <c:v>0.393502088279411</c:v>
                  </c:pt>
                </c:numCache>
              </c:numRef>
            </c:minus>
          </c:errBars>
          <c:cat>
            <c:strRef>
              <c:f>'Figure 9D'!$C$38:$F$38</c:f>
              <c:strCache>
                <c:ptCount val="4"/>
                <c:pt idx="0">
                  <c:v>WT</c:v>
                </c:pt>
                <c:pt idx="1">
                  <c:v>L42Q</c:v>
                </c:pt>
                <c:pt idx="2">
                  <c:v>G85R</c:v>
                </c:pt>
                <c:pt idx="3">
                  <c:v>G85R/L42Q</c:v>
                </c:pt>
              </c:strCache>
            </c:strRef>
          </c:cat>
          <c:val>
            <c:numRef>
              <c:f>'Figure 9D'!$C$39:$F$39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2.428571428571428</c:v>
                </c:pt>
                <c:pt idx="3">
                  <c:v>4.212121212121212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5104008"/>
        <c:axId val="2115106984"/>
      </c:barChart>
      <c:catAx>
        <c:axId val="2115104008"/>
        <c:scaling>
          <c:orientation val="minMax"/>
        </c:scaling>
        <c:delete val="0"/>
        <c:axPos val="b"/>
        <c:majorTickMark val="out"/>
        <c:minorTickMark val="none"/>
        <c:tickLblPos val="nextTo"/>
        <c:crossAx val="2115106984"/>
        <c:crosses val="autoZero"/>
        <c:auto val="1"/>
        <c:lblAlgn val="ctr"/>
        <c:lblOffset val="100"/>
        <c:noMultiLvlLbl val="0"/>
      </c:catAx>
      <c:valAx>
        <c:axId val="21151069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Hatched eggs in </a:t>
                </a:r>
              </a:p>
              <a:p>
                <a:pPr>
                  <a:defRPr b="0"/>
                </a:pPr>
                <a:r>
                  <a:rPr lang="en-US" b="0"/>
                  <a:t>bagged worms</a:t>
                </a:r>
              </a:p>
            </c:rich>
          </c:tx>
          <c:layout>
            <c:manualLayout>
              <c:xMode val="edge"/>
              <c:yMode val="edge"/>
              <c:x val="0.0239854865178182"/>
              <c:y val="0.1318780025914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5104008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860743822117"/>
          <c:y val="0.073701646385111"/>
          <c:w val="0.768158348721285"/>
          <c:h val="0.56680429491768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7F7F7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9E'!$C$20:$F$20</c:f>
                <c:numCache>
                  <c:formatCode>General</c:formatCode>
                  <c:ptCount val="4"/>
                  <c:pt idx="0">
                    <c:v>7.395185097498417</c:v>
                  </c:pt>
                  <c:pt idx="1">
                    <c:v>6.66496190324575</c:v>
                  </c:pt>
                  <c:pt idx="2">
                    <c:v>6.772828959985047</c:v>
                  </c:pt>
                  <c:pt idx="3">
                    <c:v>7.53891419719891</c:v>
                  </c:pt>
                </c:numCache>
              </c:numRef>
            </c:plus>
            <c:minus>
              <c:numRef>
                <c:f>'Figure 9E'!$C$20:$F$20</c:f>
                <c:numCache>
                  <c:formatCode>General</c:formatCode>
                  <c:ptCount val="4"/>
                  <c:pt idx="0">
                    <c:v>7.395185097498417</c:v>
                  </c:pt>
                  <c:pt idx="1">
                    <c:v>6.66496190324575</c:v>
                  </c:pt>
                  <c:pt idx="2">
                    <c:v>6.772828959985047</c:v>
                  </c:pt>
                  <c:pt idx="3">
                    <c:v>7.53891419719891</c:v>
                  </c:pt>
                </c:numCache>
              </c:numRef>
            </c:minus>
            <c:spPr>
              <a:ln w="3175">
                <a:solidFill>
                  <a:srgbClr val="333333"/>
                </a:solidFill>
                <a:prstDash val="solid"/>
              </a:ln>
            </c:spPr>
          </c:errBars>
          <c:cat>
            <c:strRef>
              <c:f>'Figure 9E'!$C$18:$F$18</c:f>
              <c:strCache>
                <c:ptCount val="4"/>
                <c:pt idx="0">
                  <c:v>WT</c:v>
                </c:pt>
                <c:pt idx="1">
                  <c:v>L42Q</c:v>
                </c:pt>
                <c:pt idx="2">
                  <c:v>G85R</c:v>
                </c:pt>
                <c:pt idx="3">
                  <c:v>G85R/L42Q</c:v>
                </c:pt>
              </c:strCache>
            </c:strRef>
          </c:cat>
          <c:val>
            <c:numRef>
              <c:f>'Figure 9E'!$C$19:$F$19</c:f>
              <c:numCache>
                <c:formatCode>General</c:formatCode>
                <c:ptCount val="4"/>
                <c:pt idx="0">
                  <c:v>83.58333333333333</c:v>
                </c:pt>
                <c:pt idx="1">
                  <c:v>89.83333333333333</c:v>
                </c:pt>
                <c:pt idx="2">
                  <c:v>73.5</c:v>
                </c:pt>
                <c:pt idx="3">
                  <c:v>21.75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5703256"/>
        <c:axId val="2115706616"/>
      </c:barChart>
      <c:catAx>
        <c:axId val="2115703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706616"/>
        <c:crosses val="autoZero"/>
        <c:auto val="1"/>
        <c:lblAlgn val="ctr"/>
        <c:lblOffset val="100"/>
        <c:noMultiLvlLbl val="0"/>
      </c:catAx>
      <c:valAx>
        <c:axId val="2115706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Eggs laid (48 h)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1570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13</xdr:row>
      <xdr:rowOff>114300</xdr:rowOff>
    </xdr:from>
    <xdr:to>
      <xdr:col>4</xdr:col>
      <xdr:colOff>431800</xdr:colOff>
      <xdr:row>31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69850</xdr:colOff>
      <xdr:row>44</xdr:row>
      <xdr:rowOff>127000</xdr:rowOff>
    </xdr:from>
    <xdr:to>
      <xdr:col>4</xdr:col>
      <xdr:colOff>660400</xdr:colOff>
      <xdr:row>61</xdr:row>
      <xdr:rowOff>44450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29</xdr:row>
      <xdr:rowOff>50800</xdr:rowOff>
    </xdr:from>
    <xdr:to>
      <xdr:col>6</xdr:col>
      <xdr:colOff>76200</xdr:colOff>
      <xdr:row>49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workbookViewId="0">
      <selection activeCell="J53" sqref="J53"/>
    </sheetView>
  </sheetViews>
  <sheetFormatPr baseColWidth="10" defaultColWidth="8.83203125" defaultRowHeight="12" x14ac:dyDescent="0"/>
  <cols>
    <col min="1" max="1" width="8.83203125" style="1"/>
    <col min="2" max="2" width="16.6640625" style="1" customWidth="1"/>
    <col min="3" max="3" width="9.33203125" style="1" customWidth="1"/>
    <col min="4" max="5" width="9.83203125" style="1" customWidth="1"/>
    <col min="6" max="6" width="10.33203125" style="1" customWidth="1"/>
    <col min="7" max="16384" width="8.83203125" style="1"/>
  </cols>
  <sheetData>
    <row r="1" spans="2:6">
      <c r="B1" s="4" t="s">
        <v>6</v>
      </c>
    </row>
    <row r="3" spans="2:6">
      <c r="B3" s="2"/>
      <c r="C3" s="3" t="s">
        <v>4</v>
      </c>
      <c r="D3" s="3" t="s">
        <v>3</v>
      </c>
      <c r="E3" s="3" t="s">
        <v>2</v>
      </c>
      <c r="F3" s="3" t="s">
        <v>1</v>
      </c>
    </row>
    <row r="4" spans="2:6">
      <c r="B4" s="2" t="s">
        <v>6</v>
      </c>
      <c r="C4" s="2">
        <v>0</v>
      </c>
      <c r="D4" s="2">
        <v>0</v>
      </c>
      <c r="E4" s="2">
        <v>7</v>
      </c>
      <c r="F4" s="2">
        <v>33</v>
      </c>
    </row>
    <row r="5" spans="2:6">
      <c r="B5" s="2" t="s">
        <v>5</v>
      </c>
      <c r="C5" s="2">
        <v>46</v>
      </c>
      <c r="D5" s="2">
        <v>45</v>
      </c>
      <c r="E5" s="2">
        <v>41</v>
      </c>
      <c r="F5" s="2">
        <v>47</v>
      </c>
    </row>
    <row r="7" spans="2:6">
      <c r="B7" s="2"/>
      <c r="C7" s="2" t="s">
        <v>4</v>
      </c>
      <c r="D7" s="2" t="s">
        <v>3</v>
      </c>
      <c r="E7" s="2" t="s">
        <v>2</v>
      </c>
      <c r="F7" s="2" t="s">
        <v>1</v>
      </c>
    </row>
    <row r="8" spans="2:6">
      <c r="B8" s="2" t="s">
        <v>0</v>
      </c>
      <c r="C8" s="2">
        <f>C4/C5*100</f>
        <v>0</v>
      </c>
      <c r="D8" s="2">
        <f>D4/D5*100</f>
        <v>0</v>
      </c>
      <c r="E8" s="2">
        <f>E4/E5*100</f>
        <v>17.073170731707318</v>
      </c>
      <c r="F8" s="2">
        <f>F4/F5*100</f>
        <v>70.212765957446805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3"/>
  <sheetViews>
    <sheetView workbookViewId="0">
      <selection activeCell="J56" sqref="J56"/>
    </sheetView>
  </sheetViews>
  <sheetFormatPr baseColWidth="10" defaultColWidth="8.83203125" defaultRowHeight="12" x14ac:dyDescent="0"/>
  <cols>
    <col min="1" max="1" width="8.83203125" style="1"/>
    <col min="2" max="2" width="16.6640625" style="1" customWidth="1"/>
    <col min="3" max="3" width="9.33203125" style="1" customWidth="1"/>
    <col min="4" max="5" width="9.83203125" style="1" customWidth="1"/>
    <col min="6" max="6" width="10.33203125" style="1" customWidth="1"/>
    <col min="7" max="16384" width="8.83203125" style="1"/>
  </cols>
  <sheetData>
    <row r="1" spans="2:6">
      <c r="B1" s="9" t="s">
        <v>12</v>
      </c>
      <c r="C1" s="9"/>
      <c r="D1" s="9"/>
      <c r="E1" s="9"/>
    </row>
    <row r="3" spans="2:6">
      <c r="B3" s="8" t="s">
        <v>11</v>
      </c>
      <c r="C3" s="8" t="s">
        <v>4</v>
      </c>
      <c r="D3" s="8" t="s">
        <v>3</v>
      </c>
      <c r="E3" s="8" t="s">
        <v>2</v>
      </c>
      <c r="F3" s="8" t="s">
        <v>1</v>
      </c>
    </row>
    <row r="4" spans="2:6">
      <c r="B4" s="8">
        <v>1</v>
      </c>
      <c r="C4" s="7"/>
      <c r="D4" s="7"/>
      <c r="E4" s="7">
        <v>2</v>
      </c>
      <c r="F4" s="7">
        <v>1</v>
      </c>
    </row>
    <row r="5" spans="2:6">
      <c r="B5" s="8">
        <f>B4+1</f>
        <v>2</v>
      </c>
      <c r="C5" s="7"/>
      <c r="D5" s="7"/>
      <c r="E5" s="7">
        <v>3</v>
      </c>
      <c r="F5" s="7">
        <v>5</v>
      </c>
    </row>
    <row r="6" spans="2:6">
      <c r="B6" s="8">
        <f>B5+1</f>
        <v>3</v>
      </c>
      <c r="C6" s="7"/>
      <c r="D6" s="7"/>
      <c r="E6" s="7">
        <v>3</v>
      </c>
      <c r="F6" s="7">
        <v>7</v>
      </c>
    </row>
    <row r="7" spans="2:6">
      <c r="B7" s="8">
        <f>B6+1</f>
        <v>4</v>
      </c>
      <c r="C7" s="7"/>
      <c r="D7" s="7"/>
      <c r="E7" s="7">
        <v>1</v>
      </c>
      <c r="F7" s="7">
        <v>7</v>
      </c>
    </row>
    <row r="8" spans="2:6">
      <c r="B8" s="8">
        <f>B7+1</f>
        <v>5</v>
      </c>
      <c r="C8" s="7"/>
      <c r="D8" s="7"/>
      <c r="E8" s="7">
        <v>2</v>
      </c>
      <c r="F8" s="7">
        <v>5</v>
      </c>
    </row>
    <row r="9" spans="2:6">
      <c r="B9" s="8">
        <f>B8+1</f>
        <v>6</v>
      </c>
      <c r="C9" s="7"/>
      <c r="D9" s="7"/>
      <c r="E9" s="7">
        <v>3</v>
      </c>
      <c r="F9" s="7">
        <v>2</v>
      </c>
    </row>
    <row r="10" spans="2:6">
      <c r="B10" s="8">
        <f>B9+1</f>
        <v>7</v>
      </c>
      <c r="C10" s="7"/>
      <c r="D10" s="7"/>
      <c r="E10" s="7">
        <v>3</v>
      </c>
      <c r="F10" s="7">
        <v>2</v>
      </c>
    </row>
    <row r="11" spans="2:6">
      <c r="B11" s="8">
        <f>B10+1</f>
        <v>8</v>
      </c>
      <c r="C11" s="7"/>
      <c r="D11" s="7"/>
      <c r="E11" s="7"/>
      <c r="F11" s="7">
        <v>5</v>
      </c>
    </row>
    <row r="12" spans="2:6">
      <c r="B12" s="8">
        <f>B11+1</f>
        <v>9</v>
      </c>
      <c r="C12" s="7"/>
      <c r="D12" s="7"/>
      <c r="E12" s="7"/>
      <c r="F12" s="7">
        <v>2</v>
      </c>
    </row>
    <row r="13" spans="2:6">
      <c r="B13" s="8">
        <f>B12+1</f>
        <v>10</v>
      </c>
      <c r="C13" s="7"/>
      <c r="D13" s="7"/>
      <c r="E13" s="7"/>
      <c r="F13" s="7">
        <v>9</v>
      </c>
    </row>
    <row r="14" spans="2:6">
      <c r="B14" s="8">
        <f>B13+1</f>
        <v>11</v>
      </c>
      <c r="C14" s="7"/>
      <c r="D14" s="7"/>
      <c r="E14" s="7"/>
      <c r="F14" s="7">
        <v>5</v>
      </c>
    </row>
    <row r="15" spans="2:6">
      <c r="B15" s="8">
        <f>B14+1</f>
        <v>12</v>
      </c>
      <c r="C15" s="7"/>
      <c r="D15" s="7"/>
      <c r="E15" s="7"/>
      <c r="F15" s="7">
        <v>2</v>
      </c>
    </row>
    <row r="16" spans="2:6">
      <c r="B16" s="8">
        <f>B15+1</f>
        <v>13</v>
      </c>
      <c r="C16" s="7"/>
      <c r="D16" s="7"/>
      <c r="E16" s="7"/>
      <c r="F16" s="7">
        <v>3</v>
      </c>
    </row>
    <row r="17" spans="2:6">
      <c r="B17" s="8">
        <f>B16+1</f>
        <v>14</v>
      </c>
      <c r="C17" s="7"/>
      <c r="D17" s="7"/>
      <c r="E17" s="7"/>
      <c r="F17" s="7">
        <v>3</v>
      </c>
    </row>
    <row r="18" spans="2:6">
      <c r="B18" s="8">
        <f>B17+1</f>
        <v>15</v>
      </c>
      <c r="C18" s="7"/>
      <c r="D18" s="7"/>
      <c r="E18" s="7"/>
      <c r="F18" s="7">
        <v>5</v>
      </c>
    </row>
    <row r="19" spans="2:6">
      <c r="B19" s="8">
        <f>B18+1</f>
        <v>16</v>
      </c>
      <c r="C19" s="7"/>
      <c r="D19" s="7"/>
      <c r="E19" s="7"/>
      <c r="F19" s="7">
        <v>8</v>
      </c>
    </row>
    <row r="20" spans="2:6">
      <c r="B20" s="8">
        <f>B19+1</f>
        <v>17</v>
      </c>
      <c r="C20" s="7"/>
      <c r="D20" s="7"/>
      <c r="E20" s="7"/>
      <c r="F20" s="7">
        <v>3</v>
      </c>
    </row>
    <row r="21" spans="2:6">
      <c r="B21" s="8">
        <f>B20+1</f>
        <v>18</v>
      </c>
      <c r="C21" s="7"/>
      <c r="D21" s="7"/>
      <c r="E21" s="7"/>
      <c r="F21" s="7">
        <v>2</v>
      </c>
    </row>
    <row r="22" spans="2:6">
      <c r="B22" s="8">
        <f>B21+1</f>
        <v>19</v>
      </c>
      <c r="C22" s="7"/>
      <c r="D22" s="7"/>
      <c r="E22" s="7"/>
      <c r="F22" s="7">
        <v>2</v>
      </c>
    </row>
    <row r="23" spans="2:6">
      <c r="B23" s="8">
        <f>B22+1</f>
        <v>20</v>
      </c>
      <c r="C23" s="7"/>
      <c r="D23" s="7"/>
      <c r="E23" s="7"/>
      <c r="F23" s="7">
        <v>6</v>
      </c>
    </row>
    <row r="24" spans="2:6">
      <c r="B24" s="8">
        <f>B23+1</f>
        <v>21</v>
      </c>
      <c r="C24" s="7"/>
      <c r="D24" s="7"/>
      <c r="E24" s="7"/>
      <c r="F24" s="7">
        <v>5</v>
      </c>
    </row>
    <row r="25" spans="2:6">
      <c r="B25" s="8">
        <f>B24+1</f>
        <v>22</v>
      </c>
      <c r="C25" s="7"/>
      <c r="D25" s="7"/>
      <c r="E25" s="7"/>
      <c r="F25" s="7">
        <v>5</v>
      </c>
    </row>
    <row r="26" spans="2:6">
      <c r="B26" s="8">
        <f>B25+1</f>
        <v>23</v>
      </c>
      <c r="C26" s="7"/>
      <c r="D26" s="7"/>
      <c r="E26" s="7"/>
      <c r="F26" s="7">
        <v>2</v>
      </c>
    </row>
    <row r="27" spans="2:6">
      <c r="B27" s="8">
        <f>B26+1</f>
        <v>24</v>
      </c>
      <c r="C27" s="7"/>
      <c r="D27" s="7"/>
      <c r="E27" s="7"/>
      <c r="F27" s="7">
        <v>9</v>
      </c>
    </row>
    <row r="28" spans="2:6">
      <c r="B28" s="8">
        <f>B27+1</f>
        <v>25</v>
      </c>
      <c r="C28" s="7"/>
      <c r="D28" s="7"/>
      <c r="E28" s="7"/>
      <c r="F28" s="7">
        <v>1</v>
      </c>
    </row>
    <row r="29" spans="2:6">
      <c r="B29" s="8">
        <f>B28+1</f>
        <v>26</v>
      </c>
      <c r="C29" s="7"/>
      <c r="D29" s="7"/>
      <c r="E29" s="7"/>
      <c r="F29" s="7">
        <v>6</v>
      </c>
    </row>
    <row r="30" spans="2:6">
      <c r="B30" s="8">
        <f>B29+1</f>
        <v>27</v>
      </c>
      <c r="C30" s="7"/>
      <c r="D30" s="7"/>
      <c r="E30" s="7"/>
      <c r="F30" s="7">
        <v>3</v>
      </c>
    </row>
    <row r="31" spans="2:6">
      <c r="B31" s="8">
        <f>B30+1</f>
        <v>28</v>
      </c>
      <c r="C31" s="7"/>
      <c r="D31" s="7"/>
      <c r="E31" s="7"/>
      <c r="F31" s="7">
        <v>2</v>
      </c>
    </row>
    <row r="32" spans="2:6">
      <c r="B32" s="8">
        <f>B31+1</f>
        <v>29</v>
      </c>
      <c r="C32" s="7"/>
      <c r="D32" s="7"/>
      <c r="E32" s="7"/>
      <c r="F32" s="7">
        <v>3</v>
      </c>
    </row>
    <row r="33" spans="2:6">
      <c r="B33" s="8">
        <f>B32+1</f>
        <v>30</v>
      </c>
      <c r="C33" s="7"/>
      <c r="D33" s="7"/>
      <c r="E33" s="7"/>
      <c r="F33" s="7">
        <v>7</v>
      </c>
    </row>
    <row r="34" spans="2:6">
      <c r="B34" s="8">
        <f>B33+1</f>
        <v>31</v>
      </c>
      <c r="C34" s="7"/>
      <c r="D34" s="7"/>
      <c r="E34" s="7"/>
      <c r="F34" s="7">
        <v>5</v>
      </c>
    </row>
    <row r="35" spans="2:6">
      <c r="B35" s="8">
        <f>B34+1</f>
        <v>32</v>
      </c>
      <c r="C35" s="7"/>
      <c r="D35" s="7"/>
      <c r="E35" s="7"/>
      <c r="F35" s="7">
        <v>3</v>
      </c>
    </row>
    <row r="36" spans="2:6">
      <c r="B36" s="8">
        <f>B35+1</f>
        <v>33</v>
      </c>
      <c r="C36" s="7"/>
      <c r="D36" s="7"/>
      <c r="E36" s="7"/>
      <c r="F36" s="7">
        <v>4</v>
      </c>
    </row>
    <row r="38" spans="2:6">
      <c r="B38" s="2"/>
      <c r="C38" s="2" t="s">
        <v>4</v>
      </c>
      <c r="D38" s="2" t="s">
        <v>3</v>
      </c>
      <c r="E38" s="2" t="s">
        <v>2</v>
      </c>
      <c r="F38" s="2" t="s">
        <v>1</v>
      </c>
    </row>
    <row r="39" spans="2:6">
      <c r="B39" s="2" t="s">
        <v>10</v>
      </c>
      <c r="C39" s="2">
        <v>0</v>
      </c>
      <c r="D39" s="2">
        <v>0</v>
      </c>
      <c r="E39" s="2">
        <f>AVERAGE(E4:E10)</f>
        <v>2.4285714285714284</v>
      </c>
      <c r="F39" s="2">
        <f>AVERAGE(F4:F36)</f>
        <v>4.2121212121212119</v>
      </c>
    </row>
    <row r="40" spans="2:6">
      <c r="B40" s="2" t="s">
        <v>9</v>
      </c>
      <c r="C40" s="2"/>
      <c r="D40" s="2"/>
      <c r="E40" s="2">
        <f>STDEV(E4:E10)/7^0.5</f>
        <v>0.2973808570665904</v>
      </c>
      <c r="F40" s="2">
        <f>STDEV(F4:F36)/33^0.5</f>
        <v>0.39350208827941069</v>
      </c>
    </row>
    <row r="42" spans="2:6">
      <c r="B42" s="5"/>
      <c r="C42" s="6" t="s">
        <v>8</v>
      </c>
    </row>
    <row r="43" spans="2:6">
      <c r="B43" s="5" t="s">
        <v>7</v>
      </c>
      <c r="C43" s="5">
        <f>_xlfn.T.TEST(E4:E10,F4:F36,2,2)</f>
        <v>4.801916627533713E-2</v>
      </c>
    </row>
  </sheetData>
  <mergeCells count="1">
    <mergeCell ref="B1:E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tabSelected="1" topLeftCell="B1" workbookViewId="0">
      <selection activeCell="I38" sqref="I38"/>
    </sheetView>
  </sheetViews>
  <sheetFormatPr baseColWidth="10" defaultColWidth="8.83203125" defaultRowHeight="12" x14ac:dyDescent="0"/>
  <cols>
    <col min="1" max="5" width="8.83203125" style="1"/>
    <col min="6" max="6" width="12" style="1" customWidth="1"/>
    <col min="7" max="7" width="8.83203125" style="1"/>
    <col min="8" max="8" width="21.5" style="1" customWidth="1"/>
    <col min="9" max="16384" width="8.83203125" style="1"/>
  </cols>
  <sheetData>
    <row r="1" spans="2:6">
      <c r="B1" s="14" t="s">
        <v>16</v>
      </c>
      <c r="C1" s="14"/>
    </row>
    <row r="4" spans="2:6">
      <c r="B4" s="3" t="s">
        <v>11</v>
      </c>
      <c r="C4" s="3" t="s">
        <v>4</v>
      </c>
      <c r="D4" s="3" t="s">
        <v>3</v>
      </c>
      <c r="E4" s="3" t="s">
        <v>2</v>
      </c>
      <c r="F4" s="3" t="s">
        <v>1</v>
      </c>
    </row>
    <row r="5" spans="2:6">
      <c r="B5" s="3">
        <v>1</v>
      </c>
      <c r="C5" s="2">
        <v>94</v>
      </c>
      <c r="D5" s="2">
        <v>49</v>
      </c>
      <c r="E5" s="2">
        <v>46</v>
      </c>
      <c r="F5" s="2">
        <v>9</v>
      </c>
    </row>
    <row r="6" spans="2:6">
      <c r="B6" s="3">
        <f>B5+1</f>
        <v>2</v>
      </c>
      <c r="C6" s="2">
        <v>42</v>
      </c>
      <c r="D6" s="2">
        <v>66</v>
      </c>
      <c r="E6" s="2">
        <v>99</v>
      </c>
      <c r="F6" s="2">
        <v>7</v>
      </c>
    </row>
    <row r="7" spans="2:6">
      <c r="B7" s="3">
        <f>B6+1</f>
        <v>3</v>
      </c>
      <c r="C7" s="2">
        <v>74</v>
      </c>
      <c r="D7" s="2">
        <v>97</v>
      </c>
      <c r="E7" s="2">
        <v>104</v>
      </c>
      <c r="F7" s="2">
        <v>28</v>
      </c>
    </row>
    <row r="8" spans="2:6">
      <c r="B8" s="3">
        <f>B7+1</f>
        <v>4</v>
      </c>
      <c r="C8" s="2">
        <v>112</v>
      </c>
      <c r="D8" s="2">
        <v>133</v>
      </c>
      <c r="E8" s="2">
        <v>48</v>
      </c>
      <c r="F8" s="2">
        <v>6</v>
      </c>
    </row>
    <row r="9" spans="2:6">
      <c r="B9" s="3">
        <f>B8+1</f>
        <v>5</v>
      </c>
      <c r="C9" s="2">
        <v>126</v>
      </c>
      <c r="D9" s="2">
        <v>83</v>
      </c>
      <c r="E9" s="2">
        <v>105</v>
      </c>
      <c r="F9" s="2">
        <v>16</v>
      </c>
    </row>
    <row r="10" spans="2:6">
      <c r="B10" s="3">
        <f>B9+1</f>
        <v>6</v>
      </c>
      <c r="C10" s="2">
        <v>96</v>
      </c>
      <c r="D10" s="2">
        <v>87</v>
      </c>
      <c r="E10" s="2">
        <v>66</v>
      </c>
      <c r="F10" s="2">
        <v>68</v>
      </c>
    </row>
    <row r="11" spans="2:6">
      <c r="B11" s="3">
        <f>B10+1</f>
        <v>7</v>
      </c>
      <c r="C11" s="2">
        <v>91</v>
      </c>
      <c r="D11" s="2">
        <v>103</v>
      </c>
      <c r="E11" s="2">
        <v>88</v>
      </c>
      <c r="F11" s="2">
        <v>82</v>
      </c>
    </row>
    <row r="12" spans="2:6">
      <c r="B12" s="3">
        <f>B11+1</f>
        <v>8</v>
      </c>
      <c r="C12" s="2">
        <v>93</v>
      </c>
      <c r="D12" s="2">
        <v>122</v>
      </c>
      <c r="E12" s="2">
        <v>82</v>
      </c>
      <c r="F12" s="2">
        <v>10</v>
      </c>
    </row>
    <row r="13" spans="2:6">
      <c r="B13" s="3">
        <f>B12+1</f>
        <v>9</v>
      </c>
      <c r="C13" s="2">
        <v>84</v>
      </c>
      <c r="D13" s="2">
        <v>96</v>
      </c>
      <c r="E13" s="2">
        <v>85</v>
      </c>
      <c r="F13" s="2">
        <v>21</v>
      </c>
    </row>
    <row r="14" spans="2:6">
      <c r="B14" s="3">
        <f>B13+1</f>
        <v>10</v>
      </c>
      <c r="C14" s="2">
        <v>85</v>
      </c>
      <c r="D14" s="2">
        <v>75</v>
      </c>
      <c r="E14" s="2">
        <v>67</v>
      </c>
      <c r="F14" s="2">
        <v>4</v>
      </c>
    </row>
    <row r="15" spans="2:6">
      <c r="B15" s="3">
        <f>B14+1</f>
        <v>11</v>
      </c>
      <c r="C15" s="2">
        <v>69</v>
      </c>
      <c r="D15" s="2">
        <v>91</v>
      </c>
      <c r="E15" s="2">
        <v>51</v>
      </c>
      <c r="F15" s="2">
        <v>8</v>
      </c>
    </row>
    <row r="16" spans="2:6">
      <c r="B16" s="3">
        <f>B15+1</f>
        <v>12</v>
      </c>
      <c r="C16" s="2">
        <v>37</v>
      </c>
      <c r="D16" s="2">
        <v>76</v>
      </c>
      <c r="E16" s="2">
        <v>41</v>
      </c>
      <c r="F16" s="2">
        <v>2</v>
      </c>
    </row>
    <row r="18" spans="2:9">
      <c r="B18" s="2"/>
      <c r="C18" s="2" t="s">
        <v>4</v>
      </c>
      <c r="D18" s="2" t="s">
        <v>3</v>
      </c>
      <c r="E18" s="2" t="s">
        <v>2</v>
      </c>
      <c r="F18" s="2" t="s">
        <v>1</v>
      </c>
    </row>
    <row r="19" spans="2:9">
      <c r="B19" s="2" t="s">
        <v>10</v>
      </c>
      <c r="C19" s="2">
        <f>AVERAGE(C5:C16)</f>
        <v>83.583333333333329</v>
      </c>
      <c r="D19" s="2">
        <f>AVERAGE(D5:D16)</f>
        <v>89.833333333333329</v>
      </c>
      <c r="E19" s="2">
        <f>AVERAGE(E5:E16)</f>
        <v>73.5</v>
      </c>
      <c r="F19" s="2">
        <f>AVERAGE(F5:F16)</f>
        <v>21.75</v>
      </c>
    </row>
    <row r="20" spans="2:9">
      <c r="B20" s="2" t="s">
        <v>9</v>
      </c>
      <c r="C20" s="2">
        <f>STDEV(C5:C16)/12^0.5</f>
        <v>7.395185097498417</v>
      </c>
      <c r="D20" s="2">
        <f>STDEV(D5:D16)/12^0.5</f>
        <v>6.6649619032457501</v>
      </c>
      <c r="E20" s="2">
        <f>STDEV(E5:E16)/12^0.5</f>
        <v>6.7728289599850466</v>
      </c>
      <c r="F20" s="2">
        <f>STDEV(F5:F16)/12^0.5</f>
        <v>7.5389141971989098</v>
      </c>
    </row>
    <row r="22" spans="2:9" ht="15">
      <c r="B22" s="13"/>
      <c r="C22" s="13"/>
      <c r="D22" s="8" t="s">
        <v>15</v>
      </c>
    </row>
    <row r="23" spans="2:9" ht="15" customHeight="1">
      <c r="B23" s="12" t="s">
        <v>14</v>
      </c>
      <c r="C23" s="12"/>
      <c r="D23" s="7">
        <f>_xlfn.T.TEST(C5:C16,D5:D16,2,2)</f>
        <v>0.53659877826184399</v>
      </c>
    </row>
    <row r="24" spans="2:9" ht="15" customHeight="1">
      <c r="B24" s="12" t="s">
        <v>13</v>
      </c>
      <c r="C24" s="12"/>
      <c r="D24" s="7">
        <f>_xlfn.T.TEST(C5:C16,E5:E16,2,2)</f>
        <v>0.32557778269117166</v>
      </c>
    </row>
    <row r="25" spans="2:9" ht="15" customHeight="1">
      <c r="B25" s="12" t="s">
        <v>7</v>
      </c>
      <c r="C25" s="12"/>
      <c r="D25" s="7">
        <f>_xlfn.T.TEST(E5:E16,F5:F16,2,2)</f>
        <v>4.0736987337908457E-5</v>
      </c>
    </row>
    <row r="27" spans="2:9">
      <c r="I27" s="11"/>
    </row>
    <row r="28" spans="2:9">
      <c r="H28" s="10"/>
    </row>
    <row r="29" spans="2:9">
      <c r="H29" s="10"/>
    </row>
    <row r="30" spans="2:9">
      <c r="H30" s="10"/>
    </row>
  </sheetData>
  <mergeCells count="5">
    <mergeCell ref="B1:C1"/>
    <mergeCell ref="B23:C23"/>
    <mergeCell ref="B24:C24"/>
    <mergeCell ref="B25:C25"/>
    <mergeCell ref="B22:C22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9C</vt:lpstr>
      <vt:lpstr>Figure 9D</vt:lpstr>
      <vt:lpstr>Figure 9E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2017-04-28T09:47:10Z</dcterms:created>
  <dcterms:modified xsi:type="dcterms:W3CDTF">2017-04-28T09:48:01Z</dcterms:modified>
</cp:coreProperties>
</file>