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mm269z\Desktop\"/>
    </mc:Choice>
  </mc:AlternateContent>
  <bookViews>
    <workbookView xWindow="30960" yWindow="2745" windowWidth="30720" windowHeight="16740" activeTab="6"/>
  </bookViews>
  <sheets>
    <sheet name="Gliding" sheetId="1" r:id="rId1"/>
    <sheet name="Invasion" sheetId="2" r:id="rId2"/>
    <sheet name="Replication" sheetId="3" r:id="rId3"/>
    <sheet name="Egress" sheetId="4" r:id="rId4"/>
    <sheet name="Plaque Assay" sheetId="5" r:id="rId5"/>
    <sheet name="2D motility" sheetId="6" r:id="rId6"/>
    <sheet name="Real-time invasion" sheetId="7" r:id="rId7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11" i="5" l="1"/>
  <c r="AH12" i="5"/>
  <c r="AK5" i="5"/>
  <c r="AG5" i="5"/>
  <c r="D14" i="5"/>
  <c r="D13" i="5"/>
  <c r="B14" i="4"/>
  <c r="C20" i="4"/>
  <c r="C21" i="4"/>
  <c r="B20" i="4"/>
  <c r="B21" i="4"/>
  <c r="C14" i="4"/>
  <c r="K7" i="4"/>
  <c r="J7" i="4"/>
  <c r="K5" i="4"/>
  <c r="K6" i="4"/>
  <c r="J5" i="4"/>
  <c r="J6" i="4"/>
  <c r="G7" i="4"/>
  <c r="F7" i="4"/>
  <c r="G5" i="4"/>
  <c r="G6" i="4"/>
  <c r="F5" i="4"/>
  <c r="F6" i="4"/>
  <c r="C7" i="4"/>
  <c r="B7" i="4"/>
  <c r="C5" i="4"/>
  <c r="C6" i="4"/>
  <c r="B5" i="4"/>
  <c r="B6" i="4"/>
  <c r="AI5" i="5"/>
  <c r="AG11" i="5"/>
  <c r="AG12" i="5"/>
  <c r="AI11" i="5"/>
  <c r="AI12" i="5"/>
  <c r="AJ11" i="5"/>
  <c r="AJ12" i="5"/>
  <c r="AK11" i="5"/>
  <c r="AK12" i="5"/>
  <c r="AF11" i="5"/>
  <c r="AF12" i="5"/>
  <c r="AH5" i="5"/>
  <c r="AJ5" i="5"/>
  <c r="AF5" i="5"/>
  <c r="C14" i="5"/>
  <c r="C13" i="5"/>
  <c r="V14" i="5"/>
  <c r="W14" i="5"/>
  <c r="V13" i="5"/>
  <c r="W13" i="5"/>
  <c r="H13" i="5"/>
  <c r="I13" i="5"/>
  <c r="L13" i="5"/>
  <c r="M13" i="5"/>
  <c r="N13" i="5"/>
  <c r="Q13" i="5"/>
  <c r="R13" i="5"/>
  <c r="S13" i="5"/>
  <c r="X13" i="5"/>
  <c r="AA13" i="5"/>
  <c r="AB13" i="5"/>
  <c r="AC13" i="5"/>
  <c r="H14" i="5"/>
  <c r="I14" i="5"/>
  <c r="L14" i="5"/>
  <c r="M14" i="5"/>
  <c r="N14" i="5"/>
  <c r="Q14" i="5"/>
  <c r="R14" i="5"/>
  <c r="S14" i="5"/>
  <c r="X14" i="5"/>
  <c r="AA14" i="5"/>
  <c r="AB14" i="5"/>
  <c r="AC14" i="5"/>
  <c r="G13" i="5"/>
  <c r="G14" i="5"/>
  <c r="B14" i="5"/>
  <c r="B13" i="5"/>
  <c r="H5" i="3"/>
  <c r="H6" i="3"/>
  <c r="H4" i="3"/>
  <c r="W4" i="3"/>
  <c r="W5" i="3"/>
  <c r="W6" i="3"/>
  <c r="Y7" i="3"/>
  <c r="Y8" i="3"/>
  <c r="Z7" i="3"/>
  <c r="Z8" i="3"/>
  <c r="AA7" i="3"/>
  <c r="AA8" i="3"/>
  <c r="AB7" i="3"/>
  <c r="AB8" i="3"/>
  <c r="AC7" i="3"/>
  <c r="AC8" i="3"/>
  <c r="AD8" i="3"/>
  <c r="I7" i="2"/>
  <c r="C22" i="2"/>
  <c r="B22" i="2"/>
  <c r="C23" i="2"/>
  <c r="B23" i="2"/>
  <c r="C24" i="2"/>
  <c r="B24" i="2"/>
  <c r="C24" i="1"/>
  <c r="C22" i="1"/>
  <c r="B22" i="1"/>
  <c r="C23" i="1"/>
  <c r="B23" i="1"/>
  <c r="B24" i="1"/>
  <c r="R23" i="3"/>
  <c r="R24" i="3"/>
  <c r="AA23" i="3"/>
  <c r="AA24" i="3"/>
  <c r="AC23" i="3"/>
  <c r="AC24" i="3"/>
  <c r="AB23" i="3"/>
  <c r="AB24" i="3"/>
  <c r="Z23" i="3"/>
  <c r="Z24" i="3"/>
  <c r="Y23" i="3"/>
  <c r="Y24" i="3"/>
  <c r="V23" i="3"/>
  <c r="V24" i="3"/>
  <c r="U23" i="3"/>
  <c r="U24" i="3"/>
  <c r="T23" i="3"/>
  <c r="T24" i="3"/>
  <c r="S23" i="3"/>
  <c r="S24" i="3"/>
  <c r="V7" i="3"/>
  <c r="V8" i="3"/>
  <c r="U7" i="3"/>
  <c r="U8" i="3"/>
  <c r="T7" i="3"/>
  <c r="T8" i="3"/>
  <c r="S7" i="3"/>
  <c r="S8" i="3"/>
  <c r="R7" i="3"/>
  <c r="N22" i="3"/>
  <c r="M22" i="3"/>
  <c r="L22" i="3"/>
  <c r="K22" i="3"/>
  <c r="J22" i="3"/>
  <c r="N21" i="3"/>
  <c r="M21" i="3"/>
  <c r="L21" i="3"/>
  <c r="K21" i="3"/>
  <c r="J21" i="3"/>
  <c r="N15" i="3"/>
  <c r="M15" i="3"/>
  <c r="L15" i="3"/>
  <c r="K15" i="3"/>
  <c r="J15" i="3"/>
  <c r="N14" i="3"/>
  <c r="M14" i="3"/>
  <c r="L14" i="3"/>
  <c r="K14" i="3"/>
  <c r="J14" i="3"/>
  <c r="N8" i="3"/>
  <c r="M8" i="3"/>
  <c r="L8" i="3"/>
  <c r="K8" i="3"/>
  <c r="J8" i="3"/>
  <c r="N7" i="3"/>
  <c r="M7" i="3"/>
  <c r="L7" i="3"/>
  <c r="K7" i="3"/>
  <c r="J7" i="3"/>
  <c r="G22" i="3"/>
  <c r="F22" i="3"/>
  <c r="E22" i="3"/>
  <c r="D22" i="3"/>
  <c r="C22" i="3"/>
  <c r="G21" i="3"/>
  <c r="F21" i="3"/>
  <c r="E21" i="3"/>
  <c r="D21" i="3"/>
  <c r="C21" i="3"/>
  <c r="G15" i="3"/>
  <c r="F15" i="3"/>
  <c r="E15" i="3"/>
  <c r="D15" i="3"/>
  <c r="C15" i="3"/>
  <c r="G14" i="3"/>
  <c r="F14" i="3"/>
  <c r="E14" i="3"/>
  <c r="D14" i="3"/>
  <c r="C14" i="3"/>
  <c r="D8" i="3"/>
  <c r="E8" i="3"/>
  <c r="F8" i="3"/>
  <c r="C8" i="3"/>
  <c r="G8" i="3"/>
  <c r="H8" i="3"/>
  <c r="D7" i="3"/>
  <c r="E7" i="3"/>
  <c r="F7" i="3"/>
  <c r="C7" i="3"/>
  <c r="G7" i="3"/>
  <c r="H7" i="3"/>
  <c r="C14" i="1"/>
  <c r="C16" i="1"/>
  <c r="C6" i="1"/>
  <c r="B6" i="1"/>
  <c r="C7" i="1"/>
  <c r="C8" i="1"/>
  <c r="B16" i="1"/>
  <c r="B14" i="1"/>
  <c r="B15" i="1"/>
  <c r="B8" i="1"/>
  <c r="M7" i="1"/>
  <c r="M8" i="1"/>
  <c r="L7" i="1"/>
  <c r="L8" i="1"/>
  <c r="I7" i="1"/>
  <c r="H7" i="1"/>
  <c r="H7" i="2"/>
  <c r="L7" i="2"/>
  <c r="L8" i="2"/>
  <c r="M7" i="2"/>
  <c r="M8" i="2"/>
  <c r="C8" i="2"/>
  <c r="B8" i="2"/>
  <c r="C16" i="2"/>
  <c r="B16" i="2"/>
  <c r="C6" i="2"/>
  <c r="B6" i="2"/>
  <c r="C7" i="2"/>
  <c r="B7" i="2"/>
  <c r="C14" i="2"/>
  <c r="B14" i="2"/>
  <c r="B15" i="2"/>
  <c r="W7" i="3"/>
  <c r="R8" i="3"/>
  <c r="W8" i="3"/>
  <c r="C15" i="2"/>
  <c r="C15" i="1"/>
  <c r="B7" i="1"/>
</calcChain>
</file>

<file path=xl/sharedStrings.xml><?xml version="1.0" encoding="utf-8"?>
<sst xmlns="http://schemas.openxmlformats.org/spreadsheetml/2006/main" count="253" uniqueCount="57">
  <si>
    <t>RH</t>
  </si>
  <si>
    <t>CS1</t>
  </si>
  <si>
    <t>CS2</t>
  </si>
  <si>
    <t>CS3</t>
  </si>
  <si>
    <t>Average</t>
  </si>
  <si>
    <t>RH-Chromobody-HALO</t>
  </si>
  <si>
    <t>Std Dev</t>
  </si>
  <si>
    <t>Percentage</t>
  </si>
  <si>
    <t>Finalised results</t>
  </si>
  <si>
    <t>Assay 1</t>
  </si>
  <si>
    <t>Assay 2</t>
  </si>
  <si>
    <t>Assay 3</t>
  </si>
  <si>
    <t>Percentage Invasion (%)</t>
  </si>
  <si>
    <t>Average Std Dev</t>
  </si>
  <si>
    <t>Std error</t>
  </si>
  <si>
    <t>32+</t>
  </si>
  <si>
    <t>RH-ChrB-HALO</t>
  </si>
  <si>
    <t>Assay 1 (08.03.2016)</t>
  </si>
  <si>
    <t>Parasites/ vacuole</t>
  </si>
  <si>
    <t>raw numbers</t>
  </si>
  <si>
    <t>Finalised Std Dev</t>
  </si>
  <si>
    <t>Std Error</t>
  </si>
  <si>
    <t>Percentage (%)</t>
  </si>
  <si>
    <t>Assay1</t>
  </si>
  <si>
    <t>Assay2</t>
  </si>
  <si>
    <t>Assay3</t>
  </si>
  <si>
    <t>RH Chromobody-HALO Clone 1</t>
  </si>
  <si>
    <t>RH Chromobody-HALO Clone 2</t>
  </si>
  <si>
    <t>RH Chromobody-HALO Clone 10</t>
  </si>
  <si>
    <t>RH Chromobody-HALO Clone 15</t>
  </si>
  <si>
    <t>RH Chromobody-HALO Clone 16</t>
  </si>
  <si>
    <t>average</t>
  </si>
  <si>
    <t>std dev</t>
  </si>
  <si>
    <t>t test</t>
  </si>
  <si>
    <t>clone1</t>
  </si>
  <si>
    <t>clone2</t>
  </si>
  <si>
    <t>clone10</t>
  </si>
  <si>
    <t>clone15</t>
  </si>
  <si>
    <t>clone16</t>
  </si>
  <si>
    <t>p value</t>
  </si>
  <si>
    <t>Statistical significance determined using the Holm-Sidak method, with alpha=5.000%.</t>
  </si>
  <si>
    <t>Each row was analyzed individually, without assuming a consistent SD.</t>
  </si>
  <si>
    <t>RH-Chromoody</t>
  </si>
  <si>
    <t>Egress Percentage final</t>
  </si>
  <si>
    <t>RH-Chromobody-Halo</t>
  </si>
  <si>
    <t>parasite number</t>
  </si>
  <si>
    <t>RH-H</t>
  </si>
  <si>
    <t>RH-C</t>
  </si>
  <si>
    <t>RH-CB-Halo</t>
  </si>
  <si>
    <t>helical</t>
  </si>
  <si>
    <t>circular</t>
  </si>
  <si>
    <t>Average Distance</t>
  </si>
  <si>
    <t>CB-H</t>
  </si>
  <si>
    <t>CB-Halo</t>
  </si>
  <si>
    <t>Average speed</t>
  </si>
  <si>
    <t>Assay 2 (09.03.2016)</t>
  </si>
  <si>
    <t>Assay 3 (23.03.2016)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</si>
</sst>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</font>
    <font>
      <sz val="16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H18" sqref="H18"/>
    </sheetView>
  </sheetViews>
  <sheetFormatPr defaultColWidth="8.85546875" defaultRowHeight="15" x14ac:dyDescent="0.25"/>
  <cols>
    <col min="1" max="1" width="10.7109375" bestFit="1" customWidth="1"/>
  </cols>
  <sheetData>
    <row r="1" spans="1:13" x14ac:dyDescent="0.25">
      <c r="B1" t="s">
        <v>0</v>
      </c>
      <c r="C1" t="s">
        <v>5</v>
      </c>
      <c r="G1" t="s">
        <v>8</v>
      </c>
    </row>
    <row r="2" spans="1:13" x14ac:dyDescent="0.25">
      <c r="A2" s="1">
        <v>42437</v>
      </c>
      <c r="H2" t="s">
        <v>12</v>
      </c>
      <c r="L2" t="s">
        <v>13</v>
      </c>
    </row>
    <row r="3" spans="1:13" x14ac:dyDescent="0.25">
      <c r="A3" t="s">
        <v>1</v>
      </c>
      <c r="B3">
        <v>123</v>
      </c>
      <c r="C3">
        <v>152</v>
      </c>
      <c r="H3" t="s">
        <v>0</v>
      </c>
      <c r="I3" t="s">
        <v>5</v>
      </c>
      <c r="L3" t="s">
        <v>0</v>
      </c>
      <c r="M3" t="s">
        <v>5</v>
      </c>
    </row>
    <row r="4" spans="1:13" x14ac:dyDescent="0.25">
      <c r="A4" t="s">
        <v>2</v>
      </c>
      <c r="B4">
        <v>111</v>
      </c>
      <c r="C4">
        <v>136</v>
      </c>
      <c r="G4" t="s">
        <v>9</v>
      </c>
      <c r="H4">
        <v>100</v>
      </c>
      <c r="I4">
        <v>115.09971509971508</v>
      </c>
      <c r="L4">
        <v>8.4852813742385695</v>
      </c>
      <c r="M4">
        <v>18.036999011291545</v>
      </c>
    </row>
    <row r="5" spans="1:13" x14ac:dyDescent="0.25">
      <c r="A5" t="s">
        <v>3</v>
      </c>
      <c r="C5">
        <v>116</v>
      </c>
      <c r="G5" t="s">
        <v>10</v>
      </c>
      <c r="H5">
        <v>100</v>
      </c>
      <c r="I5">
        <v>137.10691823899373</v>
      </c>
      <c r="L5">
        <v>7.9372539331937721</v>
      </c>
      <c r="M5">
        <v>17.156145643277018</v>
      </c>
    </row>
    <row r="6" spans="1:13" x14ac:dyDescent="0.25">
      <c r="A6" t="s">
        <v>4</v>
      </c>
      <c r="B6">
        <f>AVERAGE(B3:B5)</f>
        <v>117</v>
      </c>
      <c r="C6">
        <f t="shared" ref="C6" si="0">AVERAGE(C3:C5)</f>
        <v>134.66666666666666</v>
      </c>
      <c r="G6" t="s">
        <v>11</v>
      </c>
      <c r="H6">
        <v>100</v>
      </c>
      <c r="I6">
        <v>178.63247863247864</v>
      </c>
      <c r="L6">
        <v>16</v>
      </c>
      <c r="M6">
        <v>8.8881944173155887</v>
      </c>
    </row>
    <row r="7" spans="1:13" x14ac:dyDescent="0.25">
      <c r="A7" t="s">
        <v>7</v>
      </c>
      <c r="B7">
        <f>B6/$B$6*100</f>
        <v>100</v>
      </c>
      <c r="C7">
        <f t="shared" ref="C7" si="1">C6/$B$6*100</f>
        <v>115.09971509971508</v>
      </c>
      <c r="G7" t="s">
        <v>4</v>
      </c>
      <c r="H7">
        <f>AVERAGE(H4:H6)</f>
        <v>100</v>
      </c>
      <c r="I7">
        <f>AVERAGE(I4:I6)</f>
        <v>143.61303732372915</v>
      </c>
      <c r="L7">
        <f t="shared" ref="L7" si="2">AVERAGE(L4:L6)</f>
        <v>10.807511769144114</v>
      </c>
      <c r="M7">
        <f>AVERAGE(M4:M6)</f>
        <v>14.69377969062805</v>
      </c>
    </row>
    <row r="8" spans="1:13" x14ac:dyDescent="0.25">
      <c r="A8" t="s">
        <v>6</v>
      </c>
      <c r="B8">
        <f>STDEV(B3:B5)</f>
        <v>8.4852813742385695</v>
      </c>
      <c r="C8">
        <f t="shared" ref="C8" si="3">STDEV(C3:C5)</f>
        <v>18.036999011291545</v>
      </c>
      <c r="K8" t="s">
        <v>14</v>
      </c>
      <c r="L8">
        <f>L7/SQRT(3)</f>
        <v>6.239719829185403</v>
      </c>
      <c r="M8">
        <f>M7/SQRT(3)</f>
        <v>8.4834576597971605</v>
      </c>
    </row>
    <row r="10" spans="1:13" x14ac:dyDescent="0.25">
      <c r="A10" s="1">
        <v>42438</v>
      </c>
    </row>
    <row r="11" spans="1:13" x14ac:dyDescent="0.25">
      <c r="A11" t="s">
        <v>1</v>
      </c>
      <c r="B11">
        <v>62</v>
      </c>
      <c r="C11">
        <v>91</v>
      </c>
    </row>
    <row r="12" spans="1:13" x14ac:dyDescent="0.25">
      <c r="A12" t="s">
        <v>2</v>
      </c>
      <c r="B12">
        <v>50</v>
      </c>
      <c r="C12">
        <v>57</v>
      </c>
    </row>
    <row r="13" spans="1:13" x14ac:dyDescent="0.25">
      <c r="A13" t="s">
        <v>3</v>
      </c>
      <c r="B13">
        <v>47</v>
      </c>
      <c r="C13">
        <v>70</v>
      </c>
    </row>
    <row r="14" spans="1:13" x14ac:dyDescent="0.25">
      <c r="A14" t="s">
        <v>4</v>
      </c>
      <c r="B14">
        <f>AVERAGE(B11:B13)</f>
        <v>53</v>
      </c>
      <c r="C14">
        <f t="shared" ref="C14" si="4">AVERAGE(C11:C13)</f>
        <v>72.666666666666671</v>
      </c>
    </row>
    <row r="15" spans="1:13" x14ac:dyDescent="0.25">
      <c r="A15" t="s">
        <v>7</v>
      </c>
      <c r="B15">
        <f>B14/$B$14*100</f>
        <v>100</v>
      </c>
      <c r="C15">
        <f t="shared" ref="C15" si="5">C14/$B$14*100</f>
        <v>137.10691823899373</v>
      </c>
    </row>
    <row r="16" spans="1:13" x14ac:dyDescent="0.25">
      <c r="A16" t="s">
        <v>6</v>
      </c>
      <c r="B16">
        <f>STDEV(B11:B13)</f>
        <v>7.9372539331937721</v>
      </c>
      <c r="C16">
        <f t="shared" ref="C16" si="6">STDEV(C11:C13)</f>
        <v>17.156145643277018</v>
      </c>
    </row>
    <row r="18" spans="1:3" x14ac:dyDescent="0.25">
      <c r="A18" s="1">
        <v>42450</v>
      </c>
    </row>
    <row r="19" spans="1:3" x14ac:dyDescent="0.25">
      <c r="A19" t="s">
        <v>1</v>
      </c>
      <c r="B19">
        <v>133</v>
      </c>
      <c r="C19">
        <v>199</v>
      </c>
    </row>
    <row r="20" spans="1:3" x14ac:dyDescent="0.25">
      <c r="A20" t="s">
        <v>2</v>
      </c>
      <c r="B20">
        <v>117</v>
      </c>
      <c r="C20">
        <v>216</v>
      </c>
    </row>
    <row r="21" spans="1:3" x14ac:dyDescent="0.25">
      <c r="A21" t="s">
        <v>3</v>
      </c>
      <c r="B21">
        <v>101</v>
      </c>
      <c r="C21">
        <v>212</v>
      </c>
    </row>
    <row r="22" spans="1:3" x14ac:dyDescent="0.25">
      <c r="A22" t="s">
        <v>4</v>
      </c>
      <c r="B22">
        <f>AVERAGE(B19:B21)</f>
        <v>117</v>
      </c>
      <c r="C22">
        <f>AVERAGE(C19:C21)</f>
        <v>209</v>
      </c>
    </row>
    <row r="23" spans="1:3" x14ac:dyDescent="0.25">
      <c r="A23" t="s">
        <v>7</v>
      </c>
      <c r="B23">
        <f>B22/$B$22*100</f>
        <v>100</v>
      </c>
      <c r="C23">
        <f>C22/$B$22*100</f>
        <v>178.63247863247864</v>
      </c>
    </row>
    <row r="24" spans="1:3" x14ac:dyDescent="0.25">
      <c r="A24" t="s">
        <v>6</v>
      </c>
      <c r="B24">
        <f>STDEV(B19:B21)</f>
        <v>16</v>
      </c>
      <c r="C24">
        <f>STDEV(C19:C21)</f>
        <v>8.8881944173155887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30" sqref="A30"/>
    </sheetView>
  </sheetViews>
  <sheetFormatPr defaultColWidth="8.85546875" defaultRowHeight="15" x14ac:dyDescent="0.25"/>
  <cols>
    <col min="1" max="1" width="10.7109375" bestFit="1" customWidth="1"/>
    <col min="3" max="3" width="21.42578125" bestFit="1" customWidth="1"/>
    <col min="9" max="9" width="21.42578125" bestFit="1" customWidth="1"/>
    <col min="13" max="13" width="21.42578125" bestFit="1" customWidth="1"/>
  </cols>
  <sheetData>
    <row r="1" spans="1:13" x14ac:dyDescent="0.25">
      <c r="B1" s="2" t="s">
        <v>0</v>
      </c>
      <c r="C1" s="2" t="s">
        <v>5</v>
      </c>
      <c r="F1" s="2"/>
      <c r="G1" s="2" t="s">
        <v>8</v>
      </c>
      <c r="H1" s="2"/>
    </row>
    <row r="2" spans="1:13" x14ac:dyDescent="0.25">
      <c r="A2" s="1">
        <v>42437</v>
      </c>
      <c r="H2" s="8" t="s">
        <v>12</v>
      </c>
      <c r="I2" s="8"/>
      <c r="L2" s="8" t="s">
        <v>13</v>
      </c>
      <c r="M2" s="8"/>
    </row>
    <row r="3" spans="1:13" x14ac:dyDescent="0.25">
      <c r="A3" t="s">
        <v>1</v>
      </c>
      <c r="B3">
        <v>231</v>
      </c>
      <c r="C3">
        <v>236</v>
      </c>
      <c r="H3" t="s">
        <v>0</v>
      </c>
      <c r="I3" s="2" t="s">
        <v>5</v>
      </c>
      <c r="L3" t="s">
        <v>0</v>
      </c>
      <c r="M3" s="2" t="s">
        <v>5</v>
      </c>
    </row>
    <row r="4" spans="1:13" x14ac:dyDescent="0.25">
      <c r="A4" t="s">
        <v>2</v>
      </c>
      <c r="B4">
        <v>224</v>
      </c>
      <c r="C4">
        <v>174</v>
      </c>
      <c r="G4" t="s">
        <v>9</v>
      </c>
      <c r="H4">
        <v>100</v>
      </c>
      <c r="I4">
        <v>94.969512195121951</v>
      </c>
      <c r="L4">
        <v>15.695009822658072</v>
      </c>
      <c r="M4">
        <v>31.342197327777384</v>
      </c>
    </row>
    <row r="5" spans="1:13" x14ac:dyDescent="0.25">
      <c r="A5" t="s">
        <v>3</v>
      </c>
      <c r="B5">
        <v>201</v>
      </c>
      <c r="C5">
        <v>213</v>
      </c>
      <c r="G5" t="s">
        <v>10</v>
      </c>
      <c r="H5">
        <v>100</v>
      </c>
      <c r="I5">
        <v>92.405063291139243</v>
      </c>
      <c r="L5">
        <v>13.435028842544403</v>
      </c>
      <c r="M5">
        <v>6.3639610306789276</v>
      </c>
    </row>
    <row r="6" spans="1:13" x14ac:dyDescent="0.25">
      <c r="A6" t="s">
        <v>4</v>
      </c>
      <c r="B6">
        <f>AVERAGE(B3:B5)</f>
        <v>218.66666666666666</v>
      </c>
      <c r="C6">
        <f>AVERAGE(C3:C5)</f>
        <v>207.66666666666666</v>
      </c>
      <c r="G6" t="s">
        <v>11</v>
      </c>
      <c r="H6">
        <v>100</v>
      </c>
      <c r="I6">
        <v>86.298568507157455</v>
      </c>
      <c r="L6">
        <v>38.57460304397182</v>
      </c>
      <c r="M6">
        <v>26.501572280401255</v>
      </c>
    </row>
    <row r="7" spans="1:13" x14ac:dyDescent="0.25">
      <c r="A7" t="s">
        <v>7</v>
      </c>
      <c r="B7">
        <f>B6/$B$6*100</f>
        <v>100</v>
      </c>
      <c r="C7">
        <f>C6/$B$6*100</f>
        <v>94.969512195121951</v>
      </c>
      <c r="G7" t="s">
        <v>4</v>
      </c>
      <c r="H7">
        <f>AVERAGE(H4:H6)</f>
        <v>100</v>
      </c>
      <c r="I7">
        <f>AVERAGE(I4:I6)</f>
        <v>91.224381331139554</v>
      </c>
      <c r="L7">
        <f t="shared" ref="L7:M7" si="0">AVERAGE(L4:L6)</f>
        <v>22.568213903058098</v>
      </c>
      <c r="M7">
        <f t="shared" si="0"/>
        <v>21.40257687961919</v>
      </c>
    </row>
    <row r="8" spans="1:13" x14ac:dyDescent="0.25">
      <c r="A8" t="s">
        <v>6</v>
      </c>
      <c r="B8">
        <f>STDEV(B3:B5)</f>
        <v>15.695009822658072</v>
      </c>
      <c r="C8">
        <f>STDEV(C3:C5)</f>
        <v>31.342197327777384</v>
      </c>
      <c r="K8" t="s">
        <v>14</v>
      </c>
      <c r="L8">
        <f>L7/SQRT(3)</f>
        <v>13.029764372059649</v>
      </c>
      <c r="M8">
        <f>M7/SQRT(3)</f>
        <v>12.3567835227998</v>
      </c>
    </row>
    <row r="10" spans="1:13" x14ac:dyDescent="0.25">
      <c r="A10" s="1">
        <v>42438</v>
      </c>
    </row>
    <row r="11" spans="1:13" x14ac:dyDescent="0.25">
      <c r="A11" t="s">
        <v>1</v>
      </c>
      <c r="C11">
        <v>178</v>
      </c>
    </row>
    <row r="12" spans="1:13" x14ac:dyDescent="0.25">
      <c r="A12" t="s">
        <v>2</v>
      </c>
      <c r="B12">
        <v>188</v>
      </c>
      <c r="C12">
        <v>187</v>
      </c>
    </row>
    <row r="13" spans="1:13" x14ac:dyDescent="0.25">
      <c r="A13" t="s">
        <v>3</v>
      </c>
      <c r="B13">
        <v>207</v>
      </c>
    </row>
    <row r="14" spans="1:13" x14ac:dyDescent="0.25">
      <c r="A14" t="s">
        <v>4</v>
      </c>
      <c r="B14">
        <f>AVERAGE(B11:B13)</f>
        <v>197.5</v>
      </c>
      <c r="C14">
        <f>AVERAGE(C11:C13)</f>
        <v>182.5</v>
      </c>
    </row>
    <row r="15" spans="1:13" x14ac:dyDescent="0.25">
      <c r="A15" t="s">
        <v>7</v>
      </c>
      <c r="B15">
        <f>B14/$B$14*100</f>
        <v>100</v>
      </c>
      <c r="C15">
        <f>C14/$B$14*100</f>
        <v>92.405063291139243</v>
      </c>
    </row>
    <row r="16" spans="1:13" x14ac:dyDescent="0.25">
      <c r="A16" t="s">
        <v>6</v>
      </c>
      <c r="B16">
        <f>STDEV(B11:B13)</f>
        <v>13.435028842544403</v>
      </c>
      <c r="C16">
        <f>STDEV(C11:C13)</f>
        <v>6.3639610306789276</v>
      </c>
    </row>
    <row r="18" spans="1:3" x14ac:dyDescent="0.25">
      <c r="A18" s="1">
        <v>42451</v>
      </c>
    </row>
    <row r="19" spans="1:3" x14ac:dyDescent="0.25">
      <c r="A19" t="s">
        <v>1</v>
      </c>
      <c r="B19">
        <v>135</v>
      </c>
      <c r="C19">
        <v>162</v>
      </c>
    </row>
    <row r="20" spans="1:3" x14ac:dyDescent="0.25">
      <c r="A20" t="s">
        <v>2</v>
      </c>
      <c r="B20">
        <v>207</v>
      </c>
      <c r="C20">
        <v>111</v>
      </c>
    </row>
    <row r="21" spans="1:3" x14ac:dyDescent="0.25">
      <c r="A21" t="s">
        <v>3</v>
      </c>
      <c r="B21">
        <v>147</v>
      </c>
      <c r="C21">
        <v>149</v>
      </c>
    </row>
    <row r="22" spans="1:3" x14ac:dyDescent="0.25">
      <c r="A22" t="s">
        <v>4</v>
      </c>
      <c r="B22">
        <f>AVERAGE(B19:B21)</f>
        <v>163</v>
      </c>
      <c r="C22">
        <f>AVERAGE(C19:C21)</f>
        <v>140.66666666666666</v>
      </c>
    </row>
    <row r="23" spans="1:3" x14ac:dyDescent="0.25">
      <c r="A23" t="s">
        <v>7</v>
      </c>
      <c r="B23">
        <f>B22/$B$22*100</f>
        <v>100</v>
      </c>
      <c r="C23">
        <f>C22/$B$22*100</f>
        <v>86.298568507157455</v>
      </c>
    </row>
    <row r="24" spans="1:3" x14ac:dyDescent="0.25">
      <c r="A24" t="s">
        <v>6</v>
      </c>
      <c r="B24">
        <f>STDEV(B19:B21)</f>
        <v>38.57460304397182</v>
      </c>
      <c r="C24">
        <f>STDEV(C19:C21)</f>
        <v>26.501572280401255</v>
      </c>
    </row>
  </sheetData>
  <mergeCells count="2">
    <mergeCell ref="H2:I2"/>
    <mergeCell ref="L2:M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="125" zoomScaleNormal="125" zoomScalePageLayoutView="125" workbookViewId="0">
      <selection activeCell="E3" sqref="E3"/>
    </sheetView>
  </sheetViews>
  <sheetFormatPr defaultColWidth="8.85546875" defaultRowHeight="15" x14ac:dyDescent="0.25"/>
  <cols>
    <col min="1" max="1" width="11.42578125" customWidth="1"/>
    <col min="9" max="9" width="14" bestFit="1" customWidth="1"/>
    <col min="17" max="17" width="14.42578125" bestFit="1" customWidth="1"/>
    <col min="24" max="24" width="14" bestFit="1" customWidth="1"/>
  </cols>
  <sheetData>
    <row r="1" spans="1:30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Q1" s="8" t="s">
        <v>8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30" x14ac:dyDescent="0.25">
      <c r="C2" s="8" t="s">
        <v>18</v>
      </c>
      <c r="D2" s="8"/>
      <c r="E2" s="8"/>
      <c r="F2" s="8"/>
      <c r="G2" s="8"/>
      <c r="J2" s="10" t="s">
        <v>18</v>
      </c>
      <c r="K2" s="10"/>
      <c r="L2" s="10"/>
      <c r="M2" s="10"/>
      <c r="N2" s="10"/>
      <c r="Q2" s="4"/>
      <c r="R2" s="4" t="s">
        <v>18</v>
      </c>
      <c r="S2" s="4"/>
      <c r="T2" s="4"/>
      <c r="U2" s="4"/>
      <c r="V2" s="4"/>
      <c r="X2" s="4"/>
      <c r="Y2" s="4" t="s">
        <v>18</v>
      </c>
      <c r="Z2" s="4"/>
      <c r="AA2" s="4"/>
      <c r="AB2" s="4"/>
      <c r="AC2" s="4"/>
    </row>
    <row r="3" spans="1:30" x14ac:dyDescent="0.25">
      <c r="A3" s="9" t="s">
        <v>17</v>
      </c>
      <c r="B3" t="s">
        <v>0</v>
      </c>
      <c r="C3">
        <v>2</v>
      </c>
      <c r="D3">
        <v>4</v>
      </c>
      <c r="E3">
        <v>8</v>
      </c>
      <c r="F3">
        <v>16</v>
      </c>
      <c r="G3" s="3" t="s">
        <v>15</v>
      </c>
      <c r="I3" t="s">
        <v>16</v>
      </c>
      <c r="J3" s="4">
        <v>2</v>
      </c>
      <c r="K3" s="4">
        <v>4</v>
      </c>
      <c r="L3" s="4">
        <v>8</v>
      </c>
      <c r="M3" s="4">
        <v>16</v>
      </c>
      <c r="N3" s="4" t="s">
        <v>15</v>
      </c>
      <c r="Q3" s="4" t="s">
        <v>0</v>
      </c>
      <c r="R3" s="4">
        <v>2</v>
      </c>
      <c r="S3" s="4">
        <v>4</v>
      </c>
      <c r="T3" s="4">
        <v>8</v>
      </c>
      <c r="U3" s="4">
        <v>16</v>
      </c>
      <c r="V3" s="4" t="s">
        <v>15</v>
      </c>
      <c r="X3" s="4" t="s">
        <v>16</v>
      </c>
      <c r="Y3" s="4">
        <v>2</v>
      </c>
      <c r="Z3" s="4">
        <v>4</v>
      </c>
      <c r="AA3" s="4">
        <v>8</v>
      </c>
      <c r="AB3" s="4">
        <v>16</v>
      </c>
      <c r="AC3" s="4" t="s">
        <v>15</v>
      </c>
    </row>
    <row r="4" spans="1:30" x14ac:dyDescent="0.25">
      <c r="A4" s="9"/>
      <c r="B4" t="s">
        <v>1</v>
      </c>
      <c r="C4">
        <v>15</v>
      </c>
      <c r="D4">
        <v>15</v>
      </c>
      <c r="E4">
        <v>28</v>
      </c>
      <c r="F4">
        <v>133</v>
      </c>
      <c r="G4">
        <v>9</v>
      </c>
      <c r="H4">
        <f>SUM(C4:G4)</f>
        <v>200</v>
      </c>
      <c r="I4" t="s">
        <v>1</v>
      </c>
      <c r="J4">
        <v>27</v>
      </c>
      <c r="K4">
        <v>33</v>
      </c>
      <c r="L4">
        <v>37</v>
      </c>
      <c r="M4">
        <v>95</v>
      </c>
      <c r="N4">
        <v>8</v>
      </c>
      <c r="Q4" t="s">
        <v>9</v>
      </c>
      <c r="R4">
        <v>11</v>
      </c>
      <c r="S4">
        <v>12.666666666666666</v>
      </c>
      <c r="T4">
        <v>28.333333333333332</v>
      </c>
      <c r="U4">
        <v>140</v>
      </c>
      <c r="V4">
        <v>8</v>
      </c>
      <c r="W4">
        <f t="shared" ref="W4:W7" si="0">SUM(R4:V4)</f>
        <v>200</v>
      </c>
      <c r="X4" t="s">
        <v>9</v>
      </c>
      <c r="Y4">
        <v>20.333333333333332</v>
      </c>
      <c r="Z4">
        <v>22.666666666666668</v>
      </c>
      <c r="AA4">
        <v>39.333333333333336</v>
      </c>
      <c r="AB4">
        <v>112</v>
      </c>
      <c r="AC4">
        <v>5.666666666666667</v>
      </c>
    </row>
    <row r="5" spans="1:30" x14ac:dyDescent="0.25">
      <c r="A5" s="9"/>
      <c r="B5" t="s">
        <v>2</v>
      </c>
      <c r="C5">
        <v>8</v>
      </c>
      <c r="D5">
        <v>10</v>
      </c>
      <c r="E5">
        <v>29</v>
      </c>
      <c r="F5">
        <v>145</v>
      </c>
      <c r="G5">
        <v>8</v>
      </c>
      <c r="H5">
        <f t="shared" ref="H5:H8" si="1">SUM(C5:G5)</f>
        <v>200</v>
      </c>
      <c r="I5" t="s">
        <v>2</v>
      </c>
      <c r="J5">
        <v>22</v>
      </c>
      <c r="K5">
        <v>21</v>
      </c>
      <c r="L5">
        <v>38</v>
      </c>
      <c r="M5">
        <v>116</v>
      </c>
      <c r="N5">
        <v>3</v>
      </c>
      <c r="Q5" t="s">
        <v>10</v>
      </c>
      <c r="R5">
        <v>12</v>
      </c>
      <c r="S5">
        <v>12.5</v>
      </c>
      <c r="T5">
        <v>30</v>
      </c>
      <c r="U5">
        <v>138</v>
      </c>
      <c r="V5">
        <v>7.5</v>
      </c>
      <c r="W5">
        <f t="shared" si="0"/>
        <v>200</v>
      </c>
      <c r="X5" t="s">
        <v>10</v>
      </c>
      <c r="Y5">
        <v>14</v>
      </c>
      <c r="Z5">
        <v>24</v>
      </c>
      <c r="AA5">
        <v>37.5</v>
      </c>
      <c r="AB5">
        <v>119.5</v>
      </c>
      <c r="AC5">
        <v>5</v>
      </c>
    </row>
    <row r="6" spans="1:30" x14ac:dyDescent="0.25">
      <c r="A6" s="9"/>
      <c r="B6" t="s">
        <v>3</v>
      </c>
      <c r="C6">
        <v>10</v>
      </c>
      <c r="D6">
        <v>13</v>
      </c>
      <c r="E6">
        <v>28</v>
      </c>
      <c r="F6">
        <v>142</v>
      </c>
      <c r="G6">
        <v>7</v>
      </c>
      <c r="H6">
        <f t="shared" si="1"/>
        <v>200</v>
      </c>
      <c r="I6" t="s">
        <v>3</v>
      </c>
      <c r="J6">
        <v>12</v>
      </c>
      <c r="K6">
        <v>14</v>
      </c>
      <c r="L6">
        <v>43</v>
      </c>
      <c r="M6">
        <v>125</v>
      </c>
      <c r="N6">
        <v>6</v>
      </c>
      <c r="Q6" t="s">
        <v>11</v>
      </c>
      <c r="R6">
        <v>12.666666666666666</v>
      </c>
      <c r="S6">
        <v>24.666666666666668</v>
      </c>
      <c r="T6">
        <v>44.333333333333336</v>
      </c>
      <c r="U6">
        <v>111.33333333333333</v>
      </c>
      <c r="V6">
        <v>7</v>
      </c>
      <c r="W6">
        <f t="shared" si="0"/>
        <v>200</v>
      </c>
      <c r="X6" t="s">
        <v>11</v>
      </c>
      <c r="Y6">
        <v>17.666666666666668</v>
      </c>
      <c r="Z6">
        <v>26.333333333333332</v>
      </c>
      <c r="AA6">
        <v>45.333333333333336</v>
      </c>
      <c r="AB6">
        <v>106</v>
      </c>
      <c r="AC6">
        <v>4.666666666666667</v>
      </c>
    </row>
    <row r="7" spans="1:30" x14ac:dyDescent="0.25">
      <c r="A7" s="9"/>
      <c r="B7" t="s">
        <v>4</v>
      </c>
      <c r="C7">
        <f>AVERAGE(C4:C6)</f>
        <v>11</v>
      </c>
      <c r="D7">
        <f t="shared" ref="D7:G7" si="2">AVERAGE(D4:D6)</f>
        <v>12.666666666666666</v>
      </c>
      <c r="E7">
        <f t="shared" si="2"/>
        <v>28.333333333333332</v>
      </c>
      <c r="F7">
        <f t="shared" si="2"/>
        <v>140</v>
      </c>
      <c r="G7">
        <f t="shared" si="2"/>
        <v>8</v>
      </c>
      <c r="H7">
        <f t="shared" si="1"/>
        <v>200</v>
      </c>
      <c r="I7" t="s">
        <v>4</v>
      </c>
      <c r="J7">
        <f>AVERAGE(J4:J6)</f>
        <v>20.333333333333332</v>
      </c>
      <c r="K7">
        <f t="shared" ref="K7" si="3">AVERAGE(K4:K6)</f>
        <v>22.666666666666668</v>
      </c>
      <c r="L7">
        <f t="shared" ref="L7" si="4">AVERAGE(L4:L6)</f>
        <v>39.333333333333336</v>
      </c>
      <c r="M7">
        <f t="shared" ref="M7" si="5">AVERAGE(M4:M6)</f>
        <v>112</v>
      </c>
      <c r="N7">
        <f t="shared" ref="N7" si="6">AVERAGE(N4:N6)</f>
        <v>5.666666666666667</v>
      </c>
      <c r="Q7" t="s">
        <v>4</v>
      </c>
      <c r="R7">
        <f>AVERAGE(R4:R6)</f>
        <v>11.888888888888888</v>
      </c>
      <c r="S7">
        <f t="shared" ref="S7" si="7">AVERAGE(S4:S6)</f>
        <v>16.611111111111111</v>
      </c>
      <c r="T7">
        <f t="shared" ref="T7" si="8">AVERAGE(T4:T6)</f>
        <v>34.222222222222221</v>
      </c>
      <c r="U7">
        <f t="shared" ref="U7" si="9">AVERAGE(U4:U6)</f>
        <v>129.77777777777777</v>
      </c>
      <c r="V7">
        <f t="shared" ref="V7" si="10">AVERAGE(V4:V6)</f>
        <v>7.5</v>
      </c>
      <c r="W7">
        <f t="shared" si="0"/>
        <v>200</v>
      </c>
      <c r="X7" t="s">
        <v>4</v>
      </c>
      <c r="Y7">
        <f>AVERAGE(Y4:Y6)</f>
        <v>17.333333333333332</v>
      </c>
      <c r="Z7">
        <f t="shared" ref="Z7" si="11">AVERAGE(Z4:Z6)</f>
        <v>24.333333333333332</v>
      </c>
      <c r="AA7">
        <f t="shared" ref="AA7" si="12">AVERAGE(AA4:AA6)</f>
        <v>40.722222222222229</v>
      </c>
      <c r="AB7">
        <f t="shared" ref="AB7" si="13">AVERAGE(AB4:AB6)</f>
        <v>112.5</v>
      </c>
      <c r="AC7">
        <f t="shared" ref="AC7" si="14">AVERAGE(AC4:AC6)</f>
        <v>5.1111111111111116</v>
      </c>
    </row>
    <row r="8" spans="1:30" x14ac:dyDescent="0.25">
      <c r="A8" s="9"/>
      <c r="B8" t="s">
        <v>6</v>
      </c>
      <c r="C8">
        <f>STDEV(C4:C6)</f>
        <v>3.6055512754639891</v>
      </c>
      <c r="D8">
        <f t="shared" ref="D8:G8" si="15">STDEV(D4:D6)</f>
        <v>2.5166114784235849</v>
      </c>
      <c r="E8">
        <f t="shared" si="15"/>
        <v>0.57735026918962584</v>
      </c>
      <c r="F8">
        <f t="shared" si="15"/>
        <v>6.2449979983983983</v>
      </c>
      <c r="G8">
        <f t="shared" si="15"/>
        <v>1</v>
      </c>
      <c r="H8">
        <f t="shared" si="1"/>
        <v>13.944511021475599</v>
      </c>
      <c r="I8" t="s">
        <v>6</v>
      </c>
      <c r="J8">
        <f>STDEV(J4:J6)</f>
        <v>7.637626158259736</v>
      </c>
      <c r="K8">
        <f t="shared" ref="K8:N8" si="16">STDEV(K4:K6)</f>
        <v>9.6090235369330514</v>
      </c>
      <c r="L8">
        <f t="shared" si="16"/>
        <v>3.214550253664318</v>
      </c>
      <c r="M8">
        <f t="shared" si="16"/>
        <v>15.394804318340652</v>
      </c>
      <c r="N8">
        <f t="shared" si="16"/>
        <v>2.5166114784235836</v>
      </c>
      <c r="Q8" t="s">
        <v>22</v>
      </c>
      <c r="R8">
        <f>R7/200*100</f>
        <v>5.9444444444444438</v>
      </c>
      <c r="S8">
        <f t="shared" ref="S8:V8" si="17">S7/200*100</f>
        <v>8.3055555555555554</v>
      </c>
      <c r="T8">
        <f t="shared" si="17"/>
        <v>17.111111111111111</v>
      </c>
      <c r="U8">
        <f t="shared" si="17"/>
        <v>64.888888888888886</v>
      </c>
      <c r="V8">
        <f t="shared" si="17"/>
        <v>3.75</v>
      </c>
      <c r="W8">
        <f>SUM(R8:V8)</f>
        <v>100</v>
      </c>
      <c r="X8" t="s">
        <v>22</v>
      </c>
      <c r="Y8">
        <f t="shared" ref="Y8" si="18">Y7/200*100</f>
        <v>8.6666666666666661</v>
      </c>
      <c r="Z8">
        <f t="shared" ref="Z8" si="19">Z7/200*100</f>
        <v>12.166666666666666</v>
      </c>
      <c r="AA8">
        <f t="shared" ref="AA8:AB8" si="20">AA7/200*100</f>
        <v>20.361111111111114</v>
      </c>
      <c r="AB8">
        <f t="shared" si="20"/>
        <v>56.25</v>
      </c>
      <c r="AC8">
        <f t="shared" ref="AC8" si="21">AC7/200*100</f>
        <v>2.5555555555555558</v>
      </c>
      <c r="AD8">
        <f>SUM(Y8:AC8)</f>
        <v>100</v>
      </c>
    </row>
    <row r="10" spans="1:30" ht="15" customHeight="1" x14ac:dyDescent="0.25">
      <c r="A10" s="9" t="s">
        <v>55</v>
      </c>
      <c r="B10" t="s">
        <v>0</v>
      </c>
      <c r="C10">
        <v>2</v>
      </c>
      <c r="D10">
        <v>4</v>
      </c>
      <c r="E10">
        <v>8</v>
      </c>
      <c r="F10">
        <v>16</v>
      </c>
      <c r="G10" t="s">
        <v>15</v>
      </c>
      <c r="I10" t="s">
        <v>16</v>
      </c>
      <c r="J10" s="4">
        <v>2</v>
      </c>
      <c r="K10" s="4">
        <v>4</v>
      </c>
      <c r="L10" s="4">
        <v>8</v>
      </c>
      <c r="M10" s="4">
        <v>16</v>
      </c>
      <c r="N10" s="4" t="s">
        <v>15</v>
      </c>
    </row>
    <row r="11" spans="1:30" x14ac:dyDescent="0.25">
      <c r="A11" s="9"/>
      <c r="B11" t="s">
        <v>1</v>
      </c>
      <c r="I11" t="s">
        <v>1</v>
      </c>
      <c r="J11">
        <v>16</v>
      </c>
      <c r="K11">
        <v>24</v>
      </c>
      <c r="L11">
        <v>40</v>
      </c>
      <c r="M11">
        <v>115</v>
      </c>
      <c r="N11">
        <v>5</v>
      </c>
    </row>
    <row r="12" spans="1:30" x14ac:dyDescent="0.25">
      <c r="A12" s="9"/>
      <c r="B12" t="s">
        <v>2</v>
      </c>
      <c r="C12">
        <v>14</v>
      </c>
      <c r="D12">
        <v>14</v>
      </c>
      <c r="E12">
        <v>31</v>
      </c>
      <c r="F12">
        <v>133</v>
      </c>
      <c r="G12">
        <v>8</v>
      </c>
      <c r="I12" t="s">
        <v>2</v>
      </c>
      <c r="J12">
        <v>12</v>
      </c>
      <c r="K12">
        <v>24</v>
      </c>
      <c r="L12">
        <v>35</v>
      </c>
      <c r="M12">
        <v>124</v>
      </c>
      <c r="N12">
        <v>5</v>
      </c>
    </row>
    <row r="13" spans="1:30" x14ac:dyDescent="0.25">
      <c r="A13" s="9"/>
      <c r="B13" t="s">
        <v>3</v>
      </c>
      <c r="C13">
        <v>10</v>
      </c>
      <c r="D13">
        <v>11</v>
      </c>
      <c r="E13">
        <v>29</v>
      </c>
      <c r="F13">
        <v>143</v>
      </c>
      <c r="G13">
        <v>7</v>
      </c>
      <c r="I13" t="s">
        <v>3</v>
      </c>
    </row>
    <row r="14" spans="1:30" x14ac:dyDescent="0.25">
      <c r="A14" s="9"/>
      <c r="B14" t="s">
        <v>4</v>
      </c>
      <c r="C14">
        <f>AVERAGE(C11:C13)</f>
        <v>12</v>
      </c>
      <c r="D14">
        <f t="shared" ref="D14" si="22">AVERAGE(D11:D13)</f>
        <v>12.5</v>
      </c>
      <c r="E14">
        <f t="shared" ref="E14" si="23">AVERAGE(E11:E13)</f>
        <v>30</v>
      </c>
      <c r="F14">
        <f t="shared" ref="F14" si="24">AVERAGE(F11:F13)</f>
        <v>138</v>
      </c>
      <c r="G14">
        <f t="shared" ref="G14" si="25">AVERAGE(G11:G13)</f>
        <v>7.5</v>
      </c>
      <c r="I14" t="s">
        <v>4</v>
      </c>
      <c r="J14">
        <f>AVERAGE(J11:J13)</f>
        <v>14</v>
      </c>
      <c r="K14">
        <f t="shared" ref="K14" si="26">AVERAGE(K11:K13)</f>
        <v>24</v>
      </c>
      <c r="L14">
        <f t="shared" ref="L14" si="27">AVERAGE(L11:L13)</f>
        <v>37.5</v>
      </c>
      <c r="M14">
        <f t="shared" ref="M14" si="28">AVERAGE(M11:M13)</f>
        <v>119.5</v>
      </c>
      <c r="N14">
        <f t="shared" ref="N14" si="29">AVERAGE(N11:N13)</f>
        <v>5</v>
      </c>
    </row>
    <row r="15" spans="1:30" x14ac:dyDescent="0.25">
      <c r="A15" s="9"/>
      <c r="B15" t="s">
        <v>6</v>
      </c>
      <c r="C15">
        <f>STDEV(C11:C13)</f>
        <v>2.8284271247461903</v>
      </c>
      <c r="D15">
        <f t="shared" ref="D15:G15" si="30">STDEV(D11:D13)</f>
        <v>2.1213203435596424</v>
      </c>
      <c r="E15">
        <f t="shared" si="30"/>
        <v>1.4142135623730951</v>
      </c>
      <c r="F15">
        <f t="shared" si="30"/>
        <v>7.0710678118654755</v>
      </c>
      <c r="G15">
        <f t="shared" si="30"/>
        <v>0.70710678118654757</v>
      </c>
      <c r="I15" t="s">
        <v>6</v>
      </c>
      <c r="J15">
        <f>STDEV(J11:J13)</f>
        <v>2.8284271247461903</v>
      </c>
      <c r="K15">
        <f t="shared" ref="K15:N15" si="31">STDEV(K11:K13)</f>
        <v>0</v>
      </c>
      <c r="L15">
        <f t="shared" si="31"/>
        <v>3.5355339059327378</v>
      </c>
      <c r="M15">
        <f t="shared" si="31"/>
        <v>6.3639610306789276</v>
      </c>
      <c r="N15">
        <f t="shared" si="31"/>
        <v>0</v>
      </c>
    </row>
    <row r="17" spans="1:29" x14ac:dyDescent="0.25">
      <c r="A17" s="9" t="s">
        <v>56</v>
      </c>
      <c r="B17" t="s">
        <v>0</v>
      </c>
      <c r="C17">
        <v>2</v>
      </c>
      <c r="D17">
        <v>4</v>
      </c>
      <c r="E17">
        <v>8</v>
      </c>
      <c r="F17">
        <v>16</v>
      </c>
      <c r="G17" t="s">
        <v>15</v>
      </c>
      <c r="I17" t="s">
        <v>16</v>
      </c>
      <c r="J17" s="4">
        <v>2</v>
      </c>
      <c r="K17" s="4">
        <v>4</v>
      </c>
      <c r="L17" s="4">
        <v>8</v>
      </c>
      <c r="M17" s="4">
        <v>16</v>
      </c>
      <c r="N17" s="4" t="s">
        <v>15</v>
      </c>
    </row>
    <row r="18" spans="1:29" x14ac:dyDescent="0.25">
      <c r="A18" s="9"/>
      <c r="B18" t="s">
        <v>1</v>
      </c>
      <c r="C18">
        <v>5</v>
      </c>
      <c r="D18">
        <v>30</v>
      </c>
      <c r="E18">
        <v>57</v>
      </c>
      <c r="F18">
        <v>100</v>
      </c>
      <c r="G18">
        <v>8</v>
      </c>
      <c r="I18" t="s">
        <v>1</v>
      </c>
      <c r="J18">
        <v>14</v>
      </c>
      <c r="K18">
        <v>24</v>
      </c>
      <c r="L18">
        <v>42</v>
      </c>
      <c r="M18">
        <v>114</v>
      </c>
      <c r="N18">
        <v>6</v>
      </c>
      <c r="Q18" s="8" t="s">
        <v>20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x14ac:dyDescent="0.25">
      <c r="A19" s="9"/>
      <c r="B19" t="s">
        <v>2</v>
      </c>
      <c r="C19">
        <v>13</v>
      </c>
      <c r="D19">
        <v>25</v>
      </c>
      <c r="E19">
        <v>36</v>
      </c>
      <c r="F19">
        <v>119</v>
      </c>
      <c r="G19">
        <v>7</v>
      </c>
      <c r="I19" t="s">
        <v>2</v>
      </c>
      <c r="J19">
        <v>12</v>
      </c>
      <c r="K19">
        <v>24</v>
      </c>
      <c r="L19">
        <v>49</v>
      </c>
      <c r="M19">
        <v>109</v>
      </c>
      <c r="N19">
        <v>6</v>
      </c>
      <c r="Q19" s="4" t="s">
        <v>0</v>
      </c>
      <c r="R19" s="4">
        <v>2</v>
      </c>
      <c r="S19" s="4">
        <v>4</v>
      </c>
      <c r="T19" s="4">
        <v>8</v>
      </c>
      <c r="U19" s="4">
        <v>16</v>
      </c>
      <c r="V19" s="4" t="s">
        <v>15</v>
      </c>
      <c r="X19" s="4" t="s">
        <v>16</v>
      </c>
      <c r="Y19" s="4">
        <v>2</v>
      </c>
      <c r="Z19" s="4">
        <v>4</v>
      </c>
      <c r="AA19" s="4">
        <v>8</v>
      </c>
      <c r="AB19" s="4">
        <v>16</v>
      </c>
      <c r="AC19" s="4" t="s">
        <v>15</v>
      </c>
    </row>
    <row r="20" spans="1:29" x14ac:dyDescent="0.25">
      <c r="A20" s="9"/>
      <c r="B20" t="s">
        <v>3</v>
      </c>
      <c r="C20">
        <v>20</v>
      </c>
      <c r="D20">
        <v>19</v>
      </c>
      <c r="E20">
        <v>40</v>
      </c>
      <c r="F20">
        <v>115</v>
      </c>
      <c r="G20">
        <v>6</v>
      </c>
      <c r="I20" t="s">
        <v>3</v>
      </c>
      <c r="J20">
        <v>27</v>
      </c>
      <c r="K20">
        <v>31</v>
      </c>
      <c r="L20">
        <v>45</v>
      </c>
      <c r="M20">
        <v>95</v>
      </c>
      <c r="N20">
        <v>2</v>
      </c>
      <c r="Q20" t="s">
        <v>9</v>
      </c>
      <c r="R20">
        <v>3.6055512754639891</v>
      </c>
      <c r="S20">
        <v>2.5166114784235849</v>
      </c>
      <c r="T20">
        <v>0.57735026918962584</v>
      </c>
      <c r="U20">
        <v>6.2449979983983983</v>
      </c>
      <c r="V20">
        <v>1</v>
      </c>
      <c r="X20" t="s">
        <v>9</v>
      </c>
      <c r="Y20">
        <v>7.637626158259736</v>
      </c>
      <c r="Z20">
        <v>9.6090235369330514</v>
      </c>
      <c r="AA20">
        <v>3.214550253664318</v>
      </c>
      <c r="AB20">
        <v>15.394804318340652</v>
      </c>
      <c r="AC20">
        <v>2.5166114784235836</v>
      </c>
    </row>
    <row r="21" spans="1:29" x14ac:dyDescent="0.25">
      <c r="A21" s="9"/>
      <c r="B21" t="s">
        <v>4</v>
      </c>
      <c r="C21">
        <f>AVERAGE(C18:C20)</f>
        <v>12.666666666666666</v>
      </c>
      <c r="D21">
        <f t="shared" ref="D21" si="32">AVERAGE(D18:D20)</f>
        <v>24.666666666666668</v>
      </c>
      <c r="E21">
        <f t="shared" ref="E21" si="33">AVERAGE(E18:E20)</f>
        <v>44.333333333333336</v>
      </c>
      <c r="F21">
        <f t="shared" ref="F21" si="34">AVERAGE(F18:F20)</f>
        <v>111.33333333333333</v>
      </c>
      <c r="G21">
        <f t="shared" ref="G21" si="35">AVERAGE(G18:G20)</f>
        <v>7</v>
      </c>
      <c r="I21" t="s">
        <v>4</v>
      </c>
      <c r="J21">
        <f>AVERAGE(J18:J20)</f>
        <v>17.666666666666668</v>
      </c>
      <c r="K21">
        <f t="shared" ref="K21" si="36">AVERAGE(K18:K20)</f>
        <v>26.333333333333332</v>
      </c>
      <c r="L21">
        <f t="shared" ref="L21" si="37">AVERAGE(L18:L20)</f>
        <v>45.333333333333336</v>
      </c>
      <c r="M21">
        <f t="shared" ref="M21" si="38">AVERAGE(M18:M20)</f>
        <v>106</v>
      </c>
      <c r="N21">
        <f t="shared" ref="N21" si="39">AVERAGE(N18:N20)</f>
        <v>4.666666666666667</v>
      </c>
      <c r="Q21" t="s">
        <v>10</v>
      </c>
      <c r="R21">
        <v>2.8284271247461903</v>
      </c>
      <c r="S21">
        <v>2.1213203435596424</v>
      </c>
      <c r="T21">
        <v>1.4142135623730951</v>
      </c>
      <c r="U21">
        <v>7.0710678118654755</v>
      </c>
      <c r="V21">
        <v>0.70710678118654757</v>
      </c>
      <c r="X21" t="s">
        <v>10</v>
      </c>
      <c r="Y21">
        <v>2.8284271247461903</v>
      </c>
      <c r="Z21">
        <v>0</v>
      </c>
      <c r="AA21">
        <v>3.5355339059327378</v>
      </c>
      <c r="AB21">
        <v>6.3639610306789276</v>
      </c>
      <c r="AC21">
        <v>0</v>
      </c>
    </row>
    <row r="22" spans="1:29" x14ac:dyDescent="0.25">
      <c r="A22" s="9"/>
      <c r="B22" t="s">
        <v>6</v>
      </c>
      <c r="C22">
        <f>STDEV(C18:C20)</f>
        <v>7.5055534994651358</v>
      </c>
      <c r="D22">
        <f t="shared" ref="D22:G22" si="40">STDEV(D18:D20)</f>
        <v>5.5075705472861056</v>
      </c>
      <c r="E22">
        <f t="shared" si="40"/>
        <v>11.150485789118495</v>
      </c>
      <c r="F22">
        <f t="shared" si="40"/>
        <v>10.016652800877813</v>
      </c>
      <c r="G22">
        <f t="shared" si="40"/>
        <v>1</v>
      </c>
      <c r="I22" t="s">
        <v>6</v>
      </c>
      <c r="J22">
        <f>STDEV(J18:J20)</f>
        <v>8.144527815247077</v>
      </c>
      <c r="K22">
        <f t="shared" ref="K22:N22" si="41">STDEV(K18:K20)</f>
        <v>4.0414518843273708</v>
      </c>
      <c r="L22">
        <f t="shared" si="41"/>
        <v>3.5118845842842465</v>
      </c>
      <c r="M22">
        <f t="shared" si="41"/>
        <v>9.8488578017961039</v>
      </c>
      <c r="N22">
        <f t="shared" si="41"/>
        <v>2.3094010767585034</v>
      </c>
      <c r="Q22" t="s">
        <v>11</v>
      </c>
      <c r="R22">
        <v>7.5055534994651358</v>
      </c>
      <c r="S22">
        <v>5.5075705472861056</v>
      </c>
      <c r="T22">
        <v>11.150485789118495</v>
      </c>
      <c r="U22">
        <v>10.016652800877813</v>
      </c>
      <c r="V22">
        <v>1</v>
      </c>
      <c r="X22" t="s">
        <v>11</v>
      </c>
      <c r="Y22">
        <v>8.144527815247077</v>
      </c>
      <c r="Z22">
        <v>4.0414518843273708</v>
      </c>
      <c r="AA22">
        <v>3.5118845842842465</v>
      </c>
      <c r="AB22">
        <v>9.8488578017961039</v>
      </c>
      <c r="AC22">
        <v>2.3094010767585034</v>
      </c>
    </row>
    <row r="23" spans="1:29" x14ac:dyDescent="0.25">
      <c r="Q23" t="s">
        <v>4</v>
      </c>
      <c r="R23">
        <f>AVERAGE(R20:R22)</f>
        <v>4.6465106332251054</v>
      </c>
      <c r="S23">
        <f>AVERAGE(S20:S22)</f>
        <v>3.3818341230897779</v>
      </c>
      <c r="T23">
        <f>AVERAGE(T20:T22)</f>
        <v>4.3806832068937389</v>
      </c>
      <c r="U23">
        <f>AVERAGE(U20:U22)</f>
        <v>7.7775728703805624</v>
      </c>
      <c r="V23">
        <f>AVERAGE(V20:V22)</f>
        <v>0.90236892706218252</v>
      </c>
      <c r="X23" t="s">
        <v>4</v>
      </c>
      <c r="Y23">
        <f>AVERAGE(Y20:Y22)</f>
        <v>6.2035270327510013</v>
      </c>
      <c r="Z23">
        <f>AVERAGE(Z20:Z22)</f>
        <v>4.5501584737534744</v>
      </c>
      <c r="AA23">
        <f>AVERAGE(AA20:AA22)</f>
        <v>3.4206562479604341</v>
      </c>
      <c r="AB23">
        <f>AVERAGE(AB20:AB22)</f>
        <v>10.535874383605227</v>
      </c>
      <c r="AC23">
        <f>AVERAGE(AC20:AC22)</f>
        <v>1.6086708517273625</v>
      </c>
    </row>
    <row r="24" spans="1:29" x14ac:dyDescent="0.25">
      <c r="Q24" t="s">
        <v>21</v>
      </c>
      <c r="R24">
        <f>R23/SQRT(3)</f>
        <v>2.6826641648849732</v>
      </c>
      <c r="S24">
        <f t="shared" ref="S24:AC24" si="42">S23/SQRT(3)</f>
        <v>1.9525028413205454</v>
      </c>
      <c r="T24">
        <f t="shared" si="42"/>
        <v>2.5291886287345733</v>
      </c>
      <c r="U24">
        <f t="shared" si="42"/>
        <v>4.4903837903561481</v>
      </c>
      <c r="V24">
        <f t="shared" si="42"/>
        <v>0.52098294294770486</v>
      </c>
      <c r="X24" t="s">
        <v>21</v>
      </c>
      <c r="Y24">
        <f t="shared" si="42"/>
        <v>3.581608002283911</v>
      </c>
      <c r="Z24">
        <f t="shared" si="42"/>
        <v>2.6270352196770252</v>
      </c>
      <c r="AA24">
        <f t="shared" si="42"/>
        <v>1.974916805565132</v>
      </c>
      <c r="AB24">
        <f t="shared" si="42"/>
        <v>6.0828899115225612</v>
      </c>
      <c r="AC24">
        <f t="shared" si="42"/>
        <v>0.92876654928229729</v>
      </c>
    </row>
  </sheetData>
  <mergeCells count="8">
    <mergeCell ref="Q1:AC1"/>
    <mergeCell ref="Q18:AC18"/>
    <mergeCell ref="A3:A8"/>
    <mergeCell ref="A10:A15"/>
    <mergeCell ref="A17:A22"/>
    <mergeCell ref="C2:G2"/>
    <mergeCell ref="J2:N2"/>
    <mergeCell ref="A1:N1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1" sqref="C21"/>
    </sheetView>
  </sheetViews>
  <sheetFormatPr defaultColWidth="8.85546875" defaultRowHeight="15" x14ac:dyDescent="0.25"/>
  <cols>
    <col min="1" max="1" width="11" bestFit="1" customWidth="1"/>
    <col min="2" max="2" width="9.140625" customWidth="1"/>
    <col min="3" max="3" width="14.42578125" bestFit="1" customWidth="1"/>
    <col min="5" max="5" width="10.7109375" bestFit="1" customWidth="1"/>
    <col min="7" max="7" width="14.42578125" bestFit="1" customWidth="1"/>
    <col min="9" max="9" width="11" bestFit="1" customWidth="1"/>
    <col min="11" max="11" width="14.42578125" bestFit="1" customWidth="1"/>
  </cols>
  <sheetData>
    <row r="1" spans="1:11" x14ac:dyDescent="0.25">
      <c r="A1" s="1">
        <v>42449</v>
      </c>
      <c r="B1" t="s">
        <v>0</v>
      </c>
      <c r="C1" t="s">
        <v>42</v>
      </c>
      <c r="E1" s="1">
        <v>42455</v>
      </c>
      <c r="F1" t="s">
        <v>0</v>
      </c>
      <c r="G1" t="s">
        <v>42</v>
      </c>
      <c r="J1" t="s">
        <v>0</v>
      </c>
      <c r="K1" t="s">
        <v>42</v>
      </c>
    </row>
    <row r="2" spans="1:11" x14ac:dyDescent="0.25">
      <c r="A2" t="s">
        <v>1</v>
      </c>
      <c r="B2">
        <v>150</v>
      </c>
      <c r="E2" t="s">
        <v>1</v>
      </c>
      <c r="F2">
        <v>149</v>
      </c>
      <c r="G2">
        <v>189</v>
      </c>
      <c r="I2" t="s">
        <v>1</v>
      </c>
      <c r="J2">
        <v>162</v>
      </c>
      <c r="K2">
        <v>162</v>
      </c>
    </row>
    <row r="3" spans="1:11" x14ac:dyDescent="0.25">
      <c r="A3" t="s">
        <v>2</v>
      </c>
      <c r="B3">
        <v>185</v>
      </c>
      <c r="C3">
        <v>183</v>
      </c>
      <c r="E3" t="s">
        <v>2</v>
      </c>
      <c r="F3">
        <v>187</v>
      </c>
      <c r="G3">
        <v>177</v>
      </c>
      <c r="I3" t="s">
        <v>2</v>
      </c>
      <c r="J3">
        <v>163</v>
      </c>
      <c r="K3">
        <v>165</v>
      </c>
    </row>
    <row r="4" spans="1:11" x14ac:dyDescent="0.25">
      <c r="A4" t="s">
        <v>3</v>
      </c>
      <c r="B4">
        <v>181</v>
      </c>
      <c r="C4">
        <v>171</v>
      </c>
      <c r="E4" t="s">
        <v>3</v>
      </c>
      <c r="F4">
        <v>187</v>
      </c>
      <c r="G4">
        <v>175</v>
      </c>
      <c r="I4" t="s">
        <v>3</v>
      </c>
      <c r="J4">
        <v>188</v>
      </c>
      <c r="K4">
        <v>179</v>
      </c>
    </row>
    <row r="5" spans="1:11" x14ac:dyDescent="0.25">
      <c r="A5" t="s">
        <v>4</v>
      </c>
      <c r="B5">
        <f>AVERAGE(B2:B4)</f>
        <v>172</v>
      </c>
      <c r="C5">
        <f>AVERAGE(C2:C4)</f>
        <v>177</v>
      </c>
      <c r="E5" t="s">
        <v>4</v>
      </c>
      <c r="F5">
        <f>AVERAGE(F2:F4)</f>
        <v>174.33333333333334</v>
      </c>
      <c r="G5">
        <f>AVERAGE(G2:G4)</f>
        <v>180.33333333333334</v>
      </c>
      <c r="I5" t="s">
        <v>4</v>
      </c>
      <c r="J5">
        <f>AVERAGE(J2:J4)</f>
        <v>171</v>
      </c>
      <c r="K5">
        <f>AVERAGE(K2:K4)</f>
        <v>168.66666666666666</v>
      </c>
    </row>
    <row r="6" spans="1:11" x14ac:dyDescent="0.25">
      <c r="A6" t="s">
        <v>7</v>
      </c>
      <c r="B6">
        <f>B5/2</f>
        <v>86</v>
      </c>
      <c r="C6">
        <f>C5/2</f>
        <v>88.5</v>
      </c>
      <c r="E6" t="s">
        <v>7</v>
      </c>
      <c r="F6">
        <f>F5/2</f>
        <v>87.166666666666671</v>
      </c>
      <c r="G6">
        <f>G5/2</f>
        <v>90.166666666666671</v>
      </c>
      <c r="I6" t="s">
        <v>7</v>
      </c>
      <c r="J6">
        <f>J5/2</f>
        <v>85.5</v>
      </c>
      <c r="K6">
        <f>K5/2</f>
        <v>84.333333333333329</v>
      </c>
    </row>
    <row r="7" spans="1:11" x14ac:dyDescent="0.25">
      <c r="A7" t="s">
        <v>6</v>
      </c>
      <c r="B7">
        <f>STDEV(B2:B4)</f>
        <v>19.157244060668017</v>
      </c>
      <c r="C7">
        <f>STDEV(C2:C4)</f>
        <v>8.4852813742385695</v>
      </c>
      <c r="E7" t="s">
        <v>6</v>
      </c>
      <c r="F7">
        <f>STDEV(F2:F4)</f>
        <v>21.939310229205834</v>
      </c>
      <c r="G7">
        <f>STDEV(G2:G4)</f>
        <v>7.5718777944003648</v>
      </c>
      <c r="I7" t="s">
        <v>6</v>
      </c>
      <c r="J7">
        <f>STDEV(J2:J4)</f>
        <v>14.730919862656235</v>
      </c>
      <c r="K7">
        <f>STDEV(K2:K4)</f>
        <v>9.0737717258774655</v>
      </c>
    </row>
    <row r="9" spans="1:11" x14ac:dyDescent="0.25">
      <c r="B9" s="8" t="s">
        <v>43</v>
      </c>
      <c r="C9" s="8"/>
    </row>
    <row r="10" spans="1:11" x14ac:dyDescent="0.25">
      <c r="B10" t="s">
        <v>0</v>
      </c>
      <c r="C10" t="s">
        <v>42</v>
      </c>
    </row>
    <row r="11" spans="1:11" x14ac:dyDescent="0.25">
      <c r="A11" t="s">
        <v>9</v>
      </c>
      <c r="B11">
        <v>86</v>
      </c>
      <c r="C11">
        <v>88.5</v>
      </c>
    </row>
    <row r="12" spans="1:11" x14ac:dyDescent="0.25">
      <c r="A12" t="s">
        <v>10</v>
      </c>
      <c r="B12">
        <v>87.166666666666671</v>
      </c>
      <c r="C12">
        <v>90.166666666666671</v>
      </c>
    </row>
    <row r="13" spans="1:11" x14ac:dyDescent="0.25">
      <c r="A13" t="s">
        <v>11</v>
      </c>
      <c r="B13">
        <v>85.5</v>
      </c>
      <c r="C13">
        <v>84.333333333333329</v>
      </c>
    </row>
    <row r="14" spans="1:11" x14ac:dyDescent="0.25">
      <c r="A14" t="s">
        <v>4</v>
      </c>
      <c r="B14">
        <f>AVERAGE(B11:B13)</f>
        <v>86.222222222222229</v>
      </c>
      <c r="C14">
        <f>AVERAGE(C11:C13)</f>
        <v>87.666666666666671</v>
      </c>
    </row>
    <row r="16" spans="1:11" x14ac:dyDescent="0.25">
      <c r="B16" s="8" t="s">
        <v>6</v>
      </c>
      <c r="C16" s="8"/>
    </row>
    <row r="17" spans="1:3" x14ac:dyDescent="0.25">
      <c r="A17" t="s">
        <v>9</v>
      </c>
      <c r="B17">
        <v>19.157244060668017</v>
      </c>
      <c r="C17">
        <v>8.4852813742385695</v>
      </c>
    </row>
    <row r="18" spans="1:3" x14ac:dyDescent="0.25">
      <c r="A18" t="s">
        <v>10</v>
      </c>
      <c r="B18">
        <v>21.939310229205834</v>
      </c>
      <c r="C18">
        <v>7.5718777944003648</v>
      </c>
    </row>
    <row r="19" spans="1:3" x14ac:dyDescent="0.25">
      <c r="A19" t="s">
        <v>11</v>
      </c>
      <c r="B19">
        <v>14.730919862656235</v>
      </c>
      <c r="C19">
        <v>9.0737717258774655</v>
      </c>
    </row>
    <row r="20" spans="1:3" x14ac:dyDescent="0.25">
      <c r="A20" t="s">
        <v>4</v>
      </c>
      <c r="B20">
        <f>AVERAGE(B17:B19)</f>
        <v>18.609158050843362</v>
      </c>
      <c r="C20">
        <f>AVERAGE(C17:C19)</f>
        <v>8.3769769648387982</v>
      </c>
    </row>
    <row r="21" spans="1:3" x14ac:dyDescent="0.25">
      <c r="A21" t="s">
        <v>21</v>
      </c>
      <c r="B21">
        <f>B20/SQRT(3)</f>
        <v>10.744002410046708</v>
      </c>
      <c r="C21">
        <f>C20/SQRT(3)</f>
        <v>4.836449905644975</v>
      </c>
    </row>
  </sheetData>
  <mergeCells count="2">
    <mergeCell ref="B9:C9"/>
    <mergeCell ref="B16:C1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workbookViewId="0">
      <selection activeCell="P22" sqref="P22:T31"/>
    </sheetView>
  </sheetViews>
  <sheetFormatPr defaultColWidth="8.85546875" defaultRowHeight="15" x14ac:dyDescent="0.25"/>
  <cols>
    <col min="1" max="1" width="8.28515625" bestFit="1" customWidth="1"/>
    <col min="5" max="5" width="2.85546875" customWidth="1"/>
    <col min="6" max="6" width="3.42578125" bestFit="1" customWidth="1"/>
    <col min="10" max="10" width="2.85546875" customWidth="1"/>
    <col min="11" max="11" width="14" bestFit="1" customWidth="1"/>
    <col min="14" max="14" width="9.28515625" customWidth="1"/>
    <col min="15" max="15" width="3.85546875" customWidth="1"/>
    <col min="16" max="16" width="3.42578125" bestFit="1" customWidth="1"/>
    <col min="19" max="19" width="10.85546875" customWidth="1"/>
    <col min="20" max="20" width="4.42578125" customWidth="1"/>
    <col min="21" max="21" width="3.42578125" bestFit="1" customWidth="1"/>
    <col min="22" max="22" width="8" bestFit="1" customWidth="1"/>
    <col min="24" max="24" width="13" customWidth="1"/>
    <col min="25" max="25" width="3.85546875" customWidth="1"/>
    <col min="26" max="26" width="3.42578125" bestFit="1" customWidth="1"/>
    <col min="29" max="29" width="11.140625" customWidth="1"/>
    <col min="33" max="34" width="29" bestFit="1" customWidth="1"/>
    <col min="35" max="37" width="30.42578125" bestFit="1" customWidth="1"/>
  </cols>
  <sheetData>
    <row r="1" spans="1:38" x14ac:dyDescent="0.25">
      <c r="B1" s="8" t="s">
        <v>0</v>
      </c>
      <c r="C1" s="8"/>
      <c r="D1" s="8"/>
      <c r="G1" s="8" t="s">
        <v>26</v>
      </c>
      <c r="H1" s="8"/>
      <c r="I1" s="8"/>
      <c r="L1" s="8" t="s">
        <v>27</v>
      </c>
      <c r="M1" s="8"/>
      <c r="N1" s="8"/>
      <c r="Q1" s="8" t="s">
        <v>28</v>
      </c>
      <c r="R1" s="8"/>
      <c r="S1" s="8"/>
      <c r="V1" s="8" t="s">
        <v>29</v>
      </c>
      <c r="W1" s="8"/>
      <c r="X1" s="8"/>
      <c r="AA1" s="8" t="s">
        <v>30</v>
      </c>
      <c r="AB1" s="8"/>
      <c r="AC1" s="8"/>
      <c r="AF1" t="s">
        <v>0</v>
      </c>
      <c r="AG1" s="2" t="s">
        <v>26</v>
      </c>
      <c r="AH1" s="2" t="s">
        <v>27</v>
      </c>
      <c r="AI1" s="2" t="s">
        <v>28</v>
      </c>
      <c r="AJ1" s="2" t="s">
        <v>29</v>
      </c>
      <c r="AK1" s="2" t="s">
        <v>30</v>
      </c>
      <c r="AL1" s="2"/>
    </row>
    <row r="2" spans="1:38" x14ac:dyDescent="0.25">
      <c r="B2" t="s">
        <v>23</v>
      </c>
      <c r="C2" t="s">
        <v>24</v>
      </c>
      <c r="D2" t="s">
        <v>25</v>
      </c>
      <c r="G2" t="s">
        <v>23</v>
      </c>
      <c r="H2" t="s">
        <v>24</v>
      </c>
      <c r="I2" t="s">
        <v>25</v>
      </c>
      <c r="L2" t="s">
        <v>23</v>
      </c>
      <c r="M2" t="s">
        <v>24</v>
      </c>
      <c r="N2" t="s">
        <v>25</v>
      </c>
      <c r="Q2" t="s">
        <v>23</v>
      </c>
      <c r="R2" t="s">
        <v>24</v>
      </c>
      <c r="S2" t="s">
        <v>25</v>
      </c>
      <c r="V2" t="s">
        <v>23</v>
      </c>
      <c r="W2" t="s">
        <v>24</v>
      </c>
      <c r="X2" t="s">
        <v>25</v>
      </c>
      <c r="AA2" t="s">
        <v>23</v>
      </c>
      <c r="AB2" t="s">
        <v>24</v>
      </c>
      <c r="AC2" t="s">
        <v>25</v>
      </c>
      <c r="AE2" t="s">
        <v>23</v>
      </c>
      <c r="AF2">
        <v>1.8254999999999999</v>
      </c>
      <c r="AG2">
        <v>1.5349999999999997</v>
      </c>
      <c r="AH2">
        <v>1.0740000000000001</v>
      </c>
      <c r="AI2">
        <v>1.0649</v>
      </c>
      <c r="AJ2">
        <v>0.80690000000000006</v>
      </c>
      <c r="AK2">
        <v>1.0691999999999999</v>
      </c>
    </row>
    <row r="3" spans="1:38" x14ac:dyDescent="0.25">
      <c r="A3">
        <v>1</v>
      </c>
      <c r="B3">
        <v>2.0910000000000002</v>
      </c>
      <c r="C3">
        <v>2.153</v>
      </c>
      <c r="D3">
        <v>4.093</v>
      </c>
      <c r="F3">
        <v>1</v>
      </c>
      <c r="G3">
        <v>0.86199999999999999</v>
      </c>
      <c r="H3">
        <v>0.875</v>
      </c>
      <c r="I3">
        <v>2.1259999999999999</v>
      </c>
      <c r="K3">
        <v>1</v>
      </c>
      <c r="L3">
        <v>1.6419999999999999</v>
      </c>
      <c r="M3">
        <v>1.093</v>
      </c>
      <c r="N3">
        <v>3.4260000000000002</v>
      </c>
      <c r="P3">
        <v>1</v>
      </c>
      <c r="Q3">
        <v>1.2270000000000001</v>
      </c>
      <c r="R3">
        <v>0.745</v>
      </c>
      <c r="S3">
        <v>2.1320000000000001</v>
      </c>
      <c r="U3">
        <v>1</v>
      </c>
      <c r="V3">
        <v>0.74199999999999999</v>
      </c>
      <c r="W3">
        <v>1.1910000000000001</v>
      </c>
      <c r="X3">
        <v>3.802</v>
      </c>
      <c r="Z3">
        <v>1</v>
      </c>
      <c r="AA3">
        <v>0.61199999999999999</v>
      </c>
      <c r="AB3">
        <v>0.85499999999999998</v>
      </c>
      <c r="AC3">
        <v>3.3180000000000001</v>
      </c>
      <c r="AE3" t="s">
        <v>24</v>
      </c>
      <c r="AF3">
        <v>1.4839</v>
      </c>
      <c r="AG3">
        <v>1.1065</v>
      </c>
      <c r="AH3">
        <v>0.97899999999999987</v>
      </c>
      <c r="AI3">
        <v>1.0669999999999999</v>
      </c>
      <c r="AJ3">
        <v>0.68930000000000002</v>
      </c>
      <c r="AK3">
        <v>1.0272000000000001</v>
      </c>
    </row>
    <row r="4" spans="1:38" x14ac:dyDescent="0.25">
      <c r="A4">
        <v>2</v>
      </c>
      <c r="B4">
        <v>2.92</v>
      </c>
      <c r="C4">
        <v>1.6859999999999999</v>
      </c>
      <c r="D4">
        <v>4.8040000000000003</v>
      </c>
      <c r="F4">
        <v>2</v>
      </c>
      <c r="G4">
        <v>1.1299999999999999</v>
      </c>
      <c r="H4">
        <v>1.7370000000000001</v>
      </c>
      <c r="I4">
        <v>2.6339999999999999</v>
      </c>
      <c r="K4">
        <v>2</v>
      </c>
      <c r="L4">
        <v>0.875</v>
      </c>
      <c r="M4">
        <v>0.51</v>
      </c>
      <c r="N4">
        <v>2.508</v>
      </c>
      <c r="P4">
        <v>2</v>
      </c>
      <c r="Q4">
        <v>0.66500000000000004</v>
      </c>
      <c r="R4">
        <v>0.97299999999999998</v>
      </c>
      <c r="S4">
        <v>2.6030000000000002</v>
      </c>
      <c r="U4">
        <v>2</v>
      </c>
      <c r="V4">
        <v>0.32700000000000001</v>
      </c>
      <c r="W4">
        <v>0.376</v>
      </c>
      <c r="X4">
        <v>3.532</v>
      </c>
      <c r="Z4">
        <v>2</v>
      </c>
      <c r="AA4">
        <v>1.595</v>
      </c>
      <c r="AB4">
        <v>0.185</v>
      </c>
      <c r="AC4">
        <v>2.294</v>
      </c>
      <c r="AE4" t="s">
        <v>25</v>
      </c>
      <c r="AF4">
        <v>2.9106999999999994</v>
      </c>
      <c r="AG4">
        <v>2.9499000000000004</v>
      </c>
      <c r="AH4">
        <v>3.0044000000000004</v>
      </c>
      <c r="AI4">
        <v>2.4394</v>
      </c>
      <c r="AJ4">
        <v>2.6889000000000003</v>
      </c>
      <c r="AK4">
        <v>2.7242000000000002</v>
      </c>
    </row>
    <row r="5" spans="1:38" x14ac:dyDescent="0.25">
      <c r="A5">
        <v>3</v>
      </c>
      <c r="B5">
        <v>1.8149999999999999</v>
      </c>
      <c r="C5">
        <v>0.99</v>
      </c>
      <c r="D5">
        <v>3.2679999999999998</v>
      </c>
      <c r="F5">
        <v>3</v>
      </c>
      <c r="G5">
        <v>0.86799999999999999</v>
      </c>
      <c r="H5">
        <v>0.95199999999999996</v>
      </c>
      <c r="I5">
        <v>3.0310000000000001</v>
      </c>
      <c r="K5">
        <v>3</v>
      </c>
      <c r="L5">
        <v>1.1599999999999999</v>
      </c>
      <c r="M5">
        <v>1.512</v>
      </c>
      <c r="N5">
        <v>4.625</v>
      </c>
      <c r="P5">
        <v>3</v>
      </c>
      <c r="Q5">
        <v>1.401</v>
      </c>
      <c r="R5">
        <v>1.1559999999999999</v>
      </c>
      <c r="S5">
        <v>2.2959999999999998</v>
      </c>
      <c r="U5">
        <v>3</v>
      </c>
      <c r="V5">
        <v>0.89500000000000002</v>
      </c>
      <c r="W5">
        <v>1.5629999999999999</v>
      </c>
      <c r="X5">
        <v>2.782</v>
      </c>
      <c r="Z5">
        <v>3</v>
      </c>
      <c r="AA5">
        <v>0.96199999999999997</v>
      </c>
      <c r="AB5">
        <v>0.37</v>
      </c>
      <c r="AC5">
        <v>2.673</v>
      </c>
      <c r="AE5" t="s">
        <v>31</v>
      </c>
      <c r="AF5">
        <f>AVERAGE(AF2:AF4)</f>
        <v>2.0733666666666664</v>
      </c>
      <c r="AG5">
        <f>AVERAGE(AG2:AG4)</f>
        <v>1.8638000000000001</v>
      </c>
      <c r="AH5">
        <f t="shared" ref="AH5:AJ5" si="0">AVERAGE(AH2:AH4)</f>
        <v>1.6858000000000002</v>
      </c>
      <c r="AI5">
        <f>AVERAGE(AI2:AI4)</f>
        <v>1.5237666666666667</v>
      </c>
      <c r="AJ5">
        <f t="shared" si="0"/>
        <v>1.3950333333333333</v>
      </c>
      <c r="AK5">
        <f>AVERAGE(AK2:AK4)</f>
        <v>1.6068666666666669</v>
      </c>
    </row>
    <row r="6" spans="1:38" x14ac:dyDescent="0.25">
      <c r="A6">
        <v>4</v>
      </c>
      <c r="B6">
        <v>2.0489999999999999</v>
      </c>
      <c r="C6">
        <v>1.431</v>
      </c>
      <c r="D6">
        <v>3.0680000000000001</v>
      </c>
      <c r="F6">
        <v>4</v>
      </c>
      <c r="G6">
        <v>1.3360000000000001</v>
      </c>
      <c r="H6">
        <v>1.909</v>
      </c>
      <c r="I6">
        <v>3.157</v>
      </c>
      <c r="K6">
        <v>4</v>
      </c>
      <c r="L6">
        <v>0.82399999999999995</v>
      </c>
      <c r="M6">
        <v>1.4610000000000001</v>
      </c>
      <c r="N6">
        <v>3.1429999999999998</v>
      </c>
      <c r="P6">
        <v>4</v>
      </c>
      <c r="Q6">
        <v>1.1659999999999999</v>
      </c>
      <c r="R6">
        <v>1.232</v>
      </c>
      <c r="S6">
        <v>1.2030000000000001</v>
      </c>
      <c r="U6">
        <v>4</v>
      </c>
      <c r="V6">
        <v>1.254</v>
      </c>
      <c r="W6">
        <v>0.52900000000000003</v>
      </c>
      <c r="X6">
        <v>1.5469999999999999</v>
      </c>
      <c r="Z6">
        <v>4</v>
      </c>
      <c r="AA6">
        <v>0.91600000000000004</v>
      </c>
      <c r="AB6">
        <v>1.22</v>
      </c>
      <c r="AC6">
        <v>3.0990000000000002</v>
      </c>
    </row>
    <row r="7" spans="1:38" x14ac:dyDescent="0.25">
      <c r="A7">
        <v>5</v>
      </c>
      <c r="B7">
        <v>1.2889999999999999</v>
      </c>
      <c r="C7">
        <v>1.9379999999999999</v>
      </c>
      <c r="D7">
        <v>1.0069999999999999</v>
      </c>
      <c r="F7">
        <v>5</v>
      </c>
      <c r="G7">
        <v>2.14</v>
      </c>
      <c r="H7">
        <v>0.72299999999999998</v>
      </c>
      <c r="I7">
        <v>2.1190000000000002</v>
      </c>
      <c r="K7">
        <v>5</v>
      </c>
      <c r="L7">
        <v>1.099</v>
      </c>
      <c r="M7">
        <v>0.68100000000000005</v>
      </c>
      <c r="N7">
        <v>2.7679999999999998</v>
      </c>
      <c r="P7">
        <v>5</v>
      </c>
      <c r="Q7">
        <v>1.2450000000000001</v>
      </c>
      <c r="R7">
        <v>0.80400000000000005</v>
      </c>
      <c r="S7">
        <v>2.7010000000000001</v>
      </c>
      <c r="U7">
        <v>5</v>
      </c>
      <c r="V7">
        <v>0.76100000000000001</v>
      </c>
      <c r="W7">
        <v>0.28100000000000003</v>
      </c>
      <c r="X7">
        <v>1.6220000000000001</v>
      </c>
      <c r="Z7">
        <v>5</v>
      </c>
      <c r="AA7">
        <v>1.1970000000000001</v>
      </c>
      <c r="AB7">
        <v>0.35199999999999998</v>
      </c>
      <c r="AC7">
        <v>2.2930000000000001</v>
      </c>
    </row>
    <row r="8" spans="1:38" x14ac:dyDescent="0.25">
      <c r="A8">
        <v>6</v>
      </c>
      <c r="B8">
        <v>1.837</v>
      </c>
      <c r="C8">
        <v>1.5089999999999999</v>
      </c>
      <c r="D8">
        <v>4.6849999999999996</v>
      </c>
      <c r="F8">
        <v>6</v>
      </c>
      <c r="G8">
        <v>1.7130000000000001</v>
      </c>
      <c r="H8">
        <v>0.92100000000000004</v>
      </c>
      <c r="I8">
        <v>4.2279999999999998</v>
      </c>
      <c r="K8">
        <v>6</v>
      </c>
      <c r="L8">
        <v>1.0509999999999999</v>
      </c>
      <c r="M8">
        <v>1.22</v>
      </c>
      <c r="N8">
        <v>3.2509999999999999</v>
      </c>
      <c r="P8">
        <v>6</v>
      </c>
      <c r="Q8">
        <v>0.58399999999999996</v>
      </c>
      <c r="R8">
        <v>1.24</v>
      </c>
      <c r="S8">
        <v>2.9020000000000001</v>
      </c>
      <c r="U8">
        <v>6</v>
      </c>
      <c r="V8">
        <v>0.67100000000000004</v>
      </c>
      <c r="W8">
        <v>0.45400000000000001</v>
      </c>
      <c r="X8">
        <v>3.484</v>
      </c>
      <c r="Z8">
        <v>6</v>
      </c>
      <c r="AA8">
        <v>1.0169999999999999</v>
      </c>
      <c r="AB8">
        <v>1.0740000000000001</v>
      </c>
      <c r="AC8">
        <v>2.3220000000000001</v>
      </c>
      <c r="AE8" t="s">
        <v>23</v>
      </c>
      <c r="AF8">
        <v>0.5856311410208086</v>
      </c>
      <c r="AG8">
        <v>0.48808651327858377</v>
      </c>
      <c r="AH8">
        <v>0.30025063604336333</v>
      </c>
      <c r="AI8">
        <v>0.2946185669641348</v>
      </c>
      <c r="AJ8">
        <v>0.23780545269890904</v>
      </c>
      <c r="AK8">
        <v>0.26953861813600499</v>
      </c>
    </row>
    <row r="9" spans="1:38" x14ac:dyDescent="0.25">
      <c r="A9">
        <v>7</v>
      </c>
      <c r="B9">
        <v>1.28</v>
      </c>
      <c r="C9">
        <v>1.1639999999999999</v>
      </c>
      <c r="D9">
        <v>2.3420000000000001</v>
      </c>
      <c r="F9">
        <v>7</v>
      </c>
      <c r="G9">
        <v>1.994</v>
      </c>
      <c r="H9">
        <v>0.91600000000000004</v>
      </c>
      <c r="I9">
        <v>3.2250000000000001</v>
      </c>
      <c r="K9">
        <v>7</v>
      </c>
      <c r="L9">
        <v>1.4510000000000001</v>
      </c>
      <c r="M9">
        <v>1.0509999999999999</v>
      </c>
      <c r="N9">
        <v>1.831</v>
      </c>
      <c r="P9">
        <v>7</v>
      </c>
      <c r="Q9">
        <v>1.3919999999999999</v>
      </c>
      <c r="R9">
        <v>1.653</v>
      </c>
      <c r="S9">
        <v>2.5619999999999998</v>
      </c>
      <c r="U9">
        <v>7</v>
      </c>
      <c r="V9">
        <v>0.73199999999999998</v>
      </c>
      <c r="W9">
        <v>0.61599999999999999</v>
      </c>
      <c r="X9">
        <v>2.673</v>
      </c>
      <c r="Z9">
        <v>7</v>
      </c>
      <c r="AA9">
        <v>1.2370000000000001</v>
      </c>
      <c r="AB9">
        <v>1.238</v>
      </c>
      <c r="AC9">
        <v>2.6219999999999999</v>
      </c>
      <c r="AE9" t="s">
        <v>24</v>
      </c>
      <c r="AF9">
        <v>0.37289124121890777</v>
      </c>
      <c r="AG9">
        <v>0.4097704642032336</v>
      </c>
      <c r="AH9">
        <v>0.35972705702456642</v>
      </c>
      <c r="AI9">
        <v>0.29411335683145501</v>
      </c>
      <c r="AJ9">
        <v>0.4248934637712794</v>
      </c>
      <c r="AK9">
        <v>0.59161526537287856</v>
      </c>
    </row>
    <row r="10" spans="1:38" x14ac:dyDescent="0.25">
      <c r="A10">
        <v>8</v>
      </c>
      <c r="B10">
        <v>1.5680000000000001</v>
      </c>
      <c r="C10">
        <v>1.1479999999999999</v>
      </c>
      <c r="D10">
        <v>2.0630000000000002</v>
      </c>
      <c r="F10">
        <v>8</v>
      </c>
      <c r="G10">
        <v>1.3819999999999999</v>
      </c>
      <c r="H10">
        <v>0.78200000000000003</v>
      </c>
      <c r="I10">
        <v>3.306</v>
      </c>
      <c r="K10">
        <v>8</v>
      </c>
      <c r="L10">
        <v>0.90800000000000003</v>
      </c>
      <c r="M10">
        <v>0.94699999999999995</v>
      </c>
      <c r="N10">
        <v>3.1190000000000002</v>
      </c>
      <c r="P10">
        <v>8</v>
      </c>
      <c r="Q10">
        <v>0.753</v>
      </c>
      <c r="R10">
        <v>0.78900000000000003</v>
      </c>
      <c r="S10">
        <v>2.3730000000000002</v>
      </c>
      <c r="U10">
        <v>8</v>
      </c>
      <c r="V10">
        <v>0.92300000000000004</v>
      </c>
      <c r="W10">
        <v>0.38700000000000001</v>
      </c>
      <c r="X10">
        <v>2.036</v>
      </c>
      <c r="Z10">
        <v>8</v>
      </c>
      <c r="AA10">
        <v>1.0549999999999999</v>
      </c>
      <c r="AB10">
        <v>2.0470000000000002</v>
      </c>
      <c r="AC10">
        <v>3.448</v>
      </c>
      <c r="AE10" t="s">
        <v>25</v>
      </c>
      <c r="AF10">
        <v>1.3623571117735638</v>
      </c>
      <c r="AG10">
        <v>0.61551576385625761</v>
      </c>
      <c r="AH10">
        <v>0.73323759981180259</v>
      </c>
      <c r="AI10">
        <v>0.5004633852740864</v>
      </c>
      <c r="AJ10">
        <v>0.79563495956932839</v>
      </c>
      <c r="AK10">
        <v>0.45866128872816087</v>
      </c>
    </row>
    <row r="11" spans="1:38" x14ac:dyDescent="0.25">
      <c r="A11">
        <v>9</v>
      </c>
      <c r="B11">
        <v>0.96599999999999997</v>
      </c>
      <c r="C11">
        <v>1.206</v>
      </c>
      <c r="D11">
        <v>0.97599999999999998</v>
      </c>
      <c r="F11">
        <v>9</v>
      </c>
      <c r="G11">
        <v>2.113</v>
      </c>
      <c r="H11">
        <v>1.31</v>
      </c>
      <c r="I11">
        <v>2.7149999999999999</v>
      </c>
      <c r="K11">
        <v>9</v>
      </c>
      <c r="L11">
        <v>0.61899999999999999</v>
      </c>
      <c r="M11">
        <v>0.82399999999999995</v>
      </c>
      <c r="N11">
        <v>2.86</v>
      </c>
      <c r="P11">
        <v>9</v>
      </c>
      <c r="Q11">
        <v>1.1000000000000001</v>
      </c>
      <c r="R11">
        <v>1.2729999999999999</v>
      </c>
      <c r="S11">
        <v>2.8639999999999999</v>
      </c>
      <c r="U11">
        <v>9</v>
      </c>
      <c r="V11">
        <v>0.97099999999999997</v>
      </c>
      <c r="W11">
        <v>1.0309999999999999</v>
      </c>
      <c r="X11">
        <v>2.3610000000000002</v>
      </c>
      <c r="Z11">
        <v>9</v>
      </c>
      <c r="AA11">
        <v>1.2569999999999999</v>
      </c>
      <c r="AB11">
        <v>1.3779999999999999</v>
      </c>
      <c r="AC11">
        <v>2.2040000000000002</v>
      </c>
      <c r="AE11" t="s">
        <v>31</v>
      </c>
      <c r="AF11">
        <f>AVERAGE(AF8:AF10)</f>
        <v>0.77362649800442673</v>
      </c>
      <c r="AG11">
        <f t="shared" ref="AG11:AK11" si="1">AVERAGE(AG8:AG10)</f>
        <v>0.50445758044602496</v>
      </c>
      <c r="AH11">
        <f t="shared" si="1"/>
        <v>0.46440509762657745</v>
      </c>
      <c r="AI11">
        <f t="shared" si="1"/>
        <v>0.36306510302322542</v>
      </c>
      <c r="AJ11">
        <f t="shared" si="1"/>
        <v>0.48611129201317227</v>
      </c>
      <c r="AK11">
        <f t="shared" si="1"/>
        <v>0.43993839074568147</v>
      </c>
    </row>
    <row r="12" spans="1:38" x14ac:dyDescent="0.25">
      <c r="A12">
        <v>10</v>
      </c>
      <c r="B12">
        <v>2.44</v>
      </c>
      <c r="C12">
        <v>1.6140000000000001</v>
      </c>
      <c r="D12">
        <v>2.8010000000000002</v>
      </c>
      <c r="F12">
        <v>10</v>
      </c>
      <c r="G12">
        <v>1.8120000000000001</v>
      </c>
      <c r="H12">
        <v>0.94</v>
      </c>
      <c r="I12">
        <v>2.9580000000000002</v>
      </c>
      <c r="K12">
        <v>10</v>
      </c>
      <c r="L12">
        <v>1.111</v>
      </c>
      <c r="M12">
        <v>0.49099999999999999</v>
      </c>
      <c r="N12">
        <v>2.5129999999999999</v>
      </c>
      <c r="P12">
        <v>10</v>
      </c>
      <c r="Q12">
        <v>1.1160000000000001</v>
      </c>
      <c r="R12">
        <v>0.80500000000000005</v>
      </c>
      <c r="S12">
        <v>2.758</v>
      </c>
      <c r="U12">
        <v>10</v>
      </c>
      <c r="V12">
        <v>0.79300000000000004</v>
      </c>
      <c r="W12">
        <v>0.46500000000000002</v>
      </c>
      <c r="X12">
        <v>3.05</v>
      </c>
      <c r="Z12">
        <v>10</v>
      </c>
      <c r="AA12">
        <v>0.84399999999999997</v>
      </c>
      <c r="AB12">
        <v>1.5529999999999999</v>
      </c>
      <c r="AC12">
        <v>2.9689999999999999</v>
      </c>
      <c r="AE12" t="s">
        <v>21</v>
      </c>
      <c r="AF12">
        <f>AF11/SQRT(3)</f>
        <v>0.44665346687508328</v>
      </c>
      <c r="AG12">
        <f>AG11/SQRT(3)</f>
        <v>0.2912487198652598</v>
      </c>
      <c r="AH12">
        <f t="shared" ref="AH12:AK12" si="2">AH11/SQRT(3)</f>
        <v>0.26812440812773891</v>
      </c>
      <c r="AI12">
        <f t="shared" si="2"/>
        <v>0.20961573496381841</v>
      </c>
      <c r="AJ12">
        <f t="shared" si="2"/>
        <v>0.28065648529992182</v>
      </c>
      <c r="AK12">
        <f t="shared" si="2"/>
        <v>0.25399854832386998</v>
      </c>
    </row>
    <row r="13" spans="1:38" x14ac:dyDescent="0.25">
      <c r="A13" t="s">
        <v>31</v>
      </c>
      <c r="B13">
        <f>AVERAGE(B3:B12)</f>
        <v>1.8254999999999999</v>
      </c>
      <c r="C13">
        <f>AVERAGE(C3:C12)</f>
        <v>1.4839</v>
      </c>
      <c r="D13">
        <f>AVERAGE(D3:D12)</f>
        <v>2.9106999999999994</v>
      </c>
      <c r="G13">
        <f t="shared" ref="G13" si="3">AVERAGE(G3:G12)</f>
        <v>1.5349999999999997</v>
      </c>
      <c r="H13">
        <f t="shared" ref="H13" si="4">AVERAGE(H3:H12)</f>
        <v>1.1065</v>
      </c>
      <c r="I13">
        <f t="shared" ref="I13" si="5">AVERAGE(I3:I12)</f>
        <v>2.9499000000000004</v>
      </c>
      <c r="L13">
        <f t="shared" ref="L13" si="6">AVERAGE(L3:L12)</f>
        <v>1.0740000000000001</v>
      </c>
      <c r="M13">
        <f t="shared" ref="M13" si="7">AVERAGE(M3:M12)</f>
        <v>0.97899999999999987</v>
      </c>
      <c r="N13">
        <f t="shared" ref="N13" si="8">AVERAGE(N3:N12)</f>
        <v>3.0044000000000004</v>
      </c>
      <c r="Q13">
        <f t="shared" ref="Q13" si="9">AVERAGE(Q3:Q12)</f>
        <v>1.0649</v>
      </c>
      <c r="R13">
        <f t="shared" ref="R13" si="10">AVERAGE(R3:R12)</f>
        <v>1.0669999999999999</v>
      </c>
      <c r="S13">
        <f t="shared" ref="S13" si="11">AVERAGE(S3:S12)</f>
        <v>2.4394</v>
      </c>
      <c r="V13">
        <f t="shared" ref="V13" si="12">AVERAGE(V3:V12)</f>
        <v>0.80690000000000006</v>
      </c>
      <c r="W13">
        <f t="shared" ref="W13" si="13">AVERAGE(W3:W12)</f>
        <v>0.68930000000000002</v>
      </c>
      <c r="X13">
        <f t="shared" ref="X13" si="14">AVERAGE(X3:X12)</f>
        <v>2.6889000000000003</v>
      </c>
      <c r="AA13">
        <f t="shared" ref="AA13" si="15">AVERAGE(AA3:AA12)</f>
        <v>1.0691999999999999</v>
      </c>
      <c r="AB13">
        <f t="shared" ref="AB13" si="16">AVERAGE(AB3:AB12)</f>
        <v>1.0272000000000001</v>
      </c>
      <c r="AC13">
        <f t="shared" ref="AC13" si="17">AVERAGE(AC3:AC12)</f>
        <v>2.7242000000000002</v>
      </c>
    </row>
    <row r="14" spans="1:38" x14ac:dyDescent="0.25">
      <c r="A14" t="s">
        <v>32</v>
      </c>
      <c r="B14">
        <f>STDEV(B3:B12)</f>
        <v>0.5856311410208086</v>
      </c>
      <c r="C14">
        <f>STDEV(C3:C12)</f>
        <v>0.37289124121890777</v>
      </c>
      <c r="D14">
        <f>STDEV(D3:D12)</f>
        <v>1.3623571117735638</v>
      </c>
      <c r="G14">
        <f t="shared" ref="G14" si="18">STDEV(G3:G12)</f>
        <v>0.48808651327858377</v>
      </c>
      <c r="H14">
        <f t="shared" ref="H14:AC14" si="19">STDEV(H3:H12)</f>
        <v>0.4097704642032336</v>
      </c>
      <c r="I14">
        <f t="shared" si="19"/>
        <v>0.61551576385625761</v>
      </c>
      <c r="L14">
        <f t="shared" si="19"/>
        <v>0.30025063604336333</v>
      </c>
      <c r="M14">
        <f t="shared" si="19"/>
        <v>0.35972705702456642</v>
      </c>
      <c r="N14">
        <f t="shared" si="19"/>
        <v>0.73323759981180259</v>
      </c>
      <c r="Q14">
        <f t="shared" si="19"/>
        <v>0.2946185669641348</v>
      </c>
      <c r="R14">
        <f t="shared" si="19"/>
        <v>0.29411335683145501</v>
      </c>
      <c r="S14">
        <f t="shared" si="19"/>
        <v>0.5004633852740864</v>
      </c>
      <c r="V14">
        <f t="shared" si="19"/>
        <v>0.23780545269890904</v>
      </c>
      <c r="W14">
        <f t="shared" si="19"/>
        <v>0.4248934637712794</v>
      </c>
      <c r="X14">
        <f t="shared" si="19"/>
        <v>0.79563495956932839</v>
      </c>
      <c r="AA14">
        <f t="shared" si="19"/>
        <v>0.26953861813600499</v>
      </c>
      <c r="AB14">
        <f t="shared" si="19"/>
        <v>0.59161526537287856</v>
      </c>
      <c r="AC14">
        <f t="shared" si="19"/>
        <v>0.45866128872816087</v>
      </c>
    </row>
    <row r="18" spans="31:34" x14ac:dyDescent="0.25">
      <c r="AE18" s="8" t="s">
        <v>33</v>
      </c>
      <c r="AF18" s="8"/>
      <c r="AG18" t="s">
        <v>39</v>
      </c>
    </row>
    <row r="19" spans="31:34" ht="15" customHeight="1" x14ac:dyDescent="0.25">
      <c r="AE19" t="s">
        <v>0</v>
      </c>
      <c r="AF19" t="s">
        <v>34</v>
      </c>
      <c r="AG19" s="5">
        <v>0.71435099999999996</v>
      </c>
      <c r="AH19" s="9" t="s">
        <v>40</v>
      </c>
    </row>
    <row r="20" spans="31:34" x14ac:dyDescent="0.25">
      <c r="AE20" t="s">
        <v>0</v>
      </c>
      <c r="AF20" t="s">
        <v>35</v>
      </c>
      <c r="AG20" s="5">
        <v>0.49822699999999998</v>
      </c>
      <c r="AH20" s="9"/>
    </row>
    <row r="21" spans="31:34" x14ac:dyDescent="0.25">
      <c r="AE21" t="s">
        <v>0</v>
      </c>
      <c r="AF21" t="s">
        <v>36</v>
      </c>
      <c r="AG21" s="5">
        <v>0.32773200000000002</v>
      </c>
      <c r="AH21" s="9"/>
    </row>
    <row r="22" spans="31:34" x14ac:dyDescent="0.25">
      <c r="AE22" t="s">
        <v>0</v>
      </c>
      <c r="AF22" t="s">
        <v>37</v>
      </c>
      <c r="AG22" s="5">
        <v>0.26786399999999999</v>
      </c>
      <c r="AH22" s="9"/>
    </row>
    <row r="23" spans="31:34" x14ac:dyDescent="0.25">
      <c r="AE23" t="s">
        <v>0</v>
      </c>
      <c r="AF23" t="s">
        <v>38</v>
      </c>
      <c r="AG23" s="5">
        <v>0.41528199999999998</v>
      </c>
      <c r="AH23" s="9"/>
    </row>
    <row r="24" spans="31:34" x14ac:dyDescent="0.25">
      <c r="AH24" s="9"/>
    </row>
    <row r="25" spans="31:34" x14ac:dyDescent="0.25">
      <c r="AH25" s="11" t="s">
        <v>41</v>
      </c>
    </row>
    <row r="26" spans="31:34" x14ac:dyDescent="0.25">
      <c r="AH26" s="11"/>
    </row>
    <row r="27" spans="31:34" x14ac:dyDescent="0.25">
      <c r="AH27" s="11"/>
    </row>
  </sheetData>
  <mergeCells count="9">
    <mergeCell ref="AE18:AF18"/>
    <mergeCell ref="AH25:AH27"/>
    <mergeCell ref="AH19:AH24"/>
    <mergeCell ref="B1:D1"/>
    <mergeCell ref="G1:I1"/>
    <mergeCell ref="L1:N1"/>
    <mergeCell ref="Q1:S1"/>
    <mergeCell ref="V1:X1"/>
    <mergeCell ref="AA1:AC1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B4" sqref="B4:E28"/>
    </sheetView>
  </sheetViews>
  <sheetFormatPr defaultColWidth="11.42578125" defaultRowHeight="15" x14ac:dyDescent="0.25"/>
  <cols>
    <col min="2" max="2" width="14" bestFit="1" customWidth="1"/>
    <col min="3" max="3" width="12.28515625" bestFit="1" customWidth="1"/>
  </cols>
  <sheetData>
    <row r="1" spans="1:11" ht="21" x14ac:dyDescent="0.35">
      <c r="B1" s="12" t="s">
        <v>51</v>
      </c>
      <c r="C1" s="12"/>
      <c r="D1" s="12"/>
      <c r="E1" s="12"/>
      <c r="H1" s="12" t="s">
        <v>54</v>
      </c>
      <c r="I1" s="12"/>
      <c r="J1" s="12"/>
      <c r="K1" s="12"/>
    </row>
    <row r="2" spans="1:11" ht="21" x14ac:dyDescent="0.35">
      <c r="B2" s="12" t="s">
        <v>49</v>
      </c>
      <c r="C2" s="12"/>
      <c r="D2" s="12" t="s">
        <v>50</v>
      </c>
      <c r="E2" s="12"/>
      <c r="H2" s="12" t="s">
        <v>49</v>
      </c>
      <c r="I2" s="12"/>
      <c r="J2" s="12" t="s">
        <v>50</v>
      </c>
      <c r="K2" s="12"/>
    </row>
    <row r="3" spans="1:11" ht="15.75" x14ac:dyDescent="0.25">
      <c r="B3" s="7" t="s">
        <v>46</v>
      </c>
      <c r="C3" s="7" t="s">
        <v>48</v>
      </c>
      <c r="D3" s="7" t="s">
        <v>47</v>
      </c>
      <c r="E3" s="7" t="s">
        <v>48</v>
      </c>
      <c r="H3" s="7" t="s">
        <v>0</v>
      </c>
      <c r="I3" s="7" t="s">
        <v>52</v>
      </c>
      <c r="J3" s="7" t="s">
        <v>0</v>
      </c>
      <c r="K3" s="7" t="s">
        <v>53</v>
      </c>
    </row>
    <row r="4" spans="1:11" ht="15.75" x14ac:dyDescent="0.25">
      <c r="A4">
        <v>1</v>
      </c>
      <c r="B4" s="6">
        <v>12.855082879999999</v>
      </c>
      <c r="C4" s="6">
        <v>98.295680000000004</v>
      </c>
      <c r="D4" s="6">
        <v>6.1429670400000003</v>
      </c>
      <c r="E4" s="6">
        <v>9.7747200000000003</v>
      </c>
      <c r="H4" s="6">
        <v>0.80344300000000002</v>
      </c>
      <c r="I4" s="6">
        <v>0.52832000000000001</v>
      </c>
      <c r="J4" s="6">
        <v>0.43878329999999999</v>
      </c>
      <c r="K4" s="6">
        <v>0.42496</v>
      </c>
    </row>
    <row r="5" spans="1:11" ht="15.75" x14ac:dyDescent="0.25">
      <c r="A5">
        <v>2</v>
      </c>
      <c r="B5" s="6">
        <v>16.867133760000002</v>
      </c>
      <c r="C5" s="6">
        <v>27.062080000000002</v>
      </c>
      <c r="D5" s="6">
        <v>11.22025024</v>
      </c>
      <c r="E5" s="6">
        <v>55.04</v>
      </c>
      <c r="H5" s="6">
        <v>0.99218399999999995</v>
      </c>
      <c r="I5" s="6">
        <v>0.42943999999999999</v>
      </c>
      <c r="J5" s="6">
        <v>0.74801669999999998</v>
      </c>
      <c r="K5" s="6">
        <v>0.39679999999999999</v>
      </c>
    </row>
    <row r="6" spans="1:11" ht="15.75" x14ac:dyDescent="0.25">
      <c r="A6">
        <v>3</v>
      </c>
      <c r="B6" s="6">
        <v>28.131471999999999</v>
      </c>
      <c r="C6" s="6">
        <v>35.842239999999997</v>
      </c>
      <c r="D6" s="6">
        <v>11.270290559999999</v>
      </c>
      <c r="E6" s="6">
        <v>49.075200000000002</v>
      </c>
      <c r="H6" s="6">
        <v>0.879108</v>
      </c>
      <c r="I6" s="6">
        <v>0.59743999999999997</v>
      </c>
      <c r="J6" s="6">
        <v>0.75135269999999998</v>
      </c>
      <c r="K6" s="6">
        <v>0.70111999999999997</v>
      </c>
    </row>
    <row r="7" spans="1:11" ht="15.75" x14ac:dyDescent="0.25">
      <c r="A7">
        <v>4</v>
      </c>
      <c r="B7" s="6">
        <v>102.91184</v>
      </c>
      <c r="C7" s="6">
        <v>13.67712</v>
      </c>
      <c r="D7" s="6">
        <v>11.95523328</v>
      </c>
      <c r="E7" s="6">
        <v>39.180160000000001</v>
      </c>
      <c r="H7" s="6">
        <v>1.068568</v>
      </c>
      <c r="I7" s="6">
        <v>0.44128000000000001</v>
      </c>
      <c r="J7" s="6">
        <v>0.85394530000000002</v>
      </c>
      <c r="K7" s="6">
        <v>0.496</v>
      </c>
    </row>
    <row r="8" spans="1:11" ht="15.75" x14ac:dyDescent="0.25">
      <c r="A8">
        <v>5</v>
      </c>
      <c r="B8" s="6">
        <v>19.234220799999999</v>
      </c>
      <c r="C8" s="6">
        <v>67.475840000000005</v>
      </c>
      <c r="D8" s="6">
        <v>12.141408</v>
      </c>
      <c r="E8" s="6">
        <v>148.47999999999999</v>
      </c>
      <c r="H8" s="6">
        <v>0.89339999999999997</v>
      </c>
      <c r="I8" s="6">
        <v>0.66815999999999998</v>
      </c>
      <c r="J8" s="6">
        <v>0.67452259999999997</v>
      </c>
      <c r="K8" s="6">
        <v>0.47192000000000001</v>
      </c>
    </row>
    <row r="9" spans="1:11" ht="15.75" x14ac:dyDescent="0.25">
      <c r="A9">
        <v>6</v>
      </c>
      <c r="B9" s="6">
        <v>16.974592000000001</v>
      </c>
      <c r="C9" s="6">
        <v>44.962240000000001</v>
      </c>
      <c r="D9" s="6">
        <v>12.22145504</v>
      </c>
      <c r="E9" s="6">
        <v>50.437440000000002</v>
      </c>
      <c r="H9" s="6">
        <v>0.98478399999999999</v>
      </c>
      <c r="I9" s="6">
        <v>0.55520000000000003</v>
      </c>
      <c r="J9" s="6">
        <v>0.721078</v>
      </c>
      <c r="K9" s="6">
        <v>0.53088000000000002</v>
      </c>
    </row>
    <row r="10" spans="1:11" ht="15.75" x14ac:dyDescent="0.25">
      <c r="A10">
        <v>7</v>
      </c>
      <c r="B10" s="6">
        <v>31.513083519999999</v>
      </c>
      <c r="C10" s="6">
        <v>19.098559999999999</v>
      </c>
      <c r="D10" s="6">
        <v>12.258327680000001</v>
      </c>
      <c r="E10" s="6">
        <v>53.090240000000001</v>
      </c>
      <c r="H10" s="6">
        <v>1.4379900000000001</v>
      </c>
      <c r="I10" s="6">
        <v>0.34720000000000001</v>
      </c>
      <c r="J10" s="6">
        <v>0.90719229999999995</v>
      </c>
      <c r="K10" s="6">
        <v>0.64319999999999999</v>
      </c>
    </row>
    <row r="11" spans="1:11" ht="15.75" x14ac:dyDescent="0.25">
      <c r="A11">
        <v>8</v>
      </c>
      <c r="B11" s="6">
        <v>134.07754879999999</v>
      </c>
      <c r="C11" s="6">
        <v>7.984</v>
      </c>
      <c r="D11" s="6">
        <v>12.71605952</v>
      </c>
      <c r="E11" s="6">
        <v>50.437759999999997</v>
      </c>
      <c r="H11" s="6">
        <v>1.2993269999999999</v>
      </c>
      <c r="I11" s="6">
        <v>0.20480000000000001</v>
      </c>
      <c r="J11" s="6">
        <v>0.58013099999999995</v>
      </c>
      <c r="K11" s="6">
        <v>0.40351999999999999</v>
      </c>
    </row>
    <row r="12" spans="1:11" ht="15.75" x14ac:dyDescent="0.25">
      <c r="A12">
        <v>9</v>
      </c>
      <c r="B12" s="6">
        <v>105.2455168</v>
      </c>
      <c r="C12" s="6">
        <v>23.310079999999999</v>
      </c>
      <c r="D12" s="6">
        <v>18.143855039999998</v>
      </c>
      <c r="E12" s="6">
        <v>204.50048000000001</v>
      </c>
      <c r="H12" s="6">
        <v>1.270303</v>
      </c>
      <c r="I12" s="6">
        <v>0.42368</v>
      </c>
      <c r="J12" s="6">
        <v>0.99937200000000004</v>
      </c>
      <c r="K12" s="6">
        <v>0.46688000000000002</v>
      </c>
    </row>
    <row r="13" spans="1:11" ht="15.75" x14ac:dyDescent="0.25">
      <c r="A13">
        <v>10</v>
      </c>
      <c r="B13" s="6">
        <v>15.2436416</v>
      </c>
      <c r="C13" s="6">
        <v>33.501759999999997</v>
      </c>
      <c r="D13" s="6">
        <v>18.277236479999999</v>
      </c>
      <c r="E13" s="6">
        <v>32.161920000000002</v>
      </c>
      <c r="H13" s="6">
        <v>1.7505379999999999</v>
      </c>
      <c r="I13" s="6">
        <v>0.98528000000000004</v>
      </c>
      <c r="J13" s="6">
        <v>1.0056560000000001</v>
      </c>
      <c r="K13" s="6">
        <v>0.40288000000000002</v>
      </c>
    </row>
    <row r="14" spans="1:11" ht="15.75" x14ac:dyDescent="0.25">
      <c r="A14">
        <v>11</v>
      </c>
      <c r="B14" s="6">
        <v>63.019356799999997</v>
      </c>
      <c r="C14" s="6">
        <v>48.112000000000002</v>
      </c>
      <c r="D14" s="6">
        <v>20.884712</v>
      </c>
      <c r="E14" s="6">
        <v>42.761600000000001</v>
      </c>
      <c r="H14" s="6">
        <v>1.4554069999999999</v>
      </c>
      <c r="I14" s="6">
        <v>0.39776</v>
      </c>
      <c r="J14" s="6">
        <v>0.82545449999999998</v>
      </c>
      <c r="K14" s="6">
        <v>0.42655999999999999</v>
      </c>
    </row>
    <row r="15" spans="1:11" ht="15.75" x14ac:dyDescent="0.25">
      <c r="A15">
        <v>12</v>
      </c>
      <c r="B15" s="6">
        <v>50.939241600000003</v>
      </c>
      <c r="C15" s="6">
        <v>59.115839999999999</v>
      </c>
      <c r="D15" s="6">
        <v>22.592758400000001</v>
      </c>
      <c r="E15" s="6">
        <v>66.763840000000002</v>
      </c>
      <c r="H15" s="6">
        <v>1.3618680000000001</v>
      </c>
      <c r="I15" s="6">
        <v>0.62880000000000003</v>
      </c>
      <c r="J15" s="6">
        <v>0.82777299999999998</v>
      </c>
      <c r="K15" s="6">
        <v>0.54112000000000005</v>
      </c>
    </row>
    <row r="16" spans="1:11" ht="15.75" x14ac:dyDescent="0.25">
      <c r="A16">
        <v>13</v>
      </c>
      <c r="B16" s="6">
        <v>91.245174399999996</v>
      </c>
      <c r="C16" s="6">
        <v>36.27552</v>
      </c>
      <c r="D16" s="6">
        <v>22.985546880000001</v>
      </c>
      <c r="E16" s="6">
        <v>66.761600000000001</v>
      </c>
      <c r="H16" s="6">
        <v>0.95265999999999995</v>
      </c>
      <c r="I16" s="6">
        <v>0.75583999999999996</v>
      </c>
      <c r="J16" s="6">
        <v>0.85777300000000001</v>
      </c>
      <c r="K16" s="6">
        <v>0.58784000000000003</v>
      </c>
    </row>
    <row r="17" spans="1:11" ht="15.75" x14ac:dyDescent="0.25">
      <c r="A17">
        <v>14</v>
      </c>
      <c r="B17" s="6">
        <v>20.005863040000001</v>
      </c>
      <c r="C17" s="6">
        <v>42.092480000000002</v>
      </c>
      <c r="D17" s="6">
        <v>25.141407999999998</v>
      </c>
      <c r="E17" s="6">
        <v>58.037439999999997</v>
      </c>
      <c r="H17" s="6">
        <v>2.1379899999999998</v>
      </c>
      <c r="I17" s="6">
        <v>0.60992000000000002</v>
      </c>
      <c r="J17" s="6">
        <v>0.75444299999999997</v>
      </c>
      <c r="K17" s="6">
        <v>1.0214399999999999</v>
      </c>
    </row>
    <row r="18" spans="1:11" ht="15.75" x14ac:dyDescent="0.25">
      <c r="A18">
        <v>15</v>
      </c>
      <c r="B18" s="6">
        <v>78.0356448</v>
      </c>
      <c r="C18" s="6">
        <v>23.57856</v>
      </c>
      <c r="D18" s="6">
        <v>26.414543999999999</v>
      </c>
      <c r="E18" s="6">
        <v>70.642240000000001</v>
      </c>
      <c r="H18" s="6">
        <v>1.0885210000000001</v>
      </c>
      <c r="I18" s="6">
        <v>0.94303999999999999</v>
      </c>
      <c r="J18" s="6">
        <v>0.68659400000000004</v>
      </c>
      <c r="K18" s="6">
        <v>0.47743999999999998</v>
      </c>
    </row>
    <row r="19" spans="1:11" ht="15.75" x14ac:dyDescent="0.25">
      <c r="A19">
        <v>16</v>
      </c>
      <c r="B19" s="6">
        <v>21.3798976</v>
      </c>
      <c r="C19" s="6">
        <v>49.931519999999999</v>
      </c>
      <c r="D19" s="6">
        <v>26.488735999999999</v>
      </c>
      <c r="E19" s="6">
        <v>47.075839999999999</v>
      </c>
      <c r="H19" s="6">
        <v>1.1984680000000001</v>
      </c>
      <c r="I19" s="6">
        <v>0.76832</v>
      </c>
      <c r="J19" s="6">
        <v>1.431624</v>
      </c>
      <c r="K19" s="6">
        <v>0.42496</v>
      </c>
    </row>
    <row r="20" spans="1:11" ht="15.75" x14ac:dyDescent="0.25">
      <c r="A20">
        <v>17</v>
      </c>
      <c r="B20" s="6">
        <v>34.832656</v>
      </c>
      <c r="C20" s="6">
        <v>68.911360000000002</v>
      </c>
      <c r="D20" s="6">
        <v>27.44732672</v>
      </c>
      <c r="E20" s="6">
        <v>25.273599999999998</v>
      </c>
      <c r="H20" s="6">
        <v>1.792637</v>
      </c>
      <c r="I20" s="6">
        <v>0.48192000000000002</v>
      </c>
      <c r="J20" s="6">
        <v>0.77002800000000005</v>
      </c>
      <c r="K20" s="6">
        <v>0.52703999999999995</v>
      </c>
    </row>
    <row r="21" spans="1:11" ht="15.75" x14ac:dyDescent="0.25">
      <c r="A21">
        <v>18</v>
      </c>
      <c r="B21" s="6">
        <v>50.335635199999999</v>
      </c>
      <c r="C21" s="6">
        <v>83.702079999999995</v>
      </c>
      <c r="D21" s="6">
        <v>30.946091200000001</v>
      </c>
      <c r="E21" s="6">
        <v>43.479039999999998</v>
      </c>
      <c r="H21" s="6">
        <v>2.0676329999999998</v>
      </c>
      <c r="I21" s="6">
        <v>0.44768000000000002</v>
      </c>
      <c r="J21" s="6">
        <v>1.217433</v>
      </c>
      <c r="K21" s="6">
        <v>0.26112000000000002</v>
      </c>
    </row>
    <row r="22" spans="1:11" ht="15.75" x14ac:dyDescent="0.25">
      <c r="A22">
        <v>19</v>
      </c>
      <c r="B22" s="6">
        <v>50.193846399999998</v>
      </c>
      <c r="C22" s="6">
        <v>61.377600000000001</v>
      </c>
      <c r="D22" s="6">
        <v>34.907392000000002</v>
      </c>
      <c r="E22" s="6">
        <v>42.900799999999997</v>
      </c>
      <c r="H22" s="6">
        <v>2.2432780000000001</v>
      </c>
      <c r="I22" s="6">
        <v>0.26912000000000003</v>
      </c>
      <c r="J22" s="6">
        <v>1.0238769999999999</v>
      </c>
      <c r="K22" s="6">
        <v>0.33119999999999999</v>
      </c>
    </row>
    <row r="23" spans="1:11" ht="15.75" x14ac:dyDescent="0.25">
      <c r="A23">
        <v>20</v>
      </c>
      <c r="B23" s="6">
        <v>35.149753599999997</v>
      </c>
      <c r="C23" s="6">
        <v>68.195840000000004</v>
      </c>
      <c r="D23" s="6">
        <v>42.568809600000002</v>
      </c>
      <c r="E23" s="6">
        <v>47.747520000000002</v>
      </c>
      <c r="H23" s="6">
        <v>1.470909</v>
      </c>
      <c r="I23" s="6">
        <v>0.42880000000000001</v>
      </c>
      <c r="J23" s="6">
        <v>1.0697220000000001</v>
      </c>
      <c r="K23" s="6">
        <v>0.66496</v>
      </c>
    </row>
    <row r="24" spans="1:11" ht="15.75" x14ac:dyDescent="0.25">
      <c r="A24">
        <v>21</v>
      </c>
      <c r="B24" s="6">
        <v>62.811782399999998</v>
      </c>
      <c r="C24" s="6"/>
      <c r="D24" s="6">
        <v>61.5598144</v>
      </c>
      <c r="E24" s="6">
        <v>128.12544</v>
      </c>
    </row>
    <row r="25" spans="1:11" ht="15.75" x14ac:dyDescent="0.25">
      <c r="A25">
        <v>22</v>
      </c>
      <c r="B25" s="6">
        <v>38.243628800000003</v>
      </c>
      <c r="C25" s="6"/>
      <c r="D25" s="6">
        <v>63.142259199999998</v>
      </c>
      <c r="E25" s="6">
        <v>29.517119999999998</v>
      </c>
    </row>
    <row r="26" spans="1:11" ht="15.75" x14ac:dyDescent="0.25">
      <c r="A26">
        <v>23</v>
      </c>
      <c r="B26" s="6"/>
      <c r="C26" s="6"/>
      <c r="D26" s="6">
        <v>77.915699200000006</v>
      </c>
      <c r="E26" s="6">
        <v>36.04</v>
      </c>
    </row>
    <row r="27" spans="1:11" ht="15.75" x14ac:dyDescent="0.25">
      <c r="A27">
        <v>24</v>
      </c>
      <c r="B27" s="6"/>
      <c r="C27" s="6"/>
      <c r="D27" s="6">
        <v>87.029590400000004</v>
      </c>
      <c r="E27" s="6">
        <v>27.499839999999999</v>
      </c>
    </row>
    <row r="28" spans="1:11" ht="15.75" x14ac:dyDescent="0.25">
      <c r="A28">
        <v>25</v>
      </c>
      <c r="B28" s="6"/>
      <c r="C28" s="6"/>
      <c r="D28" s="6">
        <v>239.617728</v>
      </c>
      <c r="E28" s="6">
        <v>28.594239999999999</v>
      </c>
    </row>
    <row r="29" spans="1:11" ht="15.75" x14ac:dyDescent="0.25">
      <c r="B29" s="6"/>
      <c r="C29" s="6"/>
      <c r="D29" s="6"/>
      <c r="E29" s="6"/>
    </row>
    <row r="30" spans="1:11" ht="15.75" x14ac:dyDescent="0.25">
      <c r="B30" s="6"/>
      <c r="C30" s="6"/>
      <c r="D30" s="6"/>
      <c r="E30" s="6"/>
    </row>
    <row r="31" spans="1:11" ht="15.75" x14ac:dyDescent="0.25">
      <c r="B31" s="6"/>
      <c r="C31" s="6"/>
      <c r="D31" s="6"/>
      <c r="E31" s="6"/>
    </row>
    <row r="32" spans="1:11" ht="15.75" x14ac:dyDescent="0.25">
      <c r="B32" s="6"/>
      <c r="C32" s="6"/>
      <c r="D32" s="6"/>
      <c r="E32" s="6"/>
    </row>
    <row r="33" spans="2:5" ht="15.75" x14ac:dyDescent="0.25">
      <c r="B33" s="6"/>
      <c r="C33" s="6"/>
      <c r="D33" s="6"/>
      <c r="E33" s="6"/>
    </row>
    <row r="34" spans="2:5" ht="15.75" x14ac:dyDescent="0.25">
      <c r="B34" s="6"/>
      <c r="C34" s="6"/>
      <c r="D34" s="6"/>
      <c r="E34" s="6"/>
    </row>
    <row r="35" spans="2:5" ht="15.75" x14ac:dyDescent="0.25">
      <c r="B35" s="6"/>
      <c r="C35" s="6"/>
      <c r="D35" s="6"/>
      <c r="E35" s="6"/>
    </row>
    <row r="36" spans="2:5" ht="15.75" x14ac:dyDescent="0.25">
      <c r="B36" s="6"/>
      <c r="C36" s="6"/>
      <c r="D36" s="6"/>
      <c r="E36" s="6"/>
    </row>
    <row r="37" spans="2:5" ht="15.75" x14ac:dyDescent="0.25">
      <c r="B37" s="6"/>
      <c r="C37" s="6"/>
      <c r="D37" s="6"/>
      <c r="E37" s="6"/>
    </row>
    <row r="38" spans="2:5" ht="15.75" x14ac:dyDescent="0.25">
      <c r="B38" s="6"/>
      <c r="C38" s="6"/>
      <c r="D38" s="6"/>
      <c r="E38" s="6"/>
    </row>
    <row r="39" spans="2:5" ht="15.75" x14ac:dyDescent="0.25">
      <c r="B39" s="6"/>
      <c r="C39" s="6"/>
      <c r="D39" s="6"/>
      <c r="E39" s="6"/>
    </row>
    <row r="40" spans="2:5" ht="15.75" x14ac:dyDescent="0.25">
      <c r="B40" s="6"/>
      <c r="C40" s="6"/>
      <c r="D40" s="6"/>
      <c r="E40" s="6"/>
    </row>
    <row r="41" spans="2:5" ht="15.75" x14ac:dyDescent="0.25">
      <c r="B41" s="6"/>
      <c r="C41" s="6"/>
      <c r="D41" s="6"/>
      <c r="E41" s="6"/>
    </row>
  </sheetData>
  <mergeCells count="6">
    <mergeCell ref="B2:C2"/>
    <mergeCell ref="D2:E2"/>
    <mergeCell ref="B1:E1"/>
    <mergeCell ref="H1:K1"/>
    <mergeCell ref="H2:I2"/>
    <mergeCell ref="J2:K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8"/>
  <sheetViews>
    <sheetView tabSelected="1" workbookViewId="0">
      <selection activeCell="A5" sqref="A5"/>
    </sheetView>
  </sheetViews>
  <sheetFormatPr defaultColWidth="11.42578125" defaultRowHeight="15" x14ac:dyDescent="0.25"/>
  <cols>
    <col min="1" max="1" width="13.7109375" bestFit="1" customWidth="1"/>
    <col min="2" max="2" width="9.140625" customWidth="1"/>
    <col min="3" max="3" width="21" bestFit="1" customWidth="1"/>
  </cols>
  <sheetData>
    <row r="2" spans="1:3" ht="15.75" x14ac:dyDescent="0.25">
      <c r="A2" t="s">
        <v>45</v>
      </c>
      <c r="B2" s="7" t="s">
        <v>0</v>
      </c>
      <c r="C2" s="7" t="s">
        <v>44</v>
      </c>
    </row>
    <row r="3" spans="1:3" ht="15.75" x14ac:dyDescent="0.25">
      <c r="A3">
        <v>1</v>
      </c>
      <c r="B3" s="6">
        <v>20</v>
      </c>
      <c r="C3" s="6">
        <v>22</v>
      </c>
    </row>
    <row r="4" spans="1:3" ht="15.75" x14ac:dyDescent="0.25">
      <c r="A4">
        <v>2</v>
      </c>
      <c r="B4" s="6">
        <v>25</v>
      </c>
      <c r="C4" s="6">
        <v>39</v>
      </c>
    </row>
    <row r="5" spans="1:3" ht="15.75" x14ac:dyDescent="0.25">
      <c r="A5">
        <v>3</v>
      </c>
      <c r="B5" s="6">
        <v>24</v>
      </c>
      <c r="C5" s="6">
        <v>78</v>
      </c>
    </row>
    <row r="6" spans="1:3" ht="15.75" x14ac:dyDescent="0.25">
      <c r="A6">
        <v>4</v>
      </c>
      <c r="B6" s="6">
        <v>31</v>
      </c>
      <c r="C6" s="6">
        <v>19</v>
      </c>
    </row>
    <row r="7" spans="1:3" ht="15.75" x14ac:dyDescent="0.25">
      <c r="A7">
        <v>5</v>
      </c>
      <c r="B7" s="6">
        <v>33</v>
      </c>
      <c r="C7" s="6">
        <v>137</v>
      </c>
    </row>
    <row r="8" spans="1:3" ht="15.75" x14ac:dyDescent="0.25">
      <c r="A8">
        <v>6</v>
      </c>
      <c r="B8" s="6">
        <v>16</v>
      </c>
      <c r="C8" s="6">
        <v>38</v>
      </c>
    </row>
    <row r="9" spans="1:3" ht="15.75" x14ac:dyDescent="0.25">
      <c r="A9">
        <v>7</v>
      </c>
      <c r="B9" s="6">
        <v>15</v>
      </c>
      <c r="C9" s="6">
        <v>27</v>
      </c>
    </row>
    <row r="10" spans="1:3" ht="15.75" x14ac:dyDescent="0.25">
      <c r="A10">
        <v>8</v>
      </c>
      <c r="B10" s="6">
        <v>82</v>
      </c>
      <c r="C10" s="6">
        <v>14</v>
      </c>
    </row>
    <row r="11" spans="1:3" ht="15.75" x14ac:dyDescent="0.25">
      <c r="A11">
        <v>9</v>
      </c>
      <c r="B11" s="6">
        <v>16</v>
      </c>
      <c r="C11" s="6">
        <v>16</v>
      </c>
    </row>
    <row r="12" spans="1:3" ht="15.75" x14ac:dyDescent="0.25">
      <c r="A12">
        <v>10</v>
      </c>
      <c r="B12" s="6">
        <v>15</v>
      </c>
      <c r="C12" s="6">
        <v>22</v>
      </c>
    </row>
    <row r="13" spans="1:3" ht="15.75" x14ac:dyDescent="0.25">
      <c r="A13">
        <v>11</v>
      </c>
      <c r="B13" s="6">
        <v>20</v>
      </c>
      <c r="C13" s="6">
        <v>110</v>
      </c>
    </row>
    <row r="14" spans="1:3" ht="15.75" x14ac:dyDescent="0.25">
      <c r="A14">
        <v>12</v>
      </c>
      <c r="B14" s="6">
        <v>25</v>
      </c>
      <c r="C14" s="6">
        <v>22</v>
      </c>
    </row>
    <row r="15" spans="1:3" ht="15.75" x14ac:dyDescent="0.25">
      <c r="A15">
        <v>13</v>
      </c>
      <c r="B15" s="6">
        <v>28</v>
      </c>
      <c r="C15" s="6">
        <v>25</v>
      </c>
    </row>
    <row r="16" spans="1:3" ht="15.75" x14ac:dyDescent="0.25">
      <c r="A16">
        <v>14</v>
      </c>
      <c r="B16" s="6">
        <v>13</v>
      </c>
      <c r="C16" s="6">
        <v>20</v>
      </c>
    </row>
    <row r="17" spans="1:3" ht="15.75" x14ac:dyDescent="0.25">
      <c r="A17">
        <v>15</v>
      </c>
      <c r="B17" s="6">
        <v>18</v>
      </c>
      <c r="C17" s="6">
        <v>24</v>
      </c>
    </row>
    <row r="18" spans="1:3" ht="15.75" x14ac:dyDescent="0.25">
      <c r="A18">
        <v>16</v>
      </c>
      <c r="B18" s="6">
        <v>21</v>
      </c>
      <c r="C18" s="6">
        <v>18</v>
      </c>
    </row>
    <row r="19" spans="1:3" ht="15.75" x14ac:dyDescent="0.25">
      <c r="A19">
        <v>17</v>
      </c>
      <c r="B19" s="6">
        <v>24</v>
      </c>
      <c r="C19" s="6">
        <v>22</v>
      </c>
    </row>
    <row r="20" spans="1:3" ht="15.75" x14ac:dyDescent="0.25">
      <c r="A20">
        <v>18</v>
      </c>
      <c r="B20" s="6">
        <v>18</v>
      </c>
      <c r="C20" s="6">
        <v>45</v>
      </c>
    </row>
    <row r="21" spans="1:3" ht="15.75" x14ac:dyDescent="0.25">
      <c r="A21">
        <v>19</v>
      </c>
      <c r="B21" s="6">
        <v>34</v>
      </c>
      <c r="C21" s="6">
        <v>20</v>
      </c>
    </row>
    <row r="22" spans="1:3" ht="15.75" x14ac:dyDescent="0.25">
      <c r="A22">
        <v>20</v>
      </c>
      <c r="B22" s="6">
        <v>17</v>
      </c>
      <c r="C22" s="6">
        <v>29</v>
      </c>
    </row>
    <row r="23" spans="1:3" ht="15.75" x14ac:dyDescent="0.25">
      <c r="A23">
        <v>21</v>
      </c>
      <c r="B23" s="6">
        <v>16</v>
      </c>
      <c r="C23" s="6">
        <v>23</v>
      </c>
    </row>
    <row r="24" spans="1:3" ht="15.75" x14ac:dyDescent="0.25">
      <c r="A24">
        <v>22</v>
      </c>
      <c r="B24" s="6">
        <v>17</v>
      </c>
      <c r="C24" s="6">
        <v>19</v>
      </c>
    </row>
    <row r="25" spans="1:3" ht="15.75" x14ac:dyDescent="0.25">
      <c r="B25" s="6"/>
      <c r="C25" s="6"/>
    </row>
    <row r="26" spans="1:3" ht="15.75" x14ac:dyDescent="0.25">
      <c r="B26" s="6"/>
      <c r="C26" s="6"/>
    </row>
    <row r="27" spans="1:3" ht="15.75" x14ac:dyDescent="0.25">
      <c r="B27" s="6"/>
      <c r="C27" s="6"/>
    </row>
    <row r="28" spans="1:3" ht="15.75" x14ac:dyDescent="0.25">
      <c r="B28" s="6"/>
      <c r="C28" s="6"/>
    </row>
    <row r="29" spans="1:3" ht="15.75" x14ac:dyDescent="0.25">
      <c r="B29" s="6"/>
      <c r="C29" s="6"/>
    </row>
    <row r="30" spans="1:3" ht="15.75" x14ac:dyDescent="0.25">
      <c r="B30" s="6"/>
      <c r="C30" s="6"/>
    </row>
    <row r="31" spans="1:3" ht="15.75" x14ac:dyDescent="0.25">
      <c r="B31" s="6"/>
      <c r="C31" s="6"/>
    </row>
    <row r="32" spans="1:3" ht="15.75" x14ac:dyDescent="0.25">
      <c r="B32" s="6"/>
      <c r="C32" s="6"/>
    </row>
    <row r="33" spans="2:3" ht="15.75" x14ac:dyDescent="0.25">
      <c r="B33" s="6"/>
      <c r="C33" s="6"/>
    </row>
    <row r="34" spans="2:3" ht="15.75" x14ac:dyDescent="0.25">
      <c r="B34" s="6"/>
      <c r="C34" s="6"/>
    </row>
    <row r="35" spans="2:3" ht="15.75" x14ac:dyDescent="0.25">
      <c r="B35" s="6"/>
      <c r="C35" s="6"/>
    </row>
    <row r="36" spans="2:3" ht="15.75" x14ac:dyDescent="0.25">
      <c r="B36" s="6"/>
      <c r="C36" s="6"/>
    </row>
    <row r="37" spans="2:3" ht="15.75" x14ac:dyDescent="0.25">
      <c r="B37" s="6"/>
      <c r="C37" s="6"/>
    </row>
    <row r="38" spans="2:3" ht="15.75" x14ac:dyDescent="0.25">
      <c r="B38" s="6"/>
      <c r="C38" s="6"/>
    </row>
    <row r="39" spans="2:3" ht="15.75" x14ac:dyDescent="0.25">
      <c r="B39" s="6"/>
      <c r="C39" s="6"/>
    </row>
    <row r="40" spans="2:3" ht="15.75" x14ac:dyDescent="0.25">
      <c r="B40" s="6"/>
      <c r="C40" s="6"/>
    </row>
    <row r="41" spans="2:3" ht="15.75" x14ac:dyDescent="0.25">
      <c r="B41" s="6"/>
      <c r="C41" s="6"/>
    </row>
    <row r="42" spans="2:3" ht="15.75" x14ac:dyDescent="0.25">
      <c r="B42" s="6"/>
      <c r="C42" s="6"/>
    </row>
    <row r="43" spans="2:3" ht="15.75" x14ac:dyDescent="0.25">
      <c r="B43" s="6"/>
      <c r="C43" s="6"/>
    </row>
    <row r="44" spans="2:3" ht="15.75" x14ac:dyDescent="0.25">
      <c r="B44" s="6"/>
      <c r="C44" s="6"/>
    </row>
    <row r="45" spans="2:3" ht="15.75" x14ac:dyDescent="0.25">
      <c r="B45" s="6"/>
      <c r="C45" s="6"/>
    </row>
    <row r="46" spans="2:3" ht="15.75" x14ac:dyDescent="0.25">
      <c r="B46" s="6"/>
      <c r="C46" s="6"/>
    </row>
    <row r="47" spans="2:3" ht="15.75" x14ac:dyDescent="0.25">
      <c r="B47" s="6"/>
      <c r="C47" s="6"/>
    </row>
    <row r="48" spans="2:3" ht="15.75" x14ac:dyDescent="0.25">
      <c r="B48" s="6"/>
      <c r="C48" s="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Gliding</vt:lpstr>
      <vt:lpstr>Invasion</vt:lpstr>
      <vt:lpstr>Replication</vt:lpstr>
      <vt:lpstr>Egress</vt:lpstr>
      <vt:lpstr>Plaque Assay</vt:lpstr>
      <vt:lpstr>2D motility</vt:lpstr>
      <vt:lpstr>Real-time invasion</vt:lpstr>
    </vt:vector>
  </TitlesOfParts>
  <Company>University of Glasgow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0706583w</dc:creator>
  <cp:lastModifiedBy>Markus Meissner</cp:lastModifiedBy>
  <dcterms:created xsi:type="dcterms:W3CDTF">2016-03-16T09:47:49Z</dcterms:created>
  <dcterms:modified xsi:type="dcterms:W3CDTF">2016-12-21T04:19:22Z</dcterms:modified>
</cp:coreProperties>
</file>