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1 dis3_gjd1a comp test" sheetId="9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9" l="1"/>
  <c r="D14" i="9"/>
  <c r="E13" i="9"/>
  <c r="E14" i="9"/>
  <c r="F13" i="9"/>
  <c r="F14" i="9"/>
  <c r="C13" i="9"/>
  <c r="C14" i="9"/>
  <c r="E12" i="9"/>
  <c r="F12" i="9"/>
  <c r="E15" i="9"/>
  <c r="F15" i="9"/>
  <c r="C12" i="9"/>
  <c r="C15" i="9"/>
  <c r="D12" i="9"/>
  <c r="L5" i="9"/>
  <c r="L6" i="9"/>
  <c r="L7" i="9"/>
  <c r="L8" i="9"/>
  <c r="L9" i="9"/>
  <c r="L10" i="9"/>
  <c r="L11" i="9"/>
  <c r="L15" i="9"/>
  <c r="L13" i="9"/>
  <c r="L14" i="9"/>
  <c r="L12" i="9"/>
  <c r="K6" i="9"/>
  <c r="K7" i="9"/>
  <c r="K8" i="9"/>
  <c r="K9" i="9"/>
  <c r="K10" i="9"/>
  <c r="K11" i="9"/>
  <c r="K5" i="9"/>
  <c r="J6" i="9"/>
  <c r="J7" i="9"/>
  <c r="J8" i="9"/>
  <c r="J9" i="9"/>
  <c r="J10" i="9"/>
  <c r="J11" i="9"/>
  <c r="J5" i="9"/>
  <c r="I6" i="9"/>
  <c r="I7" i="9"/>
  <c r="I8" i="9"/>
  <c r="I9" i="9"/>
  <c r="I10" i="9"/>
  <c r="I5" i="9"/>
  <c r="K15" i="9"/>
  <c r="J15" i="9"/>
  <c r="I15" i="9"/>
  <c r="K13" i="9"/>
  <c r="K14" i="9"/>
  <c r="J13" i="9"/>
  <c r="J14" i="9"/>
  <c r="I13" i="9"/>
  <c r="I14" i="9"/>
  <c r="K12" i="9"/>
  <c r="J12" i="9"/>
  <c r="I12" i="9"/>
  <c r="D15" i="9"/>
</calcChain>
</file>

<file path=xl/sharedStrings.xml><?xml version="1.0" encoding="utf-8"?>
<sst xmlns="http://schemas.openxmlformats.org/spreadsheetml/2006/main" count="25" uniqueCount="16">
  <si>
    <t>wt</t>
  </si>
  <si>
    <t>stdev</t>
  </si>
  <si>
    <t>sterr</t>
  </si>
  <si>
    <t>anti-Cx36</t>
  </si>
  <si>
    <t>n</t>
  </si>
  <si>
    <t>anti-Cx36 - NORMALIZED to wt average</t>
  </si>
  <si>
    <t>M/CoLo - spinal cord</t>
  </si>
  <si>
    <r>
      <t xml:space="preserve">gjd1a </t>
    </r>
    <r>
      <rPr>
        <b/>
        <vertAlign val="superscript"/>
        <sz val="12"/>
        <rFont val="Calibri"/>
        <scheme val="minor"/>
      </rPr>
      <t>dis3 / +</t>
    </r>
  </si>
  <si>
    <r>
      <t xml:space="preserve">gjd1a </t>
    </r>
    <r>
      <rPr>
        <b/>
        <vertAlign val="superscript"/>
        <sz val="12"/>
        <rFont val="Calibri"/>
        <scheme val="minor"/>
      </rPr>
      <t>Δ8bp / +</t>
    </r>
  </si>
  <si>
    <r>
      <t xml:space="preserve">gjd1a </t>
    </r>
    <r>
      <rPr>
        <b/>
        <vertAlign val="superscript"/>
        <sz val="12"/>
        <rFont val="Calibri"/>
        <scheme val="minor"/>
      </rPr>
      <t>dis3 / Δ8bp</t>
    </r>
  </si>
  <si>
    <r>
      <t>gjd1a</t>
    </r>
    <r>
      <rPr>
        <vertAlign val="superscript"/>
        <sz val="20"/>
        <rFont val="Calibri"/>
        <scheme val="minor"/>
      </rPr>
      <t>dis3/+</t>
    </r>
    <r>
      <rPr>
        <sz val="20"/>
        <rFont val="Calibri"/>
        <scheme val="minor"/>
      </rPr>
      <t xml:space="preserve"> X gjd1a</t>
    </r>
    <r>
      <rPr>
        <vertAlign val="superscript"/>
        <sz val="20"/>
        <rFont val="Calibri"/>
        <scheme val="minor"/>
      </rPr>
      <t>Δ8bp/+</t>
    </r>
  </si>
  <si>
    <t>avg. for animal</t>
  </si>
  <si>
    <t>avg.</t>
  </si>
  <si>
    <t xml:space="preserve"> </t>
  </si>
  <si>
    <t>- each avg. for animal represents 12-16 individual M/CoLo synapses</t>
  </si>
  <si>
    <t>Fig.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</si>
</sst>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color rgb="FF000000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22"/>
      <name val="Calibri"/>
      <scheme val="minor"/>
    </font>
    <font>
      <sz val="20"/>
      <name val="Calibri"/>
      <scheme val="minor"/>
    </font>
    <font>
      <vertAlign val="superscript"/>
      <sz val="20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2" fontId="3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/>
    <xf numFmtId="2" fontId="0" fillId="0" borderId="6" xfId="0" applyNumberFormat="1" applyFont="1" applyBorder="1"/>
    <xf numFmtId="2" fontId="0" fillId="0" borderId="7" xfId="0" applyNumberFormat="1" applyFont="1" applyBorder="1"/>
    <xf numFmtId="2" fontId="0" fillId="0" borderId="9" xfId="0" applyNumberFormat="1" applyFont="1" applyBorder="1"/>
    <xf numFmtId="2" fontId="0" fillId="0" borderId="4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6" fillId="0" borderId="4" xfId="0" applyNumberFormat="1" applyFont="1" applyBorder="1"/>
    <xf numFmtId="2" fontId="0" fillId="0" borderId="5" xfId="0" applyNumberFormat="1" applyFont="1" applyBorder="1"/>
    <xf numFmtId="2" fontId="0" fillId="0" borderId="10" xfId="0" applyNumberFormat="1" applyFont="1" applyBorder="1"/>
    <xf numFmtId="2" fontId="0" fillId="0" borderId="2" xfId="0" applyNumberFormat="1" applyFont="1" applyBorder="1"/>
    <xf numFmtId="2" fontId="0" fillId="0" borderId="8" xfId="0" applyNumberFormat="1" applyFont="1" applyBorder="1"/>
    <xf numFmtId="2" fontId="7" fillId="0" borderId="10" xfId="0" applyNumberFormat="1" applyFont="1" applyBorder="1" applyAlignment="1">
      <alignment horizontal="left"/>
    </xf>
    <xf numFmtId="2" fontId="6" fillId="0" borderId="9" xfId="0" applyNumberFormat="1" applyFont="1" applyBorder="1"/>
    <xf numFmtId="2" fontId="0" fillId="0" borderId="0" xfId="0" quotePrefix="1" applyNumberFormat="1" applyFont="1" applyBorder="1"/>
    <xf numFmtId="2" fontId="0" fillId="0" borderId="0" xfId="0" applyNumberFormat="1" applyFont="1" applyBorder="1" applyAlignment="1">
      <alignment horizontal="left"/>
    </xf>
    <xf numFmtId="2" fontId="0" fillId="0" borderId="3" xfId="0" applyNumberFormat="1" applyFont="1" applyBorder="1"/>
    <xf numFmtId="0" fontId="8" fillId="0" borderId="0" xfId="0" applyFont="1"/>
    <xf numFmtId="0" fontId="9" fillId="0" borderId="20" xfId="0" applyFont="1" applyBorder="1" applyAlignment="1">
      <alignment vertical="center" textRotation="90"/>
    </xf>
    <xf numFmtId="0" fontId="9" fillId="0" borderId="0" xfId="0" applyFont="1" applyBorder="1" applyAlignment="1">
      <alignment vertical="center" textRotation="90"/>
    </xf>
    <xf numFmtId="2" fontId="4" fillId="0" borderId="11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 textRotation="90"/>
    </xf>
    <xf numFmtId="0" fontId="10" fillId="0" borderId="18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8"/>
  <sheetViews>
    <sheetView tabSelected="1" workbookViewId="0">
      <selection activeCell="B12" sqref="B12"/>
    </sheetView>
  </sheetViews>
  <sheetFormatPr baseColWidth="10" defaultRowHeight="15" x14ac:dyDescent="0"/>
  <cols>
    <col min="1" max="1" width="9.83203125" style="7" customWidth="1"/>
    <col min="2" max="6" width="11.6640625" style="7" customWidth="1"/>
    <col min="7" max="7" width="2.83203125" style="7" customWidth="1"/>
    <col min="8" max="12" width="11.83203125" style="7" customWidth="1"/>
    <col min="13" max="16384" width="10.83203125" style="7"/>
  </cols>
  <sheetData>
    <row r="1" spans="1:12" s="19" customFormat="1" ht="32" thickTop="1" thickBot="1">
      <c r="A1" s="19" t="s">
        <v>15</v>
      </c>
      <c r="B1" s="28" t="s">
        <v>6</v>
      </c>
      <c r="C1" s="29"/>
      <c r="D1" s="29"/>
      <c r="E1" s="29"/>
      <c r="F1" s="29"/>
      <c r="G1" s="29"/>
      <c r="H1" s="29"/>
      <c r="I1" s="29"/>
      <c r="J1" s="29"/>
      <c r="K1" s="29"/>
      <c r="L1" s="30"/>
    </row>
    <row r="2" spans="1:12" ht="16" customHeight="1" thickTop="1">
      <c r="A2" s="31" t="s">
        <v>10</v>
      </c>
      <c r="B2" s="1" t="s">
        <v>13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2"/>
      <c r="B3" s="1"/>
      <c r="C3" s="25" t="s">
        <v>3</v>
      </c>
      <c r="D3" s="26"/>
      <c r="E3" s="26"/>
      <c r="F3" s="27"/>
      <c r="G3" s="2"/>
      <c r="H3" s="1"/>
      <c r="I3" s="25" t="s">
        <v>5</v>
      </c>
      <c r="J3" s="26"/>
      <c r="K3" s="26"/>
      <c r="L3" s="27"/>
    </row>
    <row r="4" spans="1:12" ht="16">
      <c r="A4" s="32"/>
      <c r="B4" s="4"/>
      <c r="C4" s="22" t="s">
        <v>0</v>
      </c>
      <c r="D4" s="23" t="s">
        <v>7</v>
      </c>
      <c r="E4" s="23" t="s">
        <v>8</v>
      </c>
      <c r="F4" s="24" t="s">
        <v>9</v>
      </c>
      <c r="H4" s="4"/>
      <c r="I4" s="22" t="s">
        <v>0</v>
      </c>
      <c r="J4" s="23" t="s">
        <v>7</v>
      </c>
      <c r="K4" s="23" t="s">
        <v>8</v>
      </c>
      <c r="L4" s="24" t="s">
        <v>9</v>
      </c>
    </row>
    <row r="5" spans="1:12">
      <c r="A5" s="32"/>
      <c r="B5" s="5" t="s">
        <v>11</v>
      </c>
      <c r="C5" s="6">
        <v>10.45</v>
      </c>
      <c r="D5" s="7">
        <v>8.6199999999999992</v>
      </c>
      <c r="E5" s="7">
        <v>10.95</v>
      </c>
      <c r="F5" s="8">
        <v>0.05</v>
      </c>
      <c r="H5" s="5" t="s">
        <v>11</v>
      </c>
      <c r="I5" s="9">
        <f t="shared" ref="I5:L10" si="0">C5/$C$12</f>
        <v>0.82025117739403441</v>
      </c>
      <c r="J5" s="9">
        <f t="shared" si="0"/>
        <v>0.67660910518053363</v>
      </c>
      <c r="K5" s="15">
        <f t="shared" si="0"/>
        <v>0.85949764521193084</v>
      </c>
      <c r="L5" s="15">
        <f t="shared" si="0"/>
        <v>3.9246467817896395E-3</v>
      </c>
    </row>
    <row r="6" spans="1:12">
      <c r="A6" s="32"/>
      <c r="B6" s="5"/>
      <c r="C6" s="6">
        <v>10.78</v>
      </c>
      <c r="D6" s="7">
        <v>7.21</v>
      </c>
      <c r="E6" s="7">
        <v>14.85</v>
      </c>
      <c r="F6" s="8">
        <v>0.11</v>
      </c>
      <c r="H6" s="5"/>
      <c r="I6" s="9">
        <f t="shared" si="0"/>
        <v>0.84615384615384603</v>
      </c>
      <c r="J6" s="9">
        <f t="shared" si="0"/>
        <v>0.56593406593406592</v>
      </c>
      <c r="K6" s="15">
        <f t="shared" si="0"/>
        <v>1.1656200941915227</v>
      </c>
      <c r="L6" s="15">
        <f t="shared" si="0"/>
        <v>8.634222919937205E-3</v>
      </c>
    </row>
    <row r="7" spans="1:12">
      <c r="A7" s="32"/>
      <c r="B7" s="5"/>
      <c r="C7" s="6">
        <v>12.86</v>
      </c>
      <c r="D7" s="7">
        <v>7.56</v>
      </c>
      <c r="E7" s="7">
        <v>12.29</v>
      </c>
      <c r="F7" s="8">
        <v>0.05</v>
      </c>
      <c r="H7" s="5"/>
      <c r="I7" s="9">
        <f t="shared" si="0"/>
        <v>1.009419152276295</v>
      </c>
      <c r="J7" s="9">
        <f t="shared" si="0"/>
        <v>0.59340659340659341</v>
      </c>
      <c r="K7" s="15">
        <f t="shared" si="0"/>
        <v>0.96467817896389318</v>
      </c>
      <c r="L7" s="15">
        <f t="shared" si="0"/>
        <v>3.9246467817896395E-3</v>
      </c>
    </row>
    <row r="8" spans="1:12">
      <c r="A8" s="32"/>
      <c r="B8" s="5"/>
      <c r="C8" s="6">
        <v>13.62</v>
      </c>
      <c r="D8" s="7">
        <v>7.4</v>
      </c>
      <c r="E8" s="7">
        <v>9.14</v>
      </c>
      <c r="F8" s="8">
        <v>0.04</v>
      </c>
      <c r="H8" s="5"/>
      <c r="I8" s="9">
        <f t="shared" si="0"/>
        <v>1.0690737833594977</v>
      </c>
      <c r="J8" s="9">
        <f t="shared" si="0"/>
        <v>0.58084772370486659</v>
      </c>
      <c r="K8" s="15">
        <f t="shared" si="0"/>
        <v>0.71742543171114603</v>
      </c>
      <c r="L8" s="15">
        <f t="shared" si="0"/>
        <v>3.1397174254317113E-3</v>
      </c>
    </row>
    <row r="9" spans="1:12">
      <c r="A9" s="32"/>
      <c r="B9" s="5"/>
      <c r="C9" s="6">
        <v>12.28</v>
      </c>
      <c r="D9" s="7">
        <v>7.19</v>
      </c>
      <c r="E9" s="7">
        <v>12.74</v>
      </c>
      <c r="F9" s="8">
        <v>0.08</v>
      </c>
      <c r="H9" s="5"/>
      <c r="I9" s="9">
        <f t="shared" si="0"/>
        <v>0.96389324960753531</v>
      </c>
      <c r="J9" s="9">
        <f t="shared" si="0"/>
        <v>0.56436420722135006</v>
      </c>
      <c r="K9" s="15">
        <f t="shared" si="0"/>
        <v>1</v>
      </c>
      <c r="L9" s="15">
        <f t="shared" si="0"/>
        <v>6.2794348508634227E-3</v>
      </c>
    </row>
    <row r="10" spans="1:12">
      <c r="A10" s="32"/>
      <c r="B10" s="5"/>
      <c r="C10" s="6">
        <v>16.45</v>
      </c>
      <c r="D10" s="7">
        <v>7.05</v>
      </c>
      <c r="E10" s="7">
        <v>12.32</v>
      </c>
      <c r="F10" s="8">
        <v>0.06</v>
      </c>
      <c r="H10" s="5"/>
      <c r="I10" s="9">
        <f t="shared" si="0"/>
        <v>1.2912087912087911</v>
      </c>
      <c r="J10" s="9">
        <f t="shared" si="0"/>
        <v>0.55337519623233911</v>
      </c>
      <c r="K10" s="15">
        <f t="shared" si="0"/>
        <v>0.96703296703296704</v>
      </c>
      <c r="L10" s="15">
        <f t="shared" si="0"/>
        <v>4.7095761381475663E-3</v>
      </c>
    </row>
    <row r="11" spans="1:12">
      <c r="A11" s="32"/>
      <c r="B11" s="11"/>
      <c r="C11" s="10"/>
      <c r="D11" s="3">
        <v>6.6</v>
      </c>
      <c r="E11" s="3">
        <v>12.26</v>
      </c>
      <c r="F11" s="4">
        <v>7.0000000000000007E-2</v>
      </c>
      <c r="H11" s="11"/>
      <c r="I11" s="9"/>
      <c r="J11" s="9">
        <f>D11/$C$12</f>
        <v>0.51805337519623229</v>
      </c>
      <c r="K11" s="15">
        <f>E11/$C$12</f>
        <v>0.96232339089481944</v>
      </c>
      <c r="L11" s="15">
        <f>F11/$C$12</f>
        <v>5.4945054945054949E-3</v>
      </c>
    </row>
    <row r="12" spans="1:12">
      <c r="A12" s="32"/>
      <c r="B12" s="13" t="s">
        <v>12</v>
      </c>
      <c r="C12" s="18">
        <f>AVERAGE(C5:C11)</f>
        <v>12.74</v>
      </c>
      <c r="D12" s="18">
        <f>AVERAGE(D5:D11)</f>
        <v>7.3757142857142854</v>
      </c>
      <c r="E12" s="18">
        <f t="shared" ref="E12:F12" si="1">AVERAGE(E5:E11)</f>
        <v>12.078571428571427</v>
      </c>
      <c r="F12" s="18">
        <f t="shared" si="1"/>
        <v>6.5714285714285711E-2</v>
      </c>
      <c r="H12" s="13" t="s">
        <v>12</v>
      </c>
      <c r="I12" s="12">
        <f>AVERAGE(I5:I11)</f>
        <v>0.99999999999999989</v>
      </c>
      <c r="J12" s="12">
        <f>AVERAGE(J5:J11)</f>
        <v>0.57894146669656876</v>
      </c>
      <c r="K12" s="13">
        <f>AVERAGE(K5:K11)</f>
        <v>0.94808252971518281</v>
      </c>
      <c r="L12" s="13">
        <f>AVERAGE(L5:L11)</f>
        <v>5.1581071989235255E-3</v>
      </c>
    </row>
    <row r="13" spans="1:12">
      <c r="A13" s="32"/>
      <c r="B13" s="5" t="s">
        <v>1</v>
      </c>
      <c r="C13" s="7">
        <f>STDEV(C5:C11)</f>
        <v>2.1840421241358809</v>
      </c>
      <c r="D13" s="7">
        <f>STDEV(D5:D11)</f>
        <v>0.62617508581485248</v>
      </c>
      <c r="E13" s="7">
        <f t="shared" ref="E13:F13" si="2">STDEV(E5:E11)</f>
        <v>1.7398795798505553</v>
      </c>
      <c r="F13" s="7">
        <f t="shared" si="2"/>
        <v>2.3704530408864066E-2</v>
      </c>
      <c r="H13" s="5" t="s">
        <v>1</v>
      </c>
      <c r="I13" s="6">
        <f>STDEV(I5:I11)</f>
        <v>0.17143187787565969</v>
      </c>
      <c r="J13" s="6">
        <f>STDEV(J5:J11)</f>
        <v>4.9150320707602224E-2</v>
      </c>
      <c r="K13" s="5">
        <f>STDEV(K5:K11)</f>
        <v>0.13656825587523996</v>
      </c>
      <c r="L13" s="5">
        <f>STDEV(L5:L11)</f>
        <v>1.8606381796596608E-3</v>
      </c>
    </row>
    <row r="14" spans="1:12">
      <c r="A14" s="32"/>
      <c r="B14" s="5" t="s">
        <v>2</v>
      </c>
      <c r="C14" s="7">
        <f>C13/SQRT(COUNT(C5:C11))</f>
        <v>0.89163146347953759</v>
      </c>
      <c r="D14" s="7">
        <f t="shared" ref="D14:F14" si="3">D13/SQRT(COUNT(D5:D11))</f>
        <v>0.23667193632151834</v>
      </c>
      <c r="E14" s="7">
        <f t="shared" si="3"/>
        <v>0.65761266849773081</v>
      </c>
      <c r="F14" s="7">
        <f t="shared" si="3"/>
        <v>8.9594703439175079E-3</v>
      </c>
      <c r="H14" s="5" t="s">
        <v>2</v>
      </c>
      <c r="I14" s="6">
        <f>I13/SQRT(COUNT(I5:I11))</f>
        <v>6.9986771073747817E-2</v>
      </c>
      <c r="J14" s="6">
        <f>J13/SQRT(COUNT(J5:J11))</f>
        <v>1.8577075064483382E-2</v>
      </c>
      <c r="K14" s="5">
        <f>K13/SQRT(COUNT(K5:K11))</f>
        <v>5.1617948861674368E-2</v>
      </c>
      <c r="L14" s="5">
        <f>L13/SQRT(COUNT(L5:L11))</f>
        <v>7.0325512903591147E-4</v>
      </c>
    </row>
    <row r="15" spans="1:12" ht="16" thickBot="1">
      <c r="A15" s="33"/>
      <c r="B15" s="14" t="s">
        <v>4</v>
      </c>
      <c r="C15" s="3">
        <f t="shared" ref="C15" si="4">COUNT(C5:C11)</f>
        <v>6</v>
      </c>
      <c r="D15" s="3">
        <f t="shared" ref="D15" si="5">COUNT(D5:D11)</f>
        <v>7</v>
      </c>
      <c r="E15" s="3">
        <f t="shared" ref="E15:F15" si="6">COUNT(E5:E11)</f>
        <v>7</v>
      </c>
      <c r="F15" s="3">
        <f t="shared" si="6"/>
        <v>7</v>
      </c>
      <c r="H15" s="14" t="s">
        <v>4</v>
      </c>
      <c r="I15" s="10">
        <f>COUNT(I5:I11)</f>
        <v>6</v>
      </c>
      <c r="J15" s="10">
        <f>COUNT(J5:J11)</f>
        <v>7</v>
      </c>
      <c r="K15" s="11">
        <f>COUNT(K5:K11)</f>
        <v>7</v>
      </c>
      <c r="L15" s="11">
        <f>COUNT(L5:L11)</f>
        <v>7</v>
      </c>
    </row>
    <row r="16" spans="1:12" ht="16" thickTop="1">
      <c r="A16" s="20"/>
      <c r="B16" s="17"/>
    </row>
    <row r="17" spans="1:2">
      <c r="A17" s="21"/>
      <c r="B17" s="16" t="s">
        <v>14</v>
      </c>
    </row>
    <row r="18" spans="1:2">
      <c r="A18" s="21"/>
    </row>
  </sheetData>
  <mergeCells count="4">
    <mergeCell ref="C3:F3"/>
    <mergeCell ref="I3:L3"/>
    <mergeCell ref="B1:L1"/>
    <mergeCell ref="A2:A15"/>
  </mergeCells>
  <phoneticPr fontId="12" type="noConversion"/>
  <pageMargins left="0.75" right="0.75" top="1" bottom="1" header="0.5" footer="0.5"/>
  <pageSetup scale="8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 dis3_gjd1a comp test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2017-04-20T01:38:43Z</dcterms:modified>
</cp:coreProperties>
</file>