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checkCompatibility="1" autoCompressPictures="0"/>
  <bookViews>
    <workbookView xWindow="0" yWindow="0" windowWidth="25040" windowHeight="15600" tabRatio="500"/>
  </bookViews>
  <sheets>
    <sheet name="Fig6 necc. Xplants Aud_M" sheetId="20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24" i="20" l="1"/>
  <c r="T24" i="20"/>
  <c r="S25" i="20"/>
  <c r="T25" i="20"/>
  <c r="S26" i="20"/>
  <c r="T26" i="20"/>
  <c r="S27" i="20"/>
  <c r="T27" i="20"/>
  <c r="S28" i="20"/>
  <c r="T28" i="20"/>
  <c r="T30" i="20"/>
  <c r="T31" i="20"/>
  <c r="T32" i="20"/>
  <c r="T33" i="20"/>
  <c r="W24" i="20"/>
  <c r="X24" i="20"/>
  <c r="W25" i="20"/>
  <c r="X25" i="20"/>
  <c r="W26" i="20"/>
  <c r="X26" i="20"/>
  <c r="W27" i="20"/>
  <c r="X27" i="20"/>
  <c r="W28" i="20"/>
  <c r="X28" i="20"/>
  <c r="W29" i="20"/>
  <c r="X29" i="20"/>
  <c r="X30" i="20"/>
  <c r="X31" i="20"/>
  <c r="X32" i="20"/>
  <c r="X3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B30" i="20"/>
  <c r="AB31" i="20"/>
  <c r="AB32" i="20"/>
  <c r="AB33" i="20"/>
  <c r="AA7" i="20"/>
  <c r="AB7" i="20"/>
  <c r="AA8" i="20"/>
  <c r="AB8" i="20"/>
  <c r="AA9" i="20"/>
  <c r="AB9" i="20"/>
  <c r="AA10" i="20"/>
  <c r="AB10" i="20"/>
  <c r="AA11" i="20"/>
  <c r="AB11" i="20"/>
  <c r="AA12" i="20"/>
  <c r="AB12" i="20"/>
  <c r="AB14" i="20"/>
  <c r="AB15" i="20"/>
  <c r="AB16" i="20"/>
  <c r="AB17" i="20"/>
  <c r="W7" i="20"/>
  <c r="X7" i="20"/>
  <c r="W8" i="20"/>
  <c r="X8" i="20"/>
  <c r="W9" i="20"/>
  <c r="X9" i="20"/>
  <c r="W10" i="20"/>
  <c r="X10" i="20"/>
  <c r="W11" i="20"/>
  <c r="X11" i="20"/>
  <c r="X14" i="20"/>
  <c r="X15" i="20"/>
  <c r="X16" i="20"/>
  <c r="X17" i="20"/>
  <c r="S7" i="20"/>
  <c r="T7" i="20"/>
  <c r="S8" i="20"/>
  <c r="T8" i="20"/>
  <c r="S9" i="20"/>
  <c r="T9" i="20"/>
  <c r="S10" i="20"/>
  <c r="T10" i="20"/>
  <c r="S11" i="20"/>
  <c r="T11" i="20"/>
  <c r="S12" i="20"/>
  <c r="T12" i="20"/>
  <c r="S13" i="20"/>
  <c r="T13" i="20"/>
  <c r="T14" i="20"/>
  <c r="T15" i="20"/>
  <c r="T16" i="20"/>
  <c r="T17" i="20"/>
  <c r="E24" i="20"/>
  <c r="F24" i="20"/>
  <c r="E25" i="20"/>
  <c r="F25" i="20"/>
  <c r="E26" i="20"/>
  <c r="F26" i="20"/>
  <c r="E27" i="20"/>
  <c r="F27" i="20"/>
  <c r="E28" i="20"/>
  <c r="F28" i="20"/>
  <c r="E29" i="20"/>
  <c r="F29" i="20"/>
  <c r="F30" i="20"/>
  <c r="F31" i="20"/>
  <c r="F32" i="20"/>
  <c r="F33" i="20"/>
  <c r="I24" i="20"/>
  <c r="J24" i="20"/>
  <c r="I25" i="20"/>
  <c r="J25" i="20"/>
  <c r="I26" i="20"/>
  <c r="J26" i="20"/>
  <c r="I27" i="20"/>
  <c r="J27" i="20"/>
  <c r="J30" i="20"/>
  <c r="J31" i="20"/>
  <c r="J32" i="20"/>
  <c r="J33" i="20"/>
  <c r="M24" i="20"/>
  <c r="N24" i="20"/>
  <c r="M25" i="20"/>
  <c r="N25" i="20"/>
  <c r="M26" i="20"/>
  <c r="N26" i="20"/>
  <c r="M27" i="20"/>
  <c r="N27" i="20"/>
  <c r="M28" i="20"/>
  <c r="N28" i="20"/>
  <c r="M29" i="20"/>
  <c r="N29" i="20"/>
  <c r="N30" i="20"/>
  <c r="N31" i="20"/>
  <c r="N32" i="20"/>
  <c r="N33" i="20"/>
  <c r="M7" i="20"/>
  <c r="N7" i="20"/>
  <c r="M8" i="20"/>
  <c r="N8" i="20"/>
  <c r="M9" i="20"/>
  <c r="N9" i="20"/>
  <c r="M10" i="20"/>
  <c r="N10" i="20"/>
  <c r="M11" i="20"/>
  <c r="N11" i="20"/>
  <c r="M12" i="20"/>
  <c r="N12" i="20"/>
  <c r="M13" i="20"/>
  <c r="N13" i="20"/>
  <c r="N14" i="20"/>
  <c r="N15" i="20"/>
  <c r="N16" i="20"/>
  <c r="N17" i="20"/>
  <c r="I7" i="20"/>
  <c r="J7" i="20"/>
  <c r="I8" i="20"/>
  <c r="J8" i="20"/>
  <c r="I9" i="20"/>
  <c r="J9" i="20"/>
  <c r="I10" i="20"/>
  <c r="J10" i="20"/>
  <c r="J14" i="20"/>
  <c r="J15" i="20"/>
  <c r="J16" i="20"/>
  <c r="J17" i="20"/>
  <c r="E7" i="20"/>
  <c r="F7" i="20"/>
  <c r="E8" i="20"/>
  <c r="F8" i="20"/>
  <c r="E9" i="20"/>
  <c r="F9" i="20"/>
  <c r="E10" i="20"/>
  <c r="F10" i="20"/>
  <c r="E11" i="20"/>
  <c r="F11" i="20"/>
  <c r="E12" i="20"/>
  <c r="F12" i="20"/>
  <c r="F14" i="20"/>
  <c r="F15" i="20"/>
  <c r="F16" i="20"/>
  <c r="F17" i="20"/>
  <c r="AA33" i="20"/>
  <c r="W33" i="20"/>
  <c r="S33" i="20"/>
  <c r="M33" i="20"/>
  <c r="I33" i="20"/>
  <c r="E33" i="20"/>
  <c r="AA31" i="20"/>
  <c r="AA32" i="20"/>
  <c r="W31" i="20"/>
  <c r="W32" i="20"/>
  <c r="S31" i="20"/>
  <c r="S32" i="20"/>
  <c r="M31" i="20"/>
  <c r="M32" i="20"/>
  <c r="I31" i="20"/>
  <c r="I32" i="20"/>
  <c r="E31" i="20"/>
  <c r="E32" i="20"/>
  <c r="AA30" i="20"/>
  <c r="W30" i="20"/>
  <c r="S30" i="20"/>
  <c r="M30" i="20"/>
  <c r="I30" i="20"/>
  <c r="E30" i="20"/>
  <c r="AA17" i="20"/>
  <c r="W17" i="20"/>
  <c r="S17" i="20"/>
  <c r="M17" i="20"/>
  <c r="I17" i="20"/>
  <c r="E17" i="20"/>
  <c r="AA15" i="20"/>
  <c r="AA16" i="20"/>
  <c r="W15" i="20"/>
  <c r="W16" i="20"/>
  <c r="S15" i="20"/>
  <c r="S16" i="20"/>
  <c r="M15" i="20"/>
  <c r="M16" i="20"/>
  <c r="I15" i="20"/>
  <c r="I16" i="20"/>
  <c r="E15" i="20"/>
  <c r="E16" i="20"/>
  <c r="AA14" i="20"/>
  <c r="W14" i="20"/>
  <c r="S14" i="20"/>
  <c r="M14" i="20"/>
  <c r="I14" i="20"/>
  <c r="E14" i="20"/>
</calcChain>
</file>

<file path=xl/sharedStrings.xml><?xml version="1.0" encoding="utf-8"?>
<sst xmlns="http://schemas.openxmlformats.org/spreadsheetml/2006/main" count="123" uniqueCount="33">
  <si>
    <t>stdev</t>
  </si>
  <si>
    <t>sterr</t>
  </si>
  <si>
    <t>anti-Cx36</t>
  </si>
  <si>
    <t>n</t>
  </si>
  <si>
    <t>Xplanted cell</t>
  </si>
  <si>
    <t>geno. donor</t>
  </si>
  <si>
    <t>geno. host</t>
  </si>
  <si>
    <t>Xplant / host</t>
  </si>
  <si>
    <t>+/+</t>
  </si>
  <si>
    <t>Cx34.1 is required postsynaptically</t>
  </si>
  <si>
    <t>Cx34.1 is not required presynaptically</t>
  </si>
  <si>
    <t>Cx35.5 is required presynaptically</t>
  </si>
  <si>
    <t>Cx35.5 is not required postsynaptically</t>
  </si>
  <si>
    <t>M post</t>
  </si>
  <si>
    <r>
      <t>gjd1a</t>
    </r>
    <r>
      <rPr>
        <vertAlign val="superscript"/>
        <sz val="22"/>
        <rFont val="Calibri"/>
        <scheme val="minor"/>
      </rPr>
      <t>fh360</t>
    </r>
    <r>
      <rPr>
        <sz val="22"/>
        <rFont val="Calibri"/>
        <scheme val="minor"/>
      </rPr>
      <t xml:space="preserve"> dis3 incross</t>
    </r>
  </si>
  <si>
    <r>
      <t>gjd2a</t>
    </r>
    <r>
      <rPr>
        <vertAlign val="superscript"/>
        <sz val="22"/>
        <rFont val="Calibri"/>
        <scheme val="minor"/>
      </rPr>
      <t>fh437</t>
    </r>
    <r>
      <rPr>
        <sz val="22"/>
        <rFont val="Calibri"/>
        <scheme val="minor"/>
      </rPr>
      <t xml:space="preserve"> Δ5bp incross</t>
    </r>
  </si>
  <si>
    <t>Presynaptic cell transplanted - Aud/M - hindbrain</t>
  </si>
  <si>
    <t>Postsynaptic cell transplanted - Aud/M - hindbrain</t>
  </si>
  <si>
    <t>Aud pre</t>
  </si>
  <si>
    <t>avg.</t>
  </si>
  <si>
    <t>GFP+ Xplant associated</t>
  </si>
  <si>
    <t>avg. for noted</t>
  </si>
  <si>
    <t>synapses in</t>
  </si>
  <si>
    <t>animal</t>
  </si>
  <si>
    <t>log2 (Xplant/ host)</t>
  </si>
  <si>
    <r>
      <t xml:space="preserve">cx34.1 </t>
    </r>
    <r>
      <rPr>
        <b/>
        <vertAlign val="superscript"/>
        <sz val="12"/>
        <rFont val="Calibri"/>
        <scheme val="minor"/>
      </rPr>
      <t>dis3 / +</t>
    </r>
  </si>
  <si>
    <r>
      <t xml:space="preserve">cx34.1 </t>
    </r>
    <r>
      <rPr>
        <b/>
        <vertAlign val="superscript"/>
        <sz val="12"/>
        <rFont val="Calibri"/>
        <scheme val="minor"/>
      </rPr>
      <t>dis3 / dis3</t>
    </r>
  </si>
  <si>
    <r>
      <t xml:space="preserve">cx35.5 </t>
    </r>
    <r>
      <rPr>
        <b/>
        <vertAlign val="superscript"/>
        <sz val="12"/>
        <rFont val="Calibri"/>
        <scheme val="minor"/>
      </rPr>
      <t>Δ5bp / +</t>
    </r>
  </si>
  <si>
    <r>
      <t xml:space="preserve">cx35.5 </t>
    </r>
    <r>
      <rPr>
        <b/>
        <vertAlign val="superscript"/>
        <sz val="12"/>
        <rFont val="Calibri"/>
        <scheme val="minor"/>
      </rPr>
      <t>Δ5bp / Δ5bp</t>
    </r>
  </si>
  <si>
    <t>- Xplant = transplant</t>
  </si>
  <si>
    <t xml:space="preserve">GFP- host neighbor </t>
  </si>
  <si>
    <t>Fig.6</t>
  </si>
  <si>
    <t>- for Aud/M, each avg. for animal represents 1-6 individual presynaptic or 6 postsynaptic Xplant associated synapses compared to 6-11 host associated synapses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</si>
</sst>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3"/>
      <color theme="1"/>
      <name val="Calibri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scheme val="minor"/>
    </font>
    <font>
      <b/>
      <vertAlign val="superscript"/>
      <sz val="12"/>
      <name val="Calibri"/>
      <scheme val="minor"/>
    </font>
    <font>
      <sz val="12"/>
      <name val="Calibri"/>
      <scheme val="minor"/>
    </font>
    <font>
      <sz val="24"/>
      <color theme="1"/>
      <name val="Calibri"/>
      <scheme val="minor"/>
    </font>
    <font>
      <sz val="22"/>
      <name val="Calibri"/>
      <scheme val="minor"/>
    </font>
    <font>
      <vertAlign val="superscript"/>
      <sz val="22"/>
      <name val="Calibri"/>
      <scheme val="minor"/>
    </font>
    <font>
      <b/>
      <sz val="12"/>
      <color rgb="FF0000FF"/>
      <name val="Calibri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</borders>
  <cellStyleXfs count="19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9">
    <xf numFmtId="0" fontId="0" fillId="0" borderId="0" xfId="0"/>
    <xf numFmtId="2" fontId="3" fillId="0" borderId="0" xfId="0" applyNumberFormat="1" applyFont="1" applyBorder="1"/>
    <xf numFmtId="2" fontId="3" fillId="0" borderId="0" xfId="0" quotePrefix="1" applyNumberFormat="1" applyFont="1" applyBorder="1"/>
    <xf numFmtId="0" fontId="0" fillId="0" borderId="0" xfId="0" applyFont="1" applyBorder="1"/>
    <xf numFmtId="0" fontId="0" fillId="0" borderId="7" xfId="0" applyFont="1" applyBorder="1"/>
    <xf numFmtId="2" fontId="0" fillId="0" borderId="7" xfId="0" applyNumberFormat="1" applyFont="1" applyBorder="1"/>
    <xf numFmtId="2" fontId="0" fillId="0" borderId="8" xfId="0" applyNumberFormat="1" applyFont="1" applyBorder="1"/>
    <xf numFmtId="2" fontId="0" fillId="0" borderId="5" xfId="0" applyNumberFormat="1" applyFont="1" applyBorder="1"/>
    <xf numFmtId="2" fontId="0" fillId="0" borderId="0" xfId="0" applyNumberFormat="1" applyFont="1" applyBorder="1"/>
    <xf numFmtId="2" fontId="0" fillId="0" borderId="1" xfId="0" applyNumberFormat="1" applyFont="1" applyBorder="1"/>
    <xf numFmtId="2" fontId="0" fillId="0" borderId="2" xfId="0" applyNumberFormat="1" applyFont="1" applyBorder="1"/>
    <xf numFmtId="0" fontId="0" fillId="0" borderId="5" xfId="0" applyFont="1" applyBorder="1"/>
    <xf numFmtId="2" fontId="0" fillId="0" borderId="0" xfId="0" quotePrefix="1" applyNumberFormat="1" applyFont="1" applyBorder="1"/>
    <xf numFmtId="2" fontId="0" fillId="0" borderId="3" xfId="0" applyNumberFormat="1" applyFont="1" applyBorder="1"/>
    <xf numFmtId="0" fontId="0" fillId="0" borderId="6" xfId="0" applyFont="1" applyBorder="1"/>
    <xf numFmtId="0" fontId="0" fillId="0" borderId="3" xfId="0" applyFont="1" applyBorder="1"/>
    <xf numFmtId="2" fontId="0" fillId="0" borderId="4" xfId="0" applyNumberFormat="1" applyFont="1" applyBorder="1"/>
    <xf numFmtId="0" fontId="9" fillId="0" borderId="0" xfId="0" applyFont="1" applyBorder="1" applyAlignment="1">
      <alignment vertical="center" textRotation="90"/>
    </xf>
    <xf numFmtId="0" fontId="0" fillId="0" borderId="2" xfId="0" applyFont="1" applyBorder="1"/>
    <xf numFmtId="0" fontId="9" fillId="0" borderId="0" xfId="0" applyFont="1" applyBorder="1" applyAlignment="1">
      <alignment horizontal="center" vertical="center" textRotation="90"/>
    </xf>
    <xf numFmtId="2" fontId="0" fillId="0" borderId="18" xfId="0" applyNumberFormat="1" applyFont="1" applyBorder="1"/>
    <xf numFmtId="2" fontId="0" fillId="0" borderId="22" xfId="0" applyNumberFormat="1" applyFont="1" applyBorder="1"/>
    <xf numFmtId="2" fontId="0" fillId="0" borderId="24" xfId="0" applyNumberFormat="1" applyFont="1" applyBorder="1"/>
    <xf numFmtId="2" fontId="0" fillId="0" borderId="17" xfId="0" applyNumberFormat="1" applyFont="1" applyBorder="1"/>
    <xf numFmtId="2" fontId="4" fillId="0" borderId="14" xfId="0" applyNumberFormat="1" applyFont="1" applyFill="1" applyBorder="1" applyAlignment="1">
      <alignment horizontal="left"/>
    </xf>
    <xf numFmtId="2" fontId="0" fillId="0" borderId="13" xfId="0" applyNumberFormat="1" applyFont="1" applyFill="1" applyBorder="1"/>
    <xf numFmtId="2" fontId="0" fillId="0" borderId="25" xfId="0" applyNumberFormat="1" applyFont="1" applyFill="1" applyBorder="1"/>
    <xf numFmtId="2" fontId="0" fillId="0" borderId="23" xfId="0" applyNumberFormat="1" applyFont="1" applyBorder="1"/>
    <xf numFmtId="0" fontId="0" fillId="0" borderId="0" xfId="0" applyFont="1" applyBorder="1" applyAlignment="1">
      <alignment vertical="center"/>
    </xf>
    <xf numFmtId="2" fontId="0" fillId="0" borderId="2" xfId="0" applyNumberFormat="1" applyFont="1" applyFill="1" applyBorder="1" applyAlignment="1">
      <alignment wrapText="1"/>
    </xf>
    <xf numFmtId="2" fontId="0" fillId="0" borderId="3" xfId="0" applyNumberFormat="1" applyFont="1" applyFill="1" applyBorder="1" applyAlignment="1">
      <alignment wrapText="1"/>
    </xf>
    <xf numFmtId="2" fontId="0" fillId="0" borderId="3" xfId="0" applyNumberFormat="1" applyFont="1" applyBorder="1" applyAlignment="1">
      <alignment wrapText="1"/>
    </xf>
    <xf numFmtId="0" fontId="0" fillId="0" borderId="0" xfId="0" applyFont="1" applyBorder="1" applyAlignment="1">
      <alignment horizontal="right" wrapText="1"/>
    </xf>
    <xf numFmtId="0" fontId="0" fillId="0" borderId="0" xfId="0" applyFont="1" applyFill="1" applyBorder="1" applyAlignment="1">
      <alignment horizontal="right" wrapText="1"/>
    </xf>
    <xf numFmtId="0" fontId="0" fillId="0" borderId="7" xfId="0" applyFont="1" applyFill="1" applyBorder="1" applyAlignment="1">
      <alignment horizontal="right" wrapText="1"/>
    </xf>
    <xf numFmtId="2" fontId="0" fillId="0" borderId="4" xfId="0" applyNumberFormat="1" applyFont="1" applyBorder="1" applyAlignment="1">
      <alignment wrapText="1"/>
    </xf>
    <xf numFmtId="0" fontId="0" fillId="0" borderId="0" xfId="0" applyFont="1" applyBorder="1" applyAlignment="1">
      <alignment horizontal="right" vertical="center" wrapText="1"/>
    </xf>
    <xf numFmtId="0" fontId="0" fillId="0" borderId="5" xfId="0" applyFont="1" applyBorder="1" applyAlignment="1">
      <alignment vertical="center"/>
    </xf>
    <xf numFmtId="2" fontId="0" fillId="0" borderId="18" xfId="0" applyNumberFormat="1" applyFont="1" applyBorder="1" applyAlignment="1">
      <alignment vertical="center"/>
    </xf>
    <xf numFmtId="2" fontId="0" fillId="0" borderId="28" xfId="0" applyNumberFormat="1" applyFont="1" applyBorder="1"/>
    <xf numFmtId="2" fontId="0" fillId="0" borderId="24" xfId="0" applyNumberFormat="1" applyFont="1" applyBorder="1" applyAlignment="1">
      <alignment wrapText="1"/>
    </xf>
    <xf numFmtId="2" fontId="0" fillId="0" borderId="13" xfId="0" applyNumberFormat="1" applyFont="1" applyBorder="1"/>
    <xf numFmtId="2" fontId="0" fillId="0" borderId="25" xfId="0" applyNumberFormat="1" applyFont="1" applyBorder="1"/>
    <xf numFmtId="2" fontId="0" fillId="0" borderId="20" xfId="0" applyNumberFormat="1" applyFont="1" applyBorder="1" applyAlignment="1">
      <alignment wrapText="1"/>
    </xf>
    <xf numFmtId="2" fontId="0" fillId="0" borderId="20" xfId="0" applyNumberFormat="1" applyFont="1" applyBorder="1"/>
    <xf numFmtId="2" fontId="0" fillId="0" borderId="26" xfId="0" applyNumberFormat="1" applyFont="1" applyBorder="1"/>
    <xf numFmtId="2" fontId="0" fillId="0" borderId="27" xfId="0" applyNumberFormat="1" applyFont="1" applyBorder="1"/>
    <xf numFmtId="0" fontId="11" fillId="0" borderId="13" xfId="0" applyFont="1" applyBorder="1"/>
    <xf numFmtId="2" fontId="0" fillId="0" borderId="21" xfId="0" applyNumberFormat="1" applyFont="1" applyBorder="1"/>
    <xf numFmtId="2" fontId="7" fillId="0" borderId="29" xfId="0" applyNumberFormat="1" applyFont="1" applyBorder="1" applyAlignment="1">
      <alignment horizontal="left"/>
    </xf>
    <xf numFmtId="2" fontId="7" fillId="0" borderId="15" xfId="0" applyNumberFormat="1" applyFont="1" applyBorder="1" applyAlignment="1">
      <alignment horizontal="left"/>
    </xf>
    <xf numFmtId="0" fontId="8" fillId="0" borderId="11" xfId="0" applyFont="1" applyBorder="1"/>
    <xf numFmtId="0" fontId="9" fillId="0" borderId="14" xfId="0" applyFont="1" applyBorder="1" applyAlignment="1">
      <alignment horizontal="center" vertical="center" textRotation="90"/>
    </xf>
    <xf numFmtId="0" fontId="9" fillId="0" borderId="15" xfId="0" applyFont="1" applyBorder="1" applyAlignment="1">
      <alignment horizontal="center" vertical="center" textRotation="90"/>
    </xf>
    <xf numFmtId="0" fontId="9" fillId="0" borderId="16" xfId="0" applyFont="1" applyBorder="1" applyAlignment="1">
      <alignment horizontal="center" vertical="center" textRotation="90"/>
    </xf>
    <xf numFmtId="0" fontId="9" fillId="0" borderId="14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2" fontId="5" fillId="0" borderId="11" xfId="0" applyNumberFormat="1" applyFont="1" applyBorder="1" applyAlignment="1">
      <alignment horizontal="center"/>
    </xf>
    <xf numFmtId="2" fontId="5" fillId="0" borderId="12" xfId="0" applyNumberFormat="1" applyFont="1" applyBorder="1" applyAlignment="1">
      <alignment horizontal="center"/>
    </xf>
    <xf numFmtId="2" fontId="4" fillId="0" borderId="11" xfId="0" applyNumberFormat="1" applyFont="1" applyBorder="1" applyAlignment="1">
      <alignment horizontal="center"/>
    </xf>
    <xf numFmtId="2" fontId="4" fillId="0" borderId="12" xfId="0" applyNumberFormat="1" applyFont="1" applyBorder="1" applyAlignment="1">
      <alignment horizontal="center"/>
    </xf>
    <xf numFmtId="2" fontId="4" fillId="0" borderId="11" xfId="0" quotePrefix="1" applyNumberFormat="1" applyFont="1" applyBorder="1" applyAlignment="1">
      <alignment horizontal="center"/>
    </xf>
    <xf numFmtId="2" fontId="4" fillId="0" borderId="10" xfId="0" applyNumberFormat="1" applyFont="1" applyBorder="1" applyAlignment="1">
      <alignment horizontal="center"/>
    </xf>
    <xf numFmtId="2" fontId="4" fillId="0" borderId="10" xfId="0" quotePrefix="1" applyNumberFormat="1" applyFont="1" applyBorder="1" applyAlignment="1">
      <alignment horizontal="center"/>
    </xf>
    <xf numFmtId="2" fontId="4" fillId="0" borderId="12" xfId="0" quotePrefix="1" applyNumberFormat="1" applyFont="1" applyBorder="1" applyAlignment="1">
      <alignment horizontal="center"/>
    </xf>
    <xf numFmtId="2" fontId="4" fillId="0" borderId="4" xfId="0" quotePrefix="1" applyNumberFormat="1" applyFont="1" applyBorder="1" applyAlignment="1">
      <alignment horizontal="center"/>
    </xf>
    <xf numFmtId="2" fontId="4" fillId="0" borderId="9" xfId="0" quotePrefix="1" applyNumberFormat="1" applyFont="1" applyBorder="1" applyAlignment="1">
      <alignment horizontal="center"/>
    </xf>
    <xf numFmtId="2" fontId="4" fillId="0" borderId="19" xfId="0" quotePrefix="1" applyNumberFormat="1" applyFont="1" applyBorder="1" applyAlignment="1">
      <alignment horizontal="center"/>
    </xf>
  </cellXfs>
  <cellStyles count="19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2" builtinId="9" hidden="1"/>
    <cellStyle name="Followed Hyperlink" xfId="1124" builtinId="9" hidden="1"/>
    <cellStyle name="Followed Hyperlink" xfId="1126" builtinId="9" hidden="1"/>
    <cellStyle name="Followed Hyperlink" xfId="1128" builtinId="9" hidden="1"/>
    <cellStyle name="Followed Hyperlink" xfId="1130" builtinId="9" hidden="1"/>
    <cellStyle name="Followed Hyperlink" xfId="1132" builtinId="9" hidden="1"/>
    <cellStyle name="Followed Hyperlink" xfId="1134" builtinId="9" hidden="1"/>
    <cellStyle name="Followed Hyperlink" xfId="1136" builtinId="9" hidden="1"/>
    <cellStyle name="Followed Hyperlink" xfId="1138" builtinId="9" hidden="1"/>
    <cellStyle name="Followed Hyperlink" xfId="1140" builtinId="9" hidden="1"/>
    <cellStyle name="Followed Hyperlink" xfId="1142" builtinId="9" hidden="1"/>
    <cellStyle name="Followed Hyperlink" xfId="1144" builtinId="9" hidden="1"/>
    <cellStyle name="Followed Hyperlink" xfId="1146" builtinId="9" hidden="1"/>
    <cellStyle name="Followed Hyperlink" xfId="1148" builtinId="9" hidden="1"/>
    <cellStyle name="Followed Hyperlink" xfId="1150" builtinId="9" hidden="1"/>
    <cellStyle name="Followed Hyperlink" xfId="1152" builtinId="9" hidden="1"/>
    <cellStyle name="Followed Hyperlink" xfId="1154" builtinId="9" hidden="1"/>
    <cellStyle name="Followed Hyperlink" xfId="1156" builtinId="9" hidden="1"/>
    <cellStyle name="Followed Hyperlink" xfId="1158" builtinId="9" hidden="1"/>
    <cellStyle name="Followed Hyperlink" xfId="1160" builtinId="9" hidden="1"/>
    <cellStyle name="Followed Hyperlink" xfId="1162" builtinId="9" hidden="1"/>
    <cellStyle name="Followed Hyperlink" xfId="1164" builtinId="9" hidden="1"/>
    <cellStyle name="Followed Hyperlink" xfId="1166" builtinId="9" hidden="1"/>
    <cellStyle name="Followed Hyperlink" xfId="1168" builtinId="9" hidden="1"/>
    <cellStyle name="Followed Hyperlink" xfId="1170" builtinId="9" hidden="1"/>
    <cellStyle name="Followed Hyperlink" xfId="1172" builtinId="9" hidden="1"/>
    <cellStyle name="Followed Hyperlink" xfId="1174" builtinId="9" hidden="1"/>
    <cellStyle name="Followed Hyperlink" xfId="1176" builtinId="9" hidden="1"/>
    <cellStyle name="Followed Hyperlink" xfId="1178" builtinId="9" hidden="1"/>
    <cellStyle name="Followed Hyperlink" xfId="1180" builtinId="9" hidden="1"/>
    <cellStyle name="Followed Hyperlink" xfId="1182" builtinId="9" hidden="1"/>
    <cellStyle name="Followed Hyperlink" xfId="1184" builtinId="9" hidden="1"/>
    <cellStyle name="Followed Hyperlink" xfId="1186" builtinId="9" hidden="1"/>
    <cellStyle name="Followed Hyperlink" xfId="1188" builtinId="9" hidden="1"/>
    <cellStyle name="Followed Hyperlink" xfId="1190" builtinId="9" hidden="1"/>
    <cellStyle name="Followed Hyperlink" xfId="1192" builtinId="9" hidden="1"/>
    <cellStyle name="Followed Hyperlink" xfId="1194" builtinId="9" hidden="1"/>
    <cellStyle name="Followed Hyperlink" xfId="1196" builtinId="9" hidden="1"/>
    <cellStyle name="Followed Hyperlink" xfId="1198" builtinId="9" hidden="1"/>
    <cellStyle name="Followed Hyperlink" xfId="1200" builtinId="9" hidden="1"/>
    <cellStyle name="Followed Hyperlink" xfId="1202" builtinId="9" hidden="1"/>
    <cellStyle name="Followed Hyperlink" xfId="1204" builtinId="9" hidden="1"/>
    <cellStyle name="Followed Hyperlink" xfId="1206" builtinId="9" hidden="1"/>
    <cellStyle name="Followed Hyperlink" xfId="1208" builtinId="9" hidden="1"/>
    <cellStyle name="Followed Hyperlink" xfId="1210" builtinId="9" hidden="1"/>
    <cellStyle name="Followed Hyperlink" xfId="1212" builtinId="9" hidden="1"/>
    <cellStyle name="Followed Hyperlink" xfId="1214" builtinId="9" hidden="1"/>
    <cellStyle name="Followed Hyperlink" xfId="1216" builtinId="9" hidden="1"/>
    <cellStyle name="Followed Hyperlink" xfId="1218" builtinId="9" hidden="1"/>
    <cellStyle name="Followed Hyperlink" xfId="1220" builtinId="9" hidden="1"/>
    <cellStyle name="Followed Hyperlink" xfId="1222" builtinId="9" hidden="1"/>
    <cellStyle name="Followed Hyperlink" xfId="1224" builtinId="9" hidden="1"/>
    <cellStyle name="Followed Hyperlink" xfId="1226" builtinId="9" hidden="1"/>
    <cellStyle name="Followed Hyperlink" xfId="1228" builtinId="9" hidden="1"/>
    <cellStyle name="Followed Hyperlink" xfId="1230" builtinId="9" hidden="1"/>
    <cellStyle name="Followed Hyperlink" xfId="1232" builtinId="9" hidden="1"/>
    <cellStyle name="Followed Hyperlink" xfId="1234" builtinId="9" hidden="1"/>
    <cellStyle name="Followed Hyperlink" xfId="1236" builtinId="9" hidden="1"/>
    <cellStyle name="Followed Hyperlink" xfId="1238" builtinId="9" hidden="1"/>
    <cellStyle name="Followed Hyperlink" xfId="1240" builtinId="9" hidden="1"/>
    <cellStyle name="Followed Hyperlink" xfId="1242" builtinId="9" hidden="1"/>
    <cellStyle name="Followed Hyperlink" xfId="1244" builtinId="9" hidden="1"/>
    <cellStyle name="Followed Hyperlink" xfId="1246" builtinId="9" hidden="1"/>
    <cellStyle name="Followed Hyperlink" xfId="1248" builtinId="9" hidden="1"/>
    <cellStyle name="Followed Hyperlink" xfId="1250" builtinId="9" hidden="1"/>
    <cellStyle name="Followed Hyperlink" xfId="1252" builtinId="9" hidden="1"/>
    <cellStyle name="Followed Hyperlink" xfId="1254" builtinId="9" hidden="1"/>
    <cellStyle name="Followed Hyperlink" xfId="1256" builtinId="9" hidden="1"/>
    <cellStyle name="Followed Hyperlink" xfId="1258" builtinId="9" hidden="1"/>
    <cellStyle name="Followed Hyperlink" xfId="1260" builtinId="9" hidden="1"/>
    <cellStyle name="Followed Hyperlink" xfId="1262" builtinId="9" hidden="1"/>
    <cellStyle name="Followed Hyperlink" xfId="1264" builtinId="9" hidden="1"/>
    <cellStyle name="Followed Hyperlink" xfId="1266" builtinId="9" hidden="1"/>
    <cellStyle name="Followed Hyperlink" xfId="1268" builtinId="9" hidden="1"/>
    <cellStyle name="Followed Hyperlink" xfId="1270" builtinId="9" hidden="1"/>
    <cellStyle name="Followed Hyperlink" xfId="1272" builtinId="9" hidden="1"/>
    <cellStyle name="Followed Hyperlink" xfId="1274" builtinId="9" hidden="1"/>
    <cellStyle name="Followed Hyperlink" xfId="1276" builtinId="9" hidden="1"/>
    <cellStyle name="Followed Hyperlink" xfId="1278" builtinId="9" hidden="1"/>
    <cellStyle name="Followed Hyperlink" xfId="1280" builtinId="9" hidden="1"/>
    <cellStyle name="Followed Hyperlink" xfId="1282" builtinId="9" hidden="1"/>
    <cellStyle name="Followed Hyperlink" xfId="1284" builtinId="9" hidden="1"/>
    <cellStyle name="Followed Hyperlink" xfId="1286" builtinId="9" hidden="1"/>
    <cellStyle name="Followed Hyperlink" xfId="1288" builtinId="9" hidden="1"/>
    <cellStyle name="Followed Hyperlink" xfId="1290" builtinId="9" hidden="1"/>
    <cellStyle name="Followed Hyperlink" xfId="1292" builtinId="9" hidden="1"/>
    <cellStyle name="Followed Hyperlink" xfId="1294" builtinId="9" hidden="1"/>
    <cellStyle name="Followed Hyperlink" xfId="1296" builtinId="9" hidden="1"/>
    <cellStyle name="Followed Hyperlink" xfId="1298" builtinId="9" hidden="1"/>
    <cellStyle name="Followed Hyperlink" xfId="1300" builtinId="9" hidden="1"/>
    <cellStyle name="Followed Hyperlink" xfId="1302" builtinId="9" hidden="1"/>
    <cellStyle name="Followed Hyperlink" xfId="1304" builtinId="9" hidden="1"/>
    <cellStyle name="Followed Hyperlink" xfId="1306" builtinId="9" hidden="1"/>
    <cellStyle name="Followed Hyperlink" xfId="1308" builtinId="9" hidden="1"/>
    <cellStyle name="Followed Hyperlink" xfId="1310" builtinId="9" hidden="1"/>
    <cellStyle name="Followed Hyperlink" xfId="1312" builtinId="9" hidden="1"/>
    <cellStyle name="Followed Hyperlink" xfId="1314" builtinId="9" hidden="1"/>
    <cellStyle name="Followed Hyperlink" xfId="1316" builtinId="9" hidden="1"/>
    <cellStyle name="Followed Hyperlink" xfId="1318" builtinId="9" hidden="1"/>
    <cellStyle name="Followed Hyperlink" xfId="1320" builtinId="9" hidden="1"/>
    <cellStyle name="Followed Hyperlink" xfId="1322" builtinId="9" hidden="1"/>
    <cellStyle name="Followed Hyperlink" xfId="1324" builtinId="9" hidden="1"/>
    <cellStyle name="Followed Hyperlink" xfId="1326" builtinId="9" hidden="1"/>
    <cellStyle name="Followed Hyperlink" xfId="1328" builtinId="9" hidden="1"/>
    <cellStyle name="Followed Hyperlink" xfId="1330" builtinId="9" hidden="1"/>
    <cellStyle name="Followed Hyperlink" xfId="1332" builtinId="9" hidden="1"/>
    <cellStyle name="Followed Hyperlink" xfId="1334" builtinId="9" hidden="1"/>
    <cellStyle name="Followed Hyperlink" xfId="1336" builtinId="9" hidden="1"/>
    <cellStyle name="Followed Hyperlink" xfId="1338" builtinId="9" hidden="1"/>
    <cellStyle name="Followed Hyperlink" xfId="1340" builtinId="9" hidden="1"/>
    <cellStyle name="Followed Hyperlink" xfId="1342" builtinId="9" hidden="1"/>
    <cellStyle name="Followed Hyperlink" xfId="1344" builtinId="9" hidden="1"/>
    <cellStyle name="Followed Hyperlink" xfId="1346" builtinId="9" hidden="1"/>
    <cellStyle name="Followed Hyperlink" xfId="1348" builtinId="9" hidden="1"/>
    <cellStyle name="Followed Hyperlink" xfId="1350" builtinId="9" hidden="1"/>
    <cellStyle name="Followed Hyperlink" xfId="1352" builtinId="9" hidden="1"/>
    <cellStyle name="Followed Hyperlink" xfId="1354" builtinId="9" hidden="1"/>
    <cellStyle name="Followed Hyperlink" xfId="1356" builtinId="9" hidden="1"/>
    <cellStyle name="Followed Hyperlink" xfId="1358" builtinId="9" hidden="1"/>
    <cellStyle name="Followed Hyperlink" xfId="1360" builtinId="9" hidden="1"/>
    <cellStyle name="Followed Hyperlink" xfId="1362" builtinId="9" hidden="1"/>
    <cellStyle name="Followed Hyperlink" xfId="1364" builtinId="9" hidden="1"/>
    <cellStyle name="Followed Hyperlink" xfId="1366" builtinId="9" hidden="1"/>
    <cellStyle name="Followed Hyperlink" xfId="1368" builtinId="9" hidden="1"/>
    <cellStyle name="Followed Hyperlink" xfId="1370" builtinId="9" hidden="1"/>
    <cellStyle name="Followed Hyperlink" xfId="1372" builtinId="9" hidden="1"/>
    <cellStyle name="Followed Hyperlink" xfId="1374" builtinId="9" hidden="1"/>
    <cellStyle name="Followed Hyperlink" xfId="1376" builtinId="9" hidden="1"/>
    <cellStyle name="Followed Hyperlink" xfId="1378" builtinId="9" hidden="1"/>
    <cellStyle name="Followed Hyperlink" xfId="1380" builtinId="9" hidden="1"/>
    <cellStyle name="Followed Hyperlink" xfId="1382" builtinId="9" hidden="1"/>
    <cellStyle name="Followed Hyperlink" xfId="1384" builtinId="9" hidden="1"/>
    <cellStyle name="Followed Hyperlink" xfId="1386" builtinId="9" hidden="1"/>
    <cellStyle name="Followed Hyperlink" xfId="1388" builtinId="9" hidden="1"/>
    <cellStyle name="Followed Hyperlink" xfId="1390" builtinId="9" hidden="1"/>
    <cellStyle name="Followed Hyperlink" xfId="1392" builtinId="9" hidden="1"/>
    <cellStyle name="Followed Hyperlink" xfId="1394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8" builtinId="9" hidden="1"/>
    <cellStyle name="Followed Hyperlink" xfId="1550" builtinId="9" hidden="1"/>
    <cellStyle name="Followed Hyperlink" xfId="1552" builtinId="9" hidden="1"/>
    <cellStyle name="Followed Hyperlink" xfId="1554" builtinId="9" hidden="1"/>
    <cellStyle name="Followed Hyperlink" xfId="1556" builtinId="9" hidden="1"/>
    <cellStyle name="Followed Hyperlink" xfId="1558" builtinId="9" hidden="1"/>
    <cellStyle name="Followed Hyperlink" xfId="1560" builtinId="9" hidden="1"/>
    <cellStyle name="Followed Hyperlink" xfId="1562" builtinId="9" hidden="1"/>
    <cellStyle name="Followed Hyperlink" xfId="1564" builtinId="9" hidden="1"/>
    <cellStyle name="Followed Hyperlink" xfId="1566" builtinId="9" hidden="1"/>
    <cellStyle name="Followed Hyperlink" xfId="1568" builtinId="9" hidden="1"/>
    <cellStyle name="Followed Hyperlink" xfId="1570" builtinId="9" hidden="1"/>
    <cellStyle name="Followed Hyperlink" xfId="1572" builtinId="9" hidden="1"/>
    <cellStyle name="Followed Hyperlink" xfId="1574" builtinId="9" hidden="1"/>
    <cellStyle name="Followed Hyperlink" xfId="1576" builtinId="9" hidden="1"/>
    <cellStyle name="Followed Hyperlink" xfId="1578" builtinId="9" hidden="1"/>
    <cellStyle name="Followed Hyperlink" xfId="1580" builtinId="9" hidden="1"/>
    <cellStyle name="Followed Hyperlink" xfId="1582" builtinId="9" hidden="1"/>
    <cellStyle name="Followed Hyperlink" xfId="1584" builtinId="9" hidden="1"/>
    <cellStyle name="Followed Hyperlink" xfId="1586" builtinId="9" hidden="1"/>
    <cellStyle name="Followed Hyperlink" xfId="1588" builtinId="9" hidden="1"/>
    <cellStyle name="Followed Hyperlink" xfId="1590" builtinId="9" hidden="1"/>
    <cellStyle name="Followed Hyperlink" xfId="1592" builtinId="9" hidden="1"/>
    <cellStyle name="Followed Hyperlink" xfId="1594" builtinId="9" hidden="1"/>
    <cellStyle name="Followed Hyperlink" xfId="1596" builtinId="9" hidden="1"/>
    <cellStyle name="Followed Hyperlink" xfId="1598" builtinId="9" hidden="1"/>
    <cellStyle name="Followed Hyperlink" xfId="1600" builtinId="9" hidden="1"/>
    <cellStyle name="Followed Hyperlink" xfId="1602" builtinId="9" hidden="1"/>
    <cellStyle name="Followed Hyperlink" xfId="1604" builtinId="9" hidden="1"/>
    <cellStyle name="Followed Hyperlink" xfId="1606" builtinId="9" hidden="1"/>
    <cellStyle name="Followed Hyperlink" xfId="1608" builtinId="9" hidden="1"/>
    <cellStyle name="Followed Hyperlink" xfId="1610" builtinId="9" hidden="1"/>
    <cellStyle name="Followed Hyperlink" xfId="1612" builtinId="9" hidden="1"/>
    <cellStyle name="Followed Hyperlink" xfId="1614" builtinId="9" hidden="1"/>
    <cellStyle name="Followed Hyperlink" xfId="1616" builtinId="9" hidden="1"/>
    <cellStyle name="Followed Hyperlink" xfId="1618" builtinId="9" hidden="1"/>
    <cellStyle name="Followed Hyperlink" xfId="1620" builtinId="9" hidden="1"/>
    <cellStyle name="Followed Hyperlink" xfId="1622" builtinId="9" hidden="1"/>
    <cellStyle name="Followed Hyperlink" xfId="1624" builtinId="9" hidden="1"/>
    <cellStyle name="Followed Hyperlink" xfId="1626" builtinId="9" hidden="1"/>
    <cellStyle name="Followed Hyperlink" xfId="1628" builtinId="9" hidden="1"/>
    <cellStyle name="Followed Hyperlink" xfId="1630" builtinId="9" hidden="1"/>
    <cellStyle name="Followed Hyperlink" xfId="1632" builtinId="9" hidden="1"/>
    <cellStyle name="Followed Hyperlink" xfId="1634" builtinId="9" hidden="1"/>
    <cellStyle name="Followed Hyperlink" xfId="1636" builtinId="9" hidden="1"/>
    <cellStyle name="Followed Hyperlink" xfId="1638" builtinId="9" hidden="1"/>
    <cellStyle name="Followed Hyperlink" xfId="1640" builtinId="9" hidden="1"/>
    <cellStyle name="Followed Hyperlink" xfId="1642" builtinId="9" hidden="1"/>
    <cellStyle name="Followed Hyperlink" xfId="1644" builtinId="9" hidden="1"/>
    <cellStyle name="Followed Hyperlink" xfId="1646" builtinId="9" hidden="1"/>
    <cellStyle name="Followed Hyperlink" xfId="1648" builtinId="9" hidden="1"/>
    <cellStyle name="Followed Hyperlink" xfId="1650" builtinId="9" hidden="1"/>
    <cellStyle name="Followed Hyperlink" xfId="1652" builtinId="9" hidden="1"/>
    <cellStyle name="Followed Hyperlink" xfId="1654" builtinId="9" hidden="1"/>
    <cellStyle name="Followed Hyperlink" xfId="1656" builtinId="9" hidden="1"/>
    <cellStyle name="Followed Hyperlink" xfId="1658" builtinId="9" hidden="1"/>
    <cellStyle name="Followed Hyperlink" xfId="1660" builtinId="9" hidden="1"/>
    <cellStyle name="Followed Hyperlink" xfId="1662" builtinId="9" hidden="1"/>
    <cellStyle name="Followed Hyperlink" xfId="1664" builtinId="9" hidden="1"/>
    <cellStyle name="Followed Hyperlink" xfId="1666" builtinId="9" hidden="1"/>
    <cellStyle name="Followed Hyperlink" xfId="1668" builtinId="9" hidden="1"/>
    <cellStyle name="Followed Hyperlink" xfId="1670" builtinId="9" hidden="1"/>
    <cellStyle name="Followed Hyperlink" xfId="1672" builtinId="9" hidden="1"/>
    <cellStyle name="Followed Hyperlink" xfId="1674" builtinId="9" hidden="1"/>
    <cellStyle name="Followed Hyperlink" xfId="1676" builtinId="9" hidden="1"/>
    <cellStyle name="Followed Hyperlink" xfId="1678" builtinId="9" hidden="1"/>
    <cellStyle name="Followed Hyperlink" xfId="1680" builtinId="9" hidden="1"/>
    <cellStyle name="Followed Hyperlink" xfId="1682" builtinId="9" hidden="1"/>
    <cellStyle name="Followed Hyperlink" xfId="1684" builtinId="9" hidden="1"/>
    <cellStyle name="Followed Hyperlink" xfId="1686" builtinId="9" hidden="1"/>
    <cellStyle name="Followed Hyperlink" xfId="1688" builtinId="9" hidden="1"/>
    <cellStyle name="Followed Hyperlink" xfId="1690" builtinId="9" hidden="1"/>
    <cellStyle name="Followed Hyperlink" xfId="1692" builtinId="9" hidden="1"/>
    <cellStyle name="Followed Hyperlink" xfId="1694" builtinId="9" hidden="1"/>
    <cellStyle name="Followed Hyperlink" xfId="1696" builtinId="9" hidden="1"/>
    <cellStyle name="Followed Hyperlink" xfId="1698" builtinId="9" hidden="1"/>
    <cellStyle name="Followed Hyperlink" xfId="1700" builtinId="9" hidden="1"/>
    <cellStyle name="Followed Hyperlink" xfId="1702" builtinId="9" hidden="1"/>
    <cellStyle name="Followed Hyperlink" xfId="1704" builtinId="9" hidden="1"/>
    <cellStyle name="Followed Hyperlink" xfId="1706" builtinId="9" hidden="1"/>
    <cellStyle name="Followed Hyperlink" xfId="1708" builtinId="9" hidden="1"/>
    <cellStyle name="Followed Hyperlink" xfId="1710" builtinId="9" hidden="1"/>
    <cellStyle name="Followed Hyperlink" xfId="1712" builtinId="9" hidden="1"/>
    <cellStyle name="Followed Hyperlink" xfId="1714" builtinId="9" hidden="1"/>
    <cellStyle name="Followed Hyperlink" xfId="1716" builtinId="9" hidden="1"/>
    <cellStyle name="Followed Hyperlink" xfId="1718" builtinId="9" hidden="1"/>
    <cellStyle name="Followed Hyperlink" xfId="1720" builtinId="9" hidden="1"/>
    <cellStyle name="Followed Hyperlink" xfId="1722" builtinId="9" hidden="1"/>
    <cellStyle name="Followed Hyperlink" xfId="1724" builtinId="9" hidden="1"/>
    <cellStyle name="Followed Hyperlink" xfId="1726" builtinId="9" hidden="1"/>
    <cellStyle name="Followed Hyperlink" xfId="1728" builtinId="9" hidden="1"/>
    <cellStyle name="Followed Hyperlink" xfId="1730" builtinId="9" hidden="1"/>
    <cellStyle name="Followed Hyperlink" xfId="1732" builtinId="9" hidden="1"/>
    <cellStyle name="Followed Hyperlink" xfId="1734" builtinId="9" hidden="1"/>
    <cellStyle name="Followed Hyperlink" xfId="1736" builtinId="9" hidden="1"/>
    <cellStyle name="Followed Hyperlink" xfId="1738" builtinId="9" hidden="1"/>
    <cellStyle name="Followed Hyperlink" xfId="1740" builtinId="9" hidden="1"/>
    <cellStyle name="Followed Hyperlink" xfId="1742" builtinId="9" hidden="1"/>
    <cellStyle name="Followed Hyperlink" xfId="1744" builtinId="9" hidden="1"/>
    <cellStyle name="Followed Hyperlink" xfId="1746" builtinId="9" hidden="1"/>
    <cellStyle name="Followed Hyperlink" xfId="1748" builtinId="9" hidden="1"/>
    <cellStyle name="Followed Hyperlink" xfId="1750" builtinId="9" hidden="1"/>
    <cellStyle name="Followed Hyperlink" xfId="1752" builtinId="9" hidden="1"/>
    <cellStyle name="Followed Hyperlink" xfId="1754" builtinId="9" hidden="1"/>
    <cellStyle name="Followed Hyperlink" xfId="1756" builtinId="9" hidden="1"/>
    <cellStyle name="Followed Hyperlink" xfId="1758" builtinId="9" hidden="1"/>
    <cellStyle name="Followed Hyperlink" xfId="1760" builtinId="9" hidden="1"/>
    <cellStyle name="Followed Hyperlink" xfId="1762" builtinId="9" hidden="1"/>
    <cellStyle name="Followed Hyperlink" xfId="1764" builtinId="9" hidden="1"/>
    <cellStyle name="Followed Hyperlink" xfId="1766" builtinId="9" hidden="1"/>
    <cellStyle name="Followed Hyperlink" xfId="1768" builtinId="9" hidden="1"/>
    <cellStyle name="Followed Hyperlink" xfId="1770" builtinId="9" hidden="1"/>
    <cellStyle name="Followed Hyperlink" xfId="1772" builtinId="9" hidden="1"/>
    <cellStyle name="Followed Hyperlink" xfId="1774" builtinId="9" hidden="1"/>
    <cellStyle name="Followed Hyperlink" xfId="1776" builtinId="9" hidden="1"/>
    <cellStyle name="Followed Hyperlink" xfId="1778" builtinId="9" hidden="1"/>
    <cellStyle name="Followed Hyperlink" xfId="1780" builtinId="9" hidden="1"/>
    <cellStyle name="Followed Hyperlink" xfId="1782" builtinId="9" hidden="1"/>
    <cellStyle name="Followed Hyperlink" xfId="1784" builtinId="9" hidden="1"/>
    <cellStyle name="Followed Hyperlink" xfId="1786" builtinId="9" hidden="1"/>
    <cellStyle name="Followed Hyperlink" xfId="1788" builtinId="9" hidden="1"/>
    <cellStyle name="Followed Hyperlink" xfId="1790" builtinId="9" hidden="1"/>
    <cellStyle name="Followed Hyperlink" xfId="1792" builtinId="9" hidden="1"/>
    <cellStyle name="Followed Hyperlink" xfId="1794" builtinId="9" hidden="1"/>
    <cellStyle name="Followed Hyperlink" xfId="1796" builtinId="9" hidden="1"/>
    <cellStyle name="Followed Hyperlink" xfId="1798" builtinId="9" hidden="1"/>
    <cellStyle name="Followed Hyperlink" xfId="1800" builtinId="9" hidden="1"/>
    <cellStyle name="Followed Hyperlink" xfId="1802" builtinId="9" hidden="1"/>
    <cellStyle name="Followed Hyperlink" xfId="1804" builtinId="9" hidden="1"/>
    <cellStyle name="Followed Hyperlink" xfId="1806" builtinId="9" hidden="1"/>
    <cellStyle name="Followed Hyperlink" xfId="1808" builtinId="9" hidden="1"/>
    <cellStyle name="Followed Hyperlink" xfId="1810" builtinId="9" hidden="1"/>
    <cellStyle name="Followed Hyperlink" xfId="1812" builtinId="9" hidden="1"/>
    <cellStyle name="Followed Hyperlink" xfId="1814" builtinId="9" hidden="1"/>
    <cellStyle name="Followed Hyperlink" xfId="1816" builtinId="9" hidden="1"/>
    <cellStyle name="Followed Hyperlink" xfId="1818" builtinId="9" hidden="1"/>
    <cellStyle name="Followed Hyperlink" xfId="1820" builtinId="9" hidden="1"/>
    <cellStyle name="Followed Hyperlink" xfId="1822" builtinId="9" hidden="1"/>
    <cellStyle name="Followed Hyperlink" xfId="1824" builtinId="9" hidden="1"/>
    <cellStyle name="Followed Hyperlink" xfId="1826" builtinId="9" hidden="1"/>
    <cellStyle name="Followed Hyperlink" xfId="1828" builtinId="9" hidden="1"/>
    <cellStyle name="Followed Hyperlink" xfId="1830" builtinId="9" hidden="1"/>
    <cellStyle name="Followed Hyperlink" xfId="1832" builtinId="9" hidden="1"/>
    <cellStyle name="Followed Hyperlink" xfId="1834" builtinId="9" hidden="1"/>
    <cellStyle name="Followed Hyperlink" xfId="1836" builtinId="9" hidden="1"/>
    <cellStyle name="Followed Hyperlink" xfId="1838" builtinId="9" hidden="1"/>
    <cellStyle name="Followed Hyperlink" xfId="1840" builtinId="9" hidden="1"/>
    <cellStyle name="Followed Hyperlink" xfId="1842" builtinId="9" hidden="1"/>
    <cellStyle name="Followed Hyperlink" xfId="1844" builtinId="9" hidden="1"/>
    <cellStyle name="Followed Hyperlink" xfId="1846" builtinId="9" hidden="1"/>
    <cellStyle name="Followed Hyperlink" xfId="1848" builtinId="9" hidden="1"/>
    <cellStyle name="Followed Hyperlink" xfId="1850" builtinId="9" hidden="1"/>
    <cellStyle name="Followed Hyperlink" xfId="1852" builtinId="9" hidden="1"/>
    <cellStyle name="Followed Hyperlink" xfId="1854" builtinId="9" hidden="1"/>
    <cellStyle name="Followed Hyperlink" xfId="1856" builtinId="9" hidden="1"/>
    <cellStyle name="Followed Hyperlink" xfId="1858" builtinId="9" hidden="1"/>
    <cellStyle name="Followed Hyperlink" xfId="1860" builtinId="9" hidden="1"/>
    <cellStyle name="Followed Hyperlink" xfId="1862" builtinId="9" hidden="1"/>
    <cellStyle name="Followed Hyperlink" xfId="1864" builtinId="9" hidden="1"/>
    <cellStyle name="Followed Hyperlink" xfId="1866" builtinId="9" hidden="1"/>
    <cellStyle name="Followed Hyperlink" xfId="1868" builtinId="9" hidden="1"/>
    <cellStyle name="Followed Hyperlink" xfId="1870" builtinId="9" hidden="1"/>
    <cellStyle name="Followed Hyperlink" xfId="1872" builtinId="9" hidden="1"/>
    <cellStyle name="Followed Hyperlink" xfId="1874" builtinId="9" hidden="1"/>
    <cellStyle name="Followed Hyperlink" xfId="1876" builtinId="9" hidden="1"/>
    <cellStyle name="Followed Hyperlink" xfId="1878" builtinId="9" hidden="1"/>
    <cellStyle name="Followed Hyperlink" xfId="1880" builtinId="9" hidden="1"/>
    <cellStyle name="Followed Hyperlink" xfId="1882" builtinId="9" hidden="1"/>
    <cellStyle name="Followed Hyperlink" xfId="1884" builtinId="9" hidden="1"/>
    <cellStyle name="Followed Hyperlink" xfId="1886" builtinId="9" hidden="1"/>
    <cellStyle name="Followed Hyperlink" xfId="1888" builtinId="9" hidden="1"/>
    <cellStyle name="Followed Hyperlink" xfId="1890" builtinId="9" hidden="1"/>
    <cellStyle name="Followed Hyperlink" xfId="1892" builtinId="9" hidden="1"/>
    <cellStyle name="Followed Hyperlink" xfId="1894" builtinId="9" hidden="1"/>
    <cellStyle name="Followed Hyperlink" xfId="1896" builtinId="9" hidden="1"/>
    <cellStyle name="Followed Hyperlink" xfId="1898" builtinId="9" hidden="1"/>
    <cellStyle name="Followed Hyperlink" xfId="1900" builtinId="9" hidden="1"/>
    <cellStyle name="Followed Hyperlink" xfId="1902" builtinId="9" hidden="1"/>
    <cellStyle name="Followed Hyperlink" xfId="1904" builtinId="9" hidden="1"/>
    <cellStyle name="Followed Hyperlink" xfId="1906" builtinId="9" hidden="1"/>
    <cellStyle name="Followed Hyperlink" xfId="1908" builtinId="9" hidden="1"/>
    <cellStyle name="Followed Hyperlink" xfId="19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121" builtinId="8" hidden="1"/>
    <cellStyle name="Hyperlink" xfId="1123" builtinId="8" hidden="1"/>
    <cellStyle name="Hyperlink" xfId="1125" builtinId="8" hidden="1"/>
    <cellStyle name="Hyperlink" xfId="1127" builtinId="8" hidden="1"/>
    <cellStyle name="Hyperlink" xfId="1129" builtinId="8" hidden="1"/>
    <cellStyle name="Hyperlink" xfId="1131" builtinId="8" hidden="1"/>
    <cellStyle name="Hyperlink" xfId="1133" builtinId="8" hidden="1"/>
    <cellStyle name="Hyperlink" xfId="1135" builtinId="8" hidden="1"/>
    <cellStyle name="Hyperlink" xfId="1137" builtinId="8" hidden="1"/>
    <cellStyle name="Hyperlink" xfId="1139" builtinId="8" hidden="1"/>
    <cellStyle name="Hyperlink" xfId="1141" builtinId="8" hidden="1"/>
    <cellStyle name="Hyperlink" xfId="1143" builtinId="8" hidden="1"/>
    <cellStyle name="Hyperlink" xfId="1145" builtinId="8" hidden="1"/>
    <cellStyle name="Hyperlink" xfId="1147" builtinId="8" hidden="1"/>
    <cellStyle name="Hyperlink" xfId="1149" builtinId="8" hidden="1"/>
    <cellStyle name="Hyperlink" xfId="1151" builtinId="8" hidden="1"/>
    <cellStyle name="Hyperlink" xfId="1153" builtinId="8" hidden="1"/>
    <cellStyle name="Hyperlink" xfId="1155" builtinId="8" hidden="1"/>
    <cellStyle name="Hyperlink" xfId="1157" builtinId="8" hidden="1"/>
    <cellStyle name="Hyperlink" xfId="1159" builtinId="8" hidden="1"/>
    <cellStyle name="Hyperlink" xfId="1161" builtinId="8" hidden="1"/>
    <cellStyle name="Hyperlink" xfId="1163" builtinId="8" hidden="1"/>
    <cellStyle name="Hyperlink" xfId="1165" builtinId="8" hidden="1"/>
    <cellStyle name="Hyperlink" xfId="1167" builtinId="8" hidden="1"/>
    <cellStyle name="Hyperlink" xfId="1169" builtinId="8" hidden="1"/>
    <cellStyle name="Hyperlink" xfId="1171" builtinId="8" hidden="1"/>
    <cellStyle name="Hyperlink" xfId="1173" builtinId="8" hidden="1"/>
    <cellStyle name="Hyperlink" xfId="1175" builtinId="8" hidden="1"/>
    <cellStyle name="Hyperlink" xfId="1177" builtinId="8" hidden="1"/>
    <cellStyle name="Hyperlink" xfId="1179" builtinId="8" hidden="1"/>
    <cellStyle name="Hyperlink" xfId="1181" builtinId="8" hidden="1"/>
    <cellStyle name="Hyperlink" xfId="1183" builtinId="8" hidden="1"/>
    <cellStyle name="Hyperlink" xfId="1185" builtinId="8" hidden="1"/>
    <cellStyle name="Hyperlink" xfId="1187" builtinId="8" hidden="1"/>
    <cellStyle name="Hyperlink" xfId="1189" builtinId="8" hidden="1"/>
    <cellStyle name="Hyperlink" xfId="1191" builtinId="8" hidden="1"/>
    <cellStyle name="Hyperlink" xfId="1193" builtinId="8" hidden="1"/>
    <cellStyle name="Hyperlink" xfId="1195" builtinId="8" hidden="1"/>
    <cellStyle name="Hyperlink" xfId="1197" builtinId="8" hidden="1"/>
    <cellStyle name="Hyperlink" xfId="1199" builtinId="8" hidden="1"/>
    <cellStyle name="Hyperlink" xfId="1201" builtinId="8" hidden="1"/>
    <cellStyle name="Hyperlink" xfId="1203" builtinId="8" hidden="1"/>
    <cellStyle name="Hyperlink" xfId="1205" builtinId="8" hidden="1"/>
    <cellStyle name="Hyperlink" xfId="1207" builtinId="8" hidden="1"/>
    <cellStyle name="Hyperlink" xfId="1209" builtinId="8" hidden="1"/>
    <cellStyle name="Hyperlink" xfId="1211" builtinId="8" hidden="1"/>
    <cellStyle name="Hyperlink" xfId="1213" builtinId="8" hidden="1"/>
    <cellStyle name="Hyperlink" xfId="1215" builtinId="8" hidden="1"/>
    <cellStyle name="Hyperlink" xfId="1217" builtinId="8" hidden="1"/>
    <cellStyle name="Hyperlink" xfId="1219" builtinId="8" hidden="1"/>
    <cellStyle name="Hyperlink" xfId="1221" builtinId="8" hidden="1"/>
    <cellStyle name="Hyperlink" xfId="1223" builtinId="8" hidden="1"/>
    <cellStyle name="Hyperlink" xfId="1225" builtinId="8" hidden="1"/>
    <cellStyle name="Hyperlink" xfId="1227" builtinId="8" hidden="1"/>
    <cellStyle name="Hyperlink" xfId="1229" builtinId="8" hidden="1"/>
    <cellStyle name="Hyperlink" xfId="1231" builtinId="8" hidden="1"/>
    <cellStyle name="Hyperlink" xfId="1233" builtinId="8" hidden="1"/>
    <cellStyle name="Hyperlink" xfId="1235" builtinId="8" hidden="1"/>
    <cellStyle name="Hyperlink" xfId="1237" builtinId="8" hidden="1"/>
    <cellStyle name="Hyperlink" xfId="1239" builtinId="8" hidden="1"/>
    <cellStyle name="Hyperlink" xfId="1241" builtinId="8" hidden="1"/>
    <cellStyle name="Hyperlink" xfId="1243" builtinId="8" hidden="1"/>
    <cellStyle name="Hyperlink" xfId="1245" builtinId="8" hidden="1"/>
    <cellStyle name="Hyperlink" xfId="1247" builtinId="8" hidden="1"/>
    <cellStyle name="Hyperlink" xfId="1249" builtinId="8" hidden="1"/>
    <cellStyle name="Hyperlink" xfId="1251" builtinId="8" hidden="1"/>
    <cellStyle name="Hyperlink" xfId="1253" builtinId="8" hidden="1"/>
    <cellStyle name="Hyperlink" xfId="1255" builtinId="8" hidden="1"/>
    <cellStyle name="Hyperlink" xfId="1257" builtinId="8" hidden="1"/>
    <cellStyle name="Hyperlink" xfId="1259" builtinId="8" hidden="1"/>
    <cellStyle name="Hyperlink" xfId="1261" builtinId="8" hidden="1"/>
    <cellStyle name="Hyperlink" xfId="1263" builtinId="8" hidden="1"/>
    <cellStyle name="Hyperlink" xfId="1265" builtinId="8" hidden="1"/>
    <cellStyle name="Hyperlink" xfId="1267" builtinId="8" hidden="1"/>
    <cellStyle name="Hyperlink" xfId="1269" builtinId="8" hidden="1"/>
    <cellStyle name="Hyperlink" xfId="1271" builtinId="8" hidden="1"/>
    <cellStyle name="Hyperlink" xfId="1273" builtinId="8" hidden="1"/>
    <cellStyle name="Hyperlink" xfId="1275" builtinId="8" hidden="1"/>
    <cellStyle name="Hyperlink" xfId="1277" builtinId="8" hidden="1"/>
    <cellStyle name="Hyperlink" xfId="1279" builtinId="8" hidden="1"/>
    <cellStyle name="Hyperlink" xfId="1281" builtinId="8" hidden="1"/>
    <cellStyle name="Hyperlink" xfId="1283" builtinId="8" hidden="1"/>
    <cellStyle name="Hyperlink" xfId="1285" builtinId="8" hidden="1"/>
    <cellStyle name="Hyperlink" xfId="1287" builtinId="8" hidden="1"/>
    <cellStyle name="Hyperlink" xfId="1289" builtinId="8" hidden="1"/>
    <cellStyle name="Hyperlink" xfId="1291" builtinId="8" hidden="1"/>
    <cellStyle name="Hyperlink" xfId="1293" builtinId="8" hidden="1"/>
    <cellStyle name="Hyperlink" xfId="1295" builtinId="8" hidden="1"/>
    <cellStyle name="Hyperlink" xfId="1297" builtinId="8" hidden="1"/>
    <cellStyle name="Hyperlink" xfId="1299" builtinId="8" hidden="1"/>
    <cellStyle name="Hyperlink" xfId="1301" builtinId="8" hidden="1"/>
    <cellStyle name="Hyperlink" xfId="1303" builtinId="8" hidden="1"/>
    <cellStyle name="Hyperlink" xfId="1305" builtinId="8" hidden="1"/>
    <cellStyle name="Hyperlink" xfId="1307" builtinId="8" hidden="1"/>
    <cellStyle name="Hyperlink" xfId="1309" builtinId="8" hidden="1"/>
    <cellStyle name="Hyperlink" xfId="1311" builtinId="8" hidden="1"/>
    <cellStyle name="Hyperlink" xfId="1313" builtinId="8" hidden="1"/>
    <cellStyle name="Hyperlink" xfId="1315" builtinId="8" hidden="1"/>
    <cellStyle name="Hyperlink" xfId="1317" builtinId="8" hidden="1"/>
    <cellStyle name="Hyperlink" xfId="1319" builtinId="8" hidden="1"/>
    <cellStyle name="Hyperlink" xfId="1321" builtinId="8" hidden="1"/>
    <cellStyle name="Hyperlink" xfId="1323" builtinId="8" hidden="1"/>
    <cellStyle name="Hyperlink" xfId="1325" builtinId="8" hidden="1"/>
    <cellStyle name="Hyperlink" xfId="1327" builtinId="8" hidden="1"/>
    <cellStyle name="Hyperlink" xfId="1329" builtinId="8" hidden="1"/>
    <cellStyle name="Hyperlink" xfId="1331" builtinId="8" hidden="1"/>
    <cellStyle name="Hyperlink" xfId="1333" builtinId="8" hidden="1"/>
    <cellStyle name="Hyperlink" xfId="1335" builtinId="8" hidden="1"/>
    <cellStyle name="Hyperlink" xfId="1337" builtinId="8" hidden="1"/>
    <cellStyle name="Hyperlink" xfId="1339" builtinId="8" hidden="1"/>
    <cellStyle name="Hyperlink" xfId="1341" builtinId="8" hidden="1"/>
    <cellStyle name="Hyperlink" xfId="1343" builtinId="8" hidden="1"/>
    <cellStyle name="Hyperlink" xfId="1345" builtinId="8" hidden="1"/>
    <cellStyle name="Hyperlink" xfId="1347" builtinId="8" hidden="1"/>
    <cellStyle name="Hyperlink" xfId="1349" builtinId="8" hidden="1"/>
    <cellStyle name="Hyperlink" xfId="1351" builtinId="8" hidden="1"/>
    <cellStyle name="Hyperlink" xfId="1353" builtinId="8" hidden="1"/>
    <cellStyle name="Hyperlink" xfId="1355" builtinId="8" hidden="1"/>
    <cellStyle name="Hyperlink" xfId="1357" builtinId="8" hidden="1"/>
    <cellStyle name="Hyperlink" xfId="1359" builtinId="8" hidden="1"/>
    <cellStyle name="Hyperlink" xfId="1361" builtinId="8" hidden="1"/>
    <cellStyle name="Hyperlink" xfId="1363" builtinId="8" hidden="1"/>
    <cellStyle name="Hyperlink" xfId="1365" builtinId="8" hidden="1"/>
    <cellStyle name="Hyperlink" xfId="1367" builtinId="8" hidden="1"/>
    <cellStyle name="Hyperlink" xfId="1369" builtinId="8" hidden="1"/>
    <cellStyle name="Hyperlink" xfId="1371" builtinId="8" hidden="1"/>
    <cellStyle name="Hyperlink" xfId="1373" builtinId="8" hidden="1"/>
    <cellStyle name="Hyperlink" xfId="1375" builtinId="8" hidden="1"/>
    <cellStyle name="Hyperlink" xfId="1377" builtinId="8" hidden="1"/>
    <cellStyle name="Hyperlink" xfId="1379" builtinId="8" hidden="1"/>
    <cellStyle name="Hyperlink" xfId="1381" builtinId="8" hidden="1"/>
    <cellStyle name="Hyperlink" xfId="1383" builtinId="8" hidden="1"/>
    <cellStyle name="Hyperlink" xfId="1385" builtinId="8" hidden="1"/>
    <cellStyle name="Hyperlink" xfId="1387" builtinId="8" hidden="1"/>
    <cellStyle name="Hyperlink" xfId="1389" builtinId="8" hidden="1"/>
    <cellStyle name="Hyperlink" xfId="1391" builtinId="8" hidden="1"/>
    <cellStyle name="Hyperlink" xfId="1393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1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59" builtinId="8" hidden="1"/>
    <cellStyle name="Hyperlink" xfId="1561" builtinId="8" hidden="1"/>
    <cellStyle name="Hyperlink" xfId="1563" builtinId="8" hidden="1"/>
    <cellStyle name="Hyperlink" xfId="1565" builtinId="8" hidden="1"/>
    <cellStyle name="Hyperlink" xfId="1567" builtinId="8" hidden="1"/>
    <cellStyle name="Hyperlink" xfId="1569" builtinId="8" hidden="1"/>
    <cellStyle name="Hyperlink" xfId="1571" builtinId="8" hidden="1"/>
    <cellStyle name="Hyperlink" xfId="1573" builtinId="8" hidden="1"/>
    <cellStyle name="Hyperlink" xfId="1575" builtinId="8" hidden="1"/>
    <cellStyle name="Hyperlink" xfId="1577" builtinId="8" hidden="1"/>
    <cellStyle name="Hyperlink" xfId="1579" builtinId="8" hidden="1"/>
    <cellStyle name="Hyperlink" xfId="1581" builtinId="8" hidden="1"/>
    <cellStyle name="Hyperlink" xfId="1583" builtinId="8" hidden="1"/>
    <cellStyle name="Hyperlink" xfId="1585" builtinId="8" hidden="1"/>
    <cellStyle name="Hyperlink" xfId="1587" builtinId="8" hidden="1"/>
    <cellStyle name="Hyperlink" xfId="1589" builtinId="8" hidden="1"/>
    <cellStyle name="Hyperlink" xfId="1591" builtinId="8" hidden="1"/>
    <cellStyle name="Hyperlink" xfId="1593" builtinId="8" hidden="1"/>
    <cellStyle name="Hyperlink" xfId="1595" builtinId="8" hidden="1"/>
    <cellStyle name="Hyperlink" xfId="1597" builtinId="8" hidden="1"/>
    <cellStyle name="Hyperlink" xfId="1599" builtinId="8" hidden="1"/>
    <cellStyle name="Hyperlink" xfId="1601" builtinId="8" hidden="1"/>
    <cellStyle name="Hyperlink" xfId="1603" builtinId="8" hidden="1"/>
    <cellStyle name="Hyperlink" xfId="1605" builtinId="8" hidden="1"/>
    <cellStyle name="Hyperlink" xfId="1607" builtinId="8" hidden="1"/>
    <cellStyle name="Hyperlink" xfId="1609" builtinId="8" hidden="1"/>
    <cellStyle name="Hyperlink" xfId="1611" builtinId="8" hidden="1"/>
    <cellStyle name="Hyperlink" xfId="1613" builtinId="8" hidden="1"/>
    <cellStyle name="Hyperlink" xfId="1615" builtinId="8" hidden="1"/>
    <cellStyle name="Hyperlink" xfId="1617" builtinId="8" hidden="1"/>
    <cellStyle name="Hyperlink" xfId="1619" builtinId="8" hidden="1"/>
    <cellStyle name="Hyperlink" xfId="1621" builtinId="8" hidden="1"/>
    <cellStyle name="Hyperlink" xfId="1623" builtinId="8" hidden="1"/>
    <cellStyle name="Hyperlink" xfId="1625" builtinId="8" hidden="1"/>
    <cellStyle name="Hyperlink" xfId="1627" builtinId="8" hidden="1"/>
    <cellStyle name="Hyperlink" xfId="1629" builtinId="8" hidden="1"/>
    <cellStyle name="Hyperlink" xfId="1631" builtinId="8" hidden="1"/>
    <cellStyle name="Hyperlink" xfId="1633" builtinId="8" hidden="1"/>
    <cellStyle name="Hyperlink" xfId="1635" builtinId="8" hidden="1"/>
    <cellStyle name="Hyperlink" xfId="1637" builtinId="8" hidden="1"/>
    <cellStyle name="Hyperlink" xfId="1639" builtinId="8" hidden="1"/>
    <cellStyle name="Hyperlink" xfId="1641" builtinId="8" hidden="1"/>
    <cellStyle name="Hyperlink" xfId="1643" builtinId="8" hidden="1"/>
    <cellStyle name="Hyperlink" xfId="1645" builtinId="8" hidden="1"/>
    <cellStyle name="Hyperlink" xfId="1647" builtinId="8" hidden="1"/>
    <cellStyle name="Hyperlink" xfId="1649" builtinId="8" hidden="1"/>
    <cellStyle name="Hyperlink" xfId="1651" builtinId="8" hidden="1"/>
    <cellStyle name="Hyperlink" xfId="1653" builtinId="8" hidden="1"/>
    <cellStyle name="Hyperlink" xfId="1655" builtinId="8" hidden="1"/>
    <cellStyle name="Hyperlink" xfId="1657" builtinId="8" hidden="1"/>
    <cellStyle name="Hyperlink" xfId="1659" builtinId="8" hidden="1"/>
    <cellStyle name="Hyperlink" xfId="1661" builtinId="8" hidden="1"/>
    <cellStyle name="Hyperlink" xfId="1663" builtinId="8" hidden="1"/>
    <cellStyle name="Hyperlink" xfId="1665" builtinId="8" hidden="1"/>
    <cellStyle name="Hyperlink" xfId="1667" builtinId="8" hidden="1"/>
    <cellStyle name="Hyperlink" xfId="1669" builtinId="8" hidden="1"/>
    <cellStyle name="Hyperlink" xfId="1671" builtinId="8" hidden="1"/>
    <cellStyle name="Hyperlink" xfId="1673" builtinId="8" hidden="1"/>
    <cellStyle name="Hyperlink" xfId="1675" builtinId="8" hidden="1"/>
    <cellStyle name="Hyperlink" xfId="1677" builtinId="8" hidden="1"/>
    <cellStyle name="Hyperlink" xfId="1679" builtinId="8" hidden="1"/>
    <cellStyle name="Hyperlink" xfId="1681" builtinId="8" hidden="1"/>
    <cellStyle name="Hyperlink" xfId="1683" builtinId="8" hidden="1"/>
    <cellStyle name="Hyperlink" xfId="1685" builtinId="8" hidden="1"/>
    <cellStyle name="Hyperlink" xfId="1687" builtinId="8" hidden="1"/>
    <cellStyle name="Hyperlink" xfId="1689" builtinId="8" hidden="1"/>
    <cellStyle name="Hyperlink" xfId="1691" builtinId="8" hidden="1"/>
    <cellStyle name="Hyperlink" xfId="1693" builtinId="8" hidden="1"/>
    <cellStyle name="Hyperlink" xfId="1695" builtinId="8" hidden="1"/>
    <cellStyle name="Hyperlink" xfId="1697" builtinId="8" hidden="1"/>
    <cellStyle name="Hyperlink" xfId="1699" builtinId="8" hidden="1"/>
    <cellStyle name="Hyperlink" xfId="1701" builtinId="8" hidden="1"/>
    <cellStyle name="Hyperlink" xfId="1703" builtinId="8" hidden="1"/>
    <cellStyle name="Hyperlink" xfId="1705" builtinId="8" hidden="1"/>
    <cellStyle name="Hyperlink" xfId="1707" builtinId="8" hidden="1"/>
    <cellStyle name="Hyperlink" xfId="1709" builtinId="8" hidden="1"/>
    <cellStyle name="Hyperlink" xfId="1711" builtinId="8" hidden="1"/>
    <cellStyle name="Hyperlink" xfId="1713" builtinId="8" hidden="1"/>
    <cellStyle name="Hyperlink" xfId="1715" builtinId="8" hidden="1"/>
    <cellStyle name="Hyperlink" xfId="1717" builtinId="8" hidden="1"/>
    <cellStyle name="Hyperlink" xfId="1719" builtinId="8" hidden="1"/>
    <cellStyle name="Hyperlink" xfId="1721" builtinId="8" hidden="1"/>
    <cellStyle name="Hyperlink" xfId="1723" builtinId="8" hidden="1"/>
    <cellStyle name="Hyperlink" xfId="1725" builtinId="8" hidden="1"/>
    <cellStyle name="Hyperlink" xfId="1727" builtinId="8" hidden="1"/>
    <cellStyle name="Hyperlink" xfId="1729" builtinId="8" hidden="1"/>
    <cellStyle name="Hyperlink" xfId="1731" builtinId="8" hidden="1"/>
    <cellStyle name="Hyperlink" xfId="1733" builtinId="8" hidden="1"/>
    <cellStyle name="Hyperlink" xfId="1735" builtinId="8" hidden="1"/>
    <cellStyle name="Hyperlink" xfId="1737" builtinId="8" hidden="1"/>
    <cellStyle name="Hyperlink" xfId="1739" builtinId="8" hidden="1"/>
    <cellStyle name="Hyperlink" xfId="1741" builtinId="8" hidden="1"/>
    <cellStyle name="Hyperlink" xfId="1743" builtinId="8" hidden="1"/>
    <cellStyle name="Hyperlink" xfId="1745" builtinId="8" hidden="1"/>
    <cellStyle name="Hyperlink" xfId="1747" builtinId="8" hidden="1"/>
    <cellStyle name="Hyperlink" xfId="1749" builtinId="8" hidden="1"/>
    <cellStyle name="Hyperlink" xfId="1751" builtinId="8" hidden="1"/>
    <cellStyle name="Hyperlink" xfId="1753" builtinId="8" hidden="1"/>
    <cellStyle name="Hyperlink" xfId="1755" builtinId="8" hidden="1"/>
    <cellStyle name="Hyperlink" xfId="1757" builtinId="8" hidden="1"/>
    <cellStyle name="Hyperlink" xfId="1759" builtinId="8" hidden="1"/>
    <cellStyle name="Hyperlink" xfId="1761" builtinId="8" hidden="1"/>
    <cellStyle name="Hyperlink" xfId="1763" builtinId="8" hidden="1"/>
    <cellStyle name="Hyperlink" xfId="1765" builtinId="8" hidden="1"/>
    <cellStyle name="Hyperlink" xfId="1767" builtinId="8" hidden="1"/>
    <cellStyle name="Hyperlink" xfId="1769" builtinId="8" hidden="1"/>
    <cellStyle name="Hyperlink" xfId="1771" builtinId="8" hidden="1"/>
    <cellStyle name="Hyperlink" xfId="1773" builtinId="8" hidden="1"/>
    <cellStyle name="Hyperlink" xfId="1775" builtinId="8" hidden="1"/>
    <cellStyle name="Hyperlink" xfId="1777" builtinId="8" hidden="1"/>
    <cellStyle name="Hyperlink" xfId="1779" builtinId="8" hidden="1"/>
    <cellStyle name="Hyperlink" xfId="1781" builtinId="8" hidden="1"/>
    <cellStyle name="Hyperlink" xfId="1783" builtinId="8" hidden="1"/>
    <cellStyle name="Hyperlink" xfId="1785" builtinId="8" hidden="1"/>
    <cellStyle name="Hyperlink" xfId="1787" builtinId="8" hidden="1"/>
    <cellStyle name="Hyperlink" xfId="1789" builtinId="8" hidden="1"/>
    <cellStyle name="Hyperlink" xfId="1791" builtinId="8" hidden="1"/>
    <cellStyle name="Hyperlink" xfId="1793" builtinId="8" hidden="1"/>
    <cellStyle name="Hyperlink" xfId="1795" builtinId="8" hidden="1"/>
    <cellStyle name="Hyperlink" xfId="1797" builtinId="8" hidden="1"/>
    <cellStyle name="Hyperlink" xfId="1799" builtinId="8" hidden="1"/>
    <cellStyle name="Hyperlink" xfId="1801" builtinId="8" hidden="1"/>
    <cellStyle name="Hyperlink" xfId="1803" builtinId="8" hidden="1"/>
    <cellStyle name="Hyperlink" xfId="1805" builtinId="8" hidden="1"/>
    <cellStyle name="Hyperlink" xfId="1807" builtinId="8" hidden="1"/>
    <cellStyle name="Hyperlink" xfId="1809" builtinId="8" hidden="1"/>
    <cellStyle name="Hyperlink" xfId="1811" builtinId="8" hidden="1"/>
    <cellStyle name="Hyperlink" xfId="1813" builtinId="8" hidden="1"/>
    <cellStyle name="Hyperlink" xfId="1815" builtinId="8" hidden="1"/>
    <cellStyle name="Hyperlink" xfId="1817" builtinId="8" hidden="1"/>
    <cellStyle name="Hyperlink" xfId="1819" builtinId="8" hidden="1"/>
    <cellStyle name="Hyperlink" xfId="1821" builtinId="8" hidden="1"/>
    <cellStyle name="Hyperlink" xfId="1823" builtinId="8" hidden="1"/>
    <cellStyle name="Hyperlink" xfId="1825" builtinId="8" hidden="1"/>
    <cellStyle name="Hyperlink" xfId="1827" builtinId="8" hidden="1"/>
    <cellStyle name="Hyperlink" xfId="1829" builtinId="8" hidden="1"/>
    <cellStyle name="Hyperlink" xfId="1831" builtinId="8" hidden="1"/>
    <cellStyle name="Hyperlink" xfId="1833" builtinId="8" hidden="1"/>
    <cellStyle name="Hyperlink" xfId="1835" builtinId="8" hidden="1"/>
    <cellStyle name="Hyperlink" xfId="1837" builtinId="8" hidden="1"/>
    <cellStyle name="Hyperlink" xfId="1839" builtinId="8" hidden="1"/>
    <cellStyle name="Hyperlink" xfId="1841" builtinId="8" hidden="1"/>
    <cellStyle name="Hyperlink" xfId="1843" builtinId="8" hidden="1"/>
    <cellStyle name="Hyperlink" xfId="1845" builtinId="8" hidden="1"/>
    <cellStyle name="Hyperlink" xfId="1847" builtinId="8" hidden="1"/>
    <cellStyle name="Hyperlink" xfId="1849" builtinId="8" hidden="1"/>
    <cellStyle name="Hyperlink" xfId="1851" builtinId="8" hidden="1"/>
    <cellStyle name="Hyperlink" xfId="1853" builtinId="8" hidden="1"/>
    <cellStyle name="Hyperlink" xfId="1855" builtinId="8" hidden="1"/>
    <cellStyle name="Hyperlink" xfId="1857" builtinId="8" hidden="1"/>
    <cellStyle name="Hyperlink" xfId="1859" builtinId="8" hidden="1"/>
    <cellStyle name="Hyperlink" xfId="1861" builtinId="8" hidden="1"/>
    <cellStyle name="Hyperlink" xfId="1863" builtinId="8" hidden="1"/>
    <cellStyle name="Hyperlink" xfId="1865" builtinId="8" hidden="1"/>
    <cellStyle name="Hyperlink" xfId="1867" builtinId="8" hidden="1"/>
    <cellStyle name="Hyperlink" xfId="1869" builtinId="8" hidden="1"/>
    <cellStyle name="Hyperlink" xfId="1871" builtinId="8" hidden="1"/>
    <cellStyle name="Hyperlink" xfId="1873" builtinId="8" hidden="1"/>
    <cellStyle name="Hyperlink" xfId="1875" builtinId="8" hidden="1"/>
    <cellStyle name="Hyperlink" xfId="1877" builtinId="8" hidden="1"/>
    <cellStyle name="Hyperlink" xfId="1879" builtinId="8" hidden="1"/>
    <cellStyle name="Hyperlink" xfId="1881" builtinId="8" hidden="1"/>
    <cellStyle name="Hyperlink" xfId="1883" builtinId="8" hidden="1"/>
    <cellStyle name="Hyperlink" xfId="1885" builtinId="8" hidden="1"/>
    <cellStyle name="Hyperlink" xfId="1887" builtinId="8" hidden="1"/>
    <cellStyle name="Hyperlink" xfId="1889" builtinId="8" hidden="1"/>
    <cellStyle name="Hyperlink" xfId="1891" builtinId="8" hidden="1"/>
    <cellStyle name="Hyperlink" xfId="1893" builtinId="8" hidden="1"/>
    <cellStyle name="Hyperlink" xfId="1895" builtinId="8" hidden="1"/>
    <cellStyle name="Hyperlink" xfId="1897" builtinId="8" hidden="1"/>
    <cellStyle name="Hyperlink" xfId="1899" builtinId="8" hidden="1"/>
    <cellStyle name="Hyperlink" xfId="1901" builtinId="8" hidden="1"/>
    <cellStyle name="Hyperlink" xfId="1903" builtinId="8" hidden="1"/>
    <cellStyle name="Hyperlink" xfId="1905" builtinId="8" hidden="1"/>
    <cellStyle name="Hyperlink" xfId="1907" builtinId="8" hidden="1"/>
    <cellStyle name="Hyperlink" xfId="190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B45"/>
  <sheetViews>
    <sheetView tabSelected="1" topLeftCell="A7" workbookViewId="0">
      <selection activeCell="B37" sqref="B37"/>
    </sheetView>
  </sheetViews>
  <sheetFormatPr baseColWidth="10" defaultRowHeight="16" x14ac:dyDescent="0"/>
  <cols>
    <col min="1" max="1" width="8.83203125" style="1" customWidth="1"/>
    <col min="2" max="2" width="13.83203125" style="1" customWidth="1"/>
    <col min="3" max="14" width="10.33203125" style="1" customWidth="1"/>
    <col min="15" max="15" width="2.83203125" style="1" customWidth="1"/>
    <col min="16" max="16" width="14" style="1" customWidth="1"/>
    <col min="17" max="28" width="10.33203125" style="1" customWidth="1"/>
    <col min="29" max="29" width="2.83203125" style="1" customWidth="1"/>
    <col min="30" max="16384" width="10.83203125" style="1"/>
  </cols>
  <sheetData>
    <row r="1" spans="1:28" ht="32" thickTop="1" thickBot="1">
      <c r="A1" s="51" t="s">
        <v>31</v>
      </c>
      <c r="B1" s="55" t="s">
        <v>16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7"/>
      <c r="P1" s="55" t="s">
        <v>17</v>
      </c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7"/>
    </row>
    <row r="2" spans="1:28" ht="17" thickTop="1">
      <c r="A2" s="52" t="s">
        <v>14</v>
      </c>
      <c r="B2" s="24" t="s">
        <v>10</v>
      </c>
      <c r="C2" s="41"/>
      <c r="D2" s="41"/>
      <c r="E2" s="47"/>
      <c r="F2" s="47"/>
      <c r="G2" s="41"/>
      <c r="H2" s="41"/>
      <c r="I2" s="41"/>
      <c r="J2" s="41"/>
      <c r="K2" s="41"/>
      <c r="L2" s="41"/>
      <c r="M2" s="41"/>
      <c r="N2" s="42"/>
      <c r="O2" s="41"/>
      <c r="P2" s="24" t="s">
        <v>9</v>
      </c>
      <c r="Q2" s="25"/>
      <c r="R2" s="25"/>
      <c r="S2" s="47"/>
      <c r="T2" s="47"/>
      <c r="U2" s="25"/>
      <c r="V2" s="25"/>
      <c r="W2" s="25"/>
      <c r="X2" s="25"/>
      <c r="Y2" s="25"/>
      <c r="Z2" s="25"/>
      <c r="AA2" s="25"/>
      <c r="AB2" s="26"/>
    </row>
    <row r="3" spans="1:28" ht="17" customHeight="1">
      <c r="A3" s="53"/>
      <c r="B3" s="22" t="s">
        <v>4</v>
      </c>
      <c r="C3" s="60" t="s">
        <v>18</v>
      </c>
      <c r="D3" s="60"/>
      <c r="E3" s="60"/>
      <c r="F3" s="60"/>
      <c r="G3" s="60"/>
      <c r="H3" s="60"/>
      <c r="I3" s="60"/>
      <c r="J3" s="60"/>
      <c r="K3" s="60"/>
      <c r="L3" s="60"/>
      <c r="M3" s="60"/>
      <c r="N3" s="61"/>
      <c r="O3" s="8"/>
      <c r="P3" s="22" t="s">
        <v>4</v>
      </c>
      <c r="Q3" s="63" t="s">
        <v>13</v>
      </c>
      <c r="R3" s="60"/>
      <c r="S3" s="60"/>
      <c r="T3" s="60"/>
      <c r="U3" s="60"/>
      <c r="V3" s="60"/>
      <c r="W3" s="60"/>
      <c r="X3" s="60"/>
      <c r="Y3" s="60"/>
      <c r="Z3" s="60"/>
      <c r="AA3" s="60"/>
      <c r="AB3" s="61"/>
    </row>
    <row r="4" spans="1:28">
      <c r="A4" s="53"/>
      <c r="B4" s="20" t="s">
        <v>5</v>
      </c>
      <c r="C4" s="62" t="s">
        <v>8</v>
      </c>
      <c r="D4" s="62"/>
      <c r="E4" s="62"/>
      <c r="F4" s="62"/>
      <c r="G4" s="58" t="s">
        <v>25</v>
      </c>
      <c r="H4" s="58"/>
      <c r="I4" s="58"/>
      <c r="J4" s="58"/>
      <c r="K4" s="58" t="s">
        <v>26</v>
      </c>
      <c r="L4" s="58"/>
      <c r="M4" s="58"/>
      <c r="N4" s="59"/>
      <c r="O4" s="8"/>
      <c r="P4" s="20" t="s">
        <v>5</v>
      </c>
      <c r="Q4" s="64" t="s">
        <v>8</v>
      </c>
      <c r="R4" s="62"/>
      <c r="S4" s="62"/>
      <c r="T4" s="62"/>
      <c r="U4" s="58" t="s">
        <v>25</v>
      </c>
      <c r="V4" s="58"/>
      <c r="W4" s="58"/>
      <c r="X4" s="58"/>
      <c r="Y4" s="58" t="s">
        <v>26</v>
      </c>
      <c r="Z4" s="58"/>
      <c r="AA4" s="58"/>
      <c r="AB4" s="59"/>
    </row>
    <row r="5" spans="1:28">
      <c r="A5" s="53"/>
      <c r="B5" s="39" t="s">
        <v>6</v>
      </c>
      <c r="C5" s="62" t="s">
        <v>8</v>
      </c>
      <c r="D5" s="62"/>
      <c r="E5" s="62"/>
      <c r="F5" s="62"/>
      <c r="G5" s="62"/>
      <c r="H5" s="62"/>
      <c r="I5" s="62"/>
      <c r="J5" s="62"/>
      <c r="K5" s="62"/>
      <c r="L5" s="62"/>
      <c r="M5" s="62"/>
      <c r="N5" s="65"/>
      <c r="O5" s="8"/>
      <c r="P5" s="20" t="s">
        <v>6</v>
      </c>
      <c r="Q5" s="66" t="s">
        <v>8</v>
      </c>
      <c r="R5" s="67"/>
      <c r="S5" s="67"/>
      <c r="T5" s="67"/>
      <c r="U5" s="67"/>
      <c r="V5" s="67"/>
      <c r="W5" s="67"/>
      <c r="X5" s="67"/>
      <c r="Y5" s="67"/>
      <c r="Z5" s="67"/>
      <c r="AA5" s="67"/>
      <c r="AB5" s="68"/>
    </row>
    <row r="6" spans="1:28" ht="32" customHeight="1">
      <c r="A6" s="53"/>
      <c r="B6" s="40" t="s">
        <v>2</v>
      </c>
      <c r="C6" s="30" t="s">
        <v>20</v>
      </c>
      <c r="D6" s="30" t="s">
        <v>30</v>
      </c>
      <c r="E6" s="31" t="s">
        <v>7</v>
      </c>
      <c r="F6" s="31" t="s">
        <v>24</v>
      </c>
      <c r="G6" s="29" t="s">
        <v>20</v>
      </c>
      <c r="H6" s="30" t="s">
        <v>30</v>
      </c>
      <c r="I6" s="31" t="s">
        <v>7</v>
      </c>
      <c r="J6" s="35" t="s">
        <v>24</v>
      </c>
      <c r="K6" s="30" t="s">
        <v>20</v>
      </c>
      <c r="L6" s="30" t="s">
        <v>30</v>
      </c>
      <c r="M6" s="31" t="s">
        <v>7</v>
      </c>
      <c r="N6" s="43" t="s">
        <v>24</v>
      </c>
      <c r="O6" s="8"/>
      <c r="P6" s="40" t="s">
        <v>2</v>
      </c>
      <c r="Q6" s="30" t="s">
        <v>20</v>
      </c>
      <c r="R6" s="30" t="s">
        <v>30</v>
      </c>
      <c r="S6" s="31" t="s">
        <v>7</v>
      </c>
      <c r="T6" s="31" t="s">
        <v>24</v>
      </c>
      <c r="U6" s="29" t="s">
        <v>20</v>
      </c>
      <c r="V6" s="30" t="s">
        <v>30</v>
      </c>
      <c r="W6" s="31" t="s">
        <v>7</v>
      </c>
      <c r="X6" s="35" t="s">
        <v>24</v>
      </c>
      <c r="Y6" s="30" t="s">
        <v>20</v>
      </c>
      <c r="Z6" s="30" t="s">
        <v>30</v>
      </c>
      <c r="AA6" s="31" t="s">
        <v>7</v>
      </c>
      <c r="AB6" s="43" t="s">
        <v>24</v>
      </c>
    </row>
    <row r="7" spans="1:28">
      <c r="A7" s="53"/>
      <c r="B7" s="20" t="s">
        <v>21</v>
      </c>
      <c r="C7" s="3">
        <v>20.16</v>
      </c>
      <c r="D7" s="3">
        <v>19.260000000000002</v>
      </c>
      <c r="E7" s="8">
        <f>C7/D7</f>
        <v>1.0467289719626167</v>
      </c>
      <c r="F7" s="8">
        <f>LOG(E7,2)</f>
        <v>6.5887935656457008E-2</v>
      </c>
      <c r="G7" s="11">
        <v>38.68</v>
      </c>
      <c r="H7" s="3">
        <v>45.9</v>
      </c>
      <c r="I7" s="8">
        <f>G7/H7</f>
        <v>0.84270152505446627</v>
      </c>
      <c r="J7" s="9">
        <f>LOG(I7,2)</f>
        <v>-0.24690635882432904</v>
      </c>
      <c r="K7" s="3">
        <v>28.74</v>
      </c>
      <c r="L7" s="3">
        <v>25.22</v>
      </c>
      <c r="M7" s="8">
        <f>K7/L7</f>
        <v>1.1395717684377478</v>
      </c>
      <c r="N7" s="23">
        <f>LOG(M7,2)</f>
        <v>0.18849178612911652</v>
      </c>
      <c r="O7" s="8"/>
      <c r="P7" s="20" t="s">
        <v>21</v>
      </c>
      <c r="Q7" s="8">
        <v>10.25</v>
      </c>
      <c r="R7" s="8">
        <v>11.51</v>
      </c>
      <c r="S7" s="8">
        <f>Q7/R7</f>
        <v>0.8905299739357081</v>
      </c>
      <c r="T7" s="8">
        <f>LOG(S7,2)</f>
        <v>-0.16726392373942203</v>
      </c>
      <c r="U7" s="11">
        <v>5.82</v>
      </c>
      <c r="V7" s="3">
        <v>5.67</v>
      </c>
      <c r="W7" s="8">
        <f>U7/V7</f>
        <v>1.0264550264550265</v>
      </c>
      <c r="X7" s="9">
        <f>LOG(W7,2)</f>
        <v>3.7670417966055102E-2</v>
      </c>
      <c r="Y7" s="32">
        <v>1.47</v>
      </c>
      <c r="Z7" s="32">
        <v>10.41</v>
      </c>
      <c r="AA7" s="8">
        <f>Y7/Z7</f>
        <v>0.14121037463976946</v>
      </c>
      <c r="AB7" s="23">
        <f>LOG(AA7,2)</f>
        <v>-2.8240820084630527</v>
      </c>
    </row>
    <row r="8" spans="1:28">
      <c r="A8" s="53"/>
      <c r="B8" s="20" t="s">
        <v>22</v>
      </c>
      <c r="C8" s="3">
        <v>30.37</v>
      </c>
      <c r="D8" s="3">
        <v>28.76</v>
      </c>
      <c r="E8" s="8">
        <f t="shared" ref="E8:E12" si="0">C8/D8</f>
        <v>1.055980528511822</v>
      </c>
      <c r="F8" s="8">
        <f t="shared" ref="F8:F12" si="1">LOG(E8,2)</f>
        <v>7.8583232728161964E-2</v>
      </c>
      <c r="G8" s="11">
        <v>46.06</v>
      </c>
      <c r="H8" s="3">
        <v>50.82</v>
      </c>
      <c r="I8" s="8">
        <f t="shared" ref="I8:I10" si="2">G8/H8</f>
        <v>0.90633608815427003</v>
      </c>
      <c r="J8" s="9">
        <f t="shared" ref="J8:J10" si="3">LOG(I8,2)</f>
        <v>-0.14188196426050914</v>
      </c>
      <c r="K8" s="3">
        <v>53.93</v>
      </c>
      <c r="L8" s="3">
        <v>46.93</v>
      </c>
      <c r="M8" s="8">
        <f t="shared" ref="M8:M13" si="4">K8/L8</f>
        <v>1.1491583209034733</v>
      </c>
      <c r="N8" s="23">
        <f t="shared" ref="N8:N13" si="5">LOG(M8,2)</f>
        <v>0.20057757348229691</v>
      </c>
      <c r="O8" s="8"/>
      <c r="P8" s="20" t="s">
        <v>22</v>
      </c>
      <c r="Q8" s="3">
        <v>10.8</v>
      </c>
      <c r="R8" s="3">
        <v>11.83</v>
      </c>
      <c r="S8" s="8">
        <f t="shared" ref="S8:S13" si="6">Q8/R8</f>
        <v>0.9129332206255284</v>
      </c>
      <c r="T8" s="8">
        <f t="shared" ref="T8:T13" si="7">LOG(S8,2)</f>
        <v>-0.13141876128895744</v>
      </c>
      <c r="U8" s="11">
        <v>5.21</v>
      </c>
      <c r="V8" s="3">
        <v>7.93</v>
      </c>
      <c r="W8" s="8">
        <f t="shared" ref="W8:W11" si="8">U8/V8</f>
        <v>0.65699873896595207</v>
      </c>
      <c r="X8" s="9">
        <f t="shared" ref="X8:X11" si="9">LOG(W8,2)</f>
        <v>-0.6060374934254702</v>
      </c>
      <c r="Y8" s="32">
        <v>2.13</v>
      </c>
      <c r="Z8" s="32">
        <v>9.59</v>
      </c>
      <c r="AA8" s="8">
        <f t="shared" ref="AA8:AA12" si="10">Y8/Z8</f>
        <v>0.22210636079249216</v>
      </c>
      <c r="AB8" s="23">
        <f t="shared" ref="AB8:AB12" si="11">LOG(AA8,2)</f>
        <v>-2.1706773847922931</v>
      </c>
    </row>
    <row r="9" spans="1:28">
      <c r="A9" s="53"/>
      <c r="B9" s="20" t="s">
        <v>23</v>
      </c>
      <c r="C9" s="3">
        <v>27.87</v>
      </c>
      <c r="D9" s="3">
        <v>21.12</v>
      </c>
      <c r="E9" s="8">
        <f t="shared" si="0"/>
        <v>1.3196022727272727</v>
      </c>
      <c r="F9" s="8">
        <f t="shared" si="1"/>
        <v>0.40010316774535565</v>
      </c>
      <c r="G9" s="11">
        <v>27.46</v>
      </c>
      <c r="H9" s="3">
        <v>25.89</v>
      </c>
      <c r="I9" s="8">
        <f t="shared" si="2"/>
        <v>1.0606411741985322</v>
      </c>
      <c r="J9" s="9">
        <f t="shared" si="3"/>
        <v>8.4936660246989398E-2</v>
      </c>
      <c r="K9" s="3">
        <v>60.06</v>
      </c>
      <c r="L9" s="3">
        <v>61.43</v>
      </c>
      <c r="M9" s="8">
        <f t="shared" si="4"/>
        <v>0.97769819306527761</v>
      </c>
      <c r="N9" s="23">
        <f t="shared" si="5"/>
        <v>-3.2538908406771205E-2</v>
      </c>
      <c r="O9" s="8"/>
      <c r="P9" s="20" t="s">
        <v>23</v>
      </c>
      <c r="Q9" s="3">
        <v>14.47</v>
      </c>
      <c r="R9" s="3">
        <v>14.84</v>
      </c>
      <c r="S9" s="8">
        <f t="shared" si="6"/>
        <v>0.97506738544474403</v>
      </c>
      <c r="T9" s="8">
        <f t="shared" si="7"/>
        <v>-3.6426170089078537E-2</v>
      </c>
      <c r="U9" s="11">
        <v>4.24</v>
      </c>
      <c r="V9" s="3">
        <v>6.75</v>
      </c>
      <c r="W9" s="8">
        <f t="shared" si="8"/>
        <v>0.62814814814814823</v>
      </c>
      <c r="X9" s="9">
        <f t="shared" si="9"/>
        <v>-0.67082323737499383</v>
      </c>
      <c r="Y9" s="32">
        <v>11.86</v>
      </c>
      <c r="Z9" s="32">
        <v>61.33</v>
      </c>
      <c r="AA9" s="8">
        <f t="shared" si="10"/>
        <v>0.19338007500407631</v>
      </c>
      <c r="AB9" s="23">
        <f t="shared" si="11"/>
        <v>-2.3704889410946879</v>
      </c>
    </row>
    <row r="10" spans="1:28">
      <c r="A10" s="53"/>
      <c r="B10" s="20"/>
      <c r="C10" s="3">
        <v>35.9</v>
      </c>
      <c r="D10" s="3">
        <v>40.75</v>
      </c>
      <c r="E10" s="8">
        <f t="shared" si="0"/>
        <v>0.88098159509202445</v>
      </c>
      <c r="F10" s="8">
        <f t="shared" si="1"/>
        <v>-0.18281621529538869</v>
      </c>
      <c r="G10" s="11">
        <v>33.83</v>
      </c>
      <c r="H10" s="3">
        <v>33.47</v>
      </c>
      <c r="I10" s="8">
        <f t="shared" si="2"/>
        <v>1.0107559008066926</v>
      </c>
      <c r="J10" s="9">
        <f t="shared" si="3"/>
        <v>1.5434626107458736E-2</v>
      </c>
      <c r="K10" s="3">
        <v>62.93</v>
      </c>
      <c r="L10" s="3">
        <v>66.87</v>
      </c>
      <c r="M10" s="8">
        <f t="shared" si="4"/>
        <v>0.94107970689397336</v>
      </c>
      <c r="N10" s="23">
        <f t="shared" si="5"/>
        <v>-8.7611174408857198E-2</v>
      </c>
      <c r="O10" s="8"/>
      <c r="P10" s="20"/>
      <c r="Q10" s="3">
        <v>14.76</v>
      </c>
      <c r="R10" s="3">
        <v>11.6</v>
      </c>
      <c r="S10" s="8">
        <f t="shared" si="6"/>
        <v>1.2724137931034483</v>
      </c>
      <c r="T10" s="8">
        <f t="shared" si="7"/>
        <v>0.34756791604546161</v>
      </c>
      <c r="U10" s="11">
        <v>7.26</v>
      </c>
      <c r="V10" s="3">
        <v>12.69</v>
      </c>
      <c r="W10" s="8">
        <f t="shared" si="8"/>
        <v>0.5721040189125296</v>
      </c>
      <c r="X10" s="9">
        <f t="shared" si="9"/>
        <v>-0.80565061584535513</v>
      </c>
      <c r="Y10" s="32">
        <v>25.18</v>
      </c>
      <c r="Z10" s="32">
        <v>43.57</v>
      </c>
      <c r="AA10" s="8">
        <f t="shared" si="10"/>
        <v>0.57792058756024789</v>
      </c>
      <c r="AB10" s="23">
        <f t="shared" si="11"/>
        <v>-0.79105683019615125</v>
      </c>
    </row>
    <row r="11" spans="1:28">
      <c r="A11" s="53"/>
      <c r="B11" s="20"/>
      <c r="C11" s="3">
        <v>52.87</v>
      </c>
      <c r="D11" s="3">
        <v>44.56</v>
      </c>
      <c r="E11" s="8">
        <f t="shared" si="0"/>
        <v>1.1864901256732494</v>
      </c>
      <c r="F11" s="8">
        <f t="shared" si="1"/>
        <v>0.24670009404091003</v>
      </c>
      <c r="G11" s="11"/>
      <c r="H11" s="3"/>
      <c r="I11" s="8"/>
      <c r="J11" s="9"/>
      <c r="K11" s="3">
        <v>66.760000000000005</v>
      </c>
      <c r="L11" s="3">
        <v>67.38</v>
      </c>
      <c r="M11" s="8">
        <f t="shared" si="4"/>
        <v>0.99079845651528653</v>
      </c>
      <c r="N11" s="23">
        <f t="shared" si="5"/>
        <v>-1.3336473759158474E-2</v>
      </c>
      <c r="O11" s="8"/>
      <c r="P11" s="20"/>
      <c r="Q11" s="3">
        <v>41.46</v>
      </c>
      <c r="R11" s="3">
        <v>44.99</v>
      </c>
      <c r="S11" s="8">
        <f t="shared" si="6"/>
        <v>0.92153811958212939</v>
      </c>
      <c r="T11" s="8">
        <f t="shared" si="7"/>
        <v>-0.11788425046963134</v>
      </c>
      <c r="U11" s="11">
        <v>56.03</v>
      </c>
      <c r="V11" s="3">
        <v>69.900000000000006</v>
      </c>
      <c r="W11" s="8">
        <f t="shared" si="8"/>
        <v>0.80157367668097279</v>
      </c>
      <c r="X11" s="9">
        <f t="shared" si="9"/>
        <v>-0.31909296303260853</v>
      </c>
      <c r="Y11" s="32">
        <v>36.479999999999997</v>
      </c>
      <c r="Z11" s="32">
        <v>98.89</v>
      </c>
      <c r="AA11" s="8">
        <f t="shared" si="10"/>
        <v>0.36889473151987051</v>
      </c>
      <c r="AB11" s="23">
        <f t="shared" si="11"/>
        <v>-1.4387189099870032</v>
      </c>
    </row>
    <row r="12" spans="1:28">
      <c r="A12" s="53"/>
      <c r="B12" s="20"/>
      <c r="C12" s="3">
        <v>29.37</v>
      </c>
      <c r="D12" s="3">
        <v>27.54</v>
      </c>
      <c r="E12" s="8">
        <f t="shared" si="0"/>
        <v>1.0664488017429194</v>
      </c>
      <c r="F12" s="8">
        <f t="shared" si="1"/>
        <v>9.2814706189887131E-2</v>
      </c>
      <c r="G12" s="11"/>
      <c r="H12" s="3"/>
      <c r="I12" s="8"/>
      <c r="J12" s="9"/>
      <c r="K12" s="3">
        <v>29.2</v>
      </c>
      <c r="L12" s="3">
        <v>30.01</v>
      </c>
      <c r="M12" s="8">
        <f t="shared" si="4"/>
        <v>0.97300899700099963</v>
      </c>
      <c r="N12" s="23">
        <f t="shared" si="5"/>
        <v>-3.9474949830908788E-2</v>
      </c>
      <c r="O12" s="8"/>
      <c r="P12" s="20"/>
      <c r="Q12" s="3">
        <v>77.48</v>
      </c>
      <c r="R12" s="3">
        <v>62.34</v>
      </c>
      <c r="S12" s="8">
        <f t="shared" si="6"/>
        <v>1.2428617260186077</v>
      </c>
      <c r="T12" s="8">
        <f t="shared" si="7"/>
        <v>0.31366579897788582</v>
      </c>
      <c r="U12" s="11"/>
      <c r="V12" s="3"/>
      <c r="W12" s="8"/>
      <c r="X12" s="9"/>
      <c r="Y12" s="33">
        <v>17.47</v>
      </c>
      <c r="Z12" s="33">
        <v>44.61</v>
      </c>
      <c r="AA12" s="8">
        <f t="shared" si="10"/>
        <v>0.39161622954494507</v>
      </c>
      <c r="AB12" s="23">
        <f t="shared" si="11"/>
        <v>-1.3524875398568155</v>
      </c>
    </row>
    <row r="13" spans="1:28">
      <c r="A13" s="53"/>
      <c r="B13" s="20"/>
      <c r="C13" s="3"/>
      <c r="D13" s="3"/>
      <c r="E13" s="8"/>
      <c r="F13" s="8"/>
      <c r="G13" s="11"/>
      <c r="H13" s="3"/>
      <c r="I13" s="8"/>
      <c r="J13" s="9"/>
      <c r="K13" s="33">
        <v>23.72</v>
      </c>
      <c r="L13" s="33">
        <v>23.45</v>
      </c>
      <c r="M13" s="8">
        <f t="shared" si="4"/>
        <v>1.0115138592750532</v>
      </c>
      <c r="N13" s="23">
        <f t="shared" si="5"/>
        <v>1.6516087143264638E-2</v>
      </c>
      <c r="O13" s="8"/>
      <c r="P13" s="39"/>
      <c r="Q13" s="4">
        <v>46.12</v>
      </c>
      <c r="R13" s="4">
        <v>38.520000000000003</v>
      </c>
      <c r="S13" s="5">
        <f t="shared" si="6"/>
        <v>1.1973001038421598</v>
      </c>
      <c r="T13" s="5">
        <f t="shared" si="7"/>
        <v>0.25978480980831237</v>
      </c>
      <c r="U13" s="14"/>
      <c r="V13" s="4"/>
      <c r="W13" s="5"/>
      <c r="X13" s="6"/>
      <c r="Y13" s="34"/>
      <c r="Z13" s="34"/>
      <c r="AA13" s="5"/>
      <c r="AB13" s="48"/>
    </row>
    <row r="14" spans="1:28">
      <c r="A14" s="53"/>
      <c r="B14" s="22" t="s">
        <v>19</v>
      </c>
      <c r="C14" s="13"/>
      <c r="D14" s="13"/>
      <c r="E14" s="13">
        <f>AVERAGE(E7:E13)</f>
        <v>1.0927053826183175</v>
      </c>
      <c r="F14" s="13">
        <f>AVERAGE(F7:F13)</f>
        <v>0.11687882017756386</v>
      </c>
      <c r="G14" s="10"/>
      <c r="H14" s="13"/>
      <c r="I14" s="13">
        <f>AVERAGE(I7:I13)</f>
        <v>0.95510867205349026</v>
      </c>
      <c r="J14" s="16">
        <f>AVERAGE(J7:J13)</f>
        <v>-7.2104259182597524E-2</v>
      </c>
      <c r="K14" s="10"/>
      <c r="L14" s="13"/>
      <c r="M14" s="13">
        <f>AVERAGE(M7:M13)</f>
        <v>1.0261184717274019</v>
      </c>
      <c r="N14" s="44">
        <f>AVERAGE(N7:N13)</f>
        <v>3.3231991478426058E-2</v>
      </c>
      <c r="O14" s="8"/>
      <c r="P14" s="22" t="s">
        <v>19</v>
      </c>
      <c r="Q14" s="13"/>
      <c r="R14" s="13"/>
      <c r="S14" s="13">
        <f>AVERAGE(S7:S13)</f>
        <v>1.0589491889360465</v>
      </c>
      <c r="T14" s="13">
        <f>AVERAGE(T7:T13)</f>
        <v>6.6860774177795776E-2</v>
      </c>
      <c r="U14" s="10"/>
      <c r="V14" s="13"/>
      <c r="W14" s="13">
        <f>AVERAGE(W7:W13)</f>
        <v>0.73705592183252588</v>
      </c>
      <c r="X14" s="16">
        <f>AVERAGE(X7:X13)</f>
        <v>-0.47278677834247451</v>
      </c>
      <c r="Y14" s="13"/>
      <c r="Z14" s="13"/>
      <c r="AA14" s="13">
        <f>AVERAGE(AA7:AA13)</f>
        <v>0.31585472651023355</v>
      </c>
      <c r="AB14" s="44">
        <f>AVERAGE(AB7:AB13)</f>
        <v>-1.8245852690650004</v>
      </c>
    </row>
    <row r="15" spans="1:28">
      <c r="A15" s="53"/>
      <c r="B15" s="20" t="s">
        <v>0</v>
      </c>
      <c r="C15" s="8"/>
      <c r="D15" s="8"/>
      <c r="E15" s="8">
        <f>STDEV(E7:E13)</f>
        <v>0.14782198230348778</v>
      </c>
      <c r="F15" s="8">
        <f>STDEV(F7:F13)</f>
        <v>0.19572041916682534</v>
      </c>
      <c r="G15" s="7"/>
      <c r="H15" s="8"/>
      <c r="I15" s="8">
        <f>STDEV(I7:I13)</f>
        <v>9.8738467197560478E-2</v>
      </c>
      <c r="J15" s="9">
        <f>STDEV(J7:J13)</f>
        <v>0.15027708738439746</v>
      </c>
      <c r="K15" s="7"/>
      <c r="L15" s="8"/>
      <c r="M15" s="8">
        <f>STDEV(M7:M13)</f>
        <v>8.35344084943552E-2</v>
      </c>
      <c r="N15" s="23">
        <f>STDEV(N7:N13)</f>
        <v>0.11458139202581745</v>
      </c>
      <c r="O15" s="8"/>
      <c r="P15" s="20" t="s">
        <v>0</v>
      </c>
      <c r="Q15" s="8"/>
      <c r="R15" s="8"/>
      <c r="S15" s="8">
        <f>STDEV(S7:S13)</f>
        <v>0.17036020080248493</v>
      </c>
      <c r="T15" s="8">
        <f>STDEV(T7:T13)</f>
        <v>0.22944024953269734</v>
      </c>
      <c r="U15" s="7"/>
      <c r="V15" s="8"/>
      <c r="W15" s="8">
        <f>STDEV(W7:W13)</f>
        <v>0.18261542132397837</v>
      </c>
      <c r="X15" s="9">
        <f>STDEV(X7:X13)</f>
        <v>0.3361401733730589</v>
      </c>
      <c r="Y15" s="8"/>
      <c r="Z15" s="8"/>
      <c r="AA15" s="8">
        <f>STDEV(AA7:AA13)</f>
        <v>0.16218570157565854</v>
      </c>
      <c r="AB15" s="23">
        <f>STDEV(AB7:AB13)</f>
        <v>0.7558749169953648</v>
      </c>
    </row>
    <row r="16" spans="1:28">
      <c r="A16" s="53"/>
      <c r="B16" s="20" t="s">
        <v>1</v>
      </c>
      <c r="C16" s="8"/>
      <c r="D16" s="8"/>
      <c r="E16" s="8">
        <f>E15/SQRT(COUNT(E7:E13))</f>
        <v>6.0348071568378306E-2</v>
      </c>
      <c r="F16" s="8">
        <f>F15/SQRT(COUNT(F7:F13))</f>
        <v>7.9902526533727133E-2</v>
      </c>
      <c r="G16" s="7"/>
      <c r="H16" s="8"/>
      <c r="I16" s="8">
        <f>I15/SQRT(COUNT(I7:I13))</f>
        <v>4.9369233598780239E-2</v>
      </c>
      <c r="J16" s="9">
        <f>J15/SQRT(COUNT(J7:J13))</f>
        <v>7.5138543692198731E-2</v>
      </c>
      <c r="K16" s="7"/>
      <c r="L16" s="8"/>
      <c r="M16" s="8">
        <f>M15/SQRT(COUNT(M7:M13))</f>
        <v>3.1573038684706477E-2</v>
      </c>
      <c r="N16" s="23">
        <f>N15/SQRT(COUNT(N7:N13))</f>
        <v>4.3307695453701764E-2</v>
      </c>
      <c r="O16" s="8"/>
      <c r="P16" s="20" t="s">
        <v>1</v>
      </c>
      <c r="Q16" s="8"/>
      <c r="R16" s="8"/>
      <c r="S16" s="8">
        <f>S15/SQRT(COUNT(S7:S13))</f>
        <v>6.4390103518057337E-2</v>
      </c>
      <c r="T16" s="8">
        <f>T15/SQRT(COUNT(T7:T13))</f>
        <v>8.6720263001731537E-2</v>
      </c>
      <c r="U16" s="7"/>
      <c r="V16" s="8"/>
      <c r="W16" s="8">
        <f>W15/SQRT(COUNT(W7:W13))</f>
        <v>8.1668099164036057E-2</v>
      </c>
      <c r="X16" s="9">
        <f>X15/SQRT(COUNT(X7:X13))</f>
        <v>0.1503264555261449</v>
      </c>
      <c r="Y16" s="8"/>
      <c r="Z16" s="8"/>
      <c r="AA16" s="8">
        <f>AA15/SQRT(COUNT(AA7:AA13))</f>
        <v>6.6212035405944863E-2</v>
      </c>
      <c r="AB16" s="23">
        <f>AB15/SQRT(COUNT(AB7:AB13))</f>
        <v>0.30858464266787206</v>
      </c>
    </row>
    <row r="17" spans="1:28" ht="17" thickBot="1">
      <c r="A17" s="54"/>
      <c r="B17" s="49" t="s">
        <v>3</v>
      </c>
      <c r="C17" s="27"/>
      <c r="D17" s="27"/>
      <c r="E17" s="27">
        <f>COUNT(E7:E13)</f>
        <v>6</v>
      </c>
      <c r="F17" s="27">
        <f>COUNT(F7:F13)</f>
        <v>6</v>
      </c>
      <c r="G17" s="21"/>
      <c r="H17" s="27"/>
      <c r="I17" s="27">
        <f>COUNT(I7:I13)</f>
        <v>4</v>
      </c>
      <c r="J17" s="45">
        <f>COUNT(J7:J13)</f>
        <v>4</v>
      </c>
      <c r="K17" s="21"/>
      <c r="L17" s="27"/>
      <c r="M17" s="27">
        <f>COUNT(M7:M13)</f>
        <v>7</v>
      </c>
      <c r="N17" s="46">
        <f>COUNT(N7:N13)</f>
        <v>7</v>
      </c>
      <c r="O17" s="27"/>
      <c r="P17" s="49" t="s">
        <v>3</v>
      </c>
      <c r="Q17" s="27"/>
      <c r="R17" s="27"/>
      <c r="S17" s="27">
        <f>COUNT(S7:S13)</f>
        <v>7</v>
      </c>
      <c r="T17" s="27">
        <f>COUNT(T7:T13)</f>
        <v>7</v>
      </c>
      <c r="U17" s="21"/>
      <c r="V17" s="27"/>
      <c r="W17" s="27">
        <f>COUNT(W7:W13)</f>
        <v>5</v>
      </c>
      <c r="X17" s="45">
        <f>COUNT(X7:X13)</f>
        <v>5</v>
      </c>
      <c r="Y17" s="27"/>
      <c r="Z17" s="27"/>
      <c r="AA17" s="27">
        <f>COUNT(AA7:AA13)</f>
        <v>6</v>
      </c>
      <c r="AB17" s="46">
        <f>COUNT(AB7:AB13)</f>
        <v>6</v>
      </c>
    </row>
    <row r="18" spans="1:28" ht="18" thickTop="1" thickBot="1">
      <c r="A18" s="19"/>
      <c r="B18" s="50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23"/>
      <c r="O18" s="8"/>
      <c r="P18" s="50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23"/>
    </row>
    <row r="19" spans="1:28" ht="17" thickTop="1">
      <c r="A19" s="52" t="s">
        <v>15</v>
      </c>
      <c r="B19" s="24" t="s">
        <v>11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2"/>
      <c r="O19" s="41"/>
      <c r="P19" s="24" t="s">
        <v>12</v>
      </c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6"/>
    </row>
    <row r="20" spans="1:28" ht="17" customHeight="1">
      <c r="A20" s="53"/>
      <c r="B20" s="22" t="s">
        <v>4</v>
      </c>
      <c r="C20" s="63" t="s">
        <v>18</v>
      </c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1"/>
      <c r="O20" s="8"/>
      <c r="P20" s="22" t="s">
        <v>4</v>
      </c>
      <c r="Q20" s="63" t="s">
        <v>13</v>
      </c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1"/>
    </row>
    <row r="21" spans="1:28">
      <c r="A21" s="53"/>
      <c r="B21" s="20" t="s">
        <v>5</v>
      </c>
      <c r="C21" s="64" t="s">
        <v>8</v>
      </c>
      <c r="D21" s="62"/>
      <c r="E21" s="62"/>
      <c r="F21" s="62"/>
      <c r="G21" s="58" t="s">
        <v>27</v>
      </c>
      <c r="H21" s="58"/>
      <c r="I21" s="58"/>
      <c r="J21" s="58"/>
      <c r="K21" s="58" t="s">
        <v>28</v>
      </c>
      <c r="L21" s="58"/>
      <c r="M21" s="58"/>
      <c r="N21" s="59"/>
      <c r="O21" s="8"/>
      <c r="P21" s="20" t="s">
        <v>5</v>
      </c>
      <c r="Q21" s="64" t="s">
        <v>8</v>
      </c>
      <c r="R21" s="62"/>
      <c r="S21" s="62"/>
      <c r="T21" s="62"/>
      <c r="U21" s="58" t="s">
        <v>27</v>
      </c>
      <c r="V21" s="58"/>
      <c r="W21" s="58"/>
      <c r="X21" s="58"/>
      <c r="Y21" s="58" t="s">
        <v>28</v>
      </c>
      <c r="Z21" s="58"/>
      <c r="AA21" s="58"/>
      <c r="AB21" s="59"/>
    </row>
    <row r="22" spans="1:28">
      <c r="A22" s="53"/>
      <c r="B22" s="20" t="s">
        <v>6</v>
      </c>
      <c r="C22" s="66" t="s">
        <v>8</v>
      </c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8"/>
      <c r="O22" s="8"/>
      <c r="P22" s="20" t="s">
        <v>6</v>
      </c>
      <c r="Q22" s="66" t="s">
        <v>8</v>
      </c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8"/>
    </row>
    <row r="23" spans="1:28" ht="45">
      <c r="A23" s="53"/>
      <c r="B23" s="40" t="s">
        <v>2</v>
      </c>
      <c r="C23" s="30" t="s">
        <v>20</v>
      </c>
      <c r="D23" s="30" t="s">
        <v>30</v>
      </c>
      <c r="E23" s="31" t="s">
        <v>7</v>
      </c>
      <c r="F23" s="31" t="s">
        <v>24</v>
      </c>
      <c r="G23" s="29" t="s">
        <v>20</v>
      </c>
      <c r="H23" s="30" t="s">
        <v>30</v>
      </c>
      <c r="I23" s="31" t="s">
        <v>7</v>
      </c>
      <c r="J23" s="35" t="s">
        <v>24</v>
      </c>
      <c r="K23" s="30" t="s">
        <v>20</v>
      </c>
      <c r="L23" s="30" t="s">
        <v>30</v>
      </c>
      <c r="M23" s="31" t="s">
        <v>7</v>
      </c>
      <c r="N23" s="43" t="s">
        <v>24</v>
      </c>
      <c r="O23" s="8"/>
      <c r="P23" s="40" t="s">
        <v>2</v>
      </c>
      <c r="Q23" s="30" t="s">
        <v>20</v>
      </c>
      <c r="R23" s="30" t="s">
        <v>30</v>
      </c>
      <c r="S23" s="31" t="s">
        <v>7</v>
      </c>
      <c r="T23" s="31" t="s">
        <v>24</v>
      </c>
      <c r="U23" s="29" t="s">
        <v>20</v>
      </c>
      <c r="V23" s="30" t="s">
        <v>30</v>
      </c>
      <c r="W23" s="31" t="s">
        <v>7</v>
      </c>
      <c r="X23" s="31" t="s">
        <v>24</v>
      </c>
      <c r="Y23" s="29" t="s">
        <v>20</v>
      </c>
      <c r="Z23" s="30" t="s">
        <v>30</v>
      </c>
      <c r="AA23" s="31" t="s">
        <v>7</v>
      </c>
      <c r="AB23" s="43" t="s">
        <v>24</v>
      </c>
    </row>
    <row r="24" spans="1:28">
      <c r="A24" s="53"/>
      <c r="B24" s="20" t="s">
        <v>21</v>
      </c>
      <c r="C24" s="3">
        <v>6.07</v>
      </c>
      <c r="D24" s="3">
        <v>5.12</v>
      </c>
      <c r="E24" s="8">
        <f>C24/D24</f>
        <v>1.185546875</v>
      </c>
      <c r="F24" s="8">
        <f>LOG(E24,2)</f>
        <v>0.24555270625568207</v>
      </c>
      <c r="G24" s="11">
        <v>4.68</v>
      </c>
      <c r="H24" s="3">
        <v>5.09</v>
      </c>
      <c r="I24" s="8">
        <f>G24/H24</f>
        <v>0.91944990176817287</v>
      </c>
      <c r="J24" s="9">
        <f>LOG(I24,2)</f>
        <v>-0.1211571264922908</v>
      </c>
      <c r="K24" s="3">
        <v>0.01</v>
      </c>
      <c r="L24" s="3">
        <v>5.1100000000000003</v>
      </c>
      <c r="M24" s="8">
        <f>K24/L24</f>
        <v>1.9569471624266144E-3</v>
      </c>
      <c r="N24" s="23">
        <f>LOG(M24,2)</f>
        <v>-8.9971794809376213</v>
      </c>
      <c r="O24" s="8"/>
      <c r="P24" s="20" t="s">
        <v>21</v>
      </c>
      <c r="Q24" s="3">
        <v>31.28</v>
      </c>
      <c r="R24" s="3">
        <v>29.99</v>
      </c>
      <c r="S24" s="8">
        <f>Q24/R24</f>
        <v>1.0430143381127044</v>
      </c>
      <c r="T24" s="8">
        <f>LOG(S24,2)</f>
        <v>6.0758990438612256E-2</v>
      </c>
      <c r="U24" s="18">
        <v>6.88</v>
      </c>
      <c r="V24" s="15">
        <v>6.43</v>
      </c>
      <c r="W24" s="13">
        <f>U24/V24</f>
        <v>1.0699844479004665</v>
      </c>
      <c r="X24" s="16">
        <f>LOG(W24,2)</f>
        <v>9.758982737415059E-2</v>
      </c>
      <c r="Y24" s="3">
        <v>19.93</v>
      </c>
      <c r="Z24" s="3">
        <v>19.77</v>
      </c>
      <c r="AA24" s="8">
        <f>Y24/Z24</f>
        <v>1.0080930703085482</v>
      </c>
      <c r="AB24" s="23">
        <f>LOG(AA24,2)</f>
        <v>1.1628839109849964E-2</v>
      </c>
    </row>
    <row r="25" spans="1:28" ht="17" customHeight="1">
      <c r="A25" s="53"/>
      <c r="B25" s="20" t="s">
        <v>22</v>
      </c>
      <c r="C25" s="3">
        <v>3.5</v>
      </c>
      <c r="D25" s="3">
        <v>4.3600000000000003</v>
      </c>
      <c r="E25" s="8">
        <f t="shared" ref="E25:E29" si="12">C25/D25</f>
        <v>0.80275229357798161</v>
      </c>
      <c r="F25" s="8">
        <f t="shared" ref="F25:F29" si="13">LOG(E25,2)</f>
        <v>-0.31697321294459763</v>
      </c>
      <c r="G25" s="11">
        <v>5.12</v>
      </c>
      <c r="H25" s="3">
        <v>7.62</v>
      </c>
      <c r="I25" s="8">
        <f t="shared" ref="I25:I27" si="14">G25/H25</f>
        <v>0.67191601049868765</v>
      </c>
      <c r="J25" s="9">
        <f t="shared" ref="J25:J27" si="15">LOG(I25,2)</f>
        <v>-0.57364718749332211</v>
      </c>
      <c r="K25" s="3">
        <v>0.06</v>
      </c>
      <c r="L25" s="3">
        <v>9.9700000000000006</v>
      </c>
      <c r="M25" s="8">
        <f t="shared" ref="M25:M29" si="16">K25/L25</f>
        <v>6.018054162487462E-3</v>
      </c>
      <c r="N25" s="23">
        <f t="shared" ref="N25:N29" si="17">LOG(M25,2)</f>
        <v>-7.3764871936770406</v>
      </c>
      <c r="O25" s="8"/>
      <c r="P25" s="20" t="s">
        <v>22</v>
      </c>
      <c r="Q25" s="3">
        <v>51.4</v>
      </c>
      <c r="R25" s="3">
        <v>56.89</v>
      </c>
      <c r="S25" s="8">
        <f t="shared" ref="S25:S28" si="18">Q25/R25</f>
        <v>0.90349797855510627</v>
      </c>
      <c r="T25" s="8">
        <f t="shared" ref="T25:T28" si="19">LOG(S25,2)</f>
        <v>-0.1464067216135207</v>
      </c>
      <c r="U25" s="11">
        <v>17.149999999999999</v>
      </c>
      <c r="V25" s="3">
        <v>14</v>
      </c>
      <c r="W25" s="8">
        <f t="shared" ref="W25:W29" si="20">U25/V25</f>
        <v>1.2249999999999999</v>
      </c>
      <c r="X25" s="9">
        <f t="shared" ref="X25:X29" si="21">LOG(W25,2)</f>
        <v>0.29278174922784572</v>
      </c>
      <c r="Y25" s="3">
        <v>23.67</v>
      </c>
      <c r="Z25" s="3">
        <v>27.69</v>
      </c>
      <c r="AA25" s="8">
        <f t="shared" ref="AA25:AA29" si="22">Y25/Z25</f>
        <v>0.85482123510292529</v>
      </c>
      <c r="AB25" s="23">
        <f t="shared" ref="AB25:AB29" si="23">LOG(AA25,2)</f>
        <v>-0.22630534763231561</v>
      </c>
    </row>
    <row r="26" spans="1:28">
      <c r="A26" s="53"/>
      <c r="B26" s="20" t="s">
        <v>23</v>
      </c>
      <c r="C26" s="3">
        <v>8.69</v>
      </c>
      <c r="D26" s="3">
        <v>7.93</v>
      </c>
      <c r="E26" s="8">
        <f t="shared" si="12"/>
        <v>1.0958385876418664</v>
      </c>
      <c r="F26" s="8">
        <f t="shared" si="13"/>
        <v>0.1320353111104218</v>
      </c>
      <c r="G26" s="11">
        <v>2.9</v>
      </c>
      <c r="H26" s="3">
        <v>3.13</v>
      </c>
      <c r="I26" s="8">
        <f t="shared" si="14"/>
        <v>0.92651757188498407</v>
      </c>
      <c r="J26" s="9">
        <f t="shared" si="15"/>
        <v>-0.11010975691768381</v>
      </c>
      <c r="K26" s="3">
        <v>0.03</v>
      </c>
      <c r="L26" s="3">
        <v>21.14</v>
      </c>
      <c r="M26" s="8">
        <f t="shared" si="16"/>
        <v>1.4191106906338694E-3</v>
      </c>
      <c r="N26" s="23">
        <f t="shared" si="17"/>
        <v>-9.4607971606615262</v>
      </c>
      <c r="O26" s="8"/>
      <c r="P26" s="20" t="s">
        <v>23</v>
      </c>
      <c r="Q26" s="3">
        <v>52.2</v>
      </c>
      <c r="R26" s="3">
        <v>55.12</v>
      </c>
      <c r="S26" s="8">
        <f t="shared" si="18"/>
        <v>0.94702467343976793</v>
      </c>
      <c r="T26" s="8">
        <f t="shared" si="19"/>
        <v>-7.8526081247044285E-2</v>
      </c>
      <c r="U26" s="11">
        <v>14.07</v>
      </c>
      <c r="V26" s="3">
        <v>17.93</v>
      </c>
      <c r="W26" s="8">
        <f t="shared" si="20"/>
        <v>0.78471834913552707</v>
      </c>
      <c r="X26" s="9">
        <f t="shared" si="21"/>
        <v>-0.34975315963184206</v>
      </c>
      <c r="Y26" s="3">
        <v>74.31</v>
      </c>
      <c r="Z26" s="3">
        <v>81.12</v>
      </c>
      <c r="AA26" s="8">
        <f t="shared" si="22"/>
        <v>0.91605029585798814</v>
      </c>
      <c r="AB26" s="23">
        <f t="shared" si="23"/>
        <v>-0.12650128303582131</v>
      </c>
    </row>
    <row r="27" spans="1:28" ht="17" customHeight="1">
      <c r="A27" s="53"/>
      <c r="B27" s="20"/>
      <c r="C27" s="3">
        <v>3.39</v>
      </c>
      <c r="D27" s="3">
        <v>3.25</v>
      </c>
      <c r="E27" s="8">
        <f t="shared" si="12"/>
        <v>1.043076923076923</v>
      </c>
      <c r="F27" s="8">
        <f t="shared" si="13"/>
        <v>6.0845555220526946E-2</v>
      </c>
      <c r="G27" s="11">
        <v>9.31</v>
      </c>
      <c r="H27" s="3">
        <v>12.2</v>
      </c>
      <c r="I27" s="8">
        <f t="shared" si="14"/>
        <v>0.76311475409836071</v>
      </c>
      <c r="J27" s="9">
        <f t="shared" si="15"/>
        <v>-0.3900280748914548</v>
      </c>
      <c r="K27" s="3">
        <v>0.12</v>
      </c>
      <c r="L27" s="3">
        <v>14.32</v>
      </c>
      <c r="M27" s="8">
        <f t="shared" si="16"/>
        <v>8.3798882681564244E-3</v>
      </c>
      <c r="N27" s="23">
        <f t="shared" si="17"/>
        <v>-6.8988532765431003</v>
      </c>
      <c r="O27" s="8"/>
      <c r="P27" s="20"/>
      <c r="Q27" s="3">
        <v>56.78</v>
      </c>
      <c r="R27" s="3">
        <v>51.96</v>
      </c>
      <c r="S27" s="8">
        <f t="shared" si="18"/>
        <v>1.0927636643571979</v>
      </c>
      <c r="T27" s="8">
        <f t="shared" si="19"/>
        <v>0.12798141827651055</v>
      </c>
      <c r="U27" s="11">
        <v>69.88</v>
      </c>
      <c r="V27" s="3">
        <v>80.61</v>
      </c>
      <c r="W27" s="8">
        <f t="shared" si="20"/>
        <v>0.86688996402431451</v>
      </c>
      <c r="X27" s="9">
        <f t="shared" si="21"/>
        <v>-0.20607921381756292</v>
      </c>
      <c r="Y27" s="3">
        <v>62.56</v>
      </c>
      <c r="Z27" s="3">
        <v>49.99</v>
      </c>
      <c r="AA27" s="8">
        <f t="shared" si="22"/>
        <v>1.2514502900580116</v>
      </c>
      <c r="AB27" s="23">
        <f t="shared" si="23"/>
        <v>0.32360098562382922</v>
      </c>
    </row>
    <row r="28" spans="1:28">
      <c r="A28" s="53"/>
      <c r="B28" s="38"/>
      <c r="C28" s="28">
        <v>3.27</v>
      </c>
      <c r="D28" s="28">
        <v>3.25</v>
      </c>
      <c r="E28" s="8">
        <f t="shared" si="12"/>
        <v>1.0061538461538462</v>
      </c>
      <c r="F28" s="8">
        <f t="shared" si="13"/>
        <v>8.8509175822657164E-3</v>
      </c>
      <c r="G28" s="37"/>
      <c r="H28" s="28"/>
      <c r="I28" s="8"/>
      <c r="J28" s="9"/>
      <c r="K28" s="36">
        <v>0.05</v>
      </c>
      <c r="L28" s="36">
        <v>6.73</v>
      </c>
      <c r="M28" s="8">
        <f t="shared" si="16"/>
        <v>7.429420505200594E-3</v>
      </c>
      <c r="N28" s="23">
        <f t="shared" si="17"/>
        <v>-7.072534599722955</v>
      </c>
      <c r="O28" s="8"/>
      <c r="P28" s="20"/>
      <c r="Q28" s="3">
        <v>92.2</v>
      </c>
      <c r="R28" s="3">
        <v>103.64</v>
      </c>
      <c r="S28" s="8">
        <f t="shared" si="18"/>
        <v>0.88961790814357389</v>
      </c>
      <c r="T28" s="8">
        <f t="shared" si="19"/>
        <v>-0.16874226486339405</v>
      </c>
      <c r="U28" s="11">
        <v>80.87</v>
      </c>
      <c r="V28" s="3">
        <v>104.09</v>
      </c>
      <c r="W28" s="8">
        <f t="shared" si="20"/>
        <v>0.77692381592852344</v>
      </c>
      <c r="X28" s="9">
        <f t="shared" si="21"/>
        <v>-0.36415495799281661</v>
      </c>
      <c r="Y28" s="3">
        <v>42.75</v>
      </c>
      <c r="Z28" s="3">
        <v>45.66</v>
      </c>
      <c r="AA28" s="8">
        <f t="shared" si="22"/>
        <v>0.93626806833114329</v>
      </c>
      <c r="AB28" s="23">
        <f t="shared" si="23"/>
        <v>-9.500643956407899E-2</v>
      </c>
    </row>
    <row r="29" spans="1:28">
      <c r="A29" s="53"/>
      <c r="B29" s="39"/>
      <c r="C29" s="4">
        <v>6.47</v>
      </c>
      <c r="D29" s="4">
        <v>5.1100000000000003</v>
      </c>
      <c r="E29" s="5">
        <f t="shared" si="12"/>
        <v>1.2661448140900193</v>
      </c>
      <c r="F29" s="5">
        <f t="shared" si="13"/>
        <v>0.34044242105488592</v>
      </c>
      <c r="G29" s="14"/>
      <c r="H29" s="4"/>
      <c r="I29" s="5"/>
      <c r="J29" s="6"/>
      <c r="K29" s="34">
        <v>1.1399999999999999</v>
      </c>
      <c r="L29" s="34">
        <v>14.43</v>
      </c>
      <c r="M29" s="5">
        <f t="shared" si="16"/>
        <v>7.9002079002078993E-2</v>
      </c>
      <c r="N29" s="48">
        <f t="shared" si="17"/>
        <v>-3.6619655703264566</v>
      </c>
      <c r="O29" s="8"/>
      <c r="P29" s="39"/>
      <c r="Q29" s="4"/>
      <c r="R29" s="4"/>
      <c r="S29" s="5"/>
      <c r="T29" s="5"/>
      <c r="U29" s="14">
        <v>77.489999999999995</v>
      </c>
      <c r="V29" s="4">
        <v>96.1</v>
      </c>
      <c r="W29" s="5">
        <f t="shared" si="20"/>
        <v>0.80634755463059316</v>
      </c>
      <c r="X29" s="6">
        <f t="shared" si="21"/>
        <v>-0.31052628682195638</v>
      </c>
      <c r="Y29" s="4">
        <v>47.32</v>
      </c>
      <c r="Z29" s="4">
        <v>56.14</v>
      </c>
      <c r="AA29" s="5">
        <f t="shared" si="22"/>
        <v>0.84289276807980051</v>
      </c>
      <c r="AB29" s="48">
        <f t="shared" si="23"/>
        <v>-0.24657899017273593</v>
      </c>
    </row>
    <row r="30" spans="1:28">
      <c r="A30" s="53"/>
      <c r="B30" s="22" t="s">
        <v>19</v>
      </c>
      <c r="C30" s="13"/>
      <c r="D30" s="13"/>
      <c r="E30" s="13">
        <f>AVERAGE(E24:E29)</f>
        <v>1.0665855565901059</v>
      </c>
      <c r="F30" s="13">
        <f>AVERAGE(F24:F29)</f>
        <v>7.8458949713197473E-2</v>
      </c>
      <c r="G30" s="10"/>
      <c r="H30" s="13"/>
      <c r="I30" s="13">
        <f>AVERAGE(I24:I29)</f>
        <v>0.82024955956255119</v>
      </c>
      <c r="J30" s="16">
        <f>AVERAGE(J24:J29)</f>
        <v>-0.29873553644868789</v>
      </c>
      <c r="K30" s="13"/>
      <c r="L30" s="13"/>
      <c r="M30" s="13">
        <f>AVERAGE(M24:M29)</f>
        <v>1.7367583298497326E-2</v>
      </c>
      <c r="N30" s="44">
        <f>AVERAGE(N24:N29)</f>
        <v>-7.2446362136447844</v>
      </c>
      <c r="O30" s="8"/>
      <c r="P30" s="22" t="s">
        <v>19</v>
      </c>
      <c r="Q30" s="13"/>
      <c r="R30" s="13"/>
      <c r="S30" s="13">
        <f>AVERAGE(S24:S29)</f>
        <v>0.97518371252167013</v>
      </c>
      <c r="T30" s="13">
        <f>AVERAGE(T24:T29)</f>
        <v>-4.0986931801767247E-2</v>
      </c>
      <c r="U30" s="10"/>
      <c r="V30" s="13"/>
      <c r="W30" s="13">
        <f>AVERAGE(W24:W29)</f>
        <v>0.9216440219365708</v>
      </c>
      <c r="X30" s="16">
        <f>AVERAGE(X24:X29)</f>
        <v>-0.14002367361036361</v>
      </c>
      <c r="Y30" s="13"/>
      <c r="Z30" s="13"/>
      <c r="AA30" s="13">
        <f>AVERAGE(AA24:AA29)</f>
        <v>0.96826262128973617</v>
      </c>
      <c r="AB30" s="44">
        <f>AVERAGE(AB24:AB29)</f>
        <v>-5.9860372611878786E-2</v>
      </c>
    </row>
    <row r="31" spans="1:28">
      <c r="A31" s="53"/>
      <c r="B31" s="20" t="s">
        <v>0</v>
      </c>
      <c r="C31" s="8"/>
      <c r="D31" s="8"/>
      <c r="E31" s="8">
        <f>STDEV(E24:E29)</f>
        <v>0.1604020389552383</v>
      </c>
      <c r="F31" s="8">
        <f>STDEV(F24:F29)</f>
        <v>0.22845051731138741</v>
      </c>
      <c r="G31" s="7"/>
      <c r="H31" s="8"/>
      <c r="I31" s="8">
        <f>STDEV(I24:I29)</f>
        <v>0.12436616113984658</v>
      </c>
      <c r="J31" s="9">
        <f>STDEV(J24:J29)</f>
        <v>0.22436913026062802</v>
      </c>
      <c r="K31" s="8"/>
      <c r="L31" s="8"/>
      <c r="M31" s="8">
        <f>STDEV(M24:M29)</f>
        <v>3.032823799217681E-2</v>
      </c>
      <c r="N31" s="23">
        <f>STDEV(N24:N29)</f>
        <v>2.0486520285959311</v>
      </c>
      <c r="O31" s="8"/>
      <c r="P31" s="20" t="s">
        <v>0</v>
      </c>
      <c r="Q31" s="8"/>
      <c r="R31" s="8"/>
      <c r="S31" s="8">
        <f>STDEV(S24:S29)</f>
        <v>8.8993429050868392E-2</v>
      </c>
      <c r="T31" s="8">
        <f>STDEV(T24:T29)</f>
        <v>0.13014077087085077</v>
      </c>
      <c r="U31" s="7"/>
      <c r="V31" s="8"/>
      <c r="W31" s="8">
        <f>STDEV(W24:W29)</f>
        <v>0.18439826004173523</v>
      </c>
      <c r="X31" s="9">
        <f>STDEV(X24:X29)</f>
        <v>0.27255695747424513</v>
      </c>
      <c r="Y31" s="8"/>
      <c r="Z31" s="8"/>
      <c r="AA31" s="8">
        <f>STDEV(AA24:AA29)</f>
        <v>0.15107484698077875</v>
      </c>
      <c r="AB31" s="23">
        <f>STDEV(AB24:AB29)</f>
        <v>0.20995111310507505</v>
      </c>
    </row>
    <row r="32" spans="1:28">
      <c r="A32" s="53"/>
      <c r="B32" s="20" t="s">
        <v>1</v>
      </c>
      <c r="C32" s="8"/>
      <c r="D32" s="8"/>
      <c r="E32" s="8">
        <f>E31/SQRT(COUNT(E24:E29))</f>
        <v>6.5483858190393998E-2</v>
      </c>
      <c r="F32" s="8">
        <f>F31/SQRT(COUNT(F24:F29))</f>
        <v>9.3264533147959058E-2</v>
      </c>
      <c r="G32" s="7"/>
      <c r="H32" s="8"/>
      <c r="I32" s="8">
        <f>I31/SQRT(COUNT(I24:I29))</f>
        <v>6.2183080569923291E-2</v>
      </c>
      <c r="J32" s="9">
        <f>J31/SQRT(COUNT(J24:J29))</f>
        <v>0.11218456513031401</v>
      </c>
      <c r="K32" s="8"/>
      <c r="L32" s="8"/>
      <c r="M32" s="8">
        <f>M31/SQRT(COUNT(M24:M29))</f>
        <v>1.2381451313087365E-2</v>
      </c>
      <c r="N32" s="23">
        <f>N31/SQRT(COUNT(N24:N29))</f>
        <v>0.83635868842961392</v>
      </c>
      <c r="O32" s="8"/>
      <c r="P32" s="20" t="s">
        <v>1</v>
      </c>
      <c r="Q32" s="8"/>
      <c r="R32" s="8"/>
      <c r="S32" s="8">
        <f>S31/SQRT(COUNT(S24:S29))</f>
        <v>3.979907138170926E-2</v>
      </c>
      <c r="T32" s="8">
        <f>T31/SQRT(COUNT(T24:T29))</f>
        <v>5.8200722062289365E-2</v>
      </c>
      <c r="U32" s="7"/>
      <c r="V32" s="8"/>
      <c r="W32" s="8">
        <f>W31/SQRT(COUNT(W24:W29))</f>
        <v>7.5280274426549276E-2</v>
      </c>
      <c r="X32" s="9">
        <f>X31/SQRT(COUNT(X24:X29))</f>
        <v>0.1112709119428924</v>
      </c>
      <c r="Y32" s="8"/>
      <c r="Z32" s="8"/>
      <c r="AA32" s="8">
        <f>AA31/SQRT(COUNT(AA24:AA29))</f>
        <v>6.1676048011992626E-2</v>
      </c>
      <c r="AB32" s="23">
        <f>AB31/SQRT(COUNT(AB24:AB29))</f>
        <v>8.5712183006132051E-2</v>
      </c>
    </row>
    <row r="33" spans="1:28" ht="17" thickBot="1">
      <c r="A33" s="54"/>
      <c r="B33" s="49" t="s">
        <v>3</v>
      </c>
      <c r="C33" s="27"/>
      <c r="D33" s="27"/>
      <c r="E33" s="27">
        <f>COUNT(E24:E29)</f>
        <v>6</v>
      </c>
      <c r="F33" s="27">
        <f>COUNT(F24:F29)</f>
        <v>6</v>
      </c>
      <c r="G33" s="21"/>
      <c r="H33" s="27"/>
      <c r="I33" s="27">
        <f>COUNT(I24:I29)</f>
        <v>4</v>
      </c>
      <c r="J33" s="45">
        <f>COUNT(J24:J29)</f>
        <v>4</v>
      </c>
      <c r="K33" s="27"/>
      <c r="L33" s="27"/>
      <c r="M33" s="27">
        <f>COUNT(M24:M29)</f>
        <v>6</v>
      </c>
      <c r="N33" s="46">
        <f>COUNT(N24:N29)</f>
        <v>6</v>
      </c>
      <c r="O33" s="27"/>
      <c r="P33" s="49" t="s">
        <v>3</v>
      </c>
      <c r="Q33" s="27"/>
      <c r="R33" s="27"/>
      <c r="S33" s="27">
        <f>COUNT(S24:S29)</f>
        <v>5</v>
      </c>
      <c r="T33" s="27">
        <f>COUNT(T24:T29)</f>
        <v>5</v>
      </c>
      <c r="U33" s="21"/>
      <c r="V33" s="27"/>
      <c r="W33" s="27">
        <f>COUNT(W24:W29)</f>
        <v>6</v>
      </c>
      <c r="X33" s="45">
        <f>COUNT(X24:X29)</f>
        <v>6</v>
      </c>
      <c r="Y33" s="27"/>
      <c r="Z33" s="27"/>
      <c r="AA33" s="27">
        <f>COUNT(AA24:AA29)</f>
        <v>6</v>
      </c>
      <c r="AB33" s="46">
        <f>COUNT(AB24:AB29)</f>
        <v>6</v>
      </c>
    </row>
    <row r="34" spans="1:28" ht="17" thickTop="1">
      <c r="A34" s="17"/>
    </row>
    <row r="35" spans="1:28">
      <c r="A35" s="17"/>
      <c r="B35" s="2" t="s">
        <v>29</v>
      </c>
    </row>
    <row r="36" spans="1:28">
      <c r="A36" s="17"/>
      <c r="B36" s="12" t="s">
        <v>32</v>
      </c>
    </row>
    <row r="37" spans="1:28">
      <c r="A37" s="17"/>
    </row>
    <row r="38" spans="1:28">
      <c r="A38" s="17"/>
    </row>
    <row r="39" spans="1:28">
      <c r="A39" s="17"/>
    </row>
    <row r="40" spans="1:28">
      <c r="A40" s="17"/>
    </row>
    <row r="41" spans="1:28">
      <c r="A41" s="17"/>
    </row>
    <row r="42" spans="1:28">
      <c r="A42" s="17"/>
    </row>
    <row r="43" spans="1:28">
      <c r="A43" s="17"/>
    </row>
    <row r="44" spans="1:28">
      <c r="A44" s="17"/>
    </row>
    <row r="45" spans="1:28">
      <c r="A45" s="17"/>
    </row>
  </sheetData>
  <mergeCells count="24">
    <mergeCell ref="Q22:AB22"/>
    <mergeCell ref="Q5:AB5"/>
    <mergeCell ref="Q20:AB20"/>
    <mergeCell ref="Q21:T21"/>
    <mergeCell ref="U21:X21"/>
    <mergeCell ref="Y21:AB21"/>
    <mergeCell ref="A2:A17"/>
    <mergeCell ref="A19:A33"/>
    <mergeCell ref="C5:N5"/>
    <mergeCell ref="C20:N20"/>
    <mergeCell ref="C21:F21"/>
    <mergeCell ref="G21:J21"/>
    <mergeCell ref="K21:N21"/>
    <mergeCell ref="C22:N22"/>
    <mergeCell ref="P1:AB1"/>
    <mergeCell ref="Q3:AB3"/>
    <mergeCell ref="Q4:T4"/>
    <mergeCell ref="U4:X4"/>
    <mergeCell ref="Y4:AB4"/>
    <mergeCell ref="B1:N1"/>
    <mergeCell ref="C3:N3"/>
    <mergeCell ref="C4:F4"/>
    <mergeCell ref="G4:J4"/>
    <mergeCell ref="K4:N4"/>
  </mergeCells>
  <phoneticPr fontId="12" type="noConversion"/>
  <pageMargins left="0.75" right="0.75" top="1" bottom="1" header="0.5" footer="0.5"/>
  <pageSetup scale="39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Fig6 necc. Xplants Aud_M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Whitebirch</dc:creator>
  <cp:lastModifiedBy>Adam Miller</cp:lastModifiedBy>
  <cp:lastPrinted>2017-01-21T22:10:50Z</cp:lastPrinted>
  <dcterms:created xsi:type="dcterms:W3CDTF">2015-02-26T03:52:59Z</dcterms:created>
  <dcterms:modified xsi:type="dcterms:W3CDTF">2017-04-20T01:44:57Z</dcterms:modified>
</cp:coreProperties>
</file>