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checkCompatibility="1" autoCompressPictures="0"/>
  <bookViews>
    <workbookView xWindow="0" yWindow="0" windowWidth="25040" windowHeight="15600" tabRatio="500"/>
  </bookViews>
  <sheets>
    <sheet name="Fig6 necc. Xplants M_CoLo" sheetId="3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O29" i="3" l="1"/>
  <c r="AP29" i="3"/>
  <c r="AO30" i="3"/>
  <c r="AP30" i="3"/>
  <c r="AP46" i="3"/>
  <c r="AP47" i="3"/>
  <c r="AP48" i="3"/>
  <c r="AP49" i="3"/>
  <c r="AG29" i="3"/>
  <c r="AH29" i="3"/>
  <c r="AG30" i="3"/>
  <c r="AH30" i="3"/>
  <c r="AG31" i="3"/>
  <c r="AH31" i="3"/>
  <c r="AH46" i="3"/>
  <c r="AH47" i="3"/>
  <c r="AH48" i="3"/>
  <c r="AH49" i="3"/>
  <c r="AA29" i="3"/>
  <c r="AB29" i="3"/>
  <c r="AA30" i="3"/>
  <c r="AB30" i="3"/>
  <c r="AA31" i="3"/>
  <c r="AB31" i="3"/>
  <c r="AA32" i="3"/>
  <c r="AB32" i="3"/>
  <c r="AA33" i="3"/>
  <c r="AB33" i="3"/>
  <c r="AA34" i="3"/>
  <c r="AB34" i="3"/>
  <c r="AA35" i="3"/>
  <c r="AB35" i="3"/>
  <c r="AA36" i="3"/>
  <c r="AB36" i="3"/>
  <c r="AA37" i="3"/>
  <c r="AB37" i="3"/>
  <c r="AA38" i="3"/>
  <c r="AB38" i="3"/>
  <c r="AA39" i="3"/>
  <c r="AB39" i="3"/>
  <c r="AA40" i="3"/>
  <c r="AB40" i="3"/>
  <c r="AA41" i="3"/>
  <c r="AB41" i="3"/>
  <c r="AA42" i="3"/>
  <c r="AB42" i="3"/>
  <c r="AA43" i="3"/>
  <c r="AB43" i="3"/>
  <c r="AA44" i="3"/>
  <c r="AB44" i="3"/>
  <c r="AA45" i="3"/>
  <c r="AB45" i="3"/>
  <c r="AB46" i="3"/>
  <c r="AB47" i="3"/>
  <c r="AB48" i="3"/>
  <c r="AB49" i="3"/>
  <c r="W29" i="3"/>
  <c r="X29" i="3"/>
  <c r="W30" i="3"/>
  <c r="X30" i="3"/>
  <c r="W31" i="3"/>
  <c r="X31" i="3"/>
  <c r="W32" i="3"/>
  <c r="X32" i="3"/>
  <c r="W33" i="3"/>
  <c r="X33" i="3"/>
  <c r="W34" i="3"/>
  <c r="X34" i="3"/>
  <c r="W35" i="3"/>
  <c r="X35" i="3"/>
  <c r="W36" i="3"/>
  <c r="X36" i="3"/>
  <c r="W37" i="3"/>
  <c r="X37" i="3"/>
  <c r="W38" i="3"/>
  <c r="X38" i="3"/>
  <c r="X46" i="3"/>
  <c r="X47" i="3"/>
  <c r="X48" i="3"/>
  <c r="X49" i="3"/>
  <c r="S29" i="3"/>
  <c r="T29" i="3"/>
  <c r="S30" i="3"/>
  <c r="T30" i="3"/>
  <c r="S31" i="3"/>
  <c r="T31" i="3"/>
  <c r="S32" i="3"/>
  <c r="T32" i="3"/>
  <c r="S33" i="3"/>
  <c r="T33" i="3"/>
  <c r="T46" i="3"/>
  <c r="T47" i="3"/>
  <c r="T48" i="3"/>
  <c r="T49" i="3"/>
  <c r="M29" i="3"/>
  <c r="N29" i="3"/>
  <c r="M30" i="3"/>
  <c r="N30" i="3"/>
  <c r="M31" i="3"/>
  <c r="N31" i="3"/>
  <c r="M32" i="3"/>
  <c r="N32" i="3"/>
  <c r="M33" i="3"/>
  <c r="N33" i="3"/>
  <c r="M34" i="3"/>
  <c r="N34" i="3"/>
  <c r="M35" i="3"/>
  <c r="N35" i="3"/>
  <c r="M36" i="3"/>
  <c r="N36" i="3"/>
  <c r="M37" i="3"/>
  <c r="N37" i="3"/>
  <c r="N46" i="3"/>
  <c r="N47" i="3"/>
  <c r="N48" i="3"/>
  <c r="N49" i="3"/>
  <c r="I29" i="3"/>
  <c r="J29" i="3"/>
  <c r="I30" i="3"/>
  <c r="J30" i="3"/>
  <c r="I31" i="3"/>
  <c r="J31" i="3"/>
  <c r="I32" i="3"/>
  <c r="J32" i="3"/>
  <c r="I33" i="3"/>
  <c r="J33" i="3"/>
  <c r="J46" i="3"/>
  <c r="J47" i="3"/>
  <c r="J48" i="3"/>
  <c r="J49" i="3"/>
  <c r="E29" i="3"/>
  <c r="F29" i="3"/>
  <c r="E30" i="3"/>
  <c r="F30" i="3"/>
  <c r="E31" i="3"/>
  <c r="F31" i="3"/>
  <c r="E32" i="3"/>
  <c r="F32" i="3"/>
  <c r="E33" i="3"/>
  <c r="F33" i="3"/>
  <c r="E34" i="3"/>
  <c r="F34" i="3"/>
  <c r="F46" i="3"/>
  <c r="F47" i="3"/>
  <c r="F48" i="3"/>
  <c r="F49" i="3"/>
  <c r="AG7" i="3"/>
  <c r="AH7" i="3"/>
  <c r="AG8" i="3"/>
  <c r="AH8" i="3"/>
  <c r="AH19" i="3"/>
  <c r="AH20" i="3"/>
  <c r="AH21" i="3"/>
  <c r="AH22" i="3"/>
  <c r="AK7" i="3"/>
  <c r="AL7" i="3"/>
  <c r="AK8" i="3"/>
  <c r="AL8" i="3"/>
  <c r="AK9" i="3"/>
  <c r="AL9" i="3"/>
  <c r="AK10" i="3"/>
  <c r="AL10" i="3"/>
  <c r="AK11" i="3"/>
  <c r="AL11" i="3"/>
  <c r="AK12" i="3"/>
  <c r="AL12" i="3"/>
  <c r="AL19" i="3"/>
  <c r="AL20" i="3"/>
  <c r="AL21" i="3"/>
  <c r="AL22" i="3"/>
  <c r="AO7" i="3"/>
  <c r="AP7" i="3"/>
  <c r="AO8" i="3"/>
  <c r="AP8" i="3"/>
  <c r="AO9" i="3"/>
  <c r="AP9" i="3"/>
  <c r="AO10" i="3"/>
  <c r="AP10" i="3"/>
  <c r="AO11" i="3"/>
  <c r="AP11" i="3"/>
  <c r="AO12" i="3"/>
  <c r="AP12" i="3"/>
  <c r="AP19" i="3"/>
  <c r="AP20" i="3"/>
  <c r="AP21" i="3"/>
  <c r="AP22" i="3"/>
  <c r="AA7" i="3"/>
  <c r="AB7" i="3"/>
  <c r="AA8" i="3"/>
  <c r="AB8" i="3"/>
  <c r="AA9" i="3"/>
  <c r="AB9" i="3"/>
  <c r="AA10" i="3"/>
  <c r="AB10" i="3"/>
  <c r="AA11" i="3"/>
  <c r="AB11" i="3"/>
  <c r="AA12" i="3"/>
  <c r="AB12" i="3"/>
  <c r="AA13" i="3"/>
  <c r="AB13" i="3"/>
  <c r="AA14" i="3"/>
  <c r="AB14" i="3"/>
  <c r="AA15" i="3"/>
  <c r="AB15" i="3"/>
  <c r="AA16" i="3"/>
  <c r="AB16" i="3"/>
  <c r="AA17" i="3"/>
  <c r="AB17" i="3"/>
  <c r="AA18" i="3"/>
  <c r="AB18" i="3"/>
  <c r="AB19" i="3"/>
  <c r="AB20" i="3"/>
  <c r="AB21" i="3"/>
  <c r="AB22" i="3"/>
  <c r="W7" i="3"/>
  <c r="X7" i="3"/>
  <c r="W8" i="3"/>
  <c r="X8" i="3"/>
  <c r="W9" i="3"/>
  <c r="X9" i="3"/>
  <c r="W10" i="3"/>
  <c r="X10" i="3"/>
  <c r="W11" i="3"/>
  <c r="X11" i="3"/>
  <c r="W12" i="3"/>
  <c r="X12" i="3"/>
  <c r="W13" i="3"/>
  <c r="X13" i="3"/>
  <c r="W14" i="3"/>
  <c r="X14" i="3"/>
  <c r="W15" i="3"/>
  <c r="X15" i="3"/>
  <c r="X19" i="3"/>
  <c r="X20" i="3"/>
  <c r="X21" i="3"/>
  <c r="X22" i="3"/>
  <c r="S7" i="3"/>
  <c r="T7" i="3"/>
  <c r="S8" i="3"/>
  <c r="T8" i="3"/>
  <c r="S9" i="3"/>
  <c r="T9" i="3"/>
  <c r="S10" i="3"/>
  <c r="T10" i="3"/>
  <c r="S11" i="3"/>
  <c r="T11" i="3"/>
  <c r="S12" i="3"/>
  <c r="T12" i="3"/>
  <c r="S13" i="3"/>
  <c r="T13" i="3"/>
  <c r="T19" i="3"/>
  <c r="T20" i="3"/>
  <c r="T21" i="3"/>
  <c r="T22" i="3"/>
  <c r="M7" i="3"/>
  <c r="N7" i="3"/>
  <c r="M8" i="3"/>
  <c r="N8" i="3"/>
  <c r="M9" i="3"/>
  <c r="N9" i="3"/>
  <c r="M10" i="3"/>
  <c r="N10" i="3"/>
  <c r="M11" i="3"/>
  <c r="N11" i="3"/>
  <c r="M12" i="3"/>
  <c r="N12" i="3"/>
  <c r="N19" i="3"/>
  <c r="N20" i="3"/>
  <c r="N21" i="3"/>
  <c r="N22" i="3"/>
  <c r="I7" i="3"/>
  <c r="J7" i="3"/>
  <c r="I8" i="3"/>
  <c r="J8" i="3"/>
  <c r="I9" i="3"/>
  <c r="J9" i="3"/>
  <c r="I10" i="3"/>
  <c r="J10" i="3"/>
  <c r="I11" i="3"/>
  <c r="J11" i="3"/>
  <c r="I12" i="3"/>
  <c r="J12" i="3"/>
  <c r="I13" i="3"/>
  <c r="J13" i="3"/>
  <c r="I14" i="3"/>
  <c r="J14" i="3"/>
  <c r="J19" i="3"/>
  <c r="J20" i="3"/>
  <c r="J21" i="3"/>
  <c r="J22" i="3"/>
  <c r="E7" i="3"/>
  <c r="F7" i="3"/>
  <c r="E8" i="3"/>
  <c r="F8" i="3"/>
  <c r="E9" i="3"/>
  <c r="F9" i="3"/>
  <c r="E10" i="3"/>
  <c r="F10" i="3"/>
  <c r="E11" i="3"/>
  <c r="F11" i="3"/>
  <c r="E12" i="3"/>
  <c r="F12" i="3"/>
  <c r="F19" i="3"/>
  <c r="F20" i="3"/>
  <c r="F21" i="3"/>
  <c r="F22" i="3"/>
  <c r="AO49" i="3"/>
  <c r="AG49" i="3"/>
  <c r="AO47" i="3"/>
  <c r="AO48" i="3"/>
  <c r="AG47" i="3"/>
  <c r="AG48" i="3"/>
  <c r="AO46" i="3"/>
  <c r="AG46" i="3"/>
  <c r="AA49" i="3"/>
  <c r="W49" i="3"/>
  <c r="S49" i="3"/>
  <c r="AA47" i="3"/>
  <c r="AA48" i="3"/>
  <c r="W47" i="3"/>
  <c r="W48" i="3"/>
  <c r="S47" i="3"/>
  <c r="S48" i="3"/>
  <c r="AA46" i="3"/>
  <c r="W46" i="3"/>
  <c r="S46" i="3"/>
  <c r="M49" i="3"/>
  <c r="I49" i="3"/>
  <c r="E49" i="3"/>
  <c r="M47" i="3"/>
  <c r="M48" i="3"/>
  <c r="I47" i="3"/>
  <c r="I48" i="3"/>
  <c r="E47" i="3"/>
  <c r="E48" i="3"/>
  <c r="M46" i="3"/>
  <c r="I46" i="3"/>
  <c r="E46" i="3"/>
  <c r="W19" i="3"/>
  <c r="AA22" i="3"/>
  <c r="W22" i="3"/>
  <c r="S22" i="3"/>
  <c r="AA20" i="3"/>
  <c r="AA21" i="3"/>
  <c r="W20" i="3"/>
  <c r="W21" i="3"/>
  <c r="S20" i="3"/>
  <c r="S21" i="3"/>
  <c r="AA19" i="3"/>
  <c r="S19" i="3"/>
  <c r="M22" i="3"/>
  <c r="I22" i="3"/>
  <c r="E22" i="3"/>
  <c r="M20" i="3"/>
  <c r="M21" i="3"/>
  <c r="I20" i="3"/>
  <c r="I21" i="3"/>
  <c r="E20" i="3"/>
  <c r="E21" i="3"/>
  <c r="M19" i="3"/>
  <c r="I19" i="3"/>
  <c r="E19" i="3"/>
  <c r="AO22" i="3"/>
  <c r="AK22" i="3"/>
  <c r="AG22" i="3"/>
  <c r="AO20" i="3"/>
  <c r="AO21" i="3"/>
  <c r="AK20" i="3"/>
  <c r="AK21" i="3"/>
  <c r="AG20" i="3"/>
  <c r="AG21" i="3"/>
  <c r="AO19" i="3"/>
  <c r="AK19" i="3"/>
  <c r="AG19" i="3"/>
</calcChain>
</file>

<file path=xl/sharedStrings.xml><?xml version="1.0" encoding="utf-8"?>
<sst xmlns="http://schemas.openxmlformats.org/spreadsheetml/2006/main" count="187" uniqueCount="40">
  <si>
    <t>stdev</t>
  </si>
  <si>
    <t>sterr</t>
  </si>
  <si>
    <t>anti-Cx36</t>
  </si>
  <si>
    <t>n</t>
  </si>
  <si>
    <t>Xplanted cell</t>
  </si>
  <si>
    <t>geno. donor</t>
  </si>
  <si>
    <t>geno. host</t>
  </si>
  <si>
    <t>Xplant / host</t>
  </si>
  <si>
    <t>+/+</t>
  </si>
  <si>
    <t>M pre</t>
  </si>
  <si>
    <t>CoLo post</t>
  </si>
  <si>
    <t>Cx34.1 is required postsynaptically</t>
  </si>
  <si>
    <t>Cx34.1 is not required presynaptically</t>
  </si>
  <si>
    <t>Cx34.1 loss from both pre and postsynaptic neurons is not additive</t>
  </si>
  <si>
    <t>M &amp; CoLo</t>
  </si>
  <si>
    <t>Cx35.5 is required presynaptically</t>
  </si>
  <si>
    <t>Cx35.5 is not required postsynaptically</t>
  </si>
  <si>
    <t>Cx35.5 loss from both pre and postsynaptic neurons is not additive</t>
  </si>
  <si>
    <t>Presynaptic cell transplanted - M/CoLo - spinal cord</t>
  </si>
  <si>
    <t>Postsynaptic cell transplanted - M/CoLo - spinal cord</t>
  </si>
  <si>
    <t>Both pre and post transplanted - M/CoLo - spinal cord</t>
  </si>
  <si>
    <t>n.d.</t>
  </si>
  <si>
    <t>- n.d. = not determined</t>
  </si>
  <si>
    <r>
      <t>gjd1a</t>
    </r>
    <r>
      <rPr>
        <vertAlign val="superscript"/>
        <sz val="22"/>
        <rFont val="Calibri"/>
        <scheme val="minor"/>
      </rPr>
      <t>fh360</t>
    </r>
    <r>
      <rPr>
        <sz val="22"/>
        <rFont val="Calibri"/>
        <scheme val="minor"/>
      </rPr>
      <t xml:space="preserve"> dis3 incross</t>
    </r>
  </si>
  <si>
    <r>
      <t>gjd2a</t>
    </r>
    <r>
      <rPr>
        <vertAlign val="superscript"/>
        <sz val="22"/>
        <rFont val="Calibri"/>
        <scheme val="minor"/>
      </rPr>
      <t>fh437</t>
    </r>
    <r>
      <rPr>
        <sz val="22"/>
        <rFont val="Calibri"/>
        <scheme val="minor"/>
      </rPr>
      <t xml:space="preserve"> Δ5bp incross</t>
    </r>
  </si>
  <si>
    <t>avg.</t>
  </si>
  <si>
    <t>GFP+ Xplant associated</t>
  </si>
  <si>
    <t>log2( Xplant/ host)</t>
  </si>
  <si>
    <t>avg. for noted</t>
  </si>
  <si>
    <t>synapses in</t>
  </si>
  <si>
    <t>animal</t>
  </si>
  <si>
    <t>log2 (Xplant/ host)</t>
  </si>
  <si>
    <r>
      <t xml:space="preserve">cx34.1 </t>
    </r>
    <r>
      <rPr>
        <b/>
        <vertAlign val="superscript"/>
        <sz val="12"/>
        <rFont val="Calibri"/>
        <scheme val="minor"/>
      </rPr>
      <t>dis3 / +</t>
    </r>
  </si>
  <si>
    <r>
      <t xml:space="preserve">cx34.1 </t>
    </r>
    <r>
      <rPr>
        <b/>
        <vertAlign val="superscript"/>
        <sz val="12"/>
        <rFont val="Calibri"/>
        <scheme val="minor"/>
      </rPr>
      <t>dis3 / dis3</t>
    </r>
  </si>
  <si>
    <r>
      <t xml:space="preserve">cx35.5 </t>
    </r>
    <r>
      <rPr>
        <b/>
        <vertAlign val="superscript"/>
        <sz val="12"/>
        <rFont val="Calibri"/>
        <scheme val="minor"/>
      </rPr>
      <t>Δ5bp / +</t>
    </r>
  </si>
  <si>
    <r>
      <t xml:space="preserve">cx35.5 </t>
    </r>
    <r>
      <rPr>
        <b/>
        <vertAlign val="superscript"/>
        <sz val="12"/>
        <rFont val="Calibri"/>
        <scheme val="minor"/>
      </rPr>
      <t>Δ5bp / Δ5bp</t>
    </r>
  </si>
  <si>
    <t>- Xplant = transplant</t>
  </si>
  <si>
    <t xml:space="preserve">GFP- host neighbor </t>
  </si>
  <si>
    <t>Fig.6</t>
  </si>
  <si>
    <t>- for M/CoLo, each avg. for animal represents 8 individual presynaptic or 1-8 postsynaptic Xplant associated synapses compared to 8-12 host associated synapses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</si>
</sst>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3"/>
      <color theme="1"/>
      <name val="Calibri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scheme val="minor"/>
    </font>
    <font>
      <b/>
      <vertAlign val="superscript"/>
      <sz val="12"/>
      <name val="Calibri"/>
      <scheme val="minor"/>
    </font>
    <font>
      <sz val="12"/>
      <name val="Calibri"/>
      <scheme val="minor"/>
    </font>
    <font>
      <sz val="24"/>
      <color theme="1"/>
      <name val="Calibri"/>
      <scheme val="minor"/>
    </font>
    <font>
      <sz val="22"/>
      <name val="Calibri"/>
      <scheme val="minor"/>
    </font>
    <font>
      <vertAlign val="superscript"/>
      <sz val="22"/>
      <name val="Calibri"/>
      <scheme val="minor"/>
    </font>
    <font>
      <b/>
      <sz val="12"/>
      <color rgb="FF0000FF"/>
      <name val="Calibri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</borders>
  <cellStyleXfs count="19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6">
    <xf numFmtId="0" fontId="0" fillId="0" borderId="0" xfId="0"/>
    <xf numFmtId="2" fontId="3" fillId="0" borderId="0" xfId="0" applyNumberFormat="1" applyFont="1" applyBorder="1"/>
    <xf numFmtId="2" fontId="3" fillId="0" borderId="0" xfId="0" quotePrefix="1" applyNumberFormat="1" applyFont="1" applyBorder="1"/>
    <xf numFmtId="0" fontId="0" fillId="0" borderId="0" xfId="0" applyFont="1" applyBorder="1"/>
    <xf numFmtId="0" fontId="0" fillId="0" borderId="7" xfId="0" applyFont="1" applyBorder="1"/>
    <xf numFmtId="2" fontId="0" fillId="0" borderId="7" xfId="0" applyNumberFormat="1" applyFont="1" applyBorder="1"/>
    <xf numFmtId="2" fontId="0" fillId="0" borderId="8" xfId="0" applyNumberFormat="1" applyFont="1" applyBorder="1"/>
    <xf numFmtId="2" fontId="0" fillId="0" borderId="5" xfId="0" applyNumberFormat="1" applyFont="1" applyBorder="1"/>
    <xf numFmtId="2" fontId="0" fillId="0" borderId="0" xfId="0" applyNumberFormat="1" applyFont="1" applyBorder="1"/>
    <xf numFmtId="2" fontId="0" fillId="0" borderId="1" xfId="0" applyNumberFormat="1" applyFont="1" applyBorder="1"/>
    <xf numFmtId="2" fontId="0" fillId="0" borderId="6" xfId="0" applyNumberFormat="1" applyFont="1" applyBorder="1"/>
    <xf numFmtId="2" fontId="0" fillId="0" borderId="2" xfId="0" applyNumberFormat="1" applyFont="1" applyBorder="1"/>
    <xf numFmtId="0" fontId="0" fillId="0" borderId="5" xfId="0" applyFont="1" applyBorder="1"/>
    <xf numFmtId="2" fontId="0" fillId="0" borderId="0" xfId="0" quotePrefix="1" applyNumberFormat="1" applyFont="1" applyBorder="1"/>
    <xf numFmtId="2" fontId="0" fillId="0" borderId="3" xfId="0" applyNumberFormat="1" applyFont="1" applyBorder="1"/>
    <xf numFmtId="0" fontId="0" fillId="0" borderId="3" xfId="0" applyFont="1" applyBorder="1"/>
    <xf numFmtId="2" fontId="0" fillId="0" borderId="4" xfId="0" applyNumberFormat="1" applyFont="1" applyBorder="1"/>
    <xf numFmtId="0" fontId="0" fillId="0" borderId="2" xfId="0" applyFont="1" applyBorder="1"/>
    <xf numFmtId="0" fontId="0" fillId="0" borderId="0" xfId="0" quotePrefix="1" applyFont="1"/>
    <xf numFmtId="0" fontId="9" fillId="0" borderId="0" xfId="0" applyFont="1" applyBorder="1" applyAlignment="1">
      <alignment horizontal="center" vertical="center" textRotation="90"/>
    </xf>
    <xf numFmtId="2" fontId="0" fillId="0" borderId="20" xfId="0" applyNumberFormat="1" applyFont="1" applyBorder="1"/>
    <xf numFmtId="2" fontId="0" fillId="0" borderId="16" xfId="0" applyNumberFormat="1" applyFont="1" applyBorder="1"/>
    <xf numFmtId="2" fontId="0" fillId="0" borderId="21" xfId="0" applyNumberFormat="1" applyFont="1" applyBorder="1"/>
    <xf numFmtId="2" fontId="7" fillId="0" borderId="17" xfId="0" applyNumberFormat="1" applyFont="1" applyBorder="1" applyAlignment="1">
      <alignment horizontal="left"/>
    </xf>
    <xf numFmtId="2" fontId="0" fillId="0" borderId="24" xfId="0" applyNumberFormat="1" applyFont="1" applyBorder="1"/>
    <xf numFmtId="2" fontId="0" fillId="0" borderId="26" xfId="0" applyNumberFormat="1" applyFont="1" applyBorder="1"/>
    <xf numFmtId="2" fontId="0" fillId="0" borderId="18" xfId="0" applyNumberFormat="1" applyFont="1" applyBorder="1"/>
    <xf numFmtId="2" fontId="4" fillId="0" borderId="15" xfId="0" applyNumberFormat="1" applyFont="1" applyFill="1" applyBorder="1" applyAlignment="1">
      <alignment horizontal="left"/>
    </xf>
    <xf numFmtId="2" fontId="0" fillId="0" borderId="14" xfId="0" applyNumberFormat="1" applyFont="1" applyFill="1" applyBorder="1"/>
    <xf numFmtId="2" fontId="0" fillId="0" borderId="27" xfId="0" applyNumberFormat="1" applyFont="1" applyFill="1" applyBorder="1"/>
    <xf numFmtId="2" fontId="0" fillId="0" borderId="25" xfId="0" applyNumberFormat="1" applyFont="1" applyBorder="1"/>
    <xf numFmtId="0" fontId="0" fillId="0" borderId="0" xfId="0" applyFont="1" applyBorder="1" applyAlignment="1">
      <alignment vertical="center"/>
    </xf>
    <xf numFmtId="2" fontId="0" fillId="0" borderId="2" xfId="0" applyNumberFormat="1" applyFont="1" applyFill="1" applyBorder="1" applyAlignment="1">
      <alignment wrapText="1"/>
    </xf>
    <xf numFmtId="2" fontId="0" fillId="0" borderId="3" xfId="0" applyNumberFormat="1" applyFont="1" applyFill="1" applyBorder="1" applyAlignment="1">
      <alignment wrapText="1"/>
    </xf>
    <xf numFmtId="2" fontId="0" fillId="0" borderId="3" xfId="0" applyNumberFormat="1" applyFont="1" applyBorder="1" applyAlignment="1">
      <alignment wrapText="1"/>
    </xf>
    <xf numFmtId="0" fontId="0" fillId="0" borderId="0" xfId="0" applyFont="1" applyBorder="1" applyAlignment="1">
      <alignment horizontal="right" wrapText="1"/>
    </xf>
    <xf numFmtId="0" fontId="0" fillId="0" borderId="0" xfId="0" applyFont="1" applyFill="1" applyBorder="1" applyAlignment="1">
      <alignment horizontal="right" wrapText="1"/>
    </xf>
    <xf numFmtId="0" fontId="0" fillId="0" borderId="5" xfId="0" applyFont="1" applyFill="1" applyBorder="1" applyAlignment="1">
      <alignment horizontal="right" wrapText="1"/>
    </xf>
    <xf numFmtId="0" fontId="0" fillId="0" borderId="6" xfId="0" applyFont="1" applyFill="1" applyBorder="1" applyAlignment="1">
      <alignment horizontal="right" wrapText="1"/>
    </xf>
    <xf numFmtId="0" fontId="0" fillId="0" borderId="7" xfId="0" applyFont="1" applyFill="1" applyBorder="1" applyAlignment="1">
      <alignment horizontal="right" wrapText="1"/>
    </xf>
    <xf numFmtId="2" fontId="0" fillId="0" borderId="4" xfId="0" applyNumberFormat="1" applyFont="1" applyBorder="1" applyAlignment="1">
      <alignment wrapText="1"/>
    </xf>
    <xf numFmtId="2" fontId="0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horizontal="right" vertical="center" wrapText="1"/>
    </xf>
    <xf numFmtId="0" fontId="0" fillId="0" borderId="5" xfId="0" applyFont="1" applyBorder="1" applyAlignment="1">
      <alignment vertical="center"/>
    </xf>
    <xf numFmtId="2" fontId="0" fillId="0" borderId="20" xfId="0" applyNumberFormat="1" applyFont="1" applyBorder="1" applyAlignment="1">
      <alignment vertical="center"/>
    </xf>
    <xf numFmtId="2" fontId="0" fillId="0" borderId="30" xfId="0" applyNumberFormat="1" applyFont="1" applyBorder="1"/>
    <xf numFmtId="2" fontId="0" fillId="0" borderId="26" xfId="0" applyNumberFormat="1" applyFont="1" applyBorder="1" applyAlignment="1">
      <alignment wrapText="1"/>
    </xf>
    <xf numFmtId="2" fontId="0" fillId="0" borderId="14" xfId="0" applyNumberFormat="1" applyFont="1" applyBorder="1"/>
    <xf numFmtId="2" fontId="0" fillId="0" borderId="27" xfId="0" applyNumberFormat="1" applyFont="1" applyBorder="1"/>
    <xf numFmtId="2" fontId="0" fillId="0" borderId="22" xfId="0" applyNumberFormat="1" applyFont="1" applyBorder="1" applyAlignment="1">
      <alignment wrapText="1"/>
    </xf>
    <xf numFmtId="2" fontId="0" fillId="0" borderId="22" xfId="0" applyNumberFormat="1" applyFont="1" applyBorder="1"/>
    <xf numFmtId="2" fontId="0" fillId="0" borderId="28" xfId="0" applyNumberFormat="1" applyFont="1" applyBorder="1"/>
    <xf numFmtId="2" fontId="0" fillId="0" borderId="29" xfId="0" applyNumberFormat="1" applyFont="1" applyBorder="1"/>
    <xf numFmtId="0" fontId="11" fillId="0" borderId="14" xfId="0" applyFont="1" applyBorder="1"/>
    <xf numFmtId="2" fontId="0" fillId="0" borderId="23" xfId="0" applyNumberFormat="1" applyFont="1" applyBorder="1"/>
    <xf numFmtId="2" fontId="7" fillId="0" borderId="31" xfId="0" applyNumberFormat="1" applyFont="1" applyBorder="1" applyAlignment="1">
      <alignment horizontal="left"/>
    </xf>
    <xf numFmtId="2" fontId="7" fillId="0" borderId="16" xfId="0" applyNumberFormat="1" applyFont="1" applyBorder="1" applyAlignment="1">
      <alignment horizontal="left"/>
    </xf>
    <xf numFmtId="2" fontId="0" fillId="0" borderId="16" xfId="0" applyNumberFormat="1" applyFont="1" applyBorder="1" applyAlignment="1">
      <alignment wrapText="1"/>
    </xf>
    <xf numFmtId="0" fontId="8" fillId="0" borderId="12" xfId="0" applyFont="1" applyBorder="1"/>
    <xf numFmtId="0" fontId="9" fillId="0" borderId="15" xfId="0" applyFont="1" applyBorder="1" applyAlignment="1">
      <alignment horizontal="center" vertical="center" textRotation="90"/>
    </xf>
    <xf numFmtId="0" fontId="9" fillId="0" borderId="16" xfId="0" applyFont="1" applyBorder="1" applyAlignment="1">
      <alignment horizontal="center" vertical="center" textRotation="90"/>
    </xf>
    <xf numFmtId="0" fontId="9" fillId="0" borderId="17" xfId="0" applyFont="1" applyBorder="1" applyAlignment="1">
      <alignment horizontal="center" vertical="center" textRotation="90"/>
    </xf>
    <xf numFmtId="0" fontId="9" fillId="0" borderId="15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2" fontId="5" fillId="0" borderId="12" xfId="0" applyNumberFormat="1" applyFont="1" applyBorder="1" applyAlignment="1">
      <alignment horizontal="center"/>
    </xf>
    <xf numFmtId="2" fontId="5" fillId="0" borderId="13" xfId="0" applyNumberFormat="1" applyFont="1" applyBorder="1" applyAlignment="1">
      <alignment horizontal="center"/>
    </xf>
    <xf numFmtId="2" fontId="4" fillId="0" borderId="12" xfId="0" applyNumberFormat="1" applyFont="1" applyBorder="1" applyAlignment="1">
      <alignment horizontal="center"/>
    </xf>
    <xf numFmtId="2" fontId="4" fillId="0" borderId="13" xfId="0" applyNumberFormat="1" applyFont="1" applyBorder="1" applyAlignment="1">
      <alignment horizontal="center"/>
    </xf>
    <xf numFmtId="2" fontId="4" fillId="0" borderId="12" xfId="0" quotePrefix="1" applyNumberFormat="1" applyFont="1" applyBorder="1" applyAlignment="1">
      <alignment horizontal="center"/>
    </xf>
    <xf numFmtId="2" fontId="4" fillId="0" borderId="11" xfId="0" applyNumberFormat="1" applyFont="1" applyBorder="1" applyAlignment="1">
      <alignment horizontal="center"/>
    </xf>
    <xf numFmtId="2" fontId="4" fillId="0" borderId="11" xfId="0" quotePrefix="1" applyNumberFormat="1" applyFont="1" applyBorder="1" applyAlignment="1">
      <alignment horizontal="center"/>
    </xf>
    <xf numFmtId="2" fontId="4" fillId="0" borderId="13" xfId="0" quotePrefix="1" applyNumberFormat="1" applyFont="1" applyBorder="1" applyAlignment="1">
      <alignment horizontal="center"/>
    </xf>
    <xf numFmtId="2" fontId="4" fillId="0" borderId="9" xfId="0" quotePrefix="1" applyNumberFormat="1" applyFont="1" applyBorder="1" applyAlignment="1">
      <alignment horizontal="center"/>
    </xf>
    <xf numFmtId="2" fontId="4" fillId="0" borderId="10" xfId="0" quotePrefix="1" applyNumberFormat="1" applyFont="1" applyBorder="1" applyAlignment="1">
      <alignment horizontal="center"/>
    </xf>
    <xf numFmtId="2" fontId="4" fillId="0" borderId="19" xfId="0" quotePrefix="1" applyNumberFormat="1" applyFont="1" applyBorder="1" applyAlignment="1">
      <alignment horizontal="center"/>
    </xf>
  </cellXfs>
  <cellStyles count="19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Followed Hyperlink" xfId="1234" builtinId="9" hidden="1"/>
    <cellStyle name="Followed Hyperlink" xfId="1236" builtinId="9" hidden="1"/>
    <cellStyle name="Followed Hyperlink" xfId="1238" builtinId="9" hidden="1"/>
    <cellStyle name="Followed Hyperlink" xfId="1240" builtinId="9" hidden="1"/>
    <cellStyle name="Followed Hyperlink" xfId="1242" builtinId="9" hidden="1"/>
    <cellStyle name="Followed Hyperlink" xfId="1244" builtinId="9" hidden="1"/>
    <cellStyle name="Followed Hyperlink" xfId="1246" builtinId="9" hidden="1"/>
    <cellStyle name="Followed Hyperlink" xfId="1248" builtinId="9" hidden="1"/>
    <cellStyle name="Followed Hyperlink" xfId="1250" builtinId="9" hidden="1"/>
    <cellStyle name="Followed Hyperlink" xfId="1252" builtinId="9" hidden="1"/>
    <cellStyle name="Followed Hyperlink" xfId="1254" builtinId="9" hidden="1"/>
    <cellStyle name="Followed Hyperlink" xfId="1256" builtinId="9" hidden="1"/>
    <cellStyle name="Followed Hyperlink" xfId="1258" builtinId="9" hidden="1"/>
    <cellStyle name="Followed Hyperlink" xfId="1260" builtinId="9" hidden="1"/>
    <cellStyle name="Followed Hyperlink" xfId="1262" builtinId="9" hidden="1"/>
    <cellStyle name="Followed Hyperlink" xfId="126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ollowed Hyperlink" xfId="1280" builtinId="9" hidden="1"/>
    <cellStyle name="Followed Hyperlink" xfId="1282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Followed Hyperlink" xfId="1562" builtinId="9" hidden="1"/>
    <cellStyle name="Followed Hyperlink" xfId="1564" builtinId="9" hidden="1"/>
    <cellStyle name="Followed Hyperlink" xfId="1566" builtinId="9" hidden="1"/>
    <cellStyle name="Followed Hyperlink" xfId="1568" builtinId="9" hidden="1"/>
    <cellStyle name="Followed Hyperlink" xfId="1570" builtinId="9" hidden="1"/>
    <cellStyle name="Followed Hyperlink" xfId="1572" builtinId="9" hidden="1"/>
    <cellStyle name="Followed Hyperlink" xfId="1574" builtinId="9" hidden="1"/>
    <cellStyle name="Followed Hyperlink" xfId="1576" builtinId="9" hidden="1"/>
    <cellStyle name="Followed Hyperlink" xfId="1578" builtinId="9" hidden="1"/>
    <cellStyle name="Followed Hyperlink" xfId="1580" builtinId="9" hidden="1"/>
    <cellStyle name="Followed Hyperlink" xfId="1582" builtinId="9" hidden="1"/>
    <cellStyle name="Followed Hyperlink" xfId="1584" builtinId="9" hidden="1"/>
    <cellStyle name="Followed Hyperlink" xfId="1586" builtinId="9" hidden="1"/>
    <cellStyle name="Followed Hyperlink" xfId="1588" builtinId="9" hidden="1"/>
    <cellStyle name="Followed Hyperlink" xfId="1590" builtinId="9" hidden="1"/>
    <cellStyle name="Followed Hyperlink" xfId="1592" builtinId="9" hidden="1"/>
    <cellStyle name="Followed Hyperlink" xfId="1594" builtinId="9" hidden="1"/>
    <cellStyle name="Followed Hyperlink" xfId="1596" builtinId="9" hidden="1"/>
    <cellStyle name="Followed Hyperlink" xfId="1598" builtinId="9" hidden="1"/>
    <cellStyle name="Followed Hyperlink" xfId="1600" builtinId="9" hidden="1"/>
    <cellStyle name="Followed Hyperlink" xfId="1602" builtinId="9" hidden="1"/>
    <cellStyle name="Followed Hyperlink" xfId="1604" builtinId="9" hidden="1"/>
    <cellStyle name="Followed Hyperlink" xfId="1606" builtinId="9" hidden="1"/>
    <cellStyle name="Followed Hyperlink" xfId="1608" builtinId="9" hidden="1"/>
    <cellStyle name="Followed Hyperlink" xfId="1610" builtinId="9" hidden="1"/>
    <cellStyle name="Followed Hyperlink" xfId="1612" builtinId="9" hidden="1"/>
    <cellStyle name="Followed Hyperlink" xfId="1614" builtinId="9" hidden="1"/>
    <cellStyle name="Followed Hyperlink" xfId="1616" builtinId="9" hidden="1"/>
    <cellStyle name="Followed Hyperlink" xfId="1618" builtinId="9" hidden="1"/>
    <cellStyle name="Followed Hyperlink" xfId="1620" builtinId="9" hidden="1"/>
    <cellStyle name="Followed Hyperlink" xfId="1622" builtinId="9" hidden="1"/>
    <cellStyle name="Followed Hyperlink" xfId="1624" builtinId="9" hidden="1"/>
    <cellStyle name="Followed Hyperlink" xfId="1626" builtinId="9" hidden="1"/>
    <cellStyle name="Followed Hyperlink" xfId="1628" builtinId="9" hidden="1"/>
    <cellStyle name="Followed Hyperlink" xfId="1630" builtinId="9" hidden="1"/>
    <cellStyle name="Followed Hyperlink" xfId="1632" builtinId="9" hidden="1"/>
    <cellStyle name="Followed Hyperlink" xfId="1634" builtinId="9" hidden="1"/>
    <cellStyle name="Followed Hyperlink" xfId="1636" builtinId="9" hidden="1"/>
    <cellStyle name="Followed Hyperlink" xfId="1638" builtinId="9" hidden="1"/>
    <cellStyle name="Followed Hyperlink" xfId="1640" builtinId="9" hidden="1"/>
    <cellStyle name="Followed Hyperlink" xfId="1642" builtinId="9" hidden="1"/>
    <cellStyle name="Followed Hyperlink" xfId="1644" builtinId="9" hidden="1"/>
    <cellStyle name="Followed Hyperlink" xfId="1646" builtinId="9" hidden="1"/>
    <cellStyle name="Followed Hyperlink" xfId="1648" builtinId="9" hidden="1"/>
    <cellStyle name="Followed Hyperlink" xfId="1650" builtinId="9" hidden="1"/>
    <cellStyle name="Followed Hyperlink" xfId="1652" builtinId="9" hidden="1"/>
    <cellStyle name="Followed Hyperlink" xfId="1654" builtinId="9" hidden="1"/>
    <cellStyle name="Followed Hyperlink" xfId="1656" builtinId="9" hidden="1"/>
    <cellStyle name="Followed Hyperlink" xfId="1658" builtinId="9" hidden="1"/>
    <cellStyle name="Followed Hyperlink" xfId="1660" builtinId="9" hidden="1"/>
    <cellStyle name="Followed Hyperlink" xfId="1662" builtinId="9" hidden="1"/>
    <cellStyle name="Followed Hyperlink" xfId="1664" builtinId="9" hidden="1"/>
    <cellStyle name="Followed Hyperlink" xfId="1666" builtinId="9" hidden="1"/>
    <cellStyle name="Followed Hyperlink" xfId="1668" builtinId="9" hidden="1"/>
    <cellStyle name="Followed Hyperlink" xfId="1670" builtinId="9" hidden="1"/>
    <cellStyle name="Followed Hyperlink" xfId="1672" builtinId="9" hidden="1"/>
    <cellStyle name="Followed Hyperlink" xfId="1674" builtinId="9" hidden="1"/>
    <cellStyle name="Followed Hyperlink" xfId="1676" builtinId="9" hidden="1"/>
    <cellStyle name="Followed Hyperlink" xfId="1678" builtinId="9" hidden="1"/>
    <cellStyle name="Followed Hyperlink" xfId="1680" builtinId="9" hidden="1"/>
    <cellStyle name="Followed Hyperlink" xfId="1682" builtinId="9" hidden="1"/>
    <cellStyle name="Followed Hyperlink" xfId="1684" builtinId="9" hidden="1"/>
    <cellStyle name="Followed Hyperlink" xfId="1686" builtinId="9" hidden="1"/>
    <cellStyle name="Followed Hyperlink" xfId="1688" builtinId="9" hidden="1"/>
    <cellStyle name="Followed Hyperlink" xfId="1690" builtinId="9" hidden="1"/>
    <cellStyle name="Followed Hyperlink" xfId="1692" builtinId="9" hidden="1"/>
    <cellStyle name="Followed Hyperlink" xfId="1694" builtinId="9" hidden="1"/>
    <cellStyle name="Followed Hyperlink" xfId="1696" builtinId="9" hidden="1"/>
    <cellStyle name="Followed Hyperlink" xfId="1698" builtinId="9" hidden="1"/>
    <cellStyle name="Followed Hyperlink" xfId="1700" builtinId="9" hidden="1"/>
    <cellStyle name="Followed Hyperlink" xfId="1702" builtinId="9" hidden="1"/>
    <cellStyle name="Followed Hyperlink" xfId="1704" builtinId="9" hidden="1"/>
    <cellStyle name="Followed Hyperlink" xfId="1706" builtinId="9" hidden="1"/>
    <cellStyle name="Followed Hyperlink" xfId="1708" builtinId="9" hidden="1"/>
    <cellStyle name="Followed Hyperlink" xfId="1710" builtinId="9" hidden="1"/>
    <cellStyle name="Followed Hyperlink" xfId="1712" builtinId="9" hidden="1"/>
    <cellStyle name="Followed Hyperlink" xfId="1714" builtinId="9" hidden="1"/>
    <cellStyle name="Followed Hyperlink" xfId="1716" builtinId="9" hidden="1"/>
    <cellStyle name="Followed Hyperlink" xfId="1718" builtinId="9" hidden="1"/>
    <cellStyle name="Followed Hyperlink" xfId="1720" builtinId="9" hidden="1"/>
    <cellStyle name="Followed Hyperlink" xfId="1722" builtinId="9" hidden="1"/>
    <cellStyle name="Followed Hyperlink" xfId="1724" builtinId="9" hidden="1"/>
    <cellStyle name="Followed Hyperlink" xfId="1726" builtinId="9" hidden="1"/>
    <cellStyle name="Followed Hyperlink" xfId="1728" builtinId="9" hidden="1"/>
    <cellStyle name="Followed Hyperlink" xfId="1730" builtinId="9" hidden="1"/>
    <cellStyle name="Followed Hyperlink" xfId="1732" builtinId="9" hidden="1"/>
    <cellStyle name="Followed Hyperlink" xfId="1734" builtinId="9" hidden="1"/>
    <cellStyle name="Followed Hyperlink" xfId="1736" builtinId="9" hidden="1"/>
    <cellStyle name="Followed Hyperlink" xfId="1738" builtinId="9" hidden="1"/>
    <cellStyle name="Followed Hyperlink" xfId="1740" builtinId="9" hidden="1"/>
    <cellStyle name="Followed Hyperlink" xfId="1742" builtinId="9" hidden="1"/>
    <cellStyle name="Followed Hyperlink" xfId="1744" builtinId="9" hidden="1"/>
    <cellStyle name="Followed Hyperlink" xfId="1746" builtinId="9" hidden="1"/>
    <cellStyle name="Followed Hyperlink" xfId="1748" builtinId="9" hidden="1"/>
    <cellStyle name="Followed Hyperlink" xfId="1750" builtinId="9" hidden="1"/>
    <cellStyle name="Followed Hyperlink" xfId="1752" builtinId="9" hidden="1"/>
    <cellStyle name="Followed Hyperlink" xfId="1754" builtinId="9" hidden="1"/>
    <cellStyle name="Followed Hyperlink" xfId="1756" builtinId="9" hidden="1"/>
    <cellStyle name="Followed Hyperlink" xfId="1758" builtinId="9" hidden="1"/>
    <cellStyle name="Followed Hyperlink" xfId="1760" builtinId="9" hidden="1"/>
    <cellStyle name="Followed Hyperlink" xfId="1762" builtinId="9" hidden="1"/>
    <cellStyle name="Followed Hyperlink" xfId="1764" builtinId="9" hidden="1"/>
    <cellStyle name="Followed Hyperlink" xfId="1766" builtinId="9" hidden="1"/>
    <cellStyle name="Followed Hyperlink" xfId="1768" builtinId="9" hidden="1"/>
    <cellStyle name="Followed Hyperlink" xfId="1770" builtinId="9" hidden="1"/>
    <cellStyle name="Followed Hyperlink" xfId="1772" builtinId="9" hidden="1"/>
    <cellStyle name="Followed Hyperlink" xfId="1774" builtinId="9" hidden="1"/>
    <cellStyle name="Followed Hyperlink" xfId="1776" builtinId="9" hidden="1"/>
    <cellStyle name="Followed Hyperlink" xfId="1778" builtinId="9" hidden="1"/>
    <cellStyle name="Followed Hyperlink" xfId="1780" builtinId="9" hidden="1"/>
    <cellStyle name="Followed Hyperlink" xfId="1782" builtinId="9" hidden="1"/>
    <cellStyle name="Followed Hyperlink" xfId="1784" builtinId="9" hidden="1"/>
    <cellStyle name="Followed Hyperlink" xfId="1786" builtinId="9" hidden="1"/>
    <cellStyle name="Followed Hyperlink" xfId="1788" builtinId="9" hidden="1"/>
    <cellStyle name="Followed Hyperlink" xfId="1790" builtinId="9" hidden="1"/>
    <cellStyle name="Followed Hyperlink" xfId="1792" builtinId="9" hidden="1"/>
    <cellStyle name="Followed Hyperlink" xfId="1794" builtinId="9" hidden="1"/>
    <cellStyle name="Followed Hyperlink" xfId="1796" builtinId="9" hidden="1"/>
    <cellStyle name="Followed Hyperlink" xfId="1798" builtinId="9" hidden="1"/>
    <cellStyle name="Followed Hyperlink" xfId="1800" builtinId="9" hidden="1"/>
    <cellStyle name="Followed Hyperlink" xfId="1802" builtinId="9" hidden="1"/>
    <cellStyle name="Followed Hyperlink" xfId="1804" builtinId="9" hidden="1"/>
    <cellStyle name="Followed Hyperlink" xfId="1806" builtinId="9" hidden="1"/>
    <cellStyle name="Followed Hyperlink" xfId="1808" builtinId="9" hidden="1"/>
    <cellStyle name="Followed Hyperlink" xfId="1810" builtinId="9" hidden="1"/>
    <cellStyle name="Followed Hyperlink" xfId="1812" builtinId="9" hidden="1"/>
    <cellStyle name="Followed Hyperlink" xfId="1814" builtinId="9" hidden="1"/>
    <cellStyle name="Followed Hyperlink" xfId="1816" builtinId="9" hidden="1"/>
    <cellStyle name="Followed Hyperlink" xfId="1818" builtinId="9" hidden="1"/>
    <cellStyle name="Followed Hyperlink" xfId="1820" builtinId="9" hidden="1"/>
    <cellStyle name="Followed Hyperlink" xfId="1822" builtinId="9" hidden="1"/>
    <cellStyle name="Followed Hyperlink" xfId="1824" builtinId="9" hidden="1"/>
    <cellStyle name="Followed Hyperlink" xfId="1826" builtinId="9" hidden="1"/>
    <cellStyle name="Followed Hyperlink" xfId="1828" builtinId="9" hidden="1"/>
    <cellStyle name="Followed Hyperlink" xfId="1830" builtinId="9" hidden="1"/>
    <cellStyle name="Followed Hyperlink" xfId="1832" builtinId="9" hidden="1"/>
    <cellStyle name="Followed Hyperlink" xfId="1834" builtinId="9" hidden="1"/>
    <cellStyle name="Followed Hyperlink" xfId="1836" builtinId="9" hidden="1"/>
    <cellStyle name="Followed Hyperlink" xfId="1838" builtinId="9" hidden="1"/>
    <cellStyle name="Followed Hyperlink" xfId="1840" builtinId="9" hidden="1"/>
    <cellStyle name="Followed Hyperlink" xfId="1842" builtinId="9" hidden="1"/>
    <cellStyle name="Followed Hyperlink" xfId="1844" builtinId="9" hidden="1"/>
    <cellStyle name="Followed Hyperlink" xfId="1846" builtinId="9" hidden="1"/>
    <cellStyle name="Followed Hyperlink" xfId="1848" builtinId="9" hidden="1"/>
    <cellStyle name="Followed Hyperlink" xfId="1850" builtinId="9" hidden="1"/>
    <cellStyle name="Followed Hyperlink" xfId="1852" builtinId="9" hidden="1"/>
    <cellStyle name="Followed Hyperlink" xfId="1854" builtinId="9" hidden="1"/>
    <cellStyle name="Followed Hyperlink" xfId="1856" builtinId="9" hidden="1"/>
    <cellStyle name="Followed Hyperlink" xfId="1858" builtinId="9" hidden="1"/>
    <cellStyle name="Followed Hyperlink" xfId="1860" builtinId="9" hidden="1"/>
    <cellStyle name="Followed Hyperlink" xfId="1862" builtinId="9" hidden="1"/>
    <cellStyle name="Followed Hyperlink" xfId="1864" builtinId="9" hidden="1"/>
    <cellStyle name="Followed Hyperlink" xfId="1866" builtinId="9" hidden="1"/>
    <cellStyle name="Followed Hyperlink" xfId="1868" builtinId="9" hidden="1"/>
    <cellStyle name="Followed Hyperlink" xfId="1870" builtinId="9" hidden="1"/>
    <cellStyle name="Followed Hyperlink" xfId="1872" builtinId="9" hidden="1"/>
    <cellStyle name="Followed Hyperlink" xfId="1874" builtinId="9" hidden="1"/>
    <cellStyle name="Followed Hyperlink" xfId="1876" builtinId="9" hidden="1"/>
    <cellStyle name="Followed Hyperlink" xfId="1878" builtinId="9" hidden="1"/>
    <cellStyle name="Followed Hyperlink" xfId="1880" builtinId="9" hidden="1"/>
    <cellStyle name="Followed Hyperlink" xfId="1882" builtinId="9" hidden="1"/>
    <cellStyle name="Followed Hyperlink" xfId="1884" builtinId="9" hidden="1"/>
    <cellStyle name="Followed Hyperlink" xfId="1886" builtinId="9" hidden="1"/>
    <cellStyle name="Followed Hyperlink" xfId="1888" builtinId="9" hidden="1"/>
    <cellStyle name="Followed Hyperlink" xfId="1890" builtinId="9" hidden="1"/>
    <cellStyle name="Followed Hyperlink" xfId="1892" builtinId="9" hidden="1"/>
    <cellStyle name="Followed Hyperlink" xfId="1894" builtinId="9" hidden="1"/>
    <cellStyle name="Followed Hyperlink" xfId="1896" builtinId="9" hidden="1"/>
    <cellStyle name="Followed Hyperlink" xfId="1898" builtinId="9" hidden="1"/>
    <cellStyle name="Followed Hyperlink" xfId="1900" builtinId="9" hidden="1"/>
    <cellStyle name="Followed Hyperlink" xfId="1902" builtinId="9" hidden="1"/>
    <cellStyle name="Followed Hyperlink" xfId="1904" builtinId="9" hidden="1"/>
    <cellStyle name="Followed Hyperlink" xfId="1906" builtinId="9" hidden="1"/>
    <cellStyle name="Followed Hyperlink" xfId="1908" builtinId="9" hidden="1"/>
    <cellStyle name="Followed Hyperlink" xfId="19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Hyperlink" xfId="1561" builtinId="8" hidden="1"/>
    <cellStyle name="Hyperlink" xfId="1563" builtinId="8" hidden="1"/>
    <cellStyle name="Hyperlink" xfId="1565" builtinId="8" hidden="1"/>
    <cellStyle name="Hyperlink" xfId="1567" builtinId="8" hidden="1"/>
    <cellStyle name="Hyperlink" xfId="1569" builtinId="8" hidden="1"/>
    <cellStyle name="Hyperlink" xfId="1571" builtinId="8" hidden="1"/>
    <cellStyle name="Hyperlink" xfId="1573" builtinId="8" hidden="1"/>
    <cellStyle name="Hyperlink" xfId="1575" builtinId="8" hidden="1"/>
    <cellStyle name="Hyperlink" xfId="1577" builtinId="8" hidden="1"/>
    <cellStyle name="Hyperlink" xfId="1579" builtinId="8" hidden="1"/>
    <cellStyle name="Hyperlink" xfId="1581" builtinId="8" hidden="1"/>
    <cellStyle name="Hyperlink" xfId="1583" builtinId="8" hidden="1"/>
    <cellStyle name="Hyperlink" xfId="1585" builtinId="8" hidden="1"/>
    <cellStyle name="Hyperlink" xfId="1587" builtinId="8" hidden="1"/>
    <cellStyle name="Hyperlink" xfId="1589" builtinId="8" hidden="1"/>
    <cellStyle name="Hyperlink" xfId="1591" builtinId="8" hidden="1"/>
    <cellStyle name="Hyperlink" xfId="1593" builtinId="8" hidden="1"/>
    <cellStyle name="Hyperlink" xfId="1595" builtinId="8" hidden="1"/>
    <cellStyle name="Hyperlink" xfId="1597" builtinId="8" hidden="1"/>
    <cellStyle name="Hyperlink" xfId="1599" builtinId="8" hidden="1"/>
    <cellStyle name="Hyperlink" xfId="1601" builtinId="8" hidden="1"/>
    <cellStyle name="Hyperlink" xfId="1603" builtinId="8" hidden="1"/>
    <cellStyle name="Hyperlink" xfId="1605" builtinId="8" hidden="1"/>
    <cellStyle name="Hyperlink" xfId="1607" builtinId="8" hidden="1"/>
    <cellStyle name="Hyperlink" xfId="1609" builtinId="8" hidden="1"/>
    <cellStyle name="Hyperlink" xfId="1611" builtinId="8" hidden="1"/>
    <cellStyle name="Hyperlink" xfId="1613" builtinId="8" hidden="1"/>
    <cellStyle name="Hyperlink" xfId="1615" builtinId="8" hidden="1"/>
    <cellStyle name="Hyperlink" xfId="1617" builtinId="8" hidden="1"/>
    <cellStyle name="Hyperlink" xfId="1619" builtinId="8" hidden="1"/>
    <cellStyle name="Hyperlink" xfId="1621" builtinId="8" hidden="1"/>
    <cellStyle name="Hyperlink" xfId="1623" builtinId="8" hidden="1"/>
    <cellStyle name="Hyperlink" xfId="1625" builtinId="8" hidden="1"/>
    <cellStyle name="Hyperlink" xfId="1627" builtinId="8" hidden="1"/>
    <cellStyle name="Hyperlink" xfId="1629" builtinId="8" hidden="1"/>
    <cellStyle name="Hyperlink" xfId="1631" builtinId="8" hidden="1"/>
    <cellStyle name="Hyperlink" xfId="1633" builtinId="8" hidden="1"/>
    <cellStyle name="Hyperlink" xfId="1635" builtinId="8" hidden="1"/>
    <cellStyle name="Hyperlink" xfId="1637" builtinId="8" hidden="1"/>
    <cellStyle name="Hyperlink" xfId="1639" builtinId="8" hidden="1"/>
    <cellStyle name="Hyperlink" xfId="1641" builtinId="8" hidden="1"/>
    <cellStyle name="Hyperlink" xfId="1643" builtinId="8" hidden="1"/>
    <cellStyle name="Hyperlink" xfId="1645" builtinId="8" hidden="1"/>
    <cellStyle name="Hyperlink" xfId="1647" builtinId="8" hidden="1"/>
    <cellStyle name="Hyperlink" xfId="1649" builtinId="8" hidden="1"/>
    <cellStyle name="Hyperlink" xfId="1651" builtinId="8" hidden="1"/>
    <cellStyle name="Hyperlink" xfId="1653" builtinId="8" hidden="1"/>
    <cellStyle name="Hyperlink" xfId="1655" builtinId="8" hidden="1"/>
    <cellStyle name="Hyperlink" xfId="1657" builtinId="8" hidden="1"/>
    <cellStyle name="Hyperlink" xfId="1659" builtinId="8" hidden="1"/>
    <cellStyle name="Hyperlink" xfId="1661" builtinId="8" hidden="1"/>
    <cellStyle name="Hyperlink" xfId="1663" builtinId="8" hidden="1"/>
    <cellStyle name="Hyperlink" xfId="1665" builtinId="8" hidden="1"/>
    <cellStyle name="Hyperlink" xfId="1667" builtinId="8" hidden="1"/>
    <cellStyle name="Hyperlink" xfId="1669" builtinId="8" hidden="1"/>
    <cellStyle name="Hyperlink" xfId="1671" builtinId="8" hidden="1"/>
    <cellStyle name="Hyperlink" xfId="1673" builtinId="8" hidden="1"/>
    <cellStyle name="Hyperlink" xfId="1675" builtinId="8" hidden="1"/>
    <cellStyle name="Hyperlink" xfId="1677" builtinId="8" hidden="1"/>
    <cellStyle name="Hyperlink" xfId="1679" builtinId="8" hidden="1"/>
    <cellStyle name="Hyperlink" xfId="1681" builtinId="8" hidden="1"/>
    <cellStyle name="Hyperlink" xfId="1683" builtinId="8" hidden="1"/>
    <cellStyle name="Hyperlink" xfId="1685" builtinId="8" hidden="1"/>
    <cellStyle name="Hyperlink" xfId="1687" builtinId="8" hidden="1"/>
    <cellStyle name="Hyperlink" xfId="1689" builtinId="8" hidden="1"/>
    <cellStyle name="Hyperlink" xfId="1691" builtinId="8" hidden="1"/>
    <cellStyle name="Hyperlink" xfId="1693" builtinId="8" hidden="1"/>
    <cellStyle name="Hyperlink" xfId="1695" builtinId="8" hidden="1"/>
    <cellStyle name="Hyperlink" xfId="1697" builtinId="8" hidden="1"/>
    <cellStyle name="Hyperlink" xfId="1699" builtinId="8" hidden="1"/>
    <cellStyle name="Hyperlink" xfId="1701" builtinId="8" hidden="1"/>
    <cellStyle name="Hyperlink" xfId="1703" builtinId="8" hidden="1"/>
    <cellStyle name="Hyperlink" xfId="1705" builtinId="8" hidden="1"/>
    <cellStyle name="Hyperlink" xfId="1707" builtinId="8" hidden="1"/>
    <cellStyle name="Hyperlink" xfId="1709" builtinId="8" hidden="1"/>
    <cellStyle name="Hyperlink" xfId="1711" builtinId="8" hidden="1"/>
    <cellStyle name="Hyperlink" xfId="1713" builtinId="8" hidden="1"/>
    <cellStyle name="Hyperlink" xfId="1715" builtinId="8" hidden="1"/>
    <cellStyle name="Hyperlink" xfId="1717" builtinId="8" hidden="1"/>
    <cellStyle name="Hyperlink" xfId="1719" builtinId="8" hidden="1"/>
    <cellStyle name="Hyperlink" xfId="1721" builtinId="8" hidden="1"/>
    <cellStyle name="Hyperlink" xfId="1723" builtinId="8" hidden="1"/>
    <cellStyle name="Hyperlink" xfId="1725" builtinId="8" hidden="1"/>
    <cellStyle name="Hyperlink" xfId="1727" builtinId="8" hidden="1"/>
    <cellStyle name="Hyperlink" xfId="1729" builtinId="8" hidden="1"/>
    <cellStyle name="Hyperlink" xfId="1731" builtinId="8" hidden="1"/>
    <cellStyle name="Hyperlink" xfId="1733" builtinId="8" hidden="1"/>
    <cellStyle name="Hyperlink" xfId="1735" builtinId="8" hidden="1"/>
    <cellStyle name="Hyperlink" xfId="1737" builtinId="8" hidden="1"/>
    <cellStyle name="Hyperlink" xfId="1739" builtinId="8" hidden="1"/>
    <cellStyle name="Hyperlink" xfId="1741" builtinId="8" hidden="1"/>
    <cellStyle name="Hyperlink" xfId="1743" builtinId="8" hidden="1"/>
    <cellStyle name="Hyperlink" xfId="1745" builtinId="8" hidden="1"/>
    <cellStyle name="Hyperlink" xfId="1747" builtinId="8" hidden="1"/>
    <cellStyle name="Hyperlink" xfId="1749" builtinId="8" hidden="1"/>
    <cellStyle name="Hyperlink" xfId="1751" builtinId="8" hidden="1"/>
    <cellStyle name="Hyperlink" xfId="1753" builtinId="8" hidden="1"/>
    <cellStyle name="Hyperlink" xfId="1755" builtinId="8" hidden="1"/>
    <cellStyle name="Hyperlink" xfId="1757" builtinId="8" hidden="1"/>
    <cellStyle name="Hyperlink" xfId="1759" builtinId="8" hidden="1"/>
    <cellStyle name="Hyperlink" xfId="1761" builtinId="8" hidden="1"/>
    <cellStyle name="Hyperlink" xfId="1763" builtinId="8" hidden="1"/>
    <cellStyle name="Hyperlink" xfId="1765" builtinId="8" hidden="1"/>
    <cellStyle name="Hyperlink" xfId="1767" builtinId="8" hidden="1"/>
    <cellStyle name="Hyperlink" xfId="1769" builtinId="8" hidden="1"/>
    <cellStyle name="Hyperlink" xfId="1771" builtinId="8" hidden="1"/>
    <cellStyle name="Hyperlink" xfId="1773" builtinId="8" hidden="1"/>
    <cellStyle name="Hyperlink" xfId="1775" builtinId="8" hidden="1"/>
    <cellStyle name="Hyperlink" xfId="1777" builtinId="8" hidden="1"/>
    <cellStyle name="Hyperlink" xfId="1779" builtinId="8" hidden="1"/>
    <cellStyle name="Hyperlink" xfId="1781" builtinId="8" hidden="1"/>
    <cellStyle name="Hyperlink" xfId="1783" builtinId="8" hidden="1"/>
    <cellStyle name="Hyperlink" xfId="1785" builtinId="8" hidden="1"/>
    <cellStyle name="Hyperlink" xfId="1787" builtinId="8" hidden="1"/>
    <cellStyle name="Hyperlink" xfId="1789" builtinId="8" hidden="1"/>
    <cellStyle name="Hyperlink" xfId="1791" builtinId="8" hidden="1"/>
    <cellStyle name="Hyperlink" xfId="1793" builtinId="8" hidden="1"/>
    <cellStyle name="Hyperlink" xfId="1795" builtinId="8" hidden="1"/>
    <cellStyle name="Hyperlink" xfId="1797" builtinId="8" hidden="1"/>
    <cellStyle name="Hyperlink" xfId="1799" builtinId="8" hidden="1"/>
    <cellStyle name="Hyperlink" xfId="1801" builtinId="8" hidden="1"/>
    <cellStyle name="Hyperlink" xfId="1803" builtinId="8" hidden="1"/>
    <cellStyle name="Hyperlink" xfId="1805" builtinId="8" hidden="1"/>
    <cellStyle name="Hyperlink" xfId="1807" builtinId="8" hidden="1"/>
    <cellStyle name="Hyperlink" xfId="1809" builtinId="8" hidden="1"/>
    <cellStyle name="Hyperlink" xfId="1811" builtinId="8" hidden="1"/>
    <cellStyle name="Hyperlink" xfId="1813" builtinId="8" hidden="1"/>
    <cellStyle name="Hyperlink" xfId="1815" builtinId="8" hidden="1"/>
    <cellStyle name="Hyperlink" xfId="1817" builtinId="8" hidden="1"/>
    <cellStyle name="Hyperlink" xfId="1819" builtinId="8" hidden="1"/>
    <cellStyle name="Hyperlink" xfId="1821" builtinId="8" hidden="1"/>
    <cellStyle name="Hyperlink" xfId="1823" builtinId="8" hidden="1"/>
    <cellStyle name="Hyperlink" xfId="1825" builtinId="8" hidden="1"/>
    <cellStyle name="Hyperlink" xfId="1827" builtinId="8" hidden="1"/>
    <cellStyle name="Hyperlink" xfId="1829" builtinId="8" hidden="1"/>
    <cellStyle name="Hyperlink" xfId="1831" builtinId="8" hidden="1"/>
    <cellStyle name="Hyperlink" xfId="1833" builtinId="8" hidden="1"/>
    <cellStyle name="Hyperlink" xfId="1835" builtinId="8" hidden="1"/>
    <cellStyle name="Hyperlink" xfId="1837" builtinId="8" hidden="1"/>
    <cellStyle name="Hyperlink" xfId="1839" builtinId="8" hidden="1"/>
    <cellStyle name="Hyperlink" xfId="1841" builtinId="8" hidden="1"/>
    <cellStyle name="Hyperlink" xfId="1843" builtinId="8" hidden="1"/>
    <cellStyle name="Hyperlink" xfId="1845" builtinId="8" hidden="1"/>
    <cellStyle name="Hyperlink" xfId="1847" builtinId="8" hidden="1"/>
    <cellStyle name="Hyperlink" xfId="1849" builtinId="8" hidden="1"/>
    <cellStyle name="Hyperlink" xfId="1851" builtinId="8" hidden="1"/>
    <cellStyle name="Hyperlink" xfId="1853" builtinId="8" hidden="1"/>
    <cellStyle name="Hyperlink" xfId="1855" builtinId="8" hidden="1"/>
    <cellStyle name="Hyperlink" xfId="1857" builtinId="8" hidden="1"/>
    <cellStyle name="Hyperlink" xfId="1859" builtinId="8" hidden="1"/>
    <cellStyle name="Hyperlink" xfId="1861" builtinId="8" hidden="1"/>
    <cellStyle name="Hyperlink" xfId="1863" builtinId="8" hidden="1"/>
    <cellStyle name="Hyperlink" xfId="1865" builtinId="8" hidden="1"/>
    <cellStyle name="Hyperlink" xfId="1867" builtinId="8" hidden="1"/>
    <cellStyle name="Hyperlink" xfId="1869" builtinId="8" hidden="1"/>
    <cellStyle name="Hyperlink" xfId="1871" builtinId="8" hidden="1"/>
    <cellStyle name="Hyperlink" xfId="1873" builtinId="8" hidden="1"/>
    <cellStyle name="Hyperlink" xfId="1875" builtinId="8" hidden="1"/>
    <cellStyle name="Hyperlink" xfId="1877" builtinId="8" hidden="1"/>
    <cellStyle name="Hyperlink" xfId="1879" builtinId="8" hidden="1"/>
    <cellStyle name="Hyperlink" xfId="1881" builtinId="8" hidden="1"/>
    <cellStyle name="Hyperlink" xfId="1883" builtinId="8" hidden="1"/>
    <cellStyle name="Hyperlink" xfId="1885" builtinId="8" hidden="1"/>
    <cellStyle name="Hyperlink" xfId="1887" builtinId="8" hidden="1"/>
    <cellStyle name="Hyperlink" xfId="1889" builtinId="8" hidden="1"/>
    <cellStyle name="Hyperlink" xfId="1891" builtinId="8" hidden="1"/>
    <cellStyle name="Hyperlink" xfId="1893" builtinId="8" hidden="1"/>
    <cellStyle name="Hyperlink" xfId="1895" builtinId="8" hidden="1"/>
    <cellStyle name="Hyperlink" xfId="1897" builtinId="8" hidden="1"/>
    <cellStyle name="Hyperlink" xfId="1899" builtinId="8" hidden="1"/>
    <cellStyle name="Hyperlink" xfId="1901" builtinId="8" hidden="1"/>
    <cellStyle name="Hyperlink" xfId="1903" builtinId="8" hidden="1"/>
    <cellStyle name="Hyperlink" xfId="1905" builtinId="8" hidden="1"/>
    <cellStyle name="Hyperlink" xfId="1907" builtinId="8" hidden="1"/>
    <cellStyle name="Hyperlink" xfId="190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P53"/>
  <sheetViews>
    <sheetView tabSelected="1" topLeftCell="A22" workbookViewId="0">
      <selection activeCell="B53" sqref="B53"/>
    </sheetView>
  </sheetViews>
  <sheetFormatPr baseColWidth="10" defaultRowHeight="16" x14ac:dyDescent="0"/>
  <cols>
    <col min="1" max="1" width="8.6640625" style="1" customWidth="1"/>
    <col min="2" max="2" width="13.5" style="1" customWidth="1"/>
    <col min="3" max="3" width="12" style="1" bestFit="1" customWidth="1"/>
    <col min="4" max="4" width="10.1640625" style="1" bestFit="1" customWidth="1"/>
    <col min="5" max="5" width="8.1640625" style="1" bestFit="1" customWidth="1"/>
    <col min="6" max="6" width="12.6640625" style="1" bestFit="1" customWidth="1"/>
    <col min="7" max="7" width="12" style="1" bestFit="1" customWidth="1"/>
    <col min="8" max="8" width="10.1640625" style="1" bestFit="1" customWidth="1"/>
    <col min="9" max="9" width="8.1640625" style="1" bestFit="1" customWidth="1"/>
    <col min="10" max="10" width="12.6640625" style="1" bestFit="1" customWidth="1"/>
    <col min="11" max="11" width="12" style="1" bestFit="1" customWidth="1"/>
    <col min="12" max="12" width="10.1640625" style="1" bestFit="1" customWidth="1"/>
    <col min="13" max="13" width="8.1640625" style="1" bestFit="1" customWidth="1"/>
    <col min="14" max="14" width="12.6640625" style="1" bestFit="1" customWidth="1"/>
    <col min="15" max="15" width="2.83203125" style="1" customWidth="1"/>
    <col min="16" max="16" width="14" style="1" customWidth="1"/>
    <col min="17" max="17" width="11.1640625" style="1" bestFit="1" customWidth="1"/>
    <col min="18" max="18" width="9.6640625" style="1" bestFit="1" customWidth="1"/>
    <col min="19" max="19" width="7.5" style="1" bestFit="1" customWidth="1"/>
    <col min="20" max="20" width="11.83203125" style="1" bestFit="1" customWidth="1"/>
    <col min="21" max="21" width="11.1640625" style="1" bestFit="1" customWidth="1"/>
    <col min="22" max="22" width="9.6640625" style="1" bestFit="1" customWidth="1"/>
    <col min="23" max="23" width="7.5" style="1" bestFit="1" customWidth="1"/>
    <col min="24" max="24" width="11.83203125" style="1" bestFit="1" customWidth="1"/>
    <col min="25" max="25" width="11.1640625" style="1" bestFit="1" customWidth="1"/>
    <col min="26" max="26" width="9.6640625" style="1" bestFit="1" customWidth="1"/>
    <col min="27" max="27" width="7.5" style="1" bestFit="1" customWidth="1"/>
    <col min="28" max="28" width="11.83203125" style="1" bestFit="1" customWidth="1"/>
    <col min="29" max="29" width="2.83203125" style="1" customWidth="1"/>
    <col min="30" max="30" width="13.1640625" style="1" customWidth="1"/>
    <col min="31" max="31" width="12" style="1" bestFit="1" customWidth="1"/>
    <col min="32" max="32" width="10.33203125" style="1" customWidth="1"/>
    <col min="33" max="33" width="8.1640625" style="1" customWidth="1"/>
    <col min="34" max="34" width="12.6640625" style="1" bestFit="1" customWidth="1"/>
    <col min="35" max="35" width="12" style="1" bestFit="1" customWidth="1"/>
    <col min="36" max="36" width="10.33203125" style="1" customWidth="1"/>
    <col min="37" max="37" width="8.1640625" style="1" bestFit="1" customWidth="1"/>
    <col min="38" max="38" width="12.6640625" style="1" bestFit="1" customWidth="1"/>
    <col min="39" max="39" width="12" style="1" bestFit="1" customWidth="1"/>
    <col min="40" max="40" width="10.33203125" style="1" customWidth="1"/>
    <col min="41" max="41" width="8.1640625" style="1" bestFit="1" customWidth="1"/>
    <col min="42" max="42" width="12.6640625" style="1" bestFit="1" customWidth="1"/>
    <col min="43" max="16384" width="10.83203125" style="1"/>
  </cols>
  <sheetData>
    <row r="1" spans="1:42" ht="32" thickTop="1" thickBot="1">
      <c r="A1" s="58" t="s">
        <v>38</v>
      </c>
      <c r="B1" s="62" t="s">
        <v>18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4"/>
      <c r="P1" s="62" t="s">
        <v>19</v>
      </c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4"/>
      <c r="AD1" s="62" t="s">
        <v>20</v>
      </c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4"/>
    </row>
    <row r="2" spans="1:42" ht="17" thickTop="1">
      <c r="A2" s="59" t="s">
        <v>23</v>
      </c>
      <c r="B2" s="27" t="s">
        <v>12</v>
      </c>
      <c r="C2" s="47"/>
      <c r="D2" s="47"/>
      <c r="E2" s="53"/>
      <c r="F2" s="53"/>
      <c r="G2" s="47"/>
      <c r="H2" s="47"/>
      <c r="I2" s="47"/>
      <c r="J2" s="47"/>
      <c r="K2" s="47"/>
      <c r="L2" s="47"/>
      <c r="M2" s="47"/>
      <c r="N2" s="48"/>
      <c r="O2" s="47"/>
      <c r="P2" s="27" t="s">
        <v>11</v>
      </c>
      <c r="Q2" s="28"/>
      <c r="R2" s="28"/>
      <c r="S2" s="53"/>
      <c r="T2" s="53"/>
      <c r="U2" s="28"/>
      <c r="V2" s="28"/>
      <c r="W2" s="28"/>
      <c r="X2" s="28"/>
      <c r="Y2" s="28"/>
      <c r="Z2" s="28"/>
      <c r="AA2" s="28"/>
      <c r="AB2" s="29"/>
      <c r="AC2" s="47"/>
      <c r="AD2" s="27" t="s">
        <v>13</v>
      </c>
      <c r="AE2" s="47"/>
      <c r="AF2" s="47"/>
      <c r="AG2" s="47"/>
      <c r="AH2" s="47"/>
      <c r="AI2" s="47"/>
      <c r="AJ2" s="53"/>
      <c r="AK2" s="47"/>
      <c r="AL2" s="47"/>
      <c r="AM2" s="47"/>
      <c r="AN2" s="47"/>
      <c r="AO2" s="47"/>
      <c r="AP2" s="48"/>
    </row>
    <row r="3" spans="1:42" ht="17" customHeight="1">
      <c r="A3" s="60"/>
      <c r="B3" s="25" t="s">
        <v>4</v>
      </c>
      <c r="C3" s="67" t="s">
        <v>9</v>
      </c>
      <c r="D3" s="67"/>
      <c r="E3" s="67"/>
      <c r="F3" s="67"/>
      <c r="G3" s="67"/>
      <c r="H3" s="67"/>
      <c r="I3" s="67"/>
      <c r="J3" s="67"/>
      <c r="K3" s="67"/>
      <c r="L3" s="67"/>
      <c r="M3" s="67"/>
      <c r="N3" s="68"/>
      <c r="O3" s="8"/>
      <c r="P3" s="25" t="s">
        <v>4</v>
      </c>
      <c r="Q3" s="67" t="s">
        <v>10</v>
      </c>
      <c r="R3" s="67"/>
      <c r="S3" s="67"/>
      <c r="T3" s="67"/>
      <c r="U3" s="67"/>
      <c r="V3" s="67"/>
      <c r="W3" s="67"/>
      <c r="X3" s="67"/>
      <c r="Y3" s="67"/>
      <c r="Z3" s="67"/>
      <c r="AA3" s="67"/>
      <c r="AB3" s="68"/>
      <c r="AC3" s="8"/>
      <c r="AD3" s="25" t="s">
        <v>4</v>
      </c>
      <c r="AE3" s="70" t="s">
        <v>14</v>
      </c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8"/>
    </row>
    <row r="4" spans="1:42">
      <c r="A4" s="60"/>
      <c r="B4" s="20" t="s">
        <v>5</v>
      </c>
      <c r="C4" s="69" t="s">
        <v>8</v>
      </c>
      <c r="D4" s="69"/>
      <c r="E4" s="69"/>
      <c r="F4" s="69"/>
      <c r="G4" s="65" t="s">
        <v>32</v>
      </c>
      <c r="H4" s="65"/>
      <c r="I4" s="65"/>
      <c r="J4" s="65"/>
      <c r="K4" s="65" t="s">
        <v>33</v>
      </c>
      <c r="L4" s="65"/>
      <c r="M4" s="65"/>
      <c r="N4" s="66"/>
      <c r="O4" s="8"/>
      <c r="P4" s="20" t="s">
        <v>5</v>
      </c>
      <c r="Q4" s="69" t="s">
        <v>8</v>
      </c>
      <c r="R4" s="69"/>
      <c r="S4" s="69"/>
      <c r="T4" s="69"/>
      <c r="U4" s="65" t="s">
        <v>32</v>
      </c>
      <c r="V4" s="65"/>
      <c r="W4" s="65"/>
      <c r="X4" s="65"/>
      <c r="Y4" s="65" t="s">
        <v>33</v>
      </c>
      <c r="Z4" s="65"/>
      <c r="AA4" s="65"/>
      <c r="AB4" s="66"/>
      <c r="AC4" s="8"/>
      <c r="AD4" s="20" t="s">
        <v>5</v>
      </c>
      <c r="AE4" s="71" t="s">
        <v>8</v>
      </c>
      <c r="AF4" s="69"/>
      <c r="AG4" s="69"/>
      <c r="AH4" s="69"/>
      <c r="AI4" s="65" t="s">
        <v>32</v>
      </c>
      <c r="AJ4" s="65"/>
      <c r="AK4" s="65"/>
      <c r="AL4" s="65"/>
      <c r="AM4" s="65" t="s">
        <v>33</v>
      </c>
      <c r="AN4" s="65"/>
      <c r="AO4" s="65"/>
      <c r="AP4" s="66"/>
    </row>
    <row r="5" spans="1:42">
      <c r="A5" s="60"/>
      <c r="B5" s="45" t="s">
        <v>6</v>
      </c>
      <c r="C5" s="73" t="s">
        <v>8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5"/>
      <c r="O5" s="8"/>
      <c r="P5" s="45" t="s">
        <v>6</v>
      </c>
      <c r="Q5" s="69" t="s">
        <v>8</v>
      </c>
      <c r="R5" s="69"/>
      <c r="S5" s="69"/>
      <c r="T5" s="69"/>
      <c r="U5" s="69"/>
      <c r="V5" s="69"/>
      <c r="W5" s="69"/>
      <c r="X5" s="69"/>
      <c r="Y5" s="69"/>
      <c r="Z5" s="69"/>
      <c r="AA5" s="69"/>
      <c r="AB5" s="72"/>
      <c r="AC5" s="8"/>
      <c r="AD5" s="45" t="s">
        <v>6</v>
      </c>
      <c r="AE5" s="71" t="s">
        <v>8</v>
      </c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72"/>
    </row>
    <row r="6" spans="1:42" ht="32" customHeight="1">
      <c r="A6" s="60"/>
      <c r="B6" s="57" t="s">
        <v>2</v>
      </c>
      <c r="C6" s="32" t="s">
        <v>26</v>
      </c>
      <c r="D6" s="33" t="s">
        <v>37</v>
      </c>
      <c r="E6" s="34" t="s">
        <v>7</v>
      </c>
      <c r="F6" s="34" t="s">
        <v>31</v>
      </c>
      <c r="G6" s="32" t="s">
        <v>26</v>
      </c>
      <c r="H6" s="33" t="s">
        <v>37</v>
      </c>
      <c r="I6" s="34" t="s">
        <v>7</v>
      </c>
      <c r="J6" s="34" t="s">
        <v>31</v>
      </c>
      <c r="K6" s="32" t="s">
        <v>26</v>
      </c>
      <c r="L6" s="33" t="s">
        <v>37</v>
      </c>
      <c r="M6" s="34" t="s">
        <v>7</v>
      </c>
      <c r="N6" s="49" t="s">
        <v>31</v>
      </c>
      <c r="O6" s="8"/>
      <c r="P6" s="46" t="s">
        <v>2</v>
      </c>
      <c r="Q6" s="32" t="s">
        <v>26</v>
      </c>
      <c r="R6" s="33" t="s">
        <v>37</v>
      </c>
      <c r="S6" s="34" t="s">
        <v>7</v>
      </c>
      <c r="T6" s="34" t="s">
        <v>31</v>
      </c>
      <c r="U6" s="32" t="s">
        <v>26</v>
      </c>
      <c r="V6" s="33" t="s">
        <v>37</v>
      </c>
      <c r="W6" s="34" t="s">
        <v>7</v>
      </c>
      <c r="X6" s="34" t="s">
        <v>31</v>
      </c>
      <c r="Y6" s="32" t="s">
        <v>26</v>
      </c>
      <c r="Z6" s="33" t="s">
        <v>37</v>
      </c>
      <c r="AA6" s="34" t="s">
        <v>7</v>
      </c>
      <c r="AB6" s="49" t="s">
        <v>31</v>
      </c>
      <c r="AC6" s="8"/>
      <c r="AD6" s="46" t="s">
        <v>2</v>
      </c>
      <c r="AE6" s="32" t="s">
        <v>26</v>
      </c>
      <c r="AF6" s="33" t="s">
        <v>37</v>
      </c>
      <c r="AG6" s="34" t="s">
        <v>7</v>
      </c>
      <c r="AH6" s="34" t="s">
        <v>31</v>
      </c>
      <c r="AI6" s="32" t="s">
        <v>26</v>
      </c>
      <c r="AJ6" s="33" t="s">
        <v>37</v>
      </c>
      <c r="AK6" s="34" t="s">
        <v>7</v>
      </c>
      <c r="AL6" s="34" t="s">
        <v>31</v>
      </c>
      <c r="AM6" s="32" t="s">
        <v>26</v>
      </c>
      <c r="AN6" s="33" t="s">
        <v>37</v>
      </c>
      <c r="AO6" s="34" t="s">
        <v>7</v>
      </c>
      <c r="AP6" s="49" t="s">
        <v>31</v>
      </c>
    </row>
    <row r="7" spans="1:42">
      <c r="A7" s="60"/>
      <c r="B7" s="21" t="s">
        <v>28</v>
      </c>
      <c r="C7" s="12">
        <v>18.63</v>
      </c>
      <c r="D7" s="3">
        <v>20.329999999999998</v>
      </c>
      <c r="E7" s="8">
        <f>C7/D7</f>
        <v>0.91637973438268572</v>
      </c>
      <c r="F7" s="8">
        <f>LOG(E7,2)</f>
        <v>-0.1259825409030948</v>
      </c>
      <c r="G7" s="12">
        <v>5.65</v>
      </c>
      <c r="H7" s="3">
        <v>5.23</v>
      </c>
      <c r="I7" s="8">
        <f>G7/H7</f>
        <v>1.0803059273422562</v>
      </c>
      <c r="J7" s="9">
        <f>LOG(I7,2)</f>
        <v>0.11143992105560861</v>
      </c>
      <c r="K7" s="12">
        <v>19.22</v>
      </c>
      <c r="L7" s="3">
        <v>17.5</v>
      </c>
      <c r="M7" s="8">
        <f>K7/L7</f>
        <v>1.0982857142857143</v>
      </c>
      <c r="N7" s="26">
        <f>LOG(M7,2)</f>
        <v>0.1352534140540593</v>
      </c>
      <c r="O7" s="8"/>
      <c r="P7" s="20" t="s">
        <v>28</v>
      </c>
      <c r="Q7" s="7">
        <v>9.33</v>
      </c>
      <c r="R7" s="8">
        <v>9.4</v>
      </c>
      <c r="S7" s="8">
        <f>Q7/R7</f>
        <v>0.99255319148936172</v>
      </c>
      <c r="T7" s="8">
        <f>LOG(S7,2)</f>
        <v>-1.0783675713240973E-2</v>
      </c>
      <c r="U7" s="12">
        <v>4.6500000000000004</v>
      </c>
      <c r="V7" s="3">
        <v>9.93</v>
      </c>
      <c r="W7" s="8">
        <f>U7/V7</f>
        <v>0.46827794561933539</v>
      </c>
      <c r="X7" s="9">
        <f>LOG(W7,2)</f>
        <v>-1.0945630015329801</v>
      </c>
      <c r="Y7" s="35">
        <v>0.68</v>
      </c>
      <c r="Z7" s="35">
        <v>16.03</v>
      </c>
      <c r="AA7" s="8">
        <f>Y7/Z7</f>
        <v>4.2420461634435434E-2</v>
      </c>
      <c r="AB7" s="26">
        <f>LOG(AA7,2)</f>
        <v>-4.5590958689042091</v>
      </c>
      <c r="AC7" s="8"/>
      <c r="AD7" s="20" t="s">
        <v>28</v>
      </c>
      <c r="AE7" s="3">
        <v>5.03</v>
      </c>
      <c r="AF7" s="3">
        <v>5.23</v>
      </c>
      <c r="AG7" s="8">
        <f>AE7/AF7</f>
        <v>0.96175908221797324</v>
      </c>
      <c r="AH7" s="8">
        <f>LOG(AG7,2)</f>
        <v>-5.6252546441414274E-2</v>
      </c>
      <c r="AI7" s="12">
        <v>7.32</v>
      </c>
      <c r="AJ7" s="3">
        <v>9.93</v>
      </c>
      <c r="AK7" s="8">
        <f>AI7/AJ7</f>
        <v>0.73716012084592153</v>
      </c>
      <c r="AL7" s="9">
        <f>LOG(AK7,2)</f>
        <v>-0.43995006924433133</v>
      </c>
      <c r="AM7" s="3">
        <v>1.02</v>
      </c>
      <c r="AN7" s="3">
        <v>22.21</v>
      </c>
      <c r="AO7" s="8">
        <f>AM7/AN7</f>
        <v>4.5925258892390811E-2</v>
      </c>
      <c r="AP7" s="26">
        <f>LOG(AO7,2)</f>
        <v>-4.444568335575485</v>
      </c>
    </row>
    <row r="8" spans="1:42">
      <c r="A8" s="60"/>
      <c r="B8" s="21" t="s">
        <v>29</v>
      </c>
      <c r="C8" s="12">
        <v>20.149999999999999</v>
      </c>
      <c r="D8" s="3">
        <v>20.420000000000002</v>
      </c>
      <c r="E8" s="8">
        <f>C8/D8</f>
        <v>0.98677766895200769</v>
      </c>
      <c r="F8" s="8">
        <f t="shared" ref="F8:F12" si="0">LOG(E8,2)</f>
        <v>-1.9203027462471982E-2</v>
      </c>
      <c r="G8" s="12">
        <v>9.99</v>
      </c>
      <c r="H8" s="3">
        <v>12.65</v>
      </c>
      <c r="I8" s="8">
        <f t="shared" ref="I8:I9" si="1">G8/H8</f>
        <v>0.78972332015810276</v>
      </c>
      <c r="J8" s="9">
        <f t="shared" ref="J8:J14" si="2">LOG(I8,2)</f>
        <v>-0.34058080178925415</v>
      </c>
      <c r="K8" s="12">
        <v>7.15</v>
      </c>
      <c r="L8" s="3">
        <v>6.59</v>
      </c>
      <c r="M8" s="8">
        <f t="shared" ref="M8:M12" si="3">K8/L8</f>
        <v>1.0849772382397573</v>
      </c>
      <c r="N8" s="26">
        <f t="shared" ref="N8:N12" si="4">LOG(M8,2)</f>
        <v>0.1176647766577002</v>
      </c>
      <c r="O8" s="8"/>
      <c r="P8" s="20" t="s">
        <v>29</v>
      </c>
      <c r="Q8" s="12">
        <v>15.23</v>
      </c>
      <c r="R8" s="3">
        <v>14.58</v>
      </c>
      <c r="S8" s="8">
        <f>Q8/R8</f>
        <v>1.0445816186556927</v>
      </c>
      <c r="T8" s="8">
        <f t="shared" ref="T8:T13" si="5">LOG(S8,2)</f>
        <v>6.2925222160355038E-2</v>
      </c>
      <c r="U8" s="12">
        <v>3.41</v>
      </c>
      <c r="V8" s="3">
        <v>6.25</v>
      </c>
      <c r="W8" s="8">
        <f t="shared" ref="W8:W9" si="6">U8/V8</f>
        <v>0.54559999999999997</v>
      </c>
      <c r="X8" s="9">
        <f t="shared" ref="X8:X15" si="7">LOG(W8,2)</f>
        <v>-0.87408445052527706</v>
      </c>
      <c r="Y8" s="35">
        <v>0.98</v>
      </c>
      <c r="Z8" s="35">
        <v>22.21</v>
      </c>
      <c r="AA8" s="8">
        <f t="shared" ref="AA8:AA18" si="8">Y8/Z8</f>
        <v>4.4124268347591172E-2</v>
      </c>
      <c r="AB8" s="26">
        <f t="shared" ref="AB8:AB18" si="9">LOG(AA8,2)</f>
        <v>-4.5022838334317727</v>
      </c>
      <c r="AC8" s="8"/>
      <c r="AD8" s="20" t="s">
        <v>29</v>
      </c>
      <c r="AE8" s="3">
        <v>5.08</v>
      </c>
      <c r="AF8" s="3">
        <v>5.0999999999999996</v>
      </c>
      <c r="AG8" s="8">
        <f>AE8/AF8</f>
        <v>0.99607843137254914</v>
      </c>
      <c r="AH8" s="8">
        <f>LOG(AG8,2)</f>
        <v>-5.668750086691903E-3</v>
      </c>
      <c r="AI8" s="12">
        <v>3.38</v>
      </c>
      <c r="AJ8" s="3">
        <v>7.35</v>
      </c>
      <c r="AK8" s="8">
        <f t="shared" ref="AK8:AK9" si="10">AI8/AJ8</f>
        <v>0.45986394557823129</v>
      </c>
      <c r="AL8" s="9">
        <f t="shared" ref="AL8:AL12" si="11">LOG(AK8,2)</f>
        <v>-1.1207210034415425</v>
      </c>
      <c r="AM8" s="3">
        <v>1.1200000000000001</v>
      </c>
      <c r="AN8" s="3">
        <v>14.71</v>
      </c>
      <c r="AO8" s="8">
        <f t="shared" ref="AO8:AO12" si="12">AM8/AN8</f>
        <v>7.613868116927261E-2</v>
      </c>
      <c r="AP8" s="26">
        <f t="shared" ref="AP8:AP12" si="13">LOG(AO8,2)</f>
        <v>-3.7152266091972259</v>
      </c>
    </row>
    <row r="9" spans="1:42">
      <c r="A9" s="60"/>
      <c r="B9" s="21" t="s">
        <v>30</v>
      </c>
      <c r="C9" s="12">
        <v>7.12</v>
      </c>
      <c r="D9" s="3">
        <v>7.01</v>
      </c>
      <c r="E9" s="8">
        <f t="shared" ref="E9:E12" si="14">C9/D9</f>
        <v>1.0156918687589158</v>
      </c>
      <c r="F9" s="8">
        <f t="shared" si="0"/>
        <v>2.246279695577456E-2</v>
      </c>
      <c r="G9" s="12">
        <v>22.39</v>
      </c>
      <c r="H9" s="3">
        <v>21.87</v>
      </c>
      <c r="I9" s="8">
        <f t="shared" si="1"/>
        <v>1.0237768632830362</v>
      </c>
      <c r="J9" s="9">
        <f t="shared" si="2"/>
        <v>3.3901307804504337E-2</v>
      </c>
      <c r="K9" s="12">
        <v>10.01</v>
      </c>
      <c r="L9" s="3">
        <v>10.79</v>
      </c>
      <c r="M9" s="8">
        <f t="shared" si="3"/>
        <v>0.92771084337349408</v>
      </c>
      <c r="N9" s="26">
        <f t="shared" si="4"/>
        <v>-0.10825289065202323</v>
      </c>
      <c r="O9" s="8"/>
      <c r="P9" s="20" t="s">
        <v>30</v>
      </c>
      <c r="Q9" s="12">
        <v>27.69</v>
      </c>
      <c r="R9" s="3">
        <v>27.45</v>
      </c>
      <c r="S9" s="8">
        <f>Q9/R9</f>
        <v>1.0087431693989071</v>
      </c>
      <c r="T9" s="8">
        <f t="shared" si="5"/>
        <v>1.2558904474369366E-2</v>
      </c>
      <c r="U9" s="12">
        <v>2.99</v>
      </c>
      <c r="V9" s="3">
        <v>7.35</v>
      </c>
      <c r="W9" s="8">
        <f t="shared" si="6"/>
        <v>0.4068027210884354</v>
      </c>
      <c r="X9" s="9">
        <f t="shared" si="7"/>
        <v>-1.2975987655256218</v>
      </c>
      <c r="Y9" s="35">
        <v>0.33</v>
      </c>
      <c r="Z9" s="35">
        <v>14.71</v>
      </c>
      <c r="AA9" s="8">
        <f t="shared" si="8"/>
        <v>2.2433718558803536E-2</v>
      </c>
      <c r="AB9" s="26">
        <f t="shared" si="9"/>
        <v>-5.4781874118963767</v>
      </c>
      <c r="AC9" s="8"/>
      <c r="AD9" s="20" t="s">
        <v>30</v>
      </c>
      <c r="AE9" s="3"/>
      <c r="AF9" s="3"/>
      <c r="AG9" s="8"/>
      <c r="AH9" s="8"/>
      <c r="AI9" s="12">
        <v>7.06</v>
      </c>
      <c r="AJ9" s="3">
        <v>26.79</v>
      </c>
      <c r="AK9" s="8">
        <f t="shared" si="10"/>
        <v>0.26353116834639789</v>
      </c>
      <c r="AL9" s="9">
        <f t="shared" si="11"/>
        <v>-1.9239544925711989</v>
      </c>
      <c r="AM9" s="3">
        <v>0.55000000000000004</v>
      </c>
      <c r="AN9" s="3">
        <v>27.37</v>
      </c>
      <c r="AO9" s="8">
        <f t="shared" si="12"/>
        <v>2.0094994519546949E-2</v>
      </c>
      <c r="AP9" s="26">
        <f t="shared" si="13"/>
        <v>-5.6370200058402968</v>
      </c>
    </row>
    <row r="10" spans="1:42">
      <c r="A10" s="60"/>
      <c r="B10" s="21"/>
      <c r="C10" s="12">
        <v>7.66</v>
      </c>
      <c r="D10" s="3">
        <v>6.56</v>
      </c>
      <c r="E10" s="8">
        <f t="shared" si="14"/>
        <v>1.1676829268292683</v>
      </c>
      <c r="F10" s="8">
        <f t="shared" si="0"/>
        <v>0.22364857730687346</v>
      </c>
      <c r="G10" s="12">
        <v>21.46</v>
      </c>
      <c r="H10" s="3">
        <v>18.86</v>
      </c>
      <c r="I10" s="8">
        <f>G10/H10</f>
        <v>1.1378579003181337</v>
      </c>
      <c r="J10" s="9">
        <f t="shared" si="2"/>
        <v>0.18632040008142547</v>
      </c>
      <c r="K10" s="12">
        <v>7.4</v>
      </c>
      <c r="L10" s="3">
        <v>6.93</v>
      </c>
      <c r="M10" s="8">
        <f t="shared" si="3"/>
        <v>1.067821067821068</v>
      </c>
      <c r="N10" s="26">
        <f t="shared" si="4"/>
        <v>9.4669918379098647E-2</v>
      </c>
      <c r="O10" s="8"/>
      <c r="P10" s="20"/>
      <c r="Q10" s="12">
        <v>4.57</v>
      </c>
      <c r="R10" s="3">
        <v>5.28</v>
      </c>
      <c r="S10" s="8">
        <f t="shared" ref="S10:S13" si="15">Q10/R10</f>
        <v>0.86553030303030309</v>
      </c>
      <c r="T10" s="8">
        <f t="shared" si="5"/>
        <v>-0.20834376430038362</v>
      </c>
      <c r="U10" s="12">
        <v>4.9400000000000004</v>
      </c>
      <c r="V10" s="3">
        <v>11.14</v>
      </c>
      <c r="W10" s="8">
        <f t="shared" ref="W10:W15" si="16">U10/V10</f>
        <v>0.44344703770197486</v>
      </c>
      <c r="X10" s="9">
        <f t="shared" si="7"/>
        <v>-1.1731662857553542</v>
      </c>
      <c r="Y10" s="35">
        <v>1.74</v>
      </c>
      <c r="Z10" s="35">
        <v>26.86</v>
      </c>
      <c r="AA10" s="8">
        <f t="shared" si="8"/>
        <v>6.4780342516753533E-2</v>
      </c>
      <c r="AB10" s="26">
        <f t="shared" si="9"/>
        <v>-3.9483000935787143</v>
      </c>
      <c r="AC10" s="8"/>
      <c r="AD10" s="20"/>
      <c r="AE10" s="3"/>
      <c r="AF10" s="3"/>
      <c r="AG10" s="8"/>
      <c r="AH10" s="8"/>
      <c r="AI10" s="12">
        <v>6.06</v>
      </c>
      <c r="AJ10" s="3">
        <v>10.34</v>
      </c>
      <c r="AK10" s="8">
        <f>AI10/AJ10</f>
        <v>0.58607350096711797</v>
      </c>
      <c r="AL10" s="9">
        <f t="shared" si="11"/>
        <v>-0.77084648684198376</v>
      </c>
      <c r="AM10" s="3">
        <v>0.93</v>
      </c>
      <c r="AN10" s="3">
        <v>11.66</v>
      </c>
      <c r="AO10" s="8">
        <f t="shared" si="12"/>
        <v>7.9759862778730706E-2</v>
      </c>
      <c r="AP10" s="26">
        <f t="shared" si="13"/>
        <v>-3.6481932620924651</v>
      </c>
    </row>
    <row r="11" spans="1:42">
      <c r="A11" s="60"/>
      <c r="B11" s="21"/>
      <c r="C11" s="12">
        <v>6.06</v>
      </c>
      <c r="D11" s="3">
        <v>5.23</v>
      </c>
      <c r="E11" s="8">
        <f t="shared" si="14"/>
        <v>1.158699808795411</v>
      </c>
      <c r="F11" s="8">
        <f t="shared" si="0"/>
        <v>0.21250684722600943</v>
      </c>
      <c r="G11" s="12">
        <v>15.65</v>
      </c>
      <c r="H11" s="3">
        <v>14.35</v>
      </c>
      <c r="I11" s="8">
        <f>G11/H11</f>
        <v>1.0905923344947737</v>
      </c>
      <c r="J11" s="9">
        <f t="shared" si="2"/>
        <v>0.12511192025693074</v>
      </c>
      <c r="K11" s="12">
        <v>3.56</v>
      </c>
      <c r="L11" s="3">
        <v>3.54</v>
      </c>
      <c r="M11" s="8">
        <f t="shared" si="3"/>
        <v>1.0056497175141244</v>
      </c>
      <c r="N11" s="26">
        <f t="shared" si="4"/>
        <v>8.1278808834003985E-3</v>
      </c>
      <c r="O11" s="8"/>
      <c r="P11" s="20"/>
      <c r="Q11" s="12">
        <v>5.78</v>
      </c>
      <c r="R11" s="3">
        <v>4.97</v>
      </c>
      <c r="S11" s="8">
        <f t="shared" si="15"/>
        <v>1.1629778672032194</v>
      </c>
      <c r="T11" s="8">
        <f t="shared" si="5"/>
        <v>0.21782364093839271</v>
      </c>
      <c r="U11" s="12">
        <v>15.11</v>
      </c>
      <c r="V11" s="3">
        <v>26.79</v>
      </c>
      <c r="W11" s="8">
        <f t="shared" si="16"/>
        <v>0.56401642403882046</v>
      </c>
      <c r="X11" s="9">
        <f t="shared" si="7"/>
        <v>-0.82619092067754996</v>
      </c>
      <c r="Y11" s="35">
        <v>2</v>
      </c>
      <c r="Z11" s="35">
        <v>27.37</v>
      </c>
      <c r="AA11" s="8">
        <f t="shared" si="8"/>
        <v>7.3072707343807081E-2</v>
      </c>
      <c r="AB11" s="26">
        <f t="shared" si="9"/>
        <v>-3.774523529590232</v>
      </c>
      <c r="AC11" s="8"/>
      <c r="AD11" s="20"/>
      <c r="AE11" s="3"/>
      <c r="AF11" s="3"/>
      <c r="AG11" s="8"/>
      <c r="AH11" s="8"/>
      <c r="AI11" s="12">
        <v>6.78</v>
      </c>
      <c r="AJ11" s="3">
        <v>12.65</v>
      </c>
      <c r="AK11" s="8">
        <f t="shared" ref="AK11:AK12" si="17">AI11/AJ11</f>
        <v>0.53596837944664033</v>
      </c>
      <c r="AL11" s="9">
        <f t="shared" si="11"/>
        <v>-0.89978020644532852</v>
      </c>
      <c r="AM11" s="3">
        <v>0.09</v>
      </c>
      <c r="AN11" s="3">
        <v>6.59</v>
      </c>
      <c r="AO11" s="8">
        <f t="shared" si="12"/>
        <v>1.3657056145675266E-2</v>
      </c>
      <c r="AP11" s="26">
        <f t="shared" si="13"/>
        <v>-6.19420965356574</v>
      </c>
    </row>
    <row r="12" spans="1:42">
      <c r="A12" s="60"/>
      <c r="B12" s="21"/>
      <c r="C12" s="12">
        <v>5.12</v>
      </c>
      <c r="D12" s="3">
        <v>5.0999999999999996</v>
      </c>
      <c r="E12" s="8">
        <f t="shared" si="14"/>
        <v>1.003921568627451</v>
      </c>
      <c r="F12" s="8">
        <f t="shared" si="0"/>
        <v>5.6465631411420419E-3</v>
      </c>
      <c r="G12" s="12">
        <v>6.58</v>
      </c>
      <c r="H12" s="3">
        <v>6.81</v>
      </c>
      <c r="I12" s="8">
        <f t="shared" ref="I12:I14" si="18">G12/H12</f>
        <v>0.9662261380323055</v>
      </c>
      <c r="J12" s="9">
        <f t="shared" si="2"/>
        <v>-4.9567214276829578E-2</v>
      </c>
      <c r="K12" s="12">
        <v>5.45</v>
      </c>
      <c r="L12" s="3">
        <v>5.53</v>
      </c>
      <c r="M12" s="8">
        <f t="shared" si="3"/>
        <v>0.98553345388788427</v>
      </c>
      <c r="N12" s="26">
        <f t="shared" si="4"/>
        <v>-2.1023250570418324E-2</v>
      </c>
      <c r="O12" s="8"/>
      <c r="P12" s="20"/>
      <c r="Q12" s="12">
        <v>3.7</v>
      </c>
      <c r="R12" s="3">
        <v>3.37</v>
      </c>
      <c r="S12" s="8">
        <f t="shared" si="15"/>
        <v>1.0979228486646884</v>
      </c>
      <c r="T12" s="8">
        <f t="shared" si="5"/>
        <v>0.13477667933445359</v>
      </c>
      <c r="U12" s="12">
        <v>16.059999999999999</v>
      </c>
      <c r="V12" s="3">
        <v>24.66</v>
      </c>
      <c r="W12" s="8">
        <f t="shared" si="16"/>
        <v>0.65125709651257091</v>
      </c>
      <c r="X12" s="9">
        <f t="shared" si="7"/>
        <v>-0.6187009068855247</v>
      </c>
      <c r="Y12" s="36">
        <v>0.12</v>
      </c>
      <c r="Z12" s="36">
        <v>7.47</v>
      </c>
      <c r="AA12" s="8">
        <f t="shared" si="8"/>
        <v>1.6064257028112448E-2</v>
      </c>
      <c r="AB12" s="26">
        <f t="shared" si="9"/>
        <v>-5.9600019320680815</v>
      </c>
      <c r="AC12" s="8"/>
      <c r="AD12" s="20"/>
      <c r="AE12" s="3"/>
      <c r="AF12" s="3"/>
      <c r="AG12" s="8"/>
      <c r="AH12" s="8"/>
      <c r="AI12" s="12">
        <v>10.01</v>
      </c>
      <c r="AJ12" s="3">
        <v>18.86</v>
      </c>
      <c r="AK12" s="8">
        <f t="shared" si="17"/>
        <v>0.53075291622481446</v>
      </c>
      <c r="AL12" s="9">
        <f t="shared" si="11"/>
        <v>-0.91388770183910295</v>
      </c>
      <c r="AM12" s="3">
        <v>0.16</v>
      </c>
      <c r="AN12" s="3">
        <v>6.93</v>
      </c>
      <c r="AO12" s="8">
        <f t="shared" si="12"/>
        <v>2.3088023088023088E-2</v>
      </c>
      <c r="AP12" s="26">
        <f t="shared" si="13"/>
        <v>-5.4367115421372141</v>
      </c>
    </row>
    <row r="13" spans="1:42">
      <c r="A13" s="60"/>
      <c r="B13" s="21"/>
      <c r="C13" s="12"/>
      <c r="D13" s="3"/>
      <c r="E13" s="8"/>
      <c r="F13" s="8"/>
      <c r="G13" s="12">
        <v>2.23</v>
      </c>
      <c r="H13" s="3">
        <v>2.3199999999999998</v>
      </c>
      <c r="I13" s="8">
        <f t="shared" si="18"/>
        <v>0.9612068965517242</v>
      </c>
      <c r="J13" s="9">
        <f t="shared" si="2"/>
        <v>-5.7081095207267299E-2</v>
      </c>
      <c r="K13" s="37"/>
      <c r="L13" s="36"/>
      <c r="M13" s="8"/>
      <c r="N13" s="26"/>
      <c r="O13" s="8"/>
      <c r="P13" s="20"/>
      <c r="Q13" s="12">
        <v>3.34</v>
      </c>
      <c r="R13" s="3">
        <v>3.75</v>
      </c>
      <c r="S13" s="8">
        <f t="shared" si="15"/>
        <v>0.89066666666666661</v>
      </c>
      <c r="T13" s="8">
        <f t="shared" si="5"/>
        <v>-0.1670424929091911</v>
      </c>
      <c r="U13" s="12">
        <v>6.19</v>
      </c>
      <c r="V13" s="3">
        <v>10.34</v>
      </c>
      <c r="W13" s="8">
        <f t="shared" si="16"/>
        <v>0.59864603481624767</v>
      </c>
      <c r="X13" s="9">
        <f t="shared" si="7"/>
        <v>-0.74022487110066981</v>
      </c>
      <c r="Y13" s="36">
        <v>1.06</v>
      </c>
      <c r="Z13" s="36">
        <v>10.75</v>
      </c>
      <c r="AA13" s="8">
        <f t="shared" si="8"/>
        <v>9.8604651162790699E-2</v>
      </c>
      <c r="AB13" s="26">
        <f t="shared" si="9"/>
        <v>-3.3422004899136235</v>
      </c>
      <c r="AC13" s="8"/>
      <c r="AD13" s="20"/>
      <c r="AE13" s="3"/>
      <c r="AF13" s="3"/>
      <c r="AG13" s="8"/>
      <c r="AH13" s="8"/>
      <c r="AI13" s="12"/>
      <c r="AJ13" s="3"/>
      <c r="AK13" s="8"/>
      <c r="AL13" s="9"/>
      <c r="AM13" s="36"/>
      <c r="AN13" s="36"/>
      <c r="AO13" s="8"/>
      <c r="AP13" s="26"/>
    </row>
    <row r="14" spans="1:42">
      <c r="A14" s="60"/>
      <c r="B14" s="21"/>
      <c r="C14" s="12"/>
      <c r="D14" s="3"/>
      <c r="E14" s="8"/>
      <c r="F14" s="8"/>
      <c r="G14" s="12">
        <v>5.64</v>
      </c>
      <c r="H14" s="3">
        <v>6.58</v>
      </c>
      <c r="I14" s="8">
        <f t="shared" si="18"/>
        <v>0.8571428571428571</v>
      </c>
      <c r="J14" s="9">
        <f t="shared" si="2"/>
        <v>-0.22239242133644802</v>
      </c>
      <c r="K14" s="37"/>
      <c r="L14" s="36"/>
      <c r="M14" s="8"/>
      <c r="N14" s="26"/>
      <c r="O14" s="8"/>
      <c r="P14" s="20"/>
      <c r="Q14" s="12"/>
      <c r="R14" s="3"/>
      <c r="S14" s="8"/>
      <c r="T14" s="8"/>
      <c r="U14" s="12">
        <v>9.7799999999999994</v>
      </c>
      <c r="V14" s="3">
        <v>17.73</v>
      </c>
      <c r="W14" s="8">
        <f t="shared" si="16"/>
        <v>0.55160744500846015</v>
      </c>
      <c r="X14" s="9">
        <f t="shared" si="7"/>
        <v>-0.85828616594645513</v>
      </c>
      <c r="Y14" s="36">
        <v>0.37</v>
      </c>
      <c r="Z14" s="36">
        <v>27.24</v>
      </c>
      <c r="AA14" s="8">
        <f t="shared" si="8"/>
        <v>1.3582966226138034E-2</v>
      </c>
      <c r="AB14" s="26">
        <f t="shared" si="9"/>
        <v>-6.202057622383121</v>
      </c>
      <c r="AC14" s="8"/>
      <c r="AD14" s="20"/>
      <c r="AE14" s="3"/>
      <c r="AF14" s="3"/>
      <c r="AG14" s="8"/>
      <c r="AH14" s="8"/>
      <c r="AI14" s="12"/>
      <c r="AJ14" s="3"/>
      <c r="AK14" s="8"/>
      <c r="AL14" s="9"/>
      <c r="AM14" s="36"/>
      <c r="AN14" s="36"/>
      <c r="AO14" s="8"/>
      <c r="AP14" s="26"/>
    </row>
    <row r="15" spans="1:42">
      <c r="A15" s="60"/>
      <c r="B15" s="21"/>
      <c r="C15" s="7"/>
      <c r="D15" s="8"/>
      <c r="E15" s="8"/>
      <c r="F15" s="8"/>
      <c r="G15" s="12"/>
      <c r="H15" s="3"/>
      <c r="I15" s="8"/>
      <c r="J15" s="9"/>
      <c r="K15" s="37"/>
      <c r="L15" s="36"/>
      <c r="M15" s="8"/>
      <c r="N15" s="26"/>
      <c r="O15" s="8"/>
      <c r="P15" s="20"/>
      <c r="Q15" s="7"/>
      <c r="R15" s="8"/>
      <c r="S15" s="8"/>
      <c r="T15" s="8"/>
      <c r="U15" s="12">
        <v>11.3</v>
      </c>
      <c r="V15" s="3">
        <v>21.01</v>
      </c>
      <c r="W15" s="8">
        <f t="shared" si="16"/>
        <v>0.53783912422655877</v>
      </c>
      <c r="X15" s="9">
        <f t="shared" si="7"/>
        <v>-0.89475338937049598</v>
      </c>
      <c r="Y15" s="36">
        <v>2.1</v>
      </c>
      <c r="Z15" s="36">
        <v>21.21</v>
      </c>
      <c r="AA15" s="8">
        <f t="shared" si="8"/>
        <v>9.9009900990099015E-2</v>
      </c>
      <c r="AB15" s="26">
        <f t="shared" si="9"/>
        <v>-3.3362833878644325</v>
      </c>
      <c r="AC15" s="8"/>
      <c r="AD15" s="20"/>
      <c r="AE15" s="8"/>
      <c r="AF15" s="8"/>
      <c r="AG15" s="8"/>
      <c r="AH15" s="8"/>
      <c r="AI15" s="12"/>
      <c r="AJ15" s="3"/>
      <c r="AK15" s="8"/>
      <c r="AL15" s="9"/>
      <c r="AM15" s="36"/>
      <c r="AN15" s="36"/>
      <c r="AO15" s="8"/>
      <c r="AP15" s="26"/>
    </row>
    <row r="16" spans="1:42">
      <c r="A16" s="60"/>
      <c r="B16" s="21"/>
      <c r="C16" s="7"/>
      <c r="D16" s="8"/>
      <c r="E16" s="8"/>
      <c r="F16" s="8"/>
      <c r="G16" s="7"/>
      <c r="H16" s="8"/>
      <c r="I16" s="8"/>
      <c r="J16" s="9"/>
      <c r="K16" s="37"/>
      <c r="L16" s="36"/>
      <c r="M16" s="8"/>
      <c r="N16" s="26"/>
      <c r="O16" s="8"/>
      <c r="P16" s="20"/>
      <c r="Q16" s="7"/>
      <c r="R16" s="8"/>
      <c r="S16" s="8"/>
      <c r="T16" s="8"/>
      <c r="U16" s="7"/>
      <c r="V16" s="8"/>
      <c r="W16" s="8"/>
      <c r="X16" s="9"/>
      <c r="Y16" s="36">
        <v>0.74</v>
      </c>
      <c r="Z16" s="36">
        <v>14.21</v>
      </c>
      <c r="AA16" s="8">
        <f t="shared" si="8"/>
        <v>5.2076002814919066E-2</v>
      </c>
      <c r="AB16" s="26">
        <f t="shared" si="9"/>
        <v>-4.263237473613831</v>
      </c>
      <c r="AC16" s="8"/>
      <c r="AD16" s="20"/>
      <c r="AE16" s="8"/>
      <c r="AF16" s="8"/>
      <c r="AG16" s="8"/>
      <c r="AH16" s="8"/>
      <c r="AI16" s="7"/>
      <c r="AJ16" s="8"/>
      <c r="AK16" s="8"/>
      <c r="AL16" s="9"/>
      <c r="AM16" s="36"/>
      <c r="AN16" s="36"/>
      <c r="AO16" s="8"/>
      <c r="AP16" s="26"/>
    </row>
    <row r="17" spans="1:42">
      <c r="A17" s="60"/>
      <c r="B17" s="21"/>
      <c r="C17" s="7"/>
      <c r="D17" s="8"/>
      <c r="E17" s="8"/>
      <c r="F17" s="8"/>
      <c r="G17" s="7"/>
      <c r="H17" s="8"/>
      <c r="I17" s="8"/>
      <c r="J17" s="9"/>
      <c r="K17" s="37"/>
      <c r="L17" s="36"/>
      <c r="M17" s="8"/>
      <c r="N17" s="26"/>
      <c r="O17" s="8"/>
      <c r="P17" s="20"/>
      <c r="Q17" s="7"/>
      <c r="R17" s="8"/>
      <c r="S17" s="8"/>
      <c r="T17" s="8"/>
      <c r="U17" s="7"/>
      <c r="V17" s="8"/>
      <c r="W17" s="8"/>
      <c r="X17" s="9"/>
      <c r="Y17" s="36">
        <v>0.77</v>
      </c>
      <c r="Z17" s="36">
        <v>31.12</v>
      </c>
      <c r="AA17" s="8">
        <f t="shared" si="8"/>
        <v>2.4742930591259638E-2</v>
      </c>
      <c r="AB17" s="26">
        <f t="shared" si="9"/>
        <v>-5.3368398042912908</v>
      </c>
      <c r="AC17" s="8"/>
      <c r="AD17" s="20"/>
      <c r="AE17" s="8"/>
      <c r="AF17" s="8"/>
      <c r="AG17" s="8"/>
      <c r="AH17" s="8"/>
      <c r="AI17" s="7"/>
      <c r="AJ17" s="8"/>
      <c r="AK17" s="8"/>
      <c r="AL17" s="9"/>
      <c r="AM17" s="36"/>
      <c r="AN17" s="36"/>
      <c r="AO17" s="8"/>
      <c r="AP17" s="26"/>
    </row>
    <row r="18" spans="1:42">
      <c r="A18" s="60"/>
      <c r="B18" s="21"/>
      <c r="C18" s="7"/>
      <c r="D18" s="8"/>
      <c r="E18" s="8"/>
      <c r="F18" s="8"/>
      <c r="G18" s="10"/>
      <c r="H18" s="5"/>
      <c r="I18" s="5"/>
      <c r="J18" s="6"/>
      <c r="K18" s="38"/>
      <c r="L18" s="39"/>
      <c r="M18" s="5"/>
      <c r="N18" s="54"/>
      <c r="O18" s="8"/>
      <c r="P18" s="45"/>
      <c r="Q18" s="10"/>
      <c r="R18" s="5"/>
      <c r="S18" s="5"/>
      <c r="T18" s="5"/>
      <c r="U18" s="10"/>
      <c r="V18" s="5"/>
      <c r="W18" s="5"/>
      <c r="X18" s="6"/>
      <c r="Y18" s="39">
        <v>0.15</v>
      </c>
      <c r="Z18" s="39">
        <v>24.54</v>
      </c>
      <c r="AA18" s="5">
        <f t="shared" si="8"/>
        <v>6.1124694376528121E-3</v>
      </c>
      <c r="AB18" s="54">
        <f t="shared" si="9"/>
        <v>-7.3540289380543875</v>
      </c>
      <c r="AC18" s="8"/>
      <c r="AD18" s="45"/>
      <c r="AE18" s="5"/>
      <c r="AF18" s="5"/>
      <c r="AG18" s="5"/>
      <c r="AH18" s="5"/>
      <c r="AI18" s="10"/>
      <c r="AJ18" s="5"/>
      <c r="AK18" s="5"/>
      <c r="AL18" s="6"/>
      <c r="AM18" s="39"/>
      <c r="AN18" s="39"/>
      <c r="AO18" s="5"/>
      <c r="AP18" s="54"/>
    </row>
    <row r="19" spans="1:42">
      <c r="A19" s="60"/>
      <c r="B19" s="22" t="s">
        <v>25</v>
      </c>
      <c r="C19" s="11"/>
      <c r="D19" s="14"/>
      <c r="E19" s="14">
        <f>AVERAGE(E7:E18)</f>
        <v>1.0415255960576231</v>
      </c>
      <c r="F19" s="14">
        <f>AVERAGE(F7:F18)</f>
        <v>5.3179869377372117E-2</v>
      </c>
      <c r="G19" s="11"/>
      <c r="H19" s="14"/>
      <c r="I19" s="14">
        <f>AVERAGE(I7:I18)</f>
        <v>0.98835402966539876</v>
      </c>
      <c r="J19" s="16">
        <f>AVERAGE(J7:J18)</f>
        <v>-2.6605997926416235E-2</v>
      </c>
      <c r="K19" s="14"/>
      <c r="L19" s="14"/>
      <c r="M19" s="14">
        <f>AVERAGE(M7:M18)</f>
        <v>1.0283296725203404</v>
      </c>
      <c r="N19" s="50">
        <f>AVERAGE(N7:N18)</f>
        <v>3.7739974791969493E-2</v>
      </c>
      <c r="O19" s="8"/>
      <c r="P19" s="21" t="s">
        <v>25</v>
      </c>
      <c r="Q19" s="7"/>
      <c r="R19" s="8"/>
      <c r="S19" s="8">
        <f>AVERAGE(S7:S18)</f>
        <v>1.0089965235869769</v>
      </c>
      <c r="T19" s="8">
        <f>AVERAGE(T7:T18)</f>
        <v>5.9877877121078593E-3</v>
      </c>
      <c r="U19" s="7"/>
      <c r="V19" s="8"/>
      <c r="W19" s="8">
        <f>AVERAGE(W7:W18)</f>
        <v>0.52972153655693377</v>
      </c>
      <c r="X19" s="9">
        <f>AVERAGE(X7:X18)</f>
        <v>-0.93084097303554758</v>
      </c>
      <c r="Y19" s="8"/>
      <c r="Z19" s="8"/>
      <c r="AA19" s="8">
        <f>AVERAGE(AA7:AA18)</f>
        <v>4.6418723054363543E-2</v>
      </c>
      <c r="AB19" s="26">
        <f>AVERAGE(AB7:AB18)</f>
        <v>-4.8380866987991729</v>
      </c>
      <c r="AC19" s="8"/>
      <c r="AD19" s="20" t="s">
        <v>25</v>
      </c>
      <c r="AE19" s="8"/>
      <c r="AF19" s="8"/>
      <c r="AG19" s="8">
        <f>AVERAGE(AG7:AG18)</f>
        <v>0.97891875679526119</v>
      </c>
      <c r="AH19" s="8">
        <f>AVERAGE(AH7:AH18)</f>
        <v>-3.0960648264053089E-2</v>
      </c>
      <c r="AI19" s="7"/>
      <c r="AJ19" s="8"/>
      <c r="AK19" s="8">
        <f>AVERAGE(AK7:AK18)</f>
        <v>0.51889167190152052</v>
      </c>
      <c r="AL19" s="9">
        <f>AVERAGE(AL7:AL18)</f>
        <v>-1.0115233267305814</v>
      </c>
      <c r="AM19" s="8"/>
      <c r="AN19" s="8"/>
      <c r="AO19" s="8">
        <f>AVERAGE(AO7:AO18)</f>
        <v>4.3110646098939907E-2</v>
      </c>
      <c r="AP19" s="26">
        <f>AVERAGE(AP7:AP18)</f>
        <v>-4.8459882347347376</v>
      </c>
    </row>
    <row r="20" spans="1:42">
      <c r="A20" s="60"/>
      <c r="B20" s="21" t="s">
        <v>0</v>
      </c>
      <c r="C20" s="7"/>
      <c r="D20" s="8"/>
      <c r="E20" s="8">
        <f>STDEV(E7:E18)</f>
        <v>0.10038499369924185</v>
      </c>
      <c r="F20" s="8">
        <f>STDEV(F7:F18)</f>
        <v>0.13783038344709672</v>
      </c>
      <c r="G20" s="7"/>
      <c r="H20" s="8"/>
      <c r="I20" s="8">
        <f>STDEV(I7:I18)</f>
        <v>0.11976831677447668</v>
      </c>
      <c r="J20" s="9">
        <f>STDEV(J7:J18)</f>
        <v>0.1810454708171628</v>
      </c>
      <c r="K20" s="8"/>
      <c r="L20" s="8"/>
      <c r="M20" s="8">
        <f>STDEV(M7:M18)</f>
        <v>6.6531812317741579E-2</v>
      </c>
      <c r="N20" s="26">
        <f>STDEV(N7:N18)</f>
        <v>9.4638018563386828E-2</v>
      </c>
      <c r="O20" s="8"/>
      <c r="P20" s="21" t="s">
        <v>0</v>
      </c>
      <c r="Q20" s="7"/>
      <c r="R20" s="8"/>
      <c r="S20" s="8">
        <f>STDEV(S7:S18)</f>
        <v>0.10625394369399035</v>
      </c>
      <c r="T20" s="8">
        <f>STDEV(T7:T18)</f>
        <v>0.15324535475279977</v>
      </c>
      <c r="U20" s="7"/>
      <c r="V20" s="8"/>
      <c r="W20" s="8">
        <f>STDEV(W7:W18)</f>
        <v>7.7316129573022252E-2</v>
      </c>
      <c r="X20" s="9">
        <f>STDEV(X7:X18)</f>
        <v>0.21637441721404976</v>
      </c>
      <c r="Y20" s="8"/>
      <c r="Z20" s="8"/>
      <c r="AA20" s="8">
        <f>STDEV(AA7:AA18)</f>
        <v>3.19933764486761E-2</v>
      </c>
      <c r="AB20" s="26">
        <f>STDEV(AB7:AB18)</f>
        <v>1.2447922804842186</v>
      </c>
      <c r="AC20" s="8"/>
      <c r="AD20" s="20" t="s">
        <v>0</v>
      </c>
      <c r="AE20" s="8"/>
      <c r="AF20" s="8"/>
      <c r="AG20" s="8">
        <f>STDEV(AG7:AG18)</f>
        <v>2.4267444513109433E-2</v>
      </c>
      <c r="AH20" s="8">
        <f>STDEV(AH7:AH18)</f>
        <v>3.5768145420583555E-2</v>
      </c>
      <c r="AI20" s="7"/>
      <c r="AJ20" s="8"/>
      <c r="AK20" s="8">
        <f>STDEV(AK7:AK18)</f>
        <v>0.15574342764270679</v>
      </c>
      <c r="AL20" s="9">
        <f>STDEV(AL7:AL18)</f>
        <v>0.50021901905217037</v>
      </c>
      <c r="AM20" s="8"/>
      <c r="AN20" s="8"/>
      <c r="AO20" s="8">
        <f>STDEV(AO7:AO18)</f>
        <v>2.9120706859631012E-2</v>
      </c>
      <c r="AP20" s="26">
        <f>STDEV(AP7:AP18)</f>
        <v>1.0645993489306624</v>
      </c>
    </row>
    <row r="21" spans="1:42">
      <c r="A21" s="60"/>
      <c r="B21" s="21" t="s">
        <v>1</v>
      </c>
      <c r="C21" s="7"/>
      <c r="D21" s="8"/>
      <c r="E21" s="8">
        <f>E20/SQRT(COUNT(E7:E18))</f>
        <v>4.0982002065941152E-2</v>
      </c>
      <c r="F21" s="8">
        <f>F20/SQRT(COUNT(F7:F18))</f>
        <v>5.6269018416255964E-2</v>
      </c>
      <c r="G21" s="7"/>
      <c r="H21" s="8"/>
      <c r="I21" s="8">
        <f>I20/SQRT(COUNT(I7:I18))</f>
        <v>4.2344494481265489E-2</v>
      </c>
      <c r="J21" s="9">
        <f>J20/SQRT(COUNT(J7:J18))</f>
        <v>6.4009240058963496E-2</v>
      </c>
      <c r="K21" s="8"/>
      <c r="L21" s="8"/>
      <c r="M21" s="8">
        <f>M20/SQRT(COUNT(M7:M18))</f>
        <v>2.7161498640180585E-2</v>
      </c>
      <c r="N21" s="26">
        <f>N20/SQRT(COUNT(N7:N18))</f>
        <v>3.8635809291390009E-2</v>
      </c>
      <c r="O21" s="8"/>
      <c r="P21" s="21" t="s">
        <v>1</v>
      </c>
      <c r="Q21" s="7"/>
      <c r="R21" s="8"/>
      <c r="S21" s="8">
        <f>S20/SQRT(COUNT(S7:S18))</f>
        <v>4.0160215833451168E-2</v>
      </c>
      <c r="T21" s="8">
        <f>T20/SQRT(COUNT(T7:T18))</f>
        <v>5.7921299750254035E-2</v>
      </c>
      <c r="U21" s="7"/>
      <c r="V21" s="8"/>
      <c r="W21" s="8">
        <f>W20/SQRT(COUNT(W7:W18))</f>
        <v>2.5772043191007416E-2</v>
      </c>
      <c r="X21" s="9">
        <f>X20/SQRT(COUNT(X7:X18))</f>
        <v>7.2124805738016592E-2</v>
      </c>
      <c r="Y21" s="8"/>
      <c r="Z21" s="8"/>
      <c r="AA21" s="8">
        <f>AA20/SQRT(COUNT(AA7:AA18))</f>
        <v>9.2356922524640898E-3</v>
      </c>
      <c r="AB21" s="26">
        <f>AB20/SQRT(COUNT(AB7:AB18))</f>
        <v>0.35934057911136591</v>
      </c>
      <c r="AC21" s="8"/>
      <c r="AD21" s="20" t="s">
        <v>1</v>
      </c>
      <c r="AE21" s="8"/>
      <c r="AF21" s="8"/>
      <c r="AG21" s="8">
        <f>AG20/SQRT(COUNT(AG7:AG18))</f>
        <v>1.7159674577287953E-2</v>
      </c>
      <c r="AH21" s="8">
        <f>AH20/SQRT(COUNT(AH7:AH18))</f>
        <v>2.5291898177361185E-2</v>
      </c>
      <c r="AI21" s="7"/>
      <c r="AJ21" s="8"/>
      <c r="AK21" s="8">
        <f>AK20/SQRT(COUNT(AK7:AK18))</f>
        <v>6.3581988086117397E-2</v>
      </c>
      <c r="AL21" s="9">
        <f>AL20/SQRT(COUNT(AL7:AL18))</f>
        <v>0.2042135593855591</v>
      </c>
      <c r="AM21" s="8"/>
      <c r="AN21" s="8"/>
      <c r="AO21" s="8">
        <f>AO20/SQRT(COUNT(AO7:AO18))</f>
        <v>1.1888478792543651E-2</v>
      </c>
      <c r="AP21" s="26">
        <f>AP20/SQRT(COUNT(AP7:AP18))</f>
        <v>0.43462086422988455</v>
      </c>
    </row>
    <row r="22" spans="1:42" ht="17" thickBot="1">
      <c r="A22" s="61"/>
      <c r="B22" s="23" t="s">
        <v>3</v>
      </c>
      <c r="C22" s="24"/>
      <c r="D22" s="30"/>
      <c r="E22" s="30">
        <f>COUNT(E7:E18)</f>
        <v>6</v>
      </c>
      <c r="F22" s="30">
        <f>COUNT(F7:F18)</f>
        <v>6</v>
      </c>
      <c r="G22" s="24"/>
      <c r="H22" s="30"/>
      <c r="I22" s="30">
        <f>COUNT(I7:I18)</f>
        <v>8</v>
      </c>
      <c r="J22" s="51">
        <f>COUNT(J7:J18)</f>
        <v>8</v>
      </c>
      <c r="K22" s="30"/>
      <c r="L22" s="30"/>
      <c r="M22" s="30">
        <f>COUNT(M7:M18)</f>
        <v>6</v>
      </c>
      <c r="N22" s="52">
        <f>COUNT(N7:N18)</f>
        <v>6</v>
      </c>
      <c r="O22" s="30"/>
      <c r="P22" s="23" t="s">
        <v>3</v>
      </c>
      <c r="Q22" s="24"/>
      <c r="R22" s="30"/>
      <c r="S22" s="30">
        <f>COUNT(S7:S18)</f>
        <v>7</v>
      </c>
      <c r="T22" s="30">
        <f>COUNT(T7:T18)</f>
        <v>7</v>
      </c>
      <c r="U22" s="24"/>
      <c r="V22" s="30"/>
      <c r="W22" s="30">
        <f>COUNT(W7:W18)</f>
        <v>9</v>
      </c>
      <c r="X22" s="51">
        <f>COUNT(X7:X18)</f>
        <v>9</v>
      </c>
      <c r="Y22" s="30"/>
      <c r="Z22" s="30"/>
      <c r="AA22" s="30">
        <f>COUNT(AA7:AA18)</f>
        <v>12</v>
      </c>
      <c r="AB22" s="52">
        <f>COUNT(AB7:AB18)</f>
        <v>12</v>
      </c>
      <c r="AC22" s="30"/>
      <c r="AD22" s="55" t="s">
        <v>3</v>
      </c>
      <c r="AE22" s="30"/>
      <c r="AF22" s="30"/>
      <c r="AG22" s="30">
        <f>COUNT(AG7:AG18)</f>
        <v>2</v>
      </c>
      <c r="AH22" s="30">
        <f>COUNT(AH7:AH18)</f>
        <v>2</v>
      </c>
      <c r="AI22" s="24"/>
      <c r="AJ22" s="30"/>
      <c r="AK22" s="30">
        <f>COUNT(AK7:AK18)</f>
        <v>6</v>
      </c>
      <c r="AL22" s="51">
        <f>COUNT(AL7:AL18)</f>
        <v>6</v>
      </c>
      <c r="AM22" s="30"/>
      <c r="AN22" s="30"/>
      <c r="AO22" s="30">
        <f>COUNT(AO7:AO18)</f>
        <v>6</v>
      </c>
      <c r="AP22" s="52">
        <f>COUNT(AP7:AP18)</f>
        <v>6</v>
      </c>
    </row>
    <row r="23" spans="1:42" ht="18" thickTop="1" thickBot="1">
      <c r="A23" s="19"/>
      <c r="B23" s="56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26"/>
      <c r="O23" s="8"/>
      <c r="P23" s="56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26"/>
      <c r="AC23" s="8"/>
      <c r="AD23" s="56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26"/>
    </row>
    <row r="24" spans="1:42" ht="17" thickTop="1">
      <c r="A24" s="59" t="s">
        <v>24</v>
      </c>
      <c r="B24" s="27" t="s">
        <v>15</v>
      </c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8"/>
      <c r="O24" s="47"/>
      <c r="P24" s="27" t="s">
        <v>16</v>
      </c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9"/>
      <c r="AC24" s="47"/>
      <c r="AD24" s="27" t="s">
        <v>17</v>
      </c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8"/>
    </row>
    <row r="25" spans="1:42" ht="17" customHeight="1">
      <c r="A25" s="60"/>
      <c r="B25" s="25" t="s">
        <v>4</v>
      </c>
      <c r="C25" s="70" t="s">
        <v>9</v>
      </c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8"/>
      <c r="O25" s="8"/>
      <c r="P25" s="25" t="s">
        <v>4</v>
      </c>
      <c r="Q25" s="70" t="s">
        <v>10</v>
      </c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8"/>
      <c r="AC25" s="8"/>
      <c r="AD25" s="25" t="s">
        <v>4</v>
      </c>
      <c r="AE25" s="67" t="s">
        <v>14</v>
      </c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8"/>
    </row>
    <row r="26" spans="1:42">
      <c r="A26" s="60"/>
      <c r="B26" s="20" t="s">
        <v>5</v>
      </c>
      <c r="C26" s="71" t="s">
        <v>8</v>
      </c>
      <c r="D26" s="69"/>
      <c r="E26" s="69"/>
      <c r="F26" s="69"/>
      <c r="G26" s="65" t="s">
        <v>34</v>
      </c>
      <c r="H26" s="65"/>
      <c r="I26" s="65"/>
      <c r="J26" s="65"/>
      <c r="K26" s="65" t="s">
        <v>35</v>
      </c>
      <c r="L26" s="65"/>
      <c r="M26" s="65"/>
      <c r="N26" s="66"/>
      <c r="O26" s="8"/>
      <c r="P26" s="20" t="s">
        <v>5</v>
      </c>
      <c r="Q26" s="71" t="s">
        <v>8</v>
      </c>
      <c r="R26" s="69"/>
      <c r="S26" s="69"/>
      <c r="T26" s="69"/>
      <c r="U26" s="65" t="s">
        <v>34</v>
      </c>
      <c r="V26" s="65"/>
      <c r="W26" s="65"/>
      <c r="X26" s="65"/>
      <c r="Y26" s="65" t="s">
        <v>35</v>
      </c>
      <c r="Z26" s="65"/>
      <c r="AA26" s="65"/>
      <c r="AB26" s="66"/>
      <c r="AC26" s="8"/>
      <c r="AD26" s="20" t="s">
        <v>5</v>
      </c>
      <c r="AE26" s="69" t="s">
        <v>8</v>
      </c>
      <c r="AF26" s="69"/>
      <c r="AG26" s="69"/>
      <c r="AH26" s="69"/>
      <c r="AI26" s="65" t="s">
        <v>34</v>
      </c>
      <c r="AJ26" s="65"/>
      <c r="AK26" s="65"/>
      <c r="AL26" s="65"/>
      <c r="AM26" s="65" t="s">
        <v>35</v>
      </c>
      <c r="AN26" s="65"/>
      <c r="AO26" s="65"/>
      <c r="AP26" s="66"/>
    </row>
    <row r="27" spans="1:42" ht="17" customHeight="1">
      <c r="A27" s="60"/>
      <c r="B27" s="20" t="s">
        <v>6</v>
      </c>
      <c r="C27" s="71" t="s">
        <v>8</v>
      </c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72"/>
      <c r="O27" s="8"/>
      <c r="P27" s="20" t="s">
        <v>6</v>
      </c>
      <c r="Q27" s="71" t="s">
        <v>8</v>
      </c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72"/>
      <c r="AC27" s="8"/>
      <c r="AD27" s="45" t="s">
        <v>6</v>
      </c>
      <c r="AE27" s="69" t="s">
        <v>8</v>
      </c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72"/>
    </row>
    <row r="28" spans="1:42" ht="30">
      <c r="A28" s="60"/>
      <c r="B28" s="46" t="s">
        <v>2</v>
      </c>
      <c r="C28" s="32" t="s">
        <v>26</v>
      </c>
      <c r="D28" s="33" t="s">
        <v>37</v>
      </c>
      <c r="E28" s="34" t="s">
        <v>7</v>
      </c>
      <c r="F28" s="34" t="s">
        <v>27</v>
      </c>
      <c r="G28" s="32" t="s">
        <v>26</v>
      </c>
      <c r="H28" s="33" t="s">
        <v>37</v>
      </c>
      <c r="I28" s="34" t="s">
        <v>7</v>
      </c>
      <c r="J28" s="40" t="s">
        <v>27</v>
      </c>
      <c r="K28" s="33" t="s">
        <v>26</v>
      </c>
      <c r="L28" s="33" t="s">
        <v>37</v>
      </c>
      <c r="M28" s="34" t="s">
        <v>7</v>
      </c>
      <c r="N28" s="49" t="s">
        <v>27</v>
      </c>
      <c r="O28" s="8"/>
      <c r="P28" s="46" t="s">
        <v>2</v>
      </c>
      <c r="Q28" s="33" t="s">
        <v>26</v>
      </c>
      <c r="R28" s="33" t="s">
        <v>37</v>
      </c>
      <c r="S28" s="34" t="s">
        <v>7</v>
      </c>
      <c r="T28" s="34" t="s">
        <v>27</v>
      </c>
      <c r="U28" s="32" t="s">
        <v>26</v>
      </c>
      <c r="V28" s="33" t="s">
        <v>37</v>
      </c>
      <c r="W28" s="34" t="s">
        <v>7</v>
      </c>
      <c r="X28" s="40" t="s">
        <v>27</v>
      </c>
      <c r="Y28" s="33" t="s">
        <v>26</v>
      </c>
      <c r="Z28" s="33" t="s">
        <v>37</v>
      </c>
      <c r="AA28" s="34" t="s">
        <v>7</v>
      </c>
      <c r="AB28" s="49" t="s">
        <v>27</v>
      </c>
      <c r="AC28" s="8"/>
      <c r="AD28" s="46" t="s">
        <v>2</v>
      </c>
      <c r="AE28" s="33" t="s">
        <v>26</v>
      </c>
      <c r="AF28" s="33" t="s">
        <v>37</v>
      </c>
      <c r="AG28" s="34" t="s">
        <v>7</v>
      </c>
      <c r="AH28" s="34" t="s">
        <v>27</v>
      </c>
      <c r="AI28" s="32" t="s">
        <v>26</v>
      </c>
      <c r="AJ28" s="33" t="s">
        <v>37</v>
      </c>
      <c r="AK28" s="34" t="s">
        <v>7</v>
      </c>
      <c r="AL28" s="40" t="s">
        <v>27</v>
      </c>
      <c r="AM28" s="33" t="s">
        <v>26</v>
      </c>
      <c r="AN28" s="33" t="s">
        <v>37</v>
      </c>
      <c r="AO28" s="34" t="s">
        <v>7</v>
      </c>
      <c r="AP28" s="49" t="s">
        <v>27</v>
      </c>
    </row>
    <row r="29" spans="1:42">
      <c r="A29" s="60"/>
      <c r="B29" s="20" t="s">
        <v>28</v>
      </c>
      <c r="C29" s="12">
        <v>6.59</v>
      </c>
      <c r="D29" s="3">
        <v>6.52</v>
      </c>
      <c r="E29" s="8">
        <f>C29/D29</f>
        <v>1.0107361963190185</v>
      </c>
      <c r="F29" s="8">
        <f>LOG(E29,2)</f>
        <v>1.5406500776974259E-2</v>
      </c>
      <c r="G29" s="12">
        <v>6.49</v>
      </c>
      <c r="H29" s="3">
        <v>8.17</v>
      </c>
      <c r="I29" s="8">
        <f>G29/H29</f>
        <v>0.79436964504283969</v>
      </c>
      <c r="J29" s="9">
        <f>LOG(I29,2)</f>
        <v>-0.3321176001465449</v>
      </c>
      <c r="K29" s="3">
        <v>1.2</v>
      </c>
      <c r="L29" s="3">
        <v>17.36</v>
      </c>
      <c r="M29" s="8">
        <f>K29/L29</f>
        <v>6.9124423963133647E-2</v>
      </c>
      <c r="N29" s="26">
        <f>LOG(M29,2)</f>
        <v>-3.8546606368359604</v>
      </c>
      <c r="O29" s="8"/>
      <c r="P29" s="20" t="s">
        <v>28</v>
      </c>
      <c r="Q29" s="15">
        <v>16.78</v>
      </c>
      <c r="R29" s="15">
        <v>15.98</v>
      </c>
      <c r="S29" s="14">
        <f>Q29/R29</f>
        <v>1.0500625782227786</v>
      </c>
      <c r="T29" s="14">
        <f>LOG(S29,2)</f>
        <v>7.0475307511846635E-2</v>
      </c>
      <c r="U29" s="17">
        <v>9.24</v>
      </c>
      <c r="V29" s="15">
        <v>8.6300000000000008</v>
      </c>
      <c r="W29" s="14">
        <f>U29/V29</f>
        <v>1.0706836616454229</v>
      </c>
      <c r="X29" s="16">
        <f>LOG(W29,2)</f>
        <v>9.8532292237102539E-2</v>
      </c>
      <c r="Y29" s="15">
        <v>13.29</v>
      </c>
      <c r="Z29" s="15">
        <v>13.28</v>
      </c>
      <c r="AA29" s="14">
        <f>Y29/Z29</f>
        <v>1.0007530120481927</v>
      </c>
      <c r="AB29" s="50">
        <f>LOG(AA29,2)</f>
        <v>1.0859579292495855E-3</v>
      </c>
      <c r="AC29" s="8"/>
      <c r="AD29" s="20" t="s">
        <v>28</v>
      </c>
      <c r="AE29" s="8">
        <v>6.49</v>
      </c>
      <c r="AF29" s="8">
        <v>6.52</v>
      </c>
      <c r="AG29" s="8">
        <f>AE29/AF29</f>
        <v>0.99539877300613511</v>
      </c>
      <c r="AH29" s="8">
        <f>LOG(AG29,2)</f>
        <v>-6.653486231938838E-3</v>
      </c>
      <c r="AI29" s="12" t="s">
        <v>21</v>
      </c>
      <c r="AJ29" s="3" t="s">
        <v>21</v>
      </c>
      <c r="AK29" s="8" t="s">
        <v>21</v>
      </c>
      <c r="AL29" s="9" t="s">
        <v>21</v>
      </c>
      <c r="AM29" s="3">
        <v>0.05</v>
      </c>
      <c r="AN29" s="3">
        <v>6.41</v>
      </c>
      <c r="AO29" s="8">
        <f>AM29/AN29</f>
        <v>7.8003120124804995E-3</v>
      </c>
      <c r="AP29" s="26">
        <f>LOG(AO29,2)</f>
        <v>-7.0022524517313789</v>
      </c>
    </row>
    <row r="30" spans="1:42">
      <c r="A30" s="60"/>
      <c r="B30" s="20" t="s">
        <v>29</v>
      </c>
      <c r="C30" s="12">
        <v>9.0299999999999994</v>
      </c>
      <c r="D30" s="3">
        <v>8.89</v>
      </c>
      <c r="E30" s="8">
        <f t="shared" ref="E30:E34" si="19">C30/D30</f>
        <v>1.015748031496063</v>
      </c>
      <c r="F30" s="8">
        <f t="shared" ref="F30:F34" si="20">LOG(E30,2)</f>
        <v>2.2542568651088227E-2</v>
      </c>
      <c r="G30" s="12">
        <v>9.11</v>
      </c>
      <c r="H30" s="3">
        <v>13.5</v>
      </c>
      <c r="I30" s="8">
        <f t="shared" ref="I30:I33" si="21">G30/H30</f>
        <v>0.67481481481481476</v>
      </c>
      <c r="J30" s="9">
        <f t="shared" ref="J30:J33" si="22">LOG(I30,2)</f>
        <v>-0.56743644813614258</v>
      </c>
      <c r="K30" s="3">
        <v>0.78</v>
      </c>
      <c r="L30" s="3">
        <v>12.59</v>
      </c>
      <c r="M30" s="8">
        <f t="shared" ref="M30:M37" si="23">K30/L30</f>
        <v>6.1953931691818905E-2</v>
      </c>
      <c r="N30" s="26">
        <f t="shared" ref="N30:N37" si="24">LOG(M30,2)</f>
        <v>-4.0126603488567687</v>
      </c>
      <c r="O30" s="8"/>
      <c r="P30" s="20" t="s">
        <v>29</v>
      </c>
      <c r="Q30" s="3">
        <v>12.69</v>
      </c>
      <c r="R30" s="3">
        <v>13.79</v>
      </c>
      <c r="S30" s="8">
        <f>Q30/R30</f>
        <v>0.92023205221174764</v>
      </c>
      <c r="T30" s="8">
        <f t="shared" ref="T30:T33" si="25">LOG(S30,2)</f>
        <v>-0.11993038767287446</v>
      </c>
      <c r="U30" s="12">
        <v>14.02</v>
      </c>
      <c r="V30" s="3">
        <v>13.77</v>
      </c>
      <c r="W30" s="8">
        <f t="shared" ref="W30:W38" si="26">U30/V30</f>
        <v>1.018155410312273</v>
      </c>
      <c r="X30" s="9">
        <f t="shared" ref="X30:X38" si="27">LOG(W30,2)</f>
        <v>2.5957789875658908E-2</v>
      </c>
      <c r="Y30" s="3">
        <v>16.22</v>
      </c>
      <c r="Z30" s="3">
        <v>15.1</v>
      </c>
      <c r="AA30" s="8">
        <f t="shared" ref="AA30:AA45" si="28">Y30/Z30</f>
        <v>1.0741721854304636</v>
      </c>
      <c r="AB30" s="26">
        <f t="shared" ref="AB30:AB45" si="29">LOG(AA30,2)</f>
        <v>0.10322527000483171</v>
      </c>
      <c r="AC30" s="8"/>
      <c r="AD30" s="20" t="s">
        <v>29</v>
      </c>
      <c r="AE30" s="3">
        <v>8.3000000000000007</v>
      </c>
      <c r="AF30" s="3">
        <v>8.59</v>
      </c>
      <c r="AG30" s="8">
        <f>AE30/AF30</f>
        <v>0.96623981373690349</v>
      </c>
      <c r="AH30" s="8">
        <f t="shared" ref="AH30:AH31" si="30">LOG(AG30,2)</f>
        <v>-4.9546794904176274E-2</v>
      </c>
      <c r="AI30" s="12"/>
      <c r="AJ30" s="3"/>
      <c r="AK30" s="8"/>
      <c r="AL30" s="9"/>
      <c r="AM30" s="3">
        <v>0.16</v>
      </c>
      <c r="AN30" s="3">
        <v>3.21</v>
      </c>
      <c r="AO30" s="8">
        <f>AM30/AN30</f>
        <v>4.9844236760124609E-2</v>
      </c>
      <c r="AP30" s="26">
        <f>LOG(AO30,2)</f>
        <v>-4.3264294871223035</v>
      </c>
    </row>
    <row r="31" spans="1:42">
      <c r="A31" s="60"/>
      <c r="B31" s="20" t="s">
        <v>30</v>
      </c>
      <c r="C31" s="12">
        <v>8.75</v>
      </c>
      <c r="D31" s="3">
        <v>9.42</v>
      </c>
      <c r="E31" s="8">
        <f t="shared" si="19"/>
        <v>0.9288747346072187</v>
      </c>
      <c r="F31" s="8">
        <f t="shared" si="20"/>
        <v>-0.10644404289309201</v>
      </c>
      <c r="G31" s="12">
        <v>10.55</v>
      </c>
      <c r="H31" s="3">
        <v>13.97</v>
      </c>
      <c r="I31" s="8">
        <f t="shared" si="21"/>
        <v>0.75518969219756626</v>
      </c>
      <c r="J31" s="9">
        <f t="shared" si="22"/>
        <v>-0.40508902181491552</v>
      </c>
      <c r="K31" s="3">
        <v>0.14000000000000001</v>
      </c>
      <c r="L31" s="3">
        <v>9.07</v>
      </c>
      <c r="M31" s="8">
        <f t="shared" si="23"/>
        <v>1.543550165380375E-2</v>
      </c>
      <c r="N31" s="26">
        <f t="shared" si="24"/>
        <v>-6.0176038184709189</v>
      </c>
      <c r="O31" s="8"/>
      <c r="P31" s="20" t="s">
        <v>30</v>
      </c>
      <c r="Q31" s="3">
        <v>13.75</v>
      </c>
      <c r="R31" s="3">
        <v>12.51</v>
      </c>
      <c r="S31" s="8">
        <f>Q31/R31</f>
        <v>1.0991207034372503</v>
      </c>
      <c r="T31" s="8">
        <f t="shared" si="25"/>
        <v>0.13634982913356467</v>
      </c>
      <c r="U31" s="12">
        <v>12.62</v>
      </c>
      <c r="V31" s="3">
        <v>11.76</v>
      </c>
      <c r="W31" s="8">
        <f t="shared" si="26"/>
        <v>1.0731292517006803</v>
      </c>
      <c r="X31" s="9">
        <f t="shared" si="27"/>
        <v>0.10182385014618464</v>
      </c>
      <c r="Y31" s="3">
        <v>10.97</v>
      </c>
      <c r="Z31" s="3">
        <v>10.41</v>
      </c>
      <c r="AA31" s="8">
        <f t="shared" si="28"/>
        <v>1.053794428434198</v>
      </c>
      <c r="AB31" s="26">
        <f t="shared" si="29"/>
        <v>7.5593457103775977E-2</v>
      </c>
      <c r="AC31" s="8"/>
      <c r="AD31" s="20" t="s">
        <v>30</v>
      </c>
      <c r="AE31" s="3">
        <v>6.11</v>
      </c>
      <c r="AF31" s="3">
        <v>6.75</v>
      </c>
      <c r="AG31" s="8">
        <f>AE31/AF31</f>
        <v>0.9051851851851852</v>
      </c>
      <c r="AH31" s="8">
        <f t="shared" si="30"/>
        <v>-0.14371512211946369</v>
      </c>
      <c r="AI31" s="12"/>
      <c r="AJ31" s="3"/>
      <c r="AK31" s="8"/>
      <c r="AL31" s="9"/>
      <c r="AM31" s="3"/>
      <c r="AN31" s="3"/>
      <c r="AO31" s="8"/>
      <c r="AP31" s="26"/>
    </row>
    <row r="32" spans="1:42">
      <c r="A32" s="60"/>
      <c r="B32" s="20"/>
      <c r="C32" s="12">
        <v>9.92</v>
      </c>
      <c r="D32" s="3">
        <v>8.35</v>
      </c>
      <c r="E32" s="8">
        <f t="shared" si="19"/>
        <v>1.1880239520958085</v>
      </c>
      <c r="F32" s="8">
        <f t="shared" si="20"/>
        <v>0.24856392302546074</v>
      </c>
      <c r="G32" s="12">
        <v>3.15</v>
      </c>
      <c r="H32" s="3">
        <v>4.34</v>
      </c>
      <c r="I32" s="8">
        <f t="shared" si="21"/>
        <v>0.72580645161290325</v>
      </c>
      <c r="J32" s="9">
        <f t="shared" si="22"/>
        <v>-0.46234321405720047</v>
      </c>
      <c r="K32" s="3">
        <v>0.22</v>
      </c>
      <c r="L32" s="3">
        <v>8.59</v>
      </c>
      <c r="M32" s="8">
        <f t="shared" si="23"/>
        <v>2.5611175785797441E-2</v>
      </c>
      <c r="N32" s="26">
        <f t="shared" si="24"/>
        <v>-5.2870827025011664</v>
      </c>
      <c r="O32" s="8"/>
      <c r="P32" s="20"/>
      <c r="Q32" s="3">
        <v>4.16</v>
      </c>
      <c r="R32" s="3">
        <v>4.32</v>
      </c>
      <c r="S32" s="8">
        <f>Q32/R32</f>
        <v>0.96296296296296291</v>
      </c>
      <c r="T32" s="8">
        <f t="shared" si="25"/>
        <v>-5.4447784022376468E-2</v>
      </c>
      <c r="U32" s="12">
        <v>12.92</v>
      </c>
      <c r="V32" s="3">
        <v>12.19</v>
      </c>
      <c r="W32" s="8">
        <f t="shared" si="26"/>
        <v>1.0598851517637409</v>
      </c>
      <c r="X32" s="9">
        <f t="shared" si="27"/>
        <v>8.3907944073712992E-2</v>
      </c>
      <c r="Y32" s="3">
        <v>16.440000000000001</v>
      </c>
      <c r="Z32" s="3">
        <v>15.16</v>
      </c>
      <c r="AA32" s="8">
        <f t="shared" si="28"/>
        <v>1.0844327176781003</v>
      </c>
      <c r="AB32" s="26">
        <f t="shared" si="29"/>
        <v>0.11694054551059131</v>
      </c>
      <c r="AC32" s="8"/>
      <c r="AD32" s="20"/>
      <c r="AE32" s="3"/>
      <c r="AF32" s="3"/>
      <c r="AG32" s="8"/>
      <c r="AH32" s="8"/>
      <c r="AI32" s="12"/>
      <c r="AJ32" s="3"/>
      <c r="AK32" s="8"/>
      <c r="AL32" s="9"/>
      <c r="AM32" s="3"/>
      <c r="AN32" s="3"/>
      <c r="AO32" s="8"/>
      <c r="AP32" s="26"/>
    </row>
    <row r="33" spans="1:42">
      <c r="A33" s="60"/>
      <c r="B33" s="44"/>
      <c r="C33" s="43">
        <v>8.44</v>
      </c>
      <c r="D33" s="31">
        <v>8.59</v>
      </c>
      <c r="E33" s="8">
        <f t="shared" si="19"/>
        <v>0.98253783469150169</v>
      </c>
      <c r="F33" s="8">
        <f t="shared" si="20"/>
        <v>-2.5415132431278496E-2</v>
      </c>
      <c r="G33" s="43">
        <v>5.89</v>
      </c>
      <c r="H33" s="31">
        <v>7.69</v>
      </c>
      <c r="I33" s="8">
        <f t="shared" si="21"/>
        <v>0.76592977893367997</v>
      </c>
      <c r="J33" s="9">
        <f t="shared" si="22"/>
        <v>-0.38471596413136611</v>
      </c>
      <c r="K33" s="42">
        <v>0.18</v>
      </c>
      <c r="L33" s="42">
        <v>6.41</v>
      </c>
      <c r="M33" s="41">
        <f t="shared" si="23"/>
        <v>2.8081123244929795E-2</v>
      </c>
      <c r="N33" s="26">
        <f t="shared" si="24"/>
        <v>-5.1542555451764285</v>
      </c>
      <c r="O33" s="8"/>
      <c r="P33" s="20"/>
      <c r="Q33" s="3">
        <v>5.75</v>
      </c>
      <c r="R33" s="3">
        <v>6.19</v>
      </c>
      <c r="S33" s="8">
        <f>Q33/R33</f>
        <v>0.92891760904684972</v>
      </c>
      <c r="T33" s="8">
        <f t="shared" si="25"/>
        <v>-0.10637745338252713</v>
      </c>
      <c r="U33" s="12">
        <v>12.22</v>
      </c>
      <c r="V33" s="3">
        <v>12.57</v>
      </c>
      <c r="W33" s="8">
        <f t="shared" si="26"/>
        <v>0.97215592680986473</v>
      </c>
      <c r="X33" s="9">
        <f t="shared" si="27"/>
        <v>-4.0740364601778281E-2</v>
      </c>
      <c r="Y33" s="3">
        <v>17.350000000000001</v>
      </c>
      <c r="Z33" s="3">
        <v>16.690000000000001</v>
      </c>
      <c r="AA33" s="8">
        <f t="shared" si="28"/>
        <v>1.0395446375074895</v>
      </c>
      <c r="AB33" s="26">
        <f t="shared" si="29"/>
        <v>5.5951708103024481E-2</v>
      </c>
      <c r="AC33" s="8"/>
      <c r="AD33" s="20"/>
      <c r="AE33" s="3"/>
      <c r="AF33" s="3"/>
      <c r="AG33" s="8"/>
      <c r="AH33" s="8"/>
      <c r="AI33" s="12"/>
      <c r="AJ33" s="3"/>
      <c r="AK33" s="8"/>
      <c r="AL33" s="9"/>
      <c r="AM33" s="3"/>
      <c r="AN33" s="3"/>
      <c r="AO33" s="8"/>
      <c r="AP33" s="26"/>
    </row>
    <row r="34" spans="1:42">
      <c r="A34" s="60"/>
      <c r="B34" s="20"/>
      <c r="C34" s="12">
        <v>6.72</v>
      </c>
      <c r="D34" s="3">
        <v>6.75</v>
      </c>
      <c r="E34" s="8">
        <f t="shared" si="19"/>
        <v>0.99555555555555553</v>
      </c>
      <c r="F34" s="8">
        <f t="shared" si="20"/>
        <v>-6.4262691594329929E-3</v>
      </c>
      <c r="G34" s="12"/>
      <c r="H34" s="3"/>
      <c r="I34" s="8"/>
      <c r="J34" s="9"/>
      <c r="K34" s="36">
        <v>1.36</v>
      </c>
      <c r="L34" s="36">
        <v>9.3699999999999992</v>
      </c>
      <c r="M34" s="8">
        <f t="shared" si="23"/>
        <v>0.14514407684098188</v>
      </c>
      <c r="N34" s="26">
        <f t="shared" si="24"/>
        <v>-2.7844423964088474</v>
      </c>
      <c r="O34" s="8"/>
      <c r="P34" s="20"/>
      <c r="Q34" s="3"/>
      <c r="R34" s="3"/>
      <c r="S34" s="8"/>
      <c r="T34" s="8"/>
      <c r="U34" s="12">
        <v>13.5</v>
      </c>
      <c r="V34" s="3">
        <v>14.11</v>
      </c>
      <c r="W34" s="8">
        <f t="shared" si="26"/>
        <v>0.95676824946846217</v>
      </c>
      <c r="X34" s="9">
        <f t="shared" si="27"/>
        <v>-6.3758580659070793E-2</v>
      </c>
      <c r="Y34" s="3">
        <v>15.65</v>
      </c>
      <c r="Z34" s="3">
        <v>16.47</v>
      </c>
      <c r="AA34" s="8">
        <f t="shared" si="28"/>
        <v>0.95021250758955689</v>
      </c>
      <c r="AB34" s="26">
        <f t="shared" si="29"/>
        <v>-7.3677897906373954E-2</v>
      </c>
      <c r="AC34" s="8"/>
      <c r="AD34" s="20"/>
      <c r="AE34" s="3"/>
      <c r="AF34" s="3"/>
      <c r="AG34" s="8"/>
      <c r="AH34" s="8"/>
      <c r="AI34" s="12"/>
      <c r="AJ34" s="3"/>
      <c r="AK34" s="8"/>
      <c r="AL34" s="9"/>
      <c r="AM34" s="3"/>
      <c r="AN34" s="3"/>
      <c r="AO34" s="8"/>
      <c r="AP34" s="26"/>
    </row>
    <row r="35" spans="1:42">
      <c r="A35" s="60"/>
      <c r="B35" s="20"/>
      <c r="C35" s="12"/>
      <c r="D35" s="3"/>
      <c r="E35" s="8"/>
      <c r="F35" s="8"/>
      <c r="G35" s="12"/>
      <c r="H35" s="3"/>
      <c r="I35" s="8"/>
      <c r="J35" s="9"/>
      <c r="K35" s="36">
        <v>0.37</v>
      </c>
      <c r="L35" s="36">
        <v>3.21</v>
      </c>
      <c r="M35" s="8">
        <f t="shared" si="23"/>
        <v>0.11526479750778816</v>
      </c>
      <c r="N35" s="26">
        <f t="shared" si="24"/>
        <v>-3.1169761214933533</v>
      </c>
      <c r="O35" s="8"/>
      <c r="P35" s="20"/>
      <c r="Q35" s="3"/>
      <c r="R35" s="3"/>
      <c r="S35" s="8"/>
      <c r="T35" s="8"/>
      <c r="U35" s="12">
        <v>11.61</v>
      </c>
      <c r="V35" s="3">
        <v>11.37</v>
      </c>
      <c r="W35" s="8">
        <f t="shared" si="26"/>
        <v>1.0211081794195251</v>
      </c>
      <c r="X35" s="9">
        <f t="shared" si="27"/>
        <v>3.013571797331871E-2</v>
      </c>
      <c r="Y35" s="3">
        <v>15.36</v>
      </c>
      <c r="Z35" s="3">
        <v>15.93</v>
      </c>
      <c r="AA35" s="8">
        <f t="shared" si="28"/>
        <v>0.96421845574387943</v>
      </c>
      <c r="AB35" s="26">
        <f t="shared" si="29"/>
        <v>-5.2568050804153679E-2</v>
      </c>
      <c r="AC35" s="8"/>
      <c r="AD35" s="20"/>
      <c r="AE35" s="3"/>
      <c r="AF35" s="3"/>
      <c r="AG35" s="8"/>
      <c r="AH35" s="8"/>
      <c r="AI35" s="12"/>
      <c r="AJ35" s="3"/>
      <c r="AK35" s="8"/>
      <c r="AL35" s="9"/>
      <c r="AM35" s="36"/>
      <c r="AN35" s="36"/>
      <c r="AO35" s="8"/>
      <c r="AP35" s="26"/>
    </row>
    <row r="36" spans="1:42">
      <c r="A36" s="60"/>
      <c r="B36" s="20"/>
      <c r="C36" s="12"/>
      <c r="D36" s="3"/>
      <c r="E36" s="8"/>
      <c r="F36" s="8"/>
      <c r="G36" s="12"/>
      <c r="H36" s="3"/>
      <c r="I36" s="8"/>
      <c r="J36" s="9"/>
      <c r="K36" s="36">
        <v>0.61</v>
      </c>
      <c r="L36" s="36">
        <v>5.79</v>
      </c>
      <c r="M36" s="8">
        <f t="shared" si="23"/>
        <v>0.10535405872193436</v>
      </c>
      <c r="N36" s="26">
        <f t="shared" si="24"/>
        <v>-3.2466822004263509</v>
      </c>
      <c r="O36" s="8"/>
      <c r="P36" s="20"/>
      <c r="Q36" s="3"/>
      <c r="R36" s="3"/>
      <c r="S36" s="8"/>
      <c r="T36" s="8"/>
      <c r="U36" s="12">
        <v>13.41</v>
      </c>
      <c r="V36" s="3">
        <v>13.88</v>
      </c>
      <c r="W36" s="8">
        <f t="shared" si="26"/>
        <v>0.96613832853025927</v>
      </c>
      <c r="X36" s="9">
        <f t="shared" si="27"/>
        <v>-4.9698330673787115E-2</v>
      </c>
      <c r="Y36" s="3">
        <v>11.83</v>
      </c>
      <c r="Z36" s="3">
        <v>14.12</v>
      </c>
      <c r="AA36" s="8">
        <f t="shared" si="28"/>
        <v>0.83781869688385269</v>
      </c>
      <c r="AB36" s="26">
        <f t="shared" si="29"/>
        <v>-0.25529001493139192</v>
      </c>
      <c r="AC36" s="8"/>
      <c r="AD36" s="20"/>
      <c r="AE36" s="3"/>
      <c r="AF36" s="3"/>
      <c r="AG36" s="8"/>
      <c r="AH36" s="8"/>
      <c r="AI36" s="12"/>
      <c r="AJ36" s="3"/>
      <c r="AK36" s="8"/>
      <c r="AL36" s="9"/>
      <c r="AM36" s="36"/>
      <c r="AN36" s="36"/>
      <c r="AO36" s="8"/>
      <c r="AP36" s="26"/>
    </row>
    <row r="37" spans="1:42">
      <c r="A37" s="60"/>
      <c r="B37" s="20"/>
      <c r="C37" s="12"/>
      <c r="D37" s="3"/>
      <c r="E37" s="8"/>
      <c r="F37" s="8"/>
      <c r="G37" s="12"/>
      <c r="H37" s="3"/>
      <c r="I37" s="8"/>
      <c r="J37" s="9"/>
      <c r="K37" s="36">
        <v>0.45</v>
      </c>
      <c r="L37" s="36">
        <v>6.22</v>
      </c>
      <c r="M37" s="8">
        <f t="shared" si="23"/>
        <v>7.2347266881028938E-2</v>
      </c>
      <c r="N37" s="26">
        <f t="shared" si="24"/>
        <v>-3.788917673800928</v>
      </c>
      <c r="O37" s="8"/>
      <c r="P37" s="20"/>
      <c r="Q37" s="8"/>
      <c r="R37" s="8"/>
      <c r="S37" s="8"/>
      <c r="T37" s="8"/>
      <c r="U37" s="12">
        <v>15.24</v>
      </c>
      <c r="V37" s="3">
        <v>15</v>
      </c>
      <c r="W37" s="8">
        <f t="shared" si="26"/>
        <v>1.016</v>
      </c>
      <c r="X37" s="9">
        <f t="shared" si="27"/>
        <v>2.2900402110078832E-2</v>
      </c>
      <c r="Y37" s="3">
        <v>15.76</v>
      </c>
      <c r="Z37" s="3">
        <v>14.2</v>
      </c>
      <c r="AA37" s="8">
        <f t="shared" si="28"/>
        <v>1.1098591549295775</v>
      </c>
      <c r="AB37" s="26">
        <f t="shared" si="29"/>
        <v>0.15037660506433198</v>
      </c>
      <c r="AC37" s="8"/>
      <c r="AD37" s="20"/>
      <c r="AE37" s="8"/>
      <c r="AF37" s="8"/>
      <c r="AG37" s="8"/>
      <c r="AH37" s="8"/>
      <c r="AI37" s="12"/>
      <c r="AJ37" s="3"/>
      <c r="AK37" s="8"/>
      <c r="AL37" s="9"/>
      <c r="AM37" s="36"/>
      <c r="AN37" s="36"/>
      <c r="AO37" s="8"/>
      <c r="AP37" s="26"/>
    </row>
    <row r="38" spans="1:42">
      <c r="A38" s="60"/>
      <c r="B38" s="20"/>
      <c r="C38" s="12"/>
      <c r="D38" s="3"/>
      <c r="E38" s="8"/>
      <c r="F38" s="8"/>
      <c r="G38" s="12"/>
      <c r="H38" s="3"/>
      <c r="I38" s="8"/>
      <c r="J38" s="9"/>
      <c r="K38" s="36"/>
      <c r="L38" s="36"/>
      <c r="M38" s="8"/>
      <c r="N38" s="26"/>
      <c r="O38" s="8"/>
      <c r="P38" s="20"/>
      <c r="Q38" s="8"/>
      <c r="R38" s="8"/>
      <c r="S38" s="8"/>
      <c r="T38" s="8"/>
      <c r="U38" s="12">
        <v>13.76</v>
      </c>
      <c r="V38" s="3">
        <v>13.47</v>
      </c>
      <c r="W38" s="8">
        <f t="shared" si="26"/>
        <v>1.0215293244246473</v>
      </c>
      <c r="X38" s="9">
        <f t="shared" si="27"/>
        <v>3.0730619239794692E-2</v>
      </c>
      <c r="Y38" s="3">
        <v>11.7</v>
      </c>
      <c r="Z38" s="3">
        <v>13.87</v>
      </c>
      <c r="AA38" s="8">
        <f t="shared" si="28"/>
        <v>0.84354722422494588</v>
      </c>
      <c r="AB38" s="26">
        <f t="shared" si="29"/>
        <v>-0.24545925785283595</v>
      </c>
      <c r="AC38" s="8"/>
      <c r="AD38" s="20"/>
      <c r="AE38" s="8"/>
      <c r="AF38" s="8"/>
      <c r="AG38" s="8"/>
      <c r="AH38" s="8"/>
      <c r="AI38" s="12"/>
      <c r="AJ38" s="3"/>
      <c r="AK38" s="8"/>
      <c r="AL38" s="9"/>
      <c r="AM38" s="36"/>
      <c r="AN38" s="36"/>
      <c r="AO38" s="8"/>
      <c r="AP38" s="26"/>
    </row>
    <row r="39" spans="1:42">
      <c r="A39" s="60"/>
      <c r="B39" s="20"/>
      <c r="C39" s="12"/>
      <c r="D39" s="3"/>
      <c r="E39" s="8"/>
      <c r="F39" s="8"/>
      <c r="G39" s="12"/>
      <c r="H39" s="3"/>
      <c r="I39" s="8"/>
      <c r="J39" s="9"/>
      <c r="K39" s="36"/>
      <c r="L39" s="36"/>
      <c r="M39" s="8"/>
      <c r="N39" s="26"/>
      <c r="O39" s="8"/>
      <c r="P39" s="20"/>
      <c r="Q39" s="8"/>
      <c r="R39" s="8"/>
      <c r="S39" s="8"/>
      <c r="T39" s="8"/>
      <c r="U39" s="7"/>
      <c r="V39" s="8"/>
      <c r="W39" s="8"/>
      <c r="X39" s="9"/>
      <c r="Y39" s="3">
        <v>16.489999999999998</v>
      </c>
      <c r="Z39" s="3">
        <v>15.2</v>
      </c>
      <c r="AA39" s="8">
        <f t="shared" si="28"/>
        <v>1.0848684210526316</v>
      </c>
      <c r="AB39" s="26">
        <f t="shared" si="29"/>
        <v>0.11752007510651927</v>
      </c>
      <c r="AC39" s="8"/>
      <c r="AD39" s="20"/>
      <c r="AE39" s="8"/>
      <c r="AF39" s="8"/>
      <c r="AG39" s="8"/>
      <c r="AH39" s="8"/>
      <c r="AI39" s="12"/>
      <c r="AJ39" s="3"/>
      <c r="AK39" s="8"/>
      <c r="AL39" s="9"/>
      <c r="AM39" s="36"/>
      <c r="AN39" s="36"/>
      <c r="AO39" s="8"/>
      <c r="AP39" s="26"/>
    </row>
    <row r="40" spans="1:42">
      <c r="A40" s="60"/>
      <c r="B40" s="20"/>
      <c r="C40" s="7"/>
      <c r="D40" s="8"/>
      <c r="E40" s="8"/>
      <c r="F40" s="8"/>
      <c r="G40" s="12"/>
      <c r="H40" s="3"/>
      <c r="I40" s="8"/>
      <c r="J40" s="9"/>
      <c r="K40" s="36"/>
      <c r="L40" s="36"/>
      <c r="M40" s="8"/>
      <c r="N40" s="26"/>
      <c r="O40" s="8"/>
      <c r="P40" s="20"/>
      <c r="Q40" s="8"/>
      <c r="R40" s="8"/>
      <c r="S40" s="8"/>
      <c r="T40" s="8"/>
      <c r="U40" s="7"/>
      <c r="V40" s="8"/>
      <c r="W40" s="8"/>
      <c r="X40" s="9"/>
      <c r="Y40" s="3">
        <v>11.6</v>
      </c>
      <c r="Z40" s="3">
        <v>11.48</v>
      </c>
      <c r="AA40" s="8">
        <f t="shared" si="28"/>
        <v>1.0104529616724738</v>
      </c>
      <c r="AB40" s="26">
        <f t="shared" si="29"/>
        <v>1.5002163339246545E-2</v>
      </c>
      <c r="AC40" s="8"/>
      <c r="AD40" s="20"/>
      <c r="AE40" s="8"/>
      <c r="AF40" s="8"/>
      <c r="AG40" s="8"/>
      <c r="AH40" s="8"/>
      <c r="AI40" s="12"/>
      <c r="AJ40" s="3"/>
      <c r="AK40" s="8"/>
      <c r="AL40" s="9"/>
      <c r="AM40" s="36"/>
      <c r="AN40" s="36"/>
      <c r="AO40" s="8"/>
      <c r="AP40" s="26"/>
    </row>
    <row r="41" spans="1:42">
      <c r="A41" s="60"/>
      <c r="B41" s="20"/>
      <c r="C41" s="7"/>
      <c r="D41" s="8"/>
      <c r="E41" s="8"/>
      <c r="F41" s="8"/>
      <c r="G41" s="7"/>
      <c r="H41" s="8"/>
      <c r="I41" s="8"/>
      <c r="J41" s="9"/>
      <c r="K41" s="36"/>
      <c r="L41" s="36"/>
      <c r="M41" s="8"/>
      <c r="N41" s="26"/>
      <c r="O41" s="8"/>
      <c r="P41" s="20"/>
      <c r="Q41" s="8"/>
      <c r="R41" s="8"/>
      <c r="S41" s="8"/>
      <c r="T41" s="8"/>
      <c r="U41" s="7"/>
      <c r="V41" s="8"/>
      <c r="W41" s="8"/>
      <c r="X41" s="9"/>
      <c r="Y41" s="3">
        <v>11.84</v>
      </c>
      <c r="Z41" s="3">
        <v>12.93</v>
      </c>
      <c r="AA41" s="8">
        <f t="shared" si="28"/>
        <v>0.9156999226604795</v>
      </c>
      <c r="AB41" s="26">
        <f t="shared" si="29"/>
        <v>-0.12705319418130456</v>
      </c>
      <c r="AC41" s="8"/>
      <c r="AD41" s="20"/>
      <c r="AE41" s="8"/>
      <c r="AF41" s="8"/>
      <c r="AG41" s="8"/>
      <c r="AH41" s="8"/>
      <c r="AI41" s="7"/>
      <c r="AJ41" s="8"/>
      <c r="AK41" s="8"/>
      <c r="AL41" s="9"/>
      <c r="AM41" s="36"/>
      <c r="AN41" s="36"/>
      <c r="AO41" s="8"/>
      <c r="AP41" s="26"/>
    </row>
    <row r="42" spans="1:42">
      <c r="A42" s="60"/>
      <c r="B42" s="20"/>
      <c r="C42" s="7"/>
      <c r="D42" s="8"/>
      <c r="E42" s="8"/>
      <c r="F42" s="8"/>
      <c r="G42" s="7"/>
      <c r="H42" s="8"/>
      <c r="I42" s="8"/>
      <c r="J42" s="9"/>
      <c r="K42" s="36"/>
      <c r="L42" s="36"/>
      <c r="M42" s="8"/>
      <c r="N42" s="26"/>
      <c r="O42" s="8"/>
      <c r="P42" s="20"/>
      <c r="Q42" s="8"/>
      <c r="R42" s="8"/>
      <c r="S42" s="8"/>
      <c r="T42" s="8"/>
      <c r="U42" s="7"/>
      <c r="V42" s="8"/>
      <c r="W42" s="8"/>
      <c r="X42" s="9"/>
      <c r="Y42" s="3">
        <v>17.079999999999998</v>
      </c>
      <c r="Z42" s="3">
        <v>15.13</v>
      </c>
      <c r="AA42" s="8">
        <f t="shared" si="28"/>
        <v>1.128883013879709</v>
      </c>
      <c r="AB42" s="26">
        <f t="shared" si="29"/>
        <v>0.17489598740375301</v>
      </c>
      <c r="AC42" s="8"/>
      <c r="AD42" s="20"/>
      <c r="AE42" s="8"/>
      <c r="AF42" s="8"/>
      <c r="AG42" s="8"/>
      <c r="AH42" s="8"/>
      <c r="AI42" s="7"/>
      <c r="AJ42" s="8"/>
      <c r="AK42" s="8"/>
      <c r="AL42" s="9"/>
      <c r="AM42" s="36"/>
      <c r="AN42" s="36"/>
      <c r="AO42" s="8"/>
      <c r="AP42" s="26"/>
    </row>
    <row r="43" spans="1:42">
      <c r="A43" s="60"/>
      <c r="B43" s="20"/>
      <c r="C43" s="7"/>
      <c r="D43" s="8"/>
      <c r="E43" s="8"/>
      <c r="F43" s="8"/>
      <c r="G43" s="7"/>
      <c r="H43" s="8"/>
      <c r="I43" s="8"/>
      <c r="J43" s="9"/>
      <c r="K43" s="36"/>
      <c r="L43" s="36"/>
      <c r="M43" s="8"/>
      <c r="N43" s="26"/>
      <c r="O43" s="8"/>
      <c r="P43" s="20"/>
      <c r="Q43" s="8"/>
      <c r="R43" s="8"/>
      <c r="S43" s="8"/>
      <c r="T43" s="8"/>
      <c r="U43" s="7"/>
      <c r="V43" s="8"/>
      <c r="W43" s="8"/>
      <c r="X43" s="9"/>
      <c r="Y43" s="3">
        <v>9.6199999999999992</v>
      </c>
      <c r="Z43" s="3">
        <v>10.01</v>
      </c>
      <c r="AA43" s="8">
        <f t="shared" si="28"/>
        <v>0.96103896103896103</v>
      </c>
      <c r="AB43" s="26">
        <f t="shared" si="29"/>
        <v>-5.7333175065951598E-2</v>
      </c>
      <c r="AC43" s="8"/>
      <c r="AD43" s="20"/>
      <c r="AE43" s="8"/>
      <c r="AF43" s="8"/>
      <c r="AG43" s="8"/>
      <c r="AH43" s="8"/>
      <c r="AI43" s="7"/>
      <c r="AJ43" s="8"/>
      <c r="AK43" s="8"/>
      <c r="AL43" s="9"/>
      <c r="AM43" s="36"/>
      <c r="AN43" s="36"/>
      <c r="AO43" s="8"/>
      <c r="AP43" s="26"/>
    </row>
    <row r="44" spans="1:42">
      <c r="A44" s="60"/>
      <c r="B44" s="20"/>
      <c r="C44" s="7"/>
      <c r="D44" s="8"/>
      <c r="E44" s="8"/>
      <c r="F44" s="8"/>
      <c r="G44" s="7"/>
      <c r="H44" s="8"/>
      <c r="I44" s="8"/>
      <c r="J44" s="9"/>
      <c r="K44" s="8"/>
      <c r="L44" s="8"/>
      <c r="M44" s="8"/>
      <c r="N44" s="26"/>
      <c r="O44" s="8"/>
      <c r="P44" s="20"/>
      <c r="Q44" s="8"/>
      <c r="R44" s="8"/>
      <c r="S44" s="8"/>
      <c r="T44" s="8"/>
      <c r="U44" s="7"/>
      <c r="V44" s="8"/>
      <c r="W44" s="8"/>
      <c r="X44" s="9"/>
      <c r="Y44" s="3">
        <v>10.08</v>
      </c>
      <c r="Z44" s="3">
        <v>10.33</v>
      </c>
      <c r="AA44" s="8">
        <f t="shared" si="28"/>
        <v>0.9757986447241046</v>
      </c>
      <c r="AB44" s="26">
        <f t="shared" si="29"/>
        <v>-3.5344615365142967E-2</v>
      </c>
      <c r="AC44" s="8"/>
      <c r="AD44" s="20"/>
      <c r="AE44" s="8"/>
      <c r="AF44" s="8"/>
      <c r="AG44" s="8"/>
      <c r="AH44" s="8"/>
      <c r="AI44" s="7"/>
      <c r="AJ44" s="8"/>
      <c r="AK44" s="8"/>
      <c r="AL44" s="9"/>
      <c r="AM44" s="8"/>
      <c r="AN44" s="8"/>
      <c r="AO44" s="8"/>
      <c r="AP44" s="26"/>
    </row>
    <row r="45" spans="1:42">
      <c r="A45" s="60"/>
      <c r="B45" s="45"/>
      <c r="C45" s="10"/>
      <c r="D45" s="5"/>
      <c r="E45" s="5"/>
      <c r="F45" s="5"/>
      <c r="G45" s="10"/>
      <c r="H45" s="5"/>
      <c r="I45" s="5"/>
      <c r="J45" s="6"/>
      <c r="K45" s="5"/>
      <c r="L45" s="5"/>
      <c r="M45" s="5"/>
      <c r="N45" s="54"/>
      <c r="O45" s="8"/>
      <c r="P45" s="45"/>
      <c r="Q45" s="5"/>
      <c r="R45" s="5"/>
      <c r="S45" s="5"/>
      <c r="T45" s="5"/>
      <c r="U45" s="10"/>
      <c r="V45" s="5"/>
      <c r="W45" s="5"/>
      <c r="X45" s="6"/>
      <c r="Y45" s="4">
        <v>12.81</v>
      </c>
      <c r="Z45" s="4">
        <v>12.8</v>
      </c>
      <c r="AA45" s="5">
        <f t="shared" si="28"/>
        <v>1.00078125</v>
      </c>
      <c r="AB45" s="54">
        <f t="shared" si="29"/>
        <v>1.1266654542841537E-3</v>
      </c>
      <c r="AC45" s="8"/>
      <c r="AD45" s="20"/>
      <c r="AE45" s="8"/>
      <c r="AF45" s="8"/>
      <c r="AG45" s="8"/>
      <c r="AH45" s="8"/>
      <c r="AI45" s="7"/>
      <c r="AJ45" s="8"/>
      <c r="AK45" s="8"/>
      <c r="AL45" s="9"/>
      <c r="AM45" s="8"/>
      <c r="AN45" s="8"/>
      <c r="AO45" s="8"/>
      <c r="AP45" s="26"/>
    </row>
    <row r="46" spans="1:42">
      <c r="A46" s="60"/>
      <c r="B46" s="25" t="s">
        <v>25</v>
      </c>
      <c r="C46" s="8"/>
      <c r="D46" s="8"/>
      <c r="E46" s="8">
        <f>AVERAGE(E29:E45)</f>
        <v>1.0202460507941942</v>
      </c>
      <c r="F46" s="8">
        <f>AVERAGE(F29:F45)</f>
        <v>2.4704591328286628E-2</v>
      </c>
      <c r="G46" s="7"/>
      <c r="H46" s="8"/>
      <c r="I46" s="8">
        <f>AVERAGE(I29:I45)</f>
        <v>0.74322207652036076</v>
      </c>
      <c r="J46" s="9">
        <f>AVERAGE(J29:J45)</f>
        <v>-0.43034044965723395</v>
      </c>
      <c r="K46" s="11"/>
      <c r="L46" s="14"/>
      <c r="M46" s="14">
        <f>AVERAGE(M29:M45)</f>
        <v>7.092403958791299E-2</v>
      </c>
      <c r="N46" s="50">
        <f>AVERAGE(N29:N45)</f>
        <v>-4.1403646048856357</v>
      </c>
      <c r="O46" s="8"/>
      <c r="P46" s="25" t="s">
        <v>25</v>
      </c>
      <c r="Q46" s="8"/>
      <c r="R46" s="8"/>
      <c r="S46" s="8">
        <f>AVERAGE(S29:S45)</f>
        <v>0.99225918117631784</v>
      </c>
      <c r="T46" s="8">
        <f>AVERAGE(T29:T45)</f>
        <v>-1.4786097686473354E-2</v>
      </c>
      <c r="U46" s="7"/>
      <c r="V46" s="8"/>
      <c r="W46" s="8">
        <f>AVERAGE(W29:W45)</f>
        <v>1.0175553484074875</v>
      </c>
      <c r="X46" s="9">
        <f>AVERAGE(X29:X45)</f>
        <v>2.3979133972121511E-2</v>
      </c>
      <c r="Y46" s="8"/>
      <c r="Z46" s="8"/>
      <c r="AA46" s="8">
        <f>AVERAGE(AA29:AA45)</f>
        <v>1.0021103644410951</v>
      </c>
      <c r="AB46" s="26">
        <f>AVERAGE(AB29:AB45)</f>
        <v>-2.0592806522086258E-3</v>
      </c>
      <c r="AC46" s="8"/>
      <c r="AD46" s="25" t="s">
        <v>25</v>
      </c>
      <c r="AE46" s="14"/>
      <c r="AF46" s="14"/>
      <c r="AG46" s="14">
        <f>AVERAGE(AG29:AG45)</f>
        <v>0.95560792397607452</v>
      </c>
      <c r="AH46" s="14">
        <f>AVERAGE(AH29:AH45)</f>
        <v>-6.6638467751859595E-2</v>
      </c>
      <c r="AI46" s="11"/>
      <c r="AJ46" s="14"/>
      <c r="AK46" s="14"/>
      <c r="AL46" s="16"/>
      <c r="AM46" s="14"/>
      <c r="AN46" s="14"/>
      <c r="AO46" s="14">
        <f>AVERAGE(AO29:AO45)</f>
        <v>2.8822274386302554E-2</v>
      </c>
      <c r="AP46" s="50">
        <f>AVERAGE(AP29:AP45)</f>
        <v>-5.6643409694268412</v>
      </c>
    </row>
    <row r="47" spans="1:42">
      <c r="A47" s="60"/>
      <c r="B47" s="20" t="s">
        <v>0</v>
      </c>
      <c r="C47" s="8"/>
      <c r="D47" s="8"/>
      <c r="E47" s="8">
        <f>STDEV(E29:E45)</f>
        <v>8.7909432046210434E-2</v>
      </c>
      <c r="F47" s="8">
        <f>STDEV(F29:F45)</f>
        <v>0.11906738483769304</v>
      </c>
      <c r="G47" s="7"/>
      <c r="H47" s="8"/>
      <c r="I47" s="8">
        <f>STDEV(I29:I45)</f>
        <v>4.5436204684753193E-2</v>
      </c>
      <c r="J47" s="9">
        <f>STDEV(J29:J45)</f>
        <v>8.9702907118086109E-2</v>
      </c>
      <c r="K47" s="7"/>
      <c r="L47" s="8"/>
      <c r="M47" s="8">
        <f>STDEV(M29:M45)</f>
        <v>4.4319322728781883E-2</v>
      </c>
      <c r="N47" s="26">
        <f>STDEV(N29:N45)</f>
        <v>1.1052675944302885</v>
      </c>
      <c r="O47" s="8"/>
      <c r="P47" s="20" t="s">
        <v>0</v>
      </c>
      <c r="Q47" s="8"/>
      <c r="R47" s="8"/>
      <c r="S47" s="8">
        <f>STDEV(S29:S45)</f>
        <v>7.8770153164683041E-2</v>
      </c>
      <c r="T47" s="8">
        <f>STDEV(T29:T45)</f>
        <v>0.11305852810617276</v>
      </c>
      <c r="U47" s="7"/>
      <c r="V47" s="8"/>
      <c r="W47" s="8">
        <f>STDEV(W29:W45)</f>
        <v>4.2339857417684333E-2</v>
      </c>
      <c r="X47" s="9">
        <f>STDEV(X29:X45)</f>
        <v>6.019679689356424E-2</v>
      </c>
      <c r="Y47" s="8"/>
      <c r="Z47" s="8"/>
      <c r="AA47" s="8">
        <f>STDEV(AA29:AA45)</f>
        <v>8.5423500295404839E-2</v>
      </c>
      <c r="AB47" s="26">
        <f>STDEV(AB29:AB45)</f>
        <v>0.12615406084071418</v>
      </c>
      <c r="AC47" s="8"/>
      <c r="AD47" s="20" t="s">
        <v>0</v>
      </c>
      <c r="AE47" s="8"/>
      <c r="AF47" s="8"/>
      <c r="AG47" s="8">
        <f>STDEV(AG29:AG45)</f>
        <v>4.6036948930146031E-2</v>
      </c>
      <c r="AH47" s="8">
        <f>STDEV(AH29:AH45)</f>
        <v>7.0111104459923371E-2</v>
      </c>
      <c r="AI47" s="7"/>
      <c r="AJ47" s="8"/>
      <c r="AK47" s="8"/>
      <c r="AL47" s="9"/>
      <c r="AM47" s="8"/>
      <c r="AN47" s="8"/>
      <c r="AO47" s="8">
        <f>STDEV(AO29:AO45)</f>
        <v>2.972954429675605E-2</v>
      </c>
      <c r="AP47" s="26">
        <f>STDEV(AP29:AP45)</f>
        <v>1.8920925635297672</v>
      </c>
    </row>
    <row r="48" spans="1:42">
      <c r="A48" s="60"/>
      <c r="B48" s="20" t="s">
        <v>1</v>
      </c>
      <c r="C48" s="8"/>
      <c r="D48" s="8"/>
      <c r="E48" s="8">
        <f>E47/SQRT(COUNT(E29:E45))</f>
        <v>3.5888875348514551E-2</v>
      </c>
      <c r="F48" s="8">
        <f>F47/SQRT(COUNT(F29:F45))</f>
        <v>4.8609056309991072E-2</v>
      </c>
      <c r="G48" s="7"/>
      <c r="H48" s="8"/>
      <c r="I48" s="8">
        <f>I47/SQRT(COUNT(I29:I45))</f>
        <v>2.0319688462940508E-2</v>
      </c>
      <c r="J48" s="9">
        <f>J47/SQRT(COUNT(J29:J45))</f>
        <v>4.0116359619078057E-2</v>
      </c>
      <c r="K48" s="7"/>
      <c r="L48" s="8"/>
      <c r="M48" s="8">
        <f>M47/SQRT(COUNT(M29:M45))</f>
        <v>1.4773107576260628E-2</v>
      </c>
      <c r="N48" s="26">
        <f>N47/SQRT(COUNT(N29:N45))</f>
        <v>0.36842253147676285</v>
      </c>
      <c r="O48" s="8"/>
      <c r="P48" s="20" t="s">
        <v>1</v>
      </c>
      <c r="Q48" s="8"/>
      <c r="R48" s="8"/>
      <c r="S48" s="8">
        <f>S47/SQRT(COUNT(S29:S45))</f>
        <v>3.5227083414860291E-2</v>
      </c>
      <c r="T48" s="8">
        <f>T47/SQRT(COUNT(T29:T45))</f>
        <v>5.0561310856294568E-2</v>
      </c>
      <c r="U48" s="7"/>
      <c r="V48" s="8"/>
      <c r="W48" s="8">
        <f>W47/SQRT(COUNT(W29:W45))</f>
        <v>1.3389038524665761E-2</v>
      </c>
      <c r="X48" s="9">
        <f>X47/SQRT(COUNT(X29:X45))</f>
        <v>1.9035898603021149E-2</v>
      </c>
      <c r="Y48" s="8"/>
      <c r="Z48" s="8"/>
      <c r="AA48" s="8">
        <f>AA47/SQRT(COUNT(AA29:AA45))</f>
        <v>2.0718242036937388E-2</v>
      </c>
      <c r="AB48" s="26">
        <f>AB47/SQRT(COUNT(AB29:AB45))</f>
        <v>3.0596853996874191E-2</v>
      </c>
      <c r="AC48" s="8"/>
      <c r="AD48" s="20" t="s">
        <v>1</v>
      </c>
      <c r="AE48" s="8"/>
      <c r="AF48" s="8"/>
      <c r="AG48" s="8">
        <f>AG47/SQRT(COUNT(AG29:AG45))</f>
        <v>2.6579444857488865E-2</v>
      </c>
      <c r="AH48" s="8">
        <f>AH47/SQRT(COUNT(AH29:AH45))</f>
        <v>4.0478665033118734E-2</v>
      </c>
      <c r="AI48" s="7"/>
      <c r="AJ48" s="8"/>
      <c r="AK48" s="8"/>
      <c r="AL48" s="9"/>
      <c r="AM48" s="8"/>
      <c r="AN48" s="8"/>
      <c r="AO48" s="8">
        <f>AO47/SQRT(COUNT(AO29:AO45))</f>
        <v>2.1021962373822051E-2</v>
      </c>
      <c r="AP48" s="26">
        <f>AP47/SQRT(COUNT(AP29:AP45))</f>
        <v>1.3379114823045368</v>
      </c>
    </row>
    <row r="49" spans="1:42" ht="17" thickBot="1">
      <c r="A49" s="61"/>
      <c r="B49" s="55" t="s">
        <v>3</v>
      </c>
      <c r="C49" s="30"/>
      <c r="D49" s="30"/>
      <c r="E49" s="30">
        <f>COUNT(E29:E45)</f>
        <v>6</v>
      </c>
      <c r="F49" s="30">
        <f>COUNT(F29:F45)</f>
        <v>6</v>
      </c>
      <c r="G49" s="24"/>
      <c r="H49" s="30"/>
      <c r="I49" s="30">
        <f>COUNT(I29:I45)</f>
        <v>5</v>
      </c>
      <c r="J49" s="51">
        <f>COUNT(J29:J45)</f>
        <v>5</v>
      </c>
      <c r="K49" s="24"/>
      <c r="L49" s="30"/>
      <c r="M49" s="30">
        <f>COUNT(M29:M45)</f>
        <v>9</v>
      </c>
      <c r="N49" s="52">
        <f>COUNT(N29:N45)</f>
        <v>9</v>
      </c>
      <c r="O49" s="30"/>
      <c r="P49" s="55" t="s">
        <v>3</v>
      </c>
      <c r="Q49" s="30"/>
      <c r="R49" s="30"/>
      <c r="S49" s="30">
        <f>COUNT(S29:S45)</f>
        <v>5</v>
      </c>
      <c r="T49" s="30">
        <f>COUNT(T29:T45)</f>
        <v>5</v>
      </c>
      <c r="U49" s="24"/>
      <c r="V49" s="30"/>
      <c r="W49" s="30">
        <f>COUNT(W29:W45)</f>
        <v>10</v>
      </c>
      <c r="X49" s="51">
        <f>COUNT(X29:X45)</f>
        <v>10</v>
      </c>
      <c r="Y49" s="30"/>
      <c r="Z49" s="30"/>
      <c r="AA49" s="30">
        <f>COUNT(AA29:AA45)</f>
        <v>17</v>
      </c>
      <c r="AB49" s="52">
        <f>COUNT(AB29:AB45)</f>
        <v>17</v>
      </c>
      <c r="AC49" s="30"/>
      <c r="AD49" s="55" t="s">
        <v>3</v>
      </c>
      <c r="AE49" s="30"/>
      <c r="AF49" s="30"/>
      <c r="AG49" s="30">
        <f>COUNT(AG29:AG45)</f>
        <v>3</v>
      </c>
      <c r="AH49" s="30">
        <f>COUNT(AH29:AH45)</f>
        <v>3</v>
      </c>
      <c r="AI49" s="24"/>
      <c r="AJ49" s="30"/>
      <c r="AK49" s="30"/>
      <c r="AL49" s="51"/>
      <c r="AM49" s="30"/>
      <c r="AN49" s="30"/>
      <c r="AO49" s="30">
        <f>COUNT(AO29:AO45)</f>
        <v>2</v>
      </c>
      <c r="AP49" s="52">
        <f>COUNT(AP29:AP45)</f>
        <v>2</v>
      </c>
    </row>
    <row r="50" spans="1:42" ht="17" thickTop="1"/>
    <row r="51" spans="1:42">
      <c r="B51" s="2" t="s">
        <v>36</v>
      </c>
    </row>
    <row r="52" spans="1:42">
      <c r="B52" s="13" t="s">
        <v>39</v>
      </c>
    </row>
    <row r="53" spans="1:42">
      <c r="B53" s="18" t="s">
        <v>22</v>
      </c>
    </row>
  </sheetData>
  <mergeCells count="35">
    <mergeCell ref="Q5:AB5"/>
    <mergeCell ref="AD1:AP1"/>
    <mergeCell ref="P1:AB1"/>
    <mergeCell ref="Q3:AB3"/>
    <mergeCell ref="Q4:T4"/>
    <mergeCell ref="U4:X4"/>
    <mergeCell ref="Y4:AB4"/>
    <mergeCell ref="AE3:AP3"/>
    <mergeCell ref="AE4:AH4"/>
    <mergeCell ref="AI4:AL4"/>
    <mergeCell ref="AM4:AP4"/>
    <mergeCell ref="AE5:AP5"/>
    <mergeCell ref="AE25:AP25"/>
    <mergeCell ref="AE26:AH26"/>
    <mergeCell ref="AI26:AL26"/>
    <mergeCell ref="AM26:AP26"/>
    <mergeCell ref="AE27:AP27"/>
    <mergeCell ref="Q25:AB25"/>
    <mergeCell ref="Q26:T26"/>
    <mergeCell ref="U26:X26"/>
    <mergeCell ref="Q27:AB27"/>
    <mergeCell ref="Y26:AB26"/>
    <mergeCell ref="A2:A22"/>
    <mergeCell ref="B1:N1"/>
    <mergeCell ref="C4:F4"/>
    <mergeCell ref="G4:J4"/>
    <mergeCell ref="K4:N4"/>
    <mergeCell ref="C3:N3"/>
    <mergeCell ref="C5:N5"/>
    <mergeCell ref="A24:A49"/>
    <mergeCell ref="C25:N25"/>
    <mergeCell ref="C26:F26"/>
    <mergeCell ref="G26:J26"/>
    <mergeCell ref="K26:N26"/>
    <mergeCell ref="C27:N27"/>
  </mergeCells>
  <phoneticPr fontId="12" type="noConversion"/>
  <pageMargins left="0.75" right="0.75" top="1" bottom="1" header="0.5" footer="0.5"/>
  <pageSetup scale="26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Fig6 necc. Xplants M_CoLo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Whitebirch</dc:creator>
  <cp:lastModifiedBy>Adam Miller</cp:lastModifiedBy>
  <cp:lastPrinted>2017-01-21T22:10:50Z</cp:lastPrinted>
  <dcterms:created xsi:type="dcterms:W3CDTF">2015-02-26T03:52:59Z</dcterms:created>
  <dcterms:modified xsi:type="dcterms:W3CDTF">2017-04-20T01:45:41Z</dcterms:modified>
</cp:coreProperties>
</file>