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checkCompatibility="1" autoCompressPictures="0"/>
  <bookViews>
    <workbookView xWindow="0" yWindow="0" windowWidth="25040" windowHeight="15600" tabRatio="500"/>
  </bookViews>
  <sheets>
    <sheet name="Fig7 suff. Xplants M_CoLo" sheetId="5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H25" i="5" l="1"/>
  <c r="AI25" i="5"/>
  <c r="AI38" i="5"/>
  <c r="AI41" i="5"/>
  <c r="AL25" i="5"/>
  <c r="AM25" i="5"/>
  <c r="AL26" i="5"/>
  <c r="AM26" i="5"/>
  <c r="AL27" i="5"/>
  <c r="AM27" i="5"/>
  <c r="AL28" i="5"/>
  <c r="AM28" i="5"/>
  <c r="AM38" i="5"/>
  <c r="AM39" i="5"/>
  <c r="AM40" i="5"/>
  <c r="AM41" i="5"/>
  <c r="AL7" i="5"/>
  <c r="AM7" i="5"/>
  <c r="AL8" i="5"/>
  <c r="AM8" i="5"/>
  <c r="AL9" i="5"/>
  <c r="AM9" i="5"/>
  <c r="AM15" i="5"/>
  <c r="AM16" i="5"/>
  <c r="AM17" i="5"/>
  <c r="AM18" i="5"/>
  <c r="AH7" i="5"/>
  <c r="AI7" i="5"/>
  <c r="AH8" i="5"/>
  <c r="AI8" i="5"/>
  <c r="AI15" i="5"/>
  <c r="AI16" i="5"/>
  <c r="AI17" i="5"/>
  <c r="AI18" i="5"/>
  <c r="U25" i="5"/>
  <c r="V25" i="5"/>
  <c r="U26" i="5"/>
  <c r="V26" i="5"/>
  <c r="U27" i="5"/>
  <c r="V27" i="5"/>
  <c r="U28" i="5"/>
  <c r="V28" i="5"/>
  <c r="U29" i="5"/>
  <c r="V29" i="5"/>
  <c r="U30" i="5"/>
  <c r="V30" i="5"/>
  <c r="U31" i="5"/>
  <c r="V31" i="5"/>
  <c r="U32" i="5"/>
  <c r="V32" i="5"/>
  <c r="U33" i="5"/>
  <c r="V33" i="5"/>
  <c r="U34" i="5"/>
  <c r="V34" i="5"/>
  <c r="U35" i="5"/>
  <c r="V35" i="5"/>
  <c r="V38" i="5"/>
  <c r="V39" i="5"/>
  <c r="V40" i="5"/>
  <c r="V41" i="5"/>
  <c r="Y25" i="5"/>
  <c r="Z25" i="5"/>
  <c r="Y26" i="5"/>
  <c r="Z26" i="5"/>
  <c r="Y27" i="5"/>
  <c r="Z27" i="5"/>
  <c r="Y28" i="5"/>
  <c r="Z28" i="5"/>
  <c r="Y29" i="5"/>
  <c r="Z29" i="5"/>
  <c r="Y30" i="5"/>
  <c r="Z30" i="5"/>
  <c r="Y31" i="5"/>
  <c r="Z31" i="5"/>
  <c r="Y32" i="5"/>
  <c r="Z32" i="5"/>
  <c r="Y33" i="5"/>
  <c r="Z33" i="5"/>
  <c r="Y34" i="5"/>
  <c r="Z34" i="5"/>
  <c r="Y35" i="5"/>
  <c r="Z35" i="5"/>
  <c r="Y36" i="5"/>
  <c r="Z36" i="5"/>
  <c r="Y37" i="5"/>
  <c r="Z37" i="5"/>
  <c r="Z38" i="5"/>
  <c r="Z39" i="5"/>
  <c r="Z40" i="5"/>
  <c r="Z41" i="5"/>
  <c r="Y7" i="5"/>
  <c r="Z7" i="5"/>
  <c r="Y8" i="5"/>
  <c r="Z8" i="5"/>
  <c r="Y9" i="5"/>
  <c r="Z9" i="5"/>
  <c r="Y10" i="5"/>
  <c r="Z10" i="5"/>
  <c r="Y11" i="5"/>
  <c r="Z11" i="5"/>
  <c r="Y12" i="5"/>
  <c r="Z12" i="5"/>
  <c r="Y13" i="5"/>
  <c r="Z13" i="5"/>
  <c r="Y14" i="5"/>
  <c r="Z14" i="5"/>
  <c r="Z15" i="5"/>
  <c r="Z16" i="5"/>
  <c r="Z17" i="5"/>
  <c r="Z18" i="5"/>
  <c r="U7" i="5"/>
  <c r="V7" i="5"/>
  <c r="U8" i="5"/>
  <c r="V8" i="5"/>
  <c r="U9" i="5"/>
  <c r="V9" i="5"/>
  <c r="U10" i="5"/>
  <c r="V10" i="5"/>
  <c r="U11" i="5"/>
  <c r="V11" i="5"/>
  <c r="V15" i="5"/>
  <c r="V16" i="5"/>
  <c r="V17" i="5"/>
  <c r="V18" i="5"/>
  <c r="L25" i="5"/>
  <c r="M25" i="5"/>
  <c r="L26" i="5"/>
  <c r="M26" i="5"/>
  <c r="L27" i="5"/>
  <c r="M27" i="5"/>
  <c r="L28" i="5"/>
  <c r="M28" i="5"/>
  <c r="L29" i="5"/>
  <c r="M29" i="5"/>
  <c r="L30" i="5"/>
  <c r="M30" i="5"/>
  <c r="L31" i="5"/>
  <c r="M31" i="5"/>
  <c r="L32" i="5"/>
  <c r="M32" i="5"/>
  <c r="L33" i="5"/>
  <c r="M33" i="5"/>
  <c r="L34" i="5"/>
  <c r="M34" i="5"/>
  <c r="M38" i="5"/>
  <c r="M39" i="5"/>
  <c r="M40" i="5"/>
  <c r="M41" i="5"/>
  <c r="H25" i="5"/>
  <c r="I25" i="5"/>
  <c r="H26" i="5"/>
  <c r="I26" i="5"/>
  <c r="H27" i="5"/>
  <c r="I27" i="5"/>
  <c r="H28" i="5"/>
  <c r="I28" i="5"/>
  <c r="H29" i="5"/>
  <c r="I29" i="5"/>
  <c r="H30" i="5"/>
  <c r="I30" i="5"/>
  <c r="H31" i="5"/>
  <c r="I31" i="5"/>
  <c r="H32" i="5"/>
  <c r="I32" i="5"/>
  <c r="H33" i="5"/>
  <c r="I33" i="5"/>
  <c r="H34" i="5"/>
  <c r="I34" i="5"/>
  <c r="I38" i="5"/>
  <c r="I39" i="5"/>
  <c r="I40" i="5"/>
  <c r="I41" i="5"/>
  <c r="L7" i="5"/>
  <c r="M7" i="5"/>
  <c r="L8" i="5"/>
  <c r="M8" i="5"/>
  <c r="L9" i="5"/>
  <c r="M9" i="5"/>
  <c r="L10" i="5"/>
  <c r="M10" i="5"/>
  <c r="L11" i="5"/>
  <c r="M11" i="5"/>
  <c r="L12" i="5"/>
  <c r="M12" i="5"/>
  <c r="L13" i="5"/>
  <c r="M13" i="5"/>
  <c r="M15" i="5"/>
  <c r="M16" i="5"/>
  <c r="M17" i="5"/>
  <c r="M18" i="5"/>
  <c r="H7" i="5"/>
  <c r="I7" i="5"/>
  <c r="H8" i="5"/>
  <c r="I8" i="5"/>
  <c r="I9" i="5"/>
  <c r="H10" i="5"/>
  <c r="I10" i="5"/>
  <c r="H11" i="5"/>
  <c r="I11" i="5"/>
  <c r="H12" i="5"/>
  <c r="I12" i="5"/>
  <c r="I15" i="5"/>
  <c r="I16" i="5"/>
  <c r="I17" i="5"/>
  <c r="I18" i="5"/>
  <c r="AL41" i="5"/>
  <c r="AH41" i="5"/>
  <c r="AL39" i="5"/>
  <c r="AL40" i="5"/>
  <c r="AL38" i="5"/>
  <c r="AH38" i="5"/>
  <c r="Y41" i="5"/>
  <c r="U41" i="5"/>
  <c r="Y39" i="5"/>
  <c r="Y40" i="5"/>
  <c r="U39" i="5"/>
  <c r="U40" i="5"/>
  <c r="Y38" i="5"/>
  <c r="U38" i="5"/>
  <c r="L41" i="5"/>
  <c r="H41" i="5"/>
  <c r="L39" i="5"/>
  <c r="L40" i="5"/>
  <c r="H39" i="5"/>
  <c r="H40" i="5"/>
  <c r="L38" i="5"/>
  <c r="H38" i="5"/>
  <c r="AL18" i="5"/>
  <c r="AH18" i="5"/>
  <c r="AL16" i="5"/>
  <c r="AL17" i="5"/>
  <c r="AH16" i="5"/>
  <c r="AH17" i="5"/>
  <c r="AL15" i="5"/>
  <c r="AH15" i="5"/>
  <c r="Y18" i="5"/>
  <c r="U18" i="5"/>
  <c r="Y16" i="5"/>
  <c r="Y17" i="5"/>
  <c r="U16" i="5"/>
  <c r="U17" i="5"/>
  <c r="Y15" i="5"/>
  <c r="U15" i="5"/>
  <c r="L18" i="5"/>
  <c r="H18" i="5"/>
  <c r="L16" i="5"/>
  <c r="L17" i="5"/>
  <c r="H16" i="5"/>
  <c r="H17" i="5"/>
  <c r="L15" i="5"/>
  <c r="H15" i="5"/>
</calcChain>
</file>

<file path=xl/sharedStrings.xml><?xml version="1.0" encoding="utf-8"?>
<sst xmlns="http://schemas.openxmlformats.org/spreadsheetml/2006/main" count="197" uniqueCount="41">
  <si>
    <t>stdev</t>
  </si>
  <si>
    <t>sterr</t>
  </si>
  <si>
    <t>anti-Cx36</t>
  </si>
  <si>
    <t>n</t>
  </si>
  <si>
    <t>Xplanted cell</t>
  </si>
  <si>
    <t>geno. donor</t>
  </si>
  <si>
    <t>geno. host</t>
  </si>
  <si>
    <t>Xplant / host</t>
  </si>
  <si>
    <t>+/+</t>
  </si>
  <si>
    <t>M pre</t>
  </si>
  <si>
    <t>CoLo post</t>
  </si>
  <si>
    <t>M &amp; CoLo</t>
  </si>
  <si>
    <t>Cx35.5 is sufficent presynaptically</t>
  </si>
  <si>
    <t>Cx35.5 is not sufficient postsynaptically</t>
  </si>
  <si>
    <t>Cx34.1 is not sufficent presynaptically</t>
  </si>
  <si>
    <t>Cx34.1 is sufficient postsynaptically</t>
  </si>
  <si>
    <t>Cx34.1 rescue from both pre and postsynaptic neurons is not additive</t>
  </si>
  <si>
    <t>n/d</t>
  </si>
  <si>
    <t>Cx35.5 rescue in both pre and postsynaptic neurons is not additive</t>
  </si>
  <si>
    <r>
      <t>cx35.5</t>
    </r>
    <r>
      <rPr>
        <vertAlign val="superscript"/>
        <sz val="22"/>
        <rFont val="Calibri"/>
        <scheme val="minor"/>
      </rPr>
      <t>fh437</t>
    </r>
    <r>
      <rPr>
        <sz val="22"/>
        <rFont val="Calibri"/>
        <scheme val="minor"/>
      </rPr>
      <t xml:space="preserve"> Δ5bp incross</t>
    </r>
  </si>
  <si>
    <t>Presynaptic cell transplanted - M/CoLo - spinal cord</t>
  </si>
  <si>
    <t>Postsynaptic cell transplanted - M/CoLo - spinal cord</t>
  </si>
  <si>
    <t>Both pre and post transplanted - M/CoLo - spinal cord</t>
  </si>
  <si>
    <t>n.d.</t>
  </si>
  <si>
    <t>- n.d. = not determined</t>
  </si>
  <si>
    <r>
      <t>gjd1a</t>
    </r>
    <r>
      <rPr>
        <vertAlign val="superscript"/>
        <sz val="22"/>
        <rFont val="Calibri"/>
        <scheme val="minor"/>
      </rPr>
      <t>fh360</t>
    </r>
    <r>
      <rPr>
        <sz val="22"/>
        <rFont val="Calibri"/>
        <scheme val="minor"/>
      </rPr>
      <t xml:space="preserve"> dis3 incross</t>
    </r>
  </si>
  <si>
    <t>avg.</t>
  </si>
  <si>
    <t>GFP+ Xplant associated</t>
  </si>
  <si>
    <t>avg. for noted</t>
  </si>
  <si>
    <t>synapses in</t>
  </si>
  <si>
    <t>animal</t>
  </si>
  <si>
    <t>log2 (Xplant/ host)</t>
  </si>
  <si>
    <r>
      <t xml:space="preserve">cx34.1 </t>
    </r>
    <r>
      <rPr>
        <b/>
        <vertAlign val="superscript"/>
        <sz val="12"/>
        <rFont val="Calibri"/>
        <scheme val="minor"/>
      </rPr>
      <t>dis3 / +</t>
    </r>
  </si>
  <si>
    <r>
      <t xml:space="preserve">cx34.1 </t>
    </r>
    <r>
      <rPr>
        <b/>
        <vertAlign val="superscript"/>
        <sz val="12"/>
        <rFont val="Calibri"/>
        <scheme val="minor"/>
      </rPr>
      <t>dis3 / dis3</t>
    </r>
  </si>
  <si>
    <r>
      <t xml:space="preserve">cx35.5 </t>
    </r>
    <r>
      <rPr>
        <b/>
        <vertAlign val="superscript"/>
        <sz val="12"/>
        <rFont val="Calibri"/>
        <scheme val="minor"/>
      </rPr>
      <t>Δ5bp / +</t>
    </r>
  </si>
  <si>
    <r>
      <t xml:space="preserve">cx35.5 </t>
    </r>
    <r>
      <rPr>
        <b/>
        <vertAlign val="superscript"/>
        <sz val="12"/>
        <rFont val="Calibri"/>
        <scheme val="minor"/>
      </rPr>
      <t>Δ5bp / Δ5bp</t>
    </r>
  </si>
  <si>
    <t>- Xplant = transplant</t>
  </si>
  <si>
    <t>n.a.</t>
  </si>
  <si>
    <t xml:space="preserve">GFP- host neighbor </t>
  </si>
  <si>
    <t>- for M/CoLo, each ave. for animal represents 8 individual presynaptic or 1-8 postsynaptic Xplant associated synapses compared to 8-12 host associated synapses</t>
  </si>
  <si>
    <t>Fig.7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</si>
</sst>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3"/>
      <color theme="1"/>
      <name val="Calibri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scheme val="minor"/>
    </font>
    <font>
      <b/>
      <vertAlign val="superscript"/>
      <sz val="12"/>
      <name val="Calibri"/>
      <scheme val="minor"/>
    </font>
    <font>
      <sz val="12"/>
      <name val="Calibri"/>
      <scheme val="minor"/>
    </font>
    <font>
      <sz val="22"/>
      <name val="Calibri"/>
      <scheme val="minor"/>
    </font>
    <font>
      <vertAlign val="superscript"/>
      <sz val="22"/>
      <name val="Calibri"/>
      <scheme val="minor"/>
    </font>
    <font>
      <sz val="8"/>
      <name val="Calibri"/>
      <family val="2"/>
      <scheme val="minor"/>
    </font>
    <font>
      <sz val="24"/>
      <color rgb="FF000000"/>
      <name val="Calibri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n">
        <color auto="1"/>
      </right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</borders>
  <cellStyleXfs count="19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3">
    <xf numFmtId="0" fontId="0" fillId="0" borderId="0" xfId="0"/>
    <xf numFmtId="2" fontId="3" fillId="0" borderId="0" xfId="0" applyNumberFormat="1" applyFont="1" applyBorder="1"/>
    <xf numFmtId="2" fontId="3" fillId="0" borderId="0" xfId="0" quotePrefix="1" applyNumberFormat="1" applyFont="1" applyBorder="1"/>
    <xf numFmtId="0" fontId="0" fillId="0" borderId="0" xfId="0" applyFont="1" applyBorder="1"/>
    <xf numFmtId="0" fontId="0" fillId="0" borderId="0" xfId="0" applyAlignment="1">
      <alignment vertical="center"/>
    </xf>
    <xf numFmtId="2" fontId="0" fillId="0" borderId="5" xfId="0" applyNumberFormat="1" applyFont="1" applyBorder="1"/>
    <xf numFmtId="2" fontId="0" fillId="0" borderId="0" xfId="0" applyNumberFormat="1" applyFont="1" applyBorder="1"/>
    <xf numFmtId="2" fontId="0" fillId="0" borderId="1" xfId="0" applyNumberFormat="1" applyFont="1" applyBorder="1"/>
    <xf numFmtId="2" fontId="0" fillId="0" borderId="2" xfId="0" applyNumberFormat="1" applyFont="1" applyBorder="1"/>
    <xf numFmtId="0" fontId="0" fillId="0" borderId="5" xfId="0" applyFont="1" applyBorder="1"/>
    <xf numFmtId="2" fontId="0" fillId="0" borderId="0" xfId="0" quotePrefix="1" applyNumberFormat="1" applyFont="1" applyBorder="1"/>
    <xf numFmtId="2" fontId="0" fillId="0" borderId="3" xfId="0" applyNumberFormat="1" applyFont="1" applyBorder="1"/>
    <xf numFmtId="2" fontId="0" fillId="0" borderId="4" xfId="0" applyNumberFormat="1" applyFont="1" applyBorder="1"/>
    <xf numFmtId="0" fontId="8" fillId="0" borderId="0" xfId="0" applyFont="1" applyBorder="1" applyAlignment="1">
      <alignment vertical="center" textRotation="90"/>
    </xf>
    <xf numFmtId="0" fontId="0" fillId="0" borderId="0" xfId="0" quotePrefix="1" applyFont="1"/>
    <xf numFmtId="2" fontId="0" fillId="0" borderId="14" xfId="0" applyNumberFormat="1" applyFont="1" applyBorder="1"/>
    <xf numFmtId="2" fontId="0" fillId="0" borderId="11" xfId="0" applyNumberFormat="1" applyFont="1" applyBorder="1"/>
    <xf numFmtId="0" fontId="0" fillId="0" borderId="13" xfId="0" applyFont="1" applyBorder="1"/>
    <xf numFmtId="2" fontId="0" fillId="0" borderId="16" xfId="0" applyNumberFormat="1" applyFont="1" applyBorder="1"/>
    <xf numFmtId="0" fontId="0" fillId="0" borderId="17" xfId="0" applyFont="1" applyBorder="1"/>
    <xf numFmtId="2" fontId="0" fillId="0" borderId="18" xfId="0" applyNumberFormat="1" applyFont="1" applyBorder="1"/>
    <xf numFmtId="2" fontId="0" fillId="0" borderId="13" xfId="0" applyNumberFormat="1" applyFont="1" applyBorder="1"/>
    <xf numFmtId="0" fontId="0" fillId="0" borderId="11" xfId="0" applyFont="1" applyBorder="1"/>
    <xf numFmtId="2" fontId="4" fillId="0" borderId="10" xfId="0" applyNumberFormat="1" applyFont="1" applyFill="1" applyBorder="1" applyAlignment="1">
      <alignment horizontal="left"/>
    </xf>
    <xf numFmtId="2" fontId="0" fillId="0" borderId="9" xfId="0" applyNumberFormat="1" applyFont="1" applyFill="1" applyBorder="1"/>
    <xf numFmtId="2" fontId="0" fillId="0" borderId="19" xfId="0" applyNumberFormat="1" applyFont="1" applyFill="1" applyBorder="1"/>
    <xf numFmtId="2" fontId="0" fillId="0" borderId="17" xfId="0" applyNumberFormat="1" applyFont="1" applyBorder="1"/>
    <xf numFmtId="0" fontId="0" fillId="0" borderId="9" xfId="0" applyFont="1" applyBorder="1"/>
    <xf numFmtId="0" fontId="0" fillId="0" borderId="0" xfId="0" applyFont="1" applyBorder="1" applyAlignment="1">
      <alignment vertical="center"/>
    </xf>
    <xf numFmtId="2" fontId="0" fillId="0" borderId="2" xfId="0" applyNumberFormat="1" applyFont="1" applyFill="1" applyBorder="1" applyAlignment="1">
      <alignment wrapText="1"/>
    </xf>
    <xf numFmtId="2" fontId="0" fillId="0" borderId="3" xfId="0" applyNumberFormat="1" applyFont="1" applyFill="1" applyBorder="1" applyAlignment="1">
      <alignment wrapText="1"/>
    </xf>
    <xf numFmtId="2" fontId="0" fillId="0" borderId="3" xfId="0" applyNumberFormat="1" applyFont="1" applyBorder="1" applyAlignment="1">
      <alignment wrapText="1"/>
    </xf>
    <xf numFmtId="0" fontId="0" fillId="0" borderId="0" xfId="0" applyFont="1" applyFill="1" applyBorder="1" applyAlignment="1">
      <alignment horizontal="right" wrapText="1"/>
    </xf>
    <xf numFmtId="0" fontId="0" fillId="0" borderId="5" xfId="0" applyFont="1" applyFill="1" applyBorder="1" applyAlignment="1">
      <alignment horizontal="right" wrapText="1"/>
    </xf>
    <xf numFmtId="2" fontId="0" fillId="0" borderId="4" xfId="0" applyNumberFormat="1" applyFont="1" applyBorder="1" applyAlignment="1">
      <alignment wrapText="1"/>
    </xf>
    <xf numFmtId="2" fontId="0" fillId="0" borderId="0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2" fontId="0" fillId="0" borderId="14" xfId="0" applyNumberFormat="1" applyFont="1" applyBorder="1" applyAlignment="1">
      <alignment vertical="center"/>
    </xf>
    <xf numFmtId="2" fontId="0" fillId="0" borderId="18" xfId="0" applyNumberFormat="1" applyFont="1" applyBorder="1" applyAlignment="1">
      <alignment wrapText="1"/>
    </xf>
    <xf numFmtId="2" fontId="0" fillId="0" borderId="9" xfId="0" applyNumberFormat="1" applyFont="1" applyBorder="1"/>
    <xf numFmtId="2" fontId="0" fillId="0" borderId="19" xfId="0" applyNumberFormat="1" applyFont="1" applyBorder="1"/>
    <xf numFmtId="2" fontId="0" fillId="0" borderId="15" xfId="0" applyNumberFormat="1" applyFont="1" applyBorder="1" applyAlignment="1">
      <alignment wrapText="1"/>
    </xf>
    <xf numFmtId="2" fontId="0" fillId="0" borderId="15" xfId="0" applyNumberFormat="1" applyFont="1" applyBorder="1"/>
    <xf numFmtId="2" fontId="0" fillId="0" borderId="20" xfId="0" applyNumberFormat="1" applyFont="1" applyBorder="1"/>
    <xf numFmtId="2" fontId="0" fillId="0" borderId="21" xfId="0" applyNumberFormat="1" applyFont="1" applyBorder="1"/>
    <xf numFmtId="2" fontId="7" fillId="0" borderId="22" xfId="0" applyNumberFormat="1" applyFont="1" applyBorder="1" applyAlignment="1">
      <alignment horizontal="left"/>
    </xf>
    <xf numFmtId="2" fontId="0" fillId="0" borderId="0" xfId="0" applyNumberFormat="1" applyFont="1" applyBorder="1" applyAlignment="1">
      <alignment horizontal="right"/>
    </xf>
    <xf numFmtId="2" fontId="0" fillId="0" borderId="1" xfId="0" applyNumberFormat="1" applyFont="1" applyBorder="1" applyAlignment="1">
      <alignment horizontal="right"/>
    </xf>
    <xf numFmtId="0" fontId="11" fillId="0" borderId="7" xfId="0" applyFont="1" applyBorder="1"/>
    <xf numFmtId="0" fontId="8" fillId="0" borderId="10" xfId="0" applyFont="1" applyBorder="1" applyAlignment="1">
      <alignment horizontal="center" vertical="center" textRotation="90"/>
    </xf>
    <xf numFmtId="0" fontId="8" fillId="0" borderId="11" xfId="0" applyFont="1" applyBorder="1" applyAlignment="1">
      <alignment horizontal="center" vertical="center" textRotation="90"/>
    </xf>
    <xf numFmtId="0" fontId="8" fillId="0" borderId="12" xfId="0" applyFont="1" applyBorder="1" applyAlignment="1">
      <alignment horizontal="center" vertical="center" textRotation="90"/>
    </xf>
    <xf numFmtId="0" fontId="8" fillId="0" borderId="10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2" fontId="5" fillId="0" borderId="7" xfId="0" applyNumberFormat="1" applyFont="1" applyBorder="1" applyAlignment="1">
      <alignment horizontal="center"/>
    </xf>
    <xf numFmtId="2" fontId="5" fillId="0" borderId="8" xfId="0" applyNumberFormat="1" applyFont="1" applyBorder="1" applyAlignment="1">
      <alignment horizontal="center"/>
    </xf>
    <xf numFmtId="2" fontId="4" fillId="0" borderId="7" xfId="0" applyNumberFormat="1" applyFont="1" applyBorder="1" applyAlignment="1">
      <alignment horizontal="center"/>
    </xf>
    <xf numFmtId="2" fontId="4" fillId="0" borderId="8" xfId="0" applyNumberFormat="1" applyFont="1" applyBorder="1" applyAlignment="1">
      <alignment horizontal="center"/>
    </xf>
    <xf numFmtId="2" fontId="4" fillId="0" borderId="7" xfId="0" quotePrefix="1" applyNumberFormat="1" applyFont="1" applyBorder="1" applyAlignment="1">
      <alignment horizontal="center"/>
    </xf>
    <xf numFmtId="2" fontId="4" fillId="0" borderId="6" xfId="0" applyNumberFormat="1" applyFont="1" applyBorder="1" applyAlignment="1">
      <alignment horizontal="center"/>
    </xf>
    <xf numFmtId="2" fontId="4" fillId="0" borderId="6" xfId="0" quotePrefix="1" applyNumberFormat="1" applyFont="1" applyBorder="1" applyAlignment="1">
      <alignment horizontal="center"/>
    </xf>
    <xf numFmtId="2" fontId="4" fillId="0" borderId="8" xfId="0" quotePrefix="1" applyNumberFormat="1" applyFont="1" applyBorder="1" applyAlignment="1">
      <alignment horizontal="center"/>
    </xf>
  </cellXfs>
  <cellStyles count="19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4" builtinId="9" hidden="1"/>
    <cellStyle name="Followed Hyperlink" xfId="846" builtinId="9" hidden="1"/>
    <cellStyle name="Followed Hyperlink" xfId="848" builtinId="9" hidden="1"/>
    <cellStyle name="Followed Hyperlink" xfId="850" builtinId="9" hidden="1"/>
    <cellStyle name="Followed Hyperlink" xfId="852" builtinId="9" hidden="1"/>
    <cellStyle name="Followed Hyperlink" xfId="854" builtinId="9" hidden="1"/>
    <cellStyle name="Followed Hyperlink" xfId="856" builtinId="9" hidden="1"/>
    <cellStyle name="Followed Hyperlink" xfId="858" builtinId="9" hidden="1"/>
    <cellStyle name="Followed Hyperlink" xfId="860" builtinId="9" hidden="1"/>
    <cellStyle name="Followed Hyperlink" xfId="862" builtinId="9" hidden="1"/>
    <cellStyle name="Followed Hyperlink" xfId="864" builtinId="9" hidden="1"/>
    <cellStyle name="Followed Hyperlink" xfId="866" builtinId="9" hidden="1"/>
    <cellStyle name="Followed Hyperlink" xfId="868" builtinId="9" hidden="1"/>
    <cellStyle name="Followed Hyperlink" xfId="870" builtinId="9" hidden="1"/>
    <cellStyle name="Followed Hyperlink" xfId="872" builtinId="9" hidden="1"/>
    <cellStyle name="Followed Hyperlink" xfId="874" builtinId="9" hidden="1"/>
    <cellStyle name="Followed Hyperlink" xfId="876" builtinId="9" hidden="1"/>
    <cellStyle name="Followed Hyperlink" xfId="878" builtinId="9" hidden="1"/>
    <cellStyle name="Followed Hyperlink" xfId="880" builtinId="9" hidden="1"/>
    <cellStyle name="Followed Hyperlink" xfId="882" builtinId="9" hidden="1"/>
    <cellStyle name="Followed Hyperlink" xfId="884" builtinId="9" hidden="1"/>
    <cellStyle name="Followed Hyperlink" xfId="886" builtinId="9" hidden="1"/>
    <cellStyle name="Followed Hyperlink" xfId="888" builtinId="9" hidden="1"/>
    <cellStyle name="Followed Hyperlink" xfId="890" builtinId="9" hidden="1"/>
    <cellStyle name="Followed Hyperlink" xfId="892" builtinId="9" hidden="1"/>
    <cellStyle name="Followed Hyperlink" xfId="894" builtinId="9" hidden="1"/>
    <cellStyle name="Followed Hyperlink" xfId="896" builtinId="9" hidden="1"/>
    <cellStyle name="Followed Hyperlink" xfId="898" builtinId="9" hidden="1"/>
    <cellStyle name="Followed Hyperlink" xfId="900" builtinId="9" hidden="1"/>
    <cellStyle name="Followed Hyperlink" xfId="902" builtinId="9" hidden="1"/>
    <cellStyle name="Followed Hyperlink" xfId="904" builtinId="9" hidden="1"/>
    <cellStyle name="Followed Hyperlink" xfId="906" builtinId="9" hidden="1"/>
    <cellStyle name="Followed Hyperlink" xfId="908" builtinId="9" hidden="1"/>
    <cellStyle name="Followed Hyperlink" xfId="910" builtinId="9" hidden="1"/>
    <cellStyle name="Followed Hyperlink" xfId="912" builtinId="9" hidden="1"/>
    <cellStyle name="Followed Hyperlink" xfId="914" builtinId="9" hidden="1"/>
    <cellStyle name="Followed Hyperlink" xfId="916" builtinId="9" hidden="1"/>
    <cellStyle name="Followed Hyperlink" xfId="918" builtinId="9" hidden="1"/>
    <cellStyle name="Followed Hyperlink" xfId="920" builtinId="9" hidden="1"/>
    <cellStyle name="Followed Hyperlink" xfId="922" builtinId="9" hidden="1"/>
    <cellStyle name="Followed Hyperlink" xfId="924" builtinId="9" hidden="1"/>
    <cellStyle name="Followed Hyperlink" xfId="926" builtinId="9" hidden="1"/>
    <cellStyle name="Followed Hyperlink" xfId="928" builtinId="9" hidden="1"/>
    <cellStyle name="Followed Hyperlink" xfId="930" builtinId="9" hidden="1"/>
    <cellStyle name="Followed Hyperlink" xfId="932" builtinId="9" hidden="1"/>
    <cellStyle name="Followed Hyperlink" xfId="934" builtinId="9" hidden="1"/>
    <cellStyle name="Followed Hyperlink" xfId="936" builtinId="9" hidden="1"/>
    <cellStyle name="Followed Hyperlink" xfId="938" builtinId="9" hidden="1"/>
    <cellStyle name="Followed Hyperlink" xfId="940" builtinId="9" hidden="1"/>
    <cellStyle name="Followed Hyperlink" xfId="942" builtinId="9" hidden="1"/>
    <cellStyle name="Followed Hyperlink" xfId="944" builtinId="9" hidden="1"/>
    <cellStyle name="Followed Hyperlink" xfId="946" builtinId="9" hidden="1"/>
    <cellStyle name="Followed Hyperlink" xfId="948" builtinId="9" hidden="1"/>
    <cellStyle name="Followed Hyperlink" xfId="950" builtinId="9" hidden="1"/>
    <cellStyle name="Followed Hyperlink" xfId="952" builtinId="9" hidden="1"/>
    <cellStyle name="Followed Hyperlink" xfId="954" builtinId="9" hidden="1"/>
    <cellStyle name="Followed Hyperlink" xfId="956" builtinId="9" hidden="1"/>
    <cellStyle name="Followed Hyperlink" xfId="958" builtinId="9" hidden="1"/>
    <cellStyle name="Followed Hyperlink" xfId="960" builtinId="9" hidden="1"/>
    <cellStyle name="Followed Hyperlink" xfId="962" builtinId="9" hidden="1"/>
    <cellStyle name="Followed Hyperlink" xfId="964" builtinId="9" hidden="1"/>
    <cellStyle name="Followed Hyperlink" xfId="966" builtinId="9" hidden="1"/>
    <cellStyle name="Followed Hyperlink" xfId="968" builtinId="9" hidden="1"/>
    <cellStyle name="Followed Hyperlink" xfId="970" builtinId="9" hidden="1"/>
    <cellStyle name="Followed Hyperlink" xfId="972" builtinId="9" hidden="1"/>
    <cellStyle name="Followed Hyperlink" xfId="974" builtinId="9" hidden="1"/>
    <cellStyle name="Followed Hyperlink" xfId="976" builtinId="9" hidden="1"/>
    <cellStyle name="Followed Hyperlink" xfId="978" builtinId="9" hidden="1"/>
    <cellStyle name="Followed Hyperlink" xfId="980" builtinId="9" hidden="1"/>
    <cellStyle name="Followed Hyperlink" xfId="982" builtinId="9" hidden="1"/>
    <cellStyle name="Followed Hyperlink" xfId="984" builtinId="9" hidden="1"/>
    <cellStyle name="Followed Hyperlink" xfId="986" builtinId="9" hidden="1"/>
    <cellStyle name="Followed Hyperlink" xfId="988" builtinId="9" hidden="1"/>
    <cellStyle name="Followed Hyperlink" xfId="990" builtinId="9" hidden="1"/>
    <cellStyle name="Followed Hyperlink" xfId="992" builtinId="9" hidden="1"/>
    <cellStyle name="Followed Hyperlink" xfId="994" builtinId="9" hidden="1"/>
    <cellStyle name="Followed Hyperlink" xfId="996" builtinId="9" hidden="1"/>
    <cellStyle name="Followed Hyperlink" xfId="998" builtinId="9" hidden="1"/>
    <cellStyle name="Followed Hyperlink" xfId="1000" builtinId="9" hidden="1"/>
    <cellStyle name="Followed Hyperlink" xfId="1002" builtinId="9" hidden="1"/>
    <cellStyle name="Followed Hyperlink" xfId="1004" builtinId="9" hidden="1"/>
    <cellStyle name="Followed Hyperlink" xfId="1006" builtinId="9" hidden="1"/>
    <cellStyle name="Followed Hyperlink" xfId="1008" builtinId="9" hidden="1"/>
    <cellStyle name="Followed Hyperlink" xfId="1010" builtinId="9" hidden="1"/>
    <cellStyle name="Followed Hyperlink" xfId="1012" builtinId="9" hidden="1"/>
    <cellStyle name="Followed Hyperlink" xfId="1014" builtinId="9" hidden="1"/>
    <cellStyle name="Followed Hyperlink" xfId="1016" builtinId="9" hidden="1"/>
    <cellStyle name="Followed Hyperlink" xfId="1018" builtinId="9" hidden="1"/>
    <cellStyle name="Followed Hyperlink" xfId="1020" builtinId="9" hidden="1"/>
    <cellStyle name="Followed Hyperlink" xfId="1022" builtinId="9" hidden="1"/>
    <cellStyle name="Followed Hyperlink" xfId="1024" builtinId="9" hidden="1"/>
    <cellStyle name="Followed Hyperlink" xfId="1026" builtinId="9" hidden="1"/>
    <cellStyle name="Followed Hyperlink" xfId="1028" builtinId="9" hidden="1"/>
    <cellStyle name="Followed Hyperlink" xfId="1030" builtinId="9" hidden="1"/>
    <cellStyle name="Followed Hyperlink" xfId="1032" builtinId="9" hidden="1"/>
    <cellStyle name="Followed Hyperlink" xfId="1034" builtinId="9" hidden="1"/>
    <cellStyle name="Followed Hyperlink" xfId="1036" builtinId="9" hidden="1"/>
    <cellStyle name="Followed Hyperlink" xfId="1038" builtinId="9" hidden="1"/>
    <cellStyle name="Followed Hyperlink" xfId="1040" builtinId="9" hidden="1"/>
    <cellStyle name="Followed Hyperlink" xfId="1042" builtinId="9" hidden="1"/>
    <cellStyle name="Followed Hyperlink" xfId="1044" builtinId="9" hidden="1"/>
    <cellStyle name="Followed Hyperlink" xfId="1046" builtinId="9" hidden="1"/>
    <cellStyle name="Followed Hyperlink" xfId="1048" builtinId="9" hidden="1"/>
    <cellStyle name="Followed Hyperlink" xfId="1050" builtinId="9" hidden="1"/>
    <cellStyle name="Followed Hyperlink" xfId="1052" builtinId="9" hidden="1"/>
    <cellStyle name="Followed Hyperlink" xfId="1054" builtinId="9" hidden="1"/>
    <cellStyle name="Followed Hyperlink" xfId="1056" builtinId="9" hidden="1"/>
    <cellStyle name="Followed Hyperlink" xfId="1058" builtinId="9" hidden="1"/>
    <cellStyle name="Followed Hyperlink" xfId="1060" builtinId="9" hidden="1"/>
    <cellStyle name="Followed Hyperlink" xfId="1062" builtinId="9" hidden="1"/>
    <cellStyle name="Followed Hyperlink" xfId="1064" builtinId="9" hidden="1"/>
    <cellStyle name="Followed Hyperlink" xfId="1066" builtinId="9" hidden="1"/>
    <cellStyle name="Followed Hyperlink" xfId="1068" builtinId="9" hidden="1"/>
    <cellStyle name="Followed Hyperlink" xfId="1070" builtinId="9" hidden="1"/>
    <cellStyle name="Followed Hyperlink" xfId="1072" builtinId="9" hidden="1"/>
    <cellStyle name="Followed Hyperlink" xfId="1074" builtinId="9" hidden="1"/>
    <cellStyle name="Followed Hyperlink" xfId="1076" builtinId="9" hidden="1"/>
    <cellStyle name="Followed Hyperlink" xfId="1078" builtinId="9" hidden="1"/>
    <cellStyle name="Followed Hyperlink" xfId="1080" builtinId="9" hidden="1"/>
    <cellStyle name="Followed Hyperlink" xfId="1082" builtinId="9" hidden="1"/>
    <cellStyle name="Followed Hyperlink" xfId="1084" builtinId="9" hidden="1"/>
    <cellStyle name="Followed Hyperlink" xfId="1086" builtinId="9" hidden="1"/>
    <cellStyle name="Followed Hyperlink" xfId="1088" builtinId="9" hidden="1"/>
    <cellStyle name="Followed Hyperlink" xfId="1090" builtinId="9" hidden="1"/>
    <cellStyle name="Followed Hyperlink" xfId="1092" builtinId="9" hidden="1"/>
    <cellStyle name="Followed Hyperlink" xfId="1094" builtinId="9" hidden="1"/>
    <cellStyle name="Followed Hyperlink" xfId="1096" builtinId="9" hidden="1"/>
    <cellStyle name="Followed Hyperlink" xfId="1098" builtinId="9" hidden="1"/>
    <cellStyle name="Followed Hyperlink" xfId="1100" builtinId="9" hidden="1"/>
    <cellStyle name="Followed Hyperlink" xfId="1102" builtinId="9" hidden="1"/>
    <cellStyle name="Followed Hyperlink" xfId="1104" builtinId="9" hidden="1"/>
    <cellStyle name="Followed Hyperlink" xfId="1106" builtinId="9" hidden="1"/>
    <cellStyle name="Followed Hyperlink" xfId="1108" builtinId="9" hidden="1"/>
    <cellStyle name="Followed Hyperlink" xfId="1110" builtinId="9" hidden="1"/>
    <cellStyle name="Followed Hyperlink" xfId="1112" builtinId="9" hidden="1"/>
    <cellStyle name="Followed Hyperlink" xfId="1114" builtinId="9" hidden="1"/>
    <cellStyle name="Followed Hyperlink" xfId="1116" builtinId="9" hidden="1"/>
    <cellStyle name="Followed Hyperlink" xfId="1118" builtinId="9" hidden="1"/>
    <cellStyle name="Followed Hyperlink" xfId="1120" builtinId="9" hidden="1"/>
    <cellStyle name="Followed Hyperlink" xfId="1122" builtinId="9" hidden="1"/>
    <cellStyle name="Followed Hyperlink" xfId="1124" builtinId="9" hidden="1"/>
    <cellStyle name="Followed Hyperlink" xfId="1126" builtinId="9" hidden="1"/>
    <cellStyle name="Followed Hyperlink" xfId="1128" builtinId="9" hidden="1"/>
    <cellStyle name="Followed Hyperlink" xfId="1130" builtinId="9" hidden="1"/>
    <cellStyle name="Followed Hyperlink" xfId="1132" builtinId="9" hidden="1"/>
    <cellStyle name="Followed Hyperlink" xfId="1134" builtinId="9" hidden="1"/>
    <cellStyle name="Followed Hyperlink" xfId="1136" builtinId="9" hidden="1"/>
    <cellStyle name="Followed Hyperlink" xfId="1138" builtinId="9" hidden="1"/>
    <cellStyle name="Followed Hyperlink" xfId="1140" builtinId="9" hidden="1"/>
    <cellStyle name="Followed Hyperlink" xfId="1142" builtinId="9" hidden="1"/>
    <cellStyle name="Followed Hyperlink" xfId="1144" builtinId="9" hidden="1"/>
    <cellStyle name="Followed Hyperlink" xfId="1146" builtinId="9" hidden="1"/>
    <cellStyle name="Followed Hyperlink" xfId="1148" builtinId="9" hidden="1"/>
    <cellStyle name="Followed Hyperlink" xfId="1150" builtinId="9" hidden="1"/>
    <cellStyle name="Followed Hyperlink" xfId="1152" builtinId="9" hidden="1"/>
    <cellStyle name="Followed Hyperlink" xfId="1154" builtinId="9" hidden="1"/>
    <cellStyle name="Followed Hyperlink" xfId="1156" builtinId="9" hidden="1"/>
    <cellStyle name="Followed Hyperlink" xfId="1158" builtinId="9" hidden="1"/>
    <cellStyle name="Followed Hyperlink" xfId="1160" builtinId="9" hidden="1"/>
    <cellStyle name="Followed Hyperlink" xfId="1162" builtinId="9" hidden="1"/>
    <cellStyle name="Followed Hyperlink" xfId="1164" builtinId="9" hidden="1"/>
    <cellStyle name="Followed Hyperlink" xfId="1166" builtinId="9" hidden="1"/>
    <cellStyle name="Followed Hyperlink" xfId="1168" builtinId="9" hidden="1"/>
    <cellStyle name="Followed Hyperlink" xfId="1170" builtinId="9" hidden="1"/>
    <cellStyle name="Followed Hyperlink" xfId="1172" builtinId="9" hidden="1"/>
    <cellStyle name="Followed Hyperlink" xfId="1174" builtinId="9" hidden="1"/>
    <cellStyle name="Followed Hyperlink" xfId="1176" builtinId="9" hidden="1"/>
    <cellStyle name="Followed Hyperlink" xfId="1178" builtinId="9" hidden="1"/>
    <cellStyle name="Followed Hyperlink" xfId="1180" builtinId="9" hidden="1"/>
    <cellStyle name="Followed Hyperlink" xfId="1182" builtinId="9" hidden="1"/>
    <cellStyle name="Followed Hyperlink" xfId="1184" builtinId="9" hidden="1"/>
    <cellStyle name="Followed Hyperlink" xfId="1186" builtinId="9" hidden="1"/>
    <cellStyle name="Followed Hyperlink" xfId="1188" builtinId="9" hidden="1"/>
    <cellStyle name="Followed Hyperlink" xfId="1190" builtinId="9" hidden="1"/>
    <cellStyle name="Followed Hyperlink" xfId="1192" builtinId="9" hidden="1"/>
    <cellStyle name="Followed Hyperlink" xfId="1194" builtinId="9" hidden="1"/>
    <cellStyle name="Followed Hyperlink" xfId="1196" builtinId="9" hidden="1"/>
    <cellStyle name="Followed Hyperlink" xfId="1198" builtinId="9" hidden="1"/>
    <cellStyle name="Followed Hyperlink" xfId="1200" builtinId="9" hidden="1"/>
    <cellStyle name="Followed Hyperlink" xfId="1202" builtinId="9" hidden="1"/>
    <cellStyle name="Followed Hyperlink" xfId="1204" builtinId="9" hidden="1"/>
    <cellStyle name="Followed Hyperlink" xfId="1206" builtinId="9" hidden="1"/>
    <cellStyle name="Followed Hyperlink" xfId="1208" builtinId="9" hidden="1"/>
    <cellStyle name="Followed Hyperlink" xfId="1210" builtinId="9" hidden="1"/>
    <cellStyle name="Followed Hyperlink" xfId="1212" builtinId="9" hidden="1"/>
    <cellStyle name="Followed Hyperlink" xfId="1214" builtinId="9" hidden="1"/>
    <cellStyle name="Followed Hyperlink" xfId="1216" builtinId="9" hidden="1"/>
    <cellStyle name="Followed Hyperlink" xfId="1218" builtinId="9" hidden="1"/>
    <cellStyle name="Followed Hyperlink" xfId="1220" builtinId="9" hidden="1"/>
    <cellStyle name="Followed Hyperlink" xfId="1222" builtinId="9" hidden="1"/>
    <cellStyle name="Followed Hyperlink" xfId="1224" builtinId="9" hidden="1"/>
    <cellStyle name="Followed Hyperlink" xfId="1226" builtinId="9" hidden="1"/>
    <cellStyle name="Followed Hyperlink" xfId="1228" builtinId="9" hidden="1"/>
    <cellStyle name="Followed Hyperlink" xfId="1230" builtinId="9" hidden="1"/>
    <cellStyle name="Followed Hyperlink" xfId="1232" builtinId="9" hidden="1"/>
    <cellStyle name="Followed Hyperlink" xfId="1234" builtinId="9" hidden="1"/>
    <cellStyle name="Followed Hyperlink" xfId="1236" builtinId="9" hidden="1"/>
    <cellStyle name="Followed Hyperlink" xfId="1238" builtinId="9" hidden="1"/>
    <cellStyle name="Followed Hyperlink" xfId="1240" builtinId="9" hidden="1"/>
    <cellStyle name="Followed Hyperlink" xfId="1242" builtinId="9" hidden="1"/>
    <cellStyle name="Followed Hyperlink" xfId="1244" builtinId="9" hidden="1"/>
    <cellStyle name="Followed Hyperlink" xfId="1246" builtinId="9" hidden="1"/>
    <cellStyle name="Followed Hyperlink" xfId="1248" builtinId="9" hidden="1"/>
    <cellStyle name="Followed Hyperlink" xfId="1250" builtinId="9" hidden="1"/>
    <cellStyle name="Followed Hyperlink" xfId="1252" builtinId="9" hidden="1"/>
    <cellStyle name="Followed Hyperlink" xfId="1254" builtinId="9" hidden="1"/>
    <cellStyle name="Followed Hyperlink" xfId="1256" builtinId="9" hidden="1"/>
    <cellStyle name="Followed Hyperlink" xfId="1258" builtinId="9" hidden="1"/>
    <cellStyle name="Followed Hyperlink" xfId="1260" builtinId="9" hidden="1"/>
    <cellStyle name="Followed Hyperlink" xfId="1262" builtinId="9" hidden="1"/>
    <cellStyle name="Followed Hyperlink" xfId="1264" builtinId="9" hidden="1"/>
    <cellStyle name="Followed Hyperlink" xfId="1266" builtinId="9" hidden="1"/>
    <cellStyle name="Followed Hyperlink" xfId="1268" builtinId="9" hidden="1"/>
    <cellStyle name="Followed Hyperlink" xfId="1270" builtinId="9" hidden="1"/>
    <cellStyle name="Followed Hyperlink" xfId="1272" builtinId="9" hidden="1"/>
    <cellStyle name="Followed Hyperlink" xfId="1274" builtinId="9" hidden="1"/>
    <cellStyle name="Followed Hyperlink" xfId="1276" builtinId="9" hidden="1"/>
    <cellStyle name="Followed Hyperlink" xfId="1278" builtinId="9" hidden="1"/>
    <cellStyle name="Followed Hyperlink" xfId="1280" builtinId="9" hidden="1"/>
    <cellStyle name="Followed Hyperlink" xfId="1282" builtinId="9" hidden="1"/>
    <cellStyle name="Followed Hyperlink" xfId="1284" builtinId="9" hidden="1"/>
    <cellStyle name="Followed Hyperlink" xfId="1286" builtinId="9" hidden="1"/>
    <cellStyle name="Followed Hyperlink" xfId="1288" builtinId="9" hidden="1"/>
    <cellStyle name="Followed Hyperlink" xfId="1290" builtinId="9" hidden="1"/>
    <cellStyle name="Followed Hyperlink" xfId="1292" builtinId="9" hidden="1"/>
    <cellStyle name="Followed Hyperlink" xfId="1294" builtinId="9" hidden="1"/>
    <cellStyle name="Followed Hyperlink" xfId="1296" builtinId="9" hidden="1"/>
    <cellStyle name="Followed Hyperlink" xfId="1298" builtinId="9" hidden="1"/>
    <cellStyle name="Followed Hyperlink" xfId="1300" builtinId="9" hidden="1"/>
    <cellStyle name="Followed Hyperlink" xfId="1302" builtinId="9" hidden="1"/>
    <cellStyle name="Followed Hyperlink" xfId="1304" builtinId="9" hidden="1"/>
    <cellStyle name="Followed Hyperlink" xfId="1306" builtinId="9" hidden="1"/>
    <cellStyle name="Followed Hyperlink" xfId="1308" builtinId="9" hidden="1"/>
    <cellStyle name="Followed Hyperlink" xfId="1310" builtinId="9" hidden="1"/>
    <cellStyle name="Followed Hyperlink" xfId="1312" builtinId="9" hidden="1"/>
    <cellStyle name="Followed Hyperlink" xfId="1314" builtinId="9" hidden="1"/>
    <cellStyle name="Followed Hyperlink" xfId="1316" builtinId="9" hidden="1"/>
    <cellStyle name="Followed Hyperlink" xfId="1318" builtinId="9" hidden="1"/>
    <cellStyle name="Followed Hyperlink" xfId="1320" builtinId="9" hidden="1"/>
    <cellStyle name="Followed Hyperlink" xfId="1322" builtinId="9" hidden="1"/>
    <cellStyle name="Followed Hyperlink" xfId="1324" builtinId="9" hidden="1"/>
    <cellStyle name="Followed Hyperlink" xfId="1326" builtinId="9" hidden="1"/>
    <cellStyle name="Followed Hyperlink" xfId="1328" builtinId="9" hidden="1"/>
    <cellStyle name="Followed Hyperlink" xfId="1330" builtinId="9" hidden="1"/>
    <cellStyle name="Followed Hyperlink" xfId="1332" builtinId="9" hidden="1"/>
    <cellStyle name="Followed Hyperlink" xfId="1334" builtinId="9" hidden="1"/>
    <cellStyle name="Followed Hyperlink" xfId="1336" builtinId="9" hidden="1"/>
    <cellStyle name="Followed Hyperlink" xfId="1338" builtinId="9" hidden="1"/>
    <cellStyle name="Followed Hyperlink" xfId="1340" builtinId="9" hidden="1"/>
    <cellStyle name="Followed Hyperlink" xfId="1342" builtinId="9" hidden="1"/>
    <cellStyle name="Followed Hyperlink" xfId="1344" builtinId="9" hidden="1"/>
    <cellStyle name="Followed Hyperlink" xfId="1346" builtinId="9" hidden="1"/>
    <cellStyle name="Followed Hyperlink" xfId="1348" builtinId="9" hidden="1"/>
    <cellStyle name="Followed Hyperlink" xfId="1350" builtinId="9" hidden="1"/>
    <cellStyle name="Followed Hyperlink" xfId="1352" builtinId="9" hidden="1"/>
    <cellStyle name="Followed Hyperlink" xfId="1354" builtinId="9" hidden="1"/>
    <cellStyle name="Followed Hyperlink" xfId="1356" builtinId="9" hidden="1"/>
    <cellStyle name="Followed Hyperlink" xfId="1358" builtinId="9" hidden="1"/>
    <cellStyle name="Followed Hyperlink" xfId="1360" builtinId="9" hidden="1"/>
    <cellStyle name="Followed Hyperlink" xfId="1362" builtinId="9" hidden="1"/>
    <cellStyle name="Followed Hyperlink" xfId="1364" builtinId="9" hidden="1"/>
    <cellStyle name="Followed Hyperlink" xfId="1366" builtinId="9" hidden="1"/>
    <cellStyle name="Followed Hyperlink" xfId="1368" builtinId="9" hidden="1"/>
    <cellStyle name="Followed Hyperlink" xfId="1370" builtinId="9" hidden="1"/>
    <cellStyle name="Followed Hyperlink" xfId="1372" builtinId="9" hidden="1"/>
    <cellStyle name="Followed Hyperlink" xfId="1374" builtinId="9" hidden="1"/>
    <cellStyle name="Followed Hyperlink" xfId="1376" builtinId="9" hidden="1"/>
    <cellStyle name="Followed Hyperlink" xfId="1378" builtinId="9" hidden="1"/>
    <cellStyle name="Followed Hyperlink" xfId="1380" builtinId="9" hidden="1"/>
    <cellStyle name="Followed Hyperlink" xfId="1382" builtinId="9" hidden="1"/>
    <cellStyle name="Followed Hyperlink" xfId="1384" builtinId="9" hidden="1"/>
    <cellStyle name="Followed Hyperlink" xfId="1386" builtinId="9" hidden="1"/>
    <cellStyle name="Followed Hyperlink" xfId="1388" builtinId="9" hidden="1"/>
    <cellStyle name="Followed Hyperlink" xfId="1390" builtinId="9" hidden="1"/>
    <cellStyle name="Followed Hyperlink" xfId="1392" builtinId="9" hidden="1"/>
    <cellStyle name="Followed Hyperlink" xfId="1394" builtinId="9" hidden="1"/>
    <cellStyle name="Followed Hyperlink" xfId="1396" builtinId="9" hidden="1"/>
    <cellStyle name="Followed Hyperlink" xfId="1398" builtinId="9" hidden="1"/>
    <cellStyle name="Followed Hyperlink" xfId="1400" builtinId="9" hidden="1"/>
    <cellStyle name="Followed Hyperlink" xfId="1402" builtinId="9" hidden="1"/>
    <cellStyle name="Followed Hyperlink" xfId="1404" builtinId="9" hidden="1"/>
    <cellStyle name="Followed Hyperlink" xfId="1406" builtinId="9" hidden="1"/>
    <cellStyle name="Followed Hyperlink" xfId="1408" builtinId="9" hidden="1"/>
    <cellStyle name="Followed Hyperlink" xfId="1410" builtinId="9" hidden="1"/>
    <cellStyle name="Followed Hyperlink" xfId="1412" builtinId="9" hidden="1"/>
    <cellStyle name="Followed Hyperlink" xfId="1414" builtinId="9" hidden="1"/>
    <cellStyle name="Followed Hyperlink" xfId="1416" builtinId="9" hidden="1"/>
    <cellStyle name="Followed Hyperlink" xfId="1418" builtinId="9" hidden="1"/>
    <cellStyle name="Followed Hyperlink" xfId="1420" builtinId="9" hidden="1"/>
    <cellStyle name="Followed Hyperlink" xfId="1422" builtinId="9" hidden="1"/>
    <cellStyle name="Followed Hyperlink" xfId="1424" builtinId="9" hidden="1"/>
    <cellStyle name="Followed Hyperlink" xfId="1426" builtinId="9" hidden="1"/>
    <cellStyle name="Followed Hyperlink" xfId="1428" builtinId="9" hidden="1"/>
    <cellStyle name="Followed Hyperlink" xfId="1430" builtinId="9" hidden="1"/>
    <cellStyle name="Followed Hyperlink" xfId="1432" builtinId="9" hidden="1"/>
    <cellStyle name="Followed Hyperlink" xfId="1434" builtinId="9" hidden="1"/>
    <cellStyle name="Followed Hyperlink" xfId="1436" builtinId="9" hidden="1"/>
    <cellStyle name="Followed Hyperlink" xfId="1438" builtinId="9" hidden="1"/>
    <cellStyle name="Followed Hyperlink" xfId="1440" builtinId="9" hidden="1"/>
    <cellStyle name="Followed Hyperlink" xfId="1442" builtinId="9" hidden="1"/>
    <cellStyle name="Followed Hyperlink" xfId="1444" builtinId="9" hidden="1"/>
    <cellStyle name="Followed Hyperlink" xfId="1446" builtinId="9" hidden="1"/>
    <cellStyle name="Followed Hyperlink" xfId="1448" builtinId="9" hidden="1"/>
    <cellStyle name="Followed Hyperlink" xfId="1450" builtinId="9" hidden="1"/>
    <cellStyle name="Followed Hyperlink" xfId="1452" builtinId="9" hidden="1"/>
    <cellStyle name="Followed Hyperlink" xfId="1454" builtinId="9" hidden="1"/>
    <cellStyle name="Followed Hyperlink" xfId="1456" builtinId="9" hidden="1"/>
    <cellStyle name="Followed Hyperlink" xfId="1458" builtinId="9" hidden="1"/>
    <cellStyle name="Followed Hyperlink" xfId="1460" builtinId="9" hidden="1"/>
    <cellStyle name="Followed Hyperlink" xfId="1462" builtinId="9" hidden="1"/>
    <cellStyle name="Followed Hyperlink" xfId="1464" builtinId="9" hidden="1"/>
    <cellStyle name="Followed Hyperlink" xfId="1466" builtinId="9" hidden="1"/>
    <cellStyle name="Followed Hyperlink" xfId="1468" builtinId="9" hidden="1"/>
    <cellStyle name="Followed Hyperlink" xfId="1470" builtinId="9" hidden="1"/>
    <cellStyle name="Followed Hyperlink" xfId="1472" builtinId="9" hidden="1"/>
    <cellStyle name="Followed Hyperlink" xfId="1474" builtinId="9" hidden="1"/>
    <cellStyle name="Followed Hyperlink" xfId="1476" builtinId="9" hidden="1"/>
    <cellStyle name="Followed Hyperlink" xfId="1478" builtinId="9" hidden="1"/>
    <cellStyle name="Followed Hyperlink" xfId="1480" builtinId="9" hidden="1"/>
    <cellStyle name="Followed Hyperlink" xfId="1482" builtinId="9" hidden="1"/>
    <cellStyle name="Followed Hyperlink" xfId="1484" builtinId="9" hidden="1"/>
    <cellStyle name="Followed Hyperlink" xfId="1486" builtinId="9" hidden="1"/>
    <cellStyle name="Followed Hyperlink" xfId="1488" builtinId="9" hidden="1"/>
    <cellStyle name="Followed Hyperlink" xfId="1490" builtinId="9" hidden="1"/>
    <cellStyle name="Followed Hyperlink" xfId="1492" builtinId="9" hidden="1"/>
    <cellStyle name="Followed Hyperlink" xfId="1494" builtinId="9" hidden="1"/>
    <cellStyle name="Followed Hyperlink" xfId="1496" builtinId="9" hidden="1"/>
    <cellStyle name="Followed Hyperlink" xfId="1498" builtinId="9" hidden="1"/>
    <cellStyle name="Followed Hyperlink" xfId="1500" builtinId="9" hidden="1"/>
    <cellStyle name="Followed Hyperlink" xfId="1502" builtinId="9" hidden="1"/>
    <cellStyle name="Followed Hyperlink" xfId="1504" builtinId="9" hidden="1"/>
    <cellStyle name="Followed Hyperlink" xfId="1506" builtinId="9" hidden="1"/>
    <cellStyle name="Followed Hyperlink" xfId="1508" builtinId="9" hidden="1"/>
    <cellStyle name="Followed Hyperlink" xfId="1510" builtinId="9" hidden="1"/>
    <cellStyle name="Followed Hyperlink" xfId="1512" builtinId="9" hidden="1"/>
    <cellStyle name="Followed Hyperlink" xfId="1514" builtinId="9" hidden="1"/>
    <cellStyle name="Followed Hyperlink" xfId="1516" builtinId="9" hidden="1"/>
    <cellStyle name="Followed Hyperlink" xfId="1518" builtinId="9" hidden="1"/>
    <cellStyle name="Followed Hyperlink" xfId="1520" builtinId="9" hidden="1"/>
    <cellStyle name="Followed Hyperlink" xfId="1522" builtinId="9" hidden="1"/>
    <cellStyle name="Followed Hyperlink" xfId="1524" builtinId="9" hidden="1"/>
    <cellStyle name="Followed Hyperlink" xfId="1526" builtinId="9" hidden="1"/>
    <cellStyle name="Followed Hyperlink" xfId="1528" builtinId="9" hidden="1"/>
    <cellStyle name="Followed Hyperlink" xfId="1530" builtinId="9" hidden="1"/>
    <cellStyle name="Followed Hyperlink" xfId="1532" builtinId="9" hidden="1"/>
    <cellStyle name="Followed Hyperlink" xfId="1534" builtinId="9" hidden="1"/>
    <cellStyle name="Followed Hyperlink" xfId="1536" builtinId="9" hidden="1"/>
    <cellStyle name="Followed Hyperlink" xfId="1538" builtinId="9" hidden="1"/>
    <cellStyle name="Followed Hyperlink" xfId="1540" builtinId="9" hidden="1"/>
    <cellStyle name="Followed Hyperlink" xfId="1542" builtinId="9" hidden="1"/>
    <cellStyle name="Followed Hyperlink" xfId="1544" builtinId="9" hidden="1"/>
    <cellStyle name="Followed Hyperlink" xfId="1546" builtinId="9" hidden="1"/>
    <cellStyle name="Followed Hyperlink" xfId="1548" builtinId="9" hidden="1"/>
    <cellStyle name="Followed Hyperlink" xfId="1550" builtinId="9" hidden="1"/>
    <cellStyle name="Followed Hyperlink" xfId="1552" builtinId="9" hidden="1"/>
    <cellStyle name="Followed Hyperlink" xfId="1554" builtinId="9" hidden="1"/>
    <cellStyle name="Followed Hyperlink" xfId="1556" builtinId="9" hidden="1"/>
    <cellStyle name="Followed Hyperlink" xfId="1558" builtinId="9" hidden="1"/>
    <cellStyle name="Followed Hyperlink" xfId="1560" builtinId="9" hidden="1"/>
    <cellStyle name="Followed Hyperlink" xfId="1562" builtinId="9" hidden="1"/>
    <cellStyle name="Followed Hyperlink" xfId="1564" builtinId="9" hidden="1"/>
    <cellStyle name="Followed Hyperlink" xfId="1566" builtinId="9" hidden="1"/>
    <cellStyle name="Followed Hyperlink" xfId="1568" builtinId="9" hidden="1"/>
    <cellStyle name="Followed Hyperlink" xfId="1570" builtinId="9" hidden="1"/>
    <cellStyle name="Followed Hyperlink" xfId="1572" builtinId="9" hidden="1"/>
    <cellStyle name="Followed Hyperlink" xfId="1574" builtinId="9" hidden="1"/>
    <cellStyle name="Followed Hyperlink" xfId="1576" builtinId="9" hidden="1"/>
    <cellStyle name="Followed Hyperlink" xfId="1578" builtinId="9" hidden="1"/>
    <cellStyle name="Followed Hyperlink" xfId="1580" builtinId="9" hidden="1"/>
    <cellStyle name="Followed Hyperlink" xfId="1582" builtinId="9" hidden="1"/>
    <cellStyle name="Followed Hyperlink" xfId="1584" builtinId="9" hidden="1"/>
    <cellStyle name="Followed Hyperlink" xfId="1586" builtinId="9" hidden="1"/>
    <cellStyle name="Followed Hyperlink" xfId="1588" builtinId="9" hidden="1"/>
    <cellStyle name="Followed Hyperlink" xfId="1590" builtinId="9" hidden="1"/>
    <cellStyle name="Followed Hyperlink" xfId="1592" builtinId="9" hidden="1"/>
    <cellStyle name="Followed Hyperlink" xfId="1594" builtinId="9" hidden="1"/>
    <cellStyle name="Followed Hyperlink" xfId="1596" builtinId="9" hidden="1"/>
    <cellStyle name="Followed Hyperlink" xfId="1598" builtinId="9" hidden="1"/>
    <cellStyle name="Followed Hyperlink" xfId="1600" builtinId="9" hidden="1"/>
    <cellStyle name="Followed Hyperlink" xfId="1602" builtinId="9" hidden="1"/>
    <cellStyle name="Followed Hyperlink" xfId="1604" builtinId="9" hidden="1"/>
    <cellStyle name="Followed Hyperlink" xfId="1606" builtinId="9" hidden="1"/>
    <cellStyle name="Followed Hyperlink" xfId="1608" builtinId="9" hidden="1"/>
    <cellStyle name="Followed Hyperlink" xfId="1610" builtinId="9" hidden="1"/>
    <cellStyle name="Followed Hyperlink" xfId="1612" builtinId="9" hidden="1"/>
    <cellStyle name="Followed Hyperlink" xfId="1614" builtinId="9" hidden="1"/>
    <cellStyle name="Followed Hyperlink" xfId="1616" builtinId="9" hidden="1"/>
    <cellStyle name="Followed Hyperlink" xfId="1618" builtinId="9" hidden="1"/>
    <cellStyle name="Followed Hyperlink" xfId="1620" builtinId="9" hidden="1"/>
    <cellStyle name="Followed Hyperlink" xfId="1622" builtinId="9" hidden="1"/>
    <cellStyle name="Followed Hyperlink" xfId="1624" builtinId="9" hidden="1"/>
    <cellStyle name="Followed Hyperlink" xfId="1626" builtinId="9" hidden="1"/>
    <cellStyle name="Followed Hyperlink" xfId="1628" builtinId="9" hidden="1"/>
    <cellStyle name="Followed Hyperlink" xfId="1630" builtinId="9" hidden="1"/>
    <cellStyle name="Followed Hyperlink" xfId="1632" builtinId="9" hidden="1"/>
    <cellStyle name="Followed Hyperlink" xfId="1634" builtinId="9" hidden="1"/>
    <cellStyle name="Followed Hyperlink" xfId="1636" builtinId="9" hidden="1"/>
    <cellStyle name="Followed Hyperlink" xfId="1638" builtinId="9" hidden="1"/>
    <cellStyle name="Followed Hyperlink" xfId="1640" builtinId="9" hidden="1"/>
    <cellStyle name="Followed Hyperlink" xfId="1642" builtinId="9" hidden="1"/>
    <cellStyle name="Followed Hyperlink" xfId="1644" builtinId="9" hidden="1"/>
    <cellStyle name="Followed Hyperlink" xfId="1646" builtinId="9" hidden="1"/>
    <cellStyle name="Followed Hyperlink" xfId="1648" builtinId="9" hidden="1"/>
    <cellStyle name="Followed Hyperlink" xfId="1650" builtinId="9" hidden="1"/>
    <cellStyle name="Followed Hyperlink" xfId="1652" builtinId="9" hidden="1"/>
    <cellStyle name="Followed Hyperlink" xfId="1654" builtinId="9" hidden="1"/>
    <cellStyle name="Followed Hyperlink" xfId="1656" builtinId="9" hidden="1"/>
    <cellStyle name="Followed Hyperlink" xfId="1658" builtinId="9" hidden="1"/>
    <cellStyle name="Followed Hyperlink" xfId="1660" builtinId="9" hidden="1"/>
    <cellStyle name="Followed Hyperlink" xfId="1662" builtinId="9" hidden="1"/>
    <cellStyle name="Followed Hyperlink" xfId="1664" builtinId="9" hidden="1"/>
    <cellStyle name="Followed Hyperlink" xfId="1666" builtinId="9" hidden="1"/>
    <cellStyle name="Followed Hyperlink" xfId="1668" builtinId="9" hidden="1"/>
    <cellStyle name="Followed Hyperlink" xfId="1670" builtinId="9" hidden="1"/>
    <cellStyle name="Followed Hyperlink" xfId="1672" builtinId="9" hidden="1"/>
    <cellStyle name="Followed Hyperlink" xfId="1674" builtinId="9" hidden="1"/>
    <cellStyle name="Followed Hyperlink" xfId="1676" builtinId="9" hidden="1"/>
    <cellStyle name="Followed Hyperlink" xfId="1678" builtinId="9" hidden="1"/>
    <cellStyle name="Followed Hyperlink" xfId="1680" builtinId="9" hidden="1"/>
    <cellStyle name="Followed Hyperlink" xfId="1682" builtinId="9" hidden="1"/>
    <cellStyle name="Followed Hyperlink" xfId="1684" builtinId="9" hidden="1"/>
    <cellStyle name="Followed Hyperlink" xfId="1686" builtinId="9" hidden="1"/>
    <cellStyle name="Followed Hyperlink" xfId="1688" builtinId="9" hidden="1"/>
    <cellStyle name="Followed Hyperlink" xfId="1690" builtinId="9" hidden="1"/>
    <cellStyle name="Followed Hyperlink" xfId="1692" builtinId="9" hidden="1"/>
    <cellStyle name="Followed Hyperlink" xfId="1694" builtinId="9" hidden="1"/>
    <cellStyle name="Followed Hyperlink" xfId="1696" builtinId="9" hidden="1"/>
    <cellStyle name="Followed Hyperlink" xfId="1698" builtinId="9" hidden="1"/>
    <cellStyle name="Followed Hyperlink" xfId="1700" builtinId="9" hidden="1"/>
    <cellStyle name="Followed Hyperlink" xfId="1702" builtinId="9" hidden="1"/>
    <cellStyle name="Followed Hyperlink" xfId="1704" builtinId="9" hidden="1"/>
    <cellStyle name="Followed Hyperlink" xfId="1706" builtinId="9" hidden="1"/>
    <cellStyle name="Followed Hyperlink" xfId="1708" builtinId="9" hidden="1"/>
    <cellStyle name="Followed Hyperlink" xfId="1710" builtinId="9" hidden="1"/>
    <cellStyle name="Followed Hyperlink" xfId="1712" builtinId="9" hidden="1"/>
    <cellStyle name="Followed Hyperlink" xfId="1714" builtinId="9" hidden="1"/>
    <cellStyle name="Followed Hyperlink" xfId="1716" builtinId="9" hidden="1"/>
    <cellStyle name="Followed Hyperlink" xfId="1718" builtinId="9" hidden="1"/>
    <cellStyle name="Followed Hyperlink" xfId="1720" builtinId="9" hidden="1"/>
    <cellStyle name="Followed Hyperlink" xfId="1722" builtinId="9" hidden="1"/>
    <cellStyle name="Followed Hyperlink" xfId="1724" builtinId="9" hidden="1"/>
    <cellStyle name="Followed Hyperlink" xfId="1726" builtinId="9" hidden="1"/>
    <cellStyle name="Followed Hyperlink" xfId="1728" builtinId="9" hidden="1"/>
    <cellStyle name="Followed Hyperlink" xfId="1730" builtinId="9" hidden="1"/>
    <cellStyle name="Followed Hyperlink" xfId="1732" builtinId="9" hidden="1"/>
    <cellStyle name="Followed Hyperlink" xfId="1734" builtinId="9" hidden="1"/>
    <cellStyle name="Followed Hyperlink" xfId="1736" builtinId="9" hidden="1"/>
    <cellStyle name="Followed Hyperlink" xfId="1738" builtinId="9" hidden="1"/>
    <cellStyle name="Followed Hyperlink" xfId="1740" builtinId="9" hidden="1"/>
    <cellStyle name="Followed Hyperlink" xfId="1742" builtinId="9" hidden="1"/>
    <cellStyle name="Followed Hyperlink" xfId="1744" builtinId="9" hidden="1"/>
    <cellStyle name="Followed Hyperlink" xfId="1746" builtinId="9" hidden="1"/>
    <cellStyle name="Followed Hyperlink" xfId="1748" builtinId="9" hidden="1"/>
    <cellStyle name="Followed Hyperlink" xfId="1750" builtinId="9" hidden="1"/>
    <cellStyle name="Followed Hyperlink" xfId="1752" builtinId="9" hidden="1"/>
    <cellStyle name="Followed Hyperlink" xfId="1754" builtinId="9" hidden="1"/>
    <cellStyle name="Followed Hyperlink" xfId="1756" builtinId="9" hidden="1"/>
    <cellStyle name="Followed Hyperlink" xfId="1758" builtinId="9" hidden="1"/>
    <cellStyle name="Followed Hyperlink" xfId="1760" builtinId="9" hidden="1"/>
    <cellStyle name="Followed Hyperlink" xfId="1762" builtinId="9" hidden="1"/>
    <cellStyle name="Followed Hyperlink" xfId="1764" builtinId="9" hidden="1"/>
    <cellStyle name="Followed Hyperlink" xfId="1766" builtinId="9" hidden="1"/>
    <cellStyle name="Followed Hyperlink" xfId="1768" builtinId="9" hidden="1"/>
    <cellStyle name="Followed Hyperlink" xfId="1770" builtinId="9" hidden="1"/>
    <cellStyle name="Followed Hyperlink" xfId="1772" builtinId="9" hidden="1"/>
    <cellStyle name="Followed Hyperlink" xfId="1774" builtinId="9" hidden="1"/>
    <cellStyle name="Followed Hyperlink" xfId="1776" builtinId="9" hidden="1"/>
    <cellStyle name="Followed Hyperlink" xfId="1778" builtinId="9" hidden="1"/>
    <cellStyle name="Followed Hyperlink" xfId="1780" builtinId="9" hidden="1"/>
    <cellStyle name="Followed Hyperlink" xfId="1782" builtinId="9" hidden="1"/>
    <cellStyle name="Followed Hyperlink" xfId="1784" builtinId="9" hidden="1"/>
    <cellStyle name="Followed Hyperlink" xfId="1786" builtinId="9" hidden="1"/>
    <cellStyle name="Followed Hyperlink" xfId="1788" builtinId="9" hidden="1"/>
    <cellStyle name="Followed Hyperlink" xfId="1790" builtinId="9" hidden="1"/>
    <cellStyle name="Followed Hyperlink" xfId="1792" builtinId="9" hidden="1"/>
    <cellStyle name="Followed Hyperlink" xfId="1794" builtinId="9" hidden="1"/>
    <cellStyle name="Followed Hyperlink" xfId="1796" builtinId="9" hidden="1"/>
    <cellStyle name="Followed Hyperlink" xfId="1798" builtinId="9" hidden="1"/>
    <cellStyle name="Followed Hyperlink" xfId="1800" builtinId="9" hidden="1"/>
    <cellStyle name="Followed Hyperlink" xfId="1802" builtinId="9" hidden="1"/>
    <cellStyle name="Followed Hyperlink" xfId="1804" builtinId="9" hidden="1"/>
    <cellStyle name="Followed Hyperlink" xfId="1806" builtinId="9" hidden="1"/>
    <cellStyle name="Followed Hyperlink" xfId="1808" builtinId="9" hidden="1"/>
    <cellStyle name="Followed Hyperlink" xfId="1810" builtinId="9" hidden="1"/>
    <cellStyle name="Followed Hyperlink" xfId="1812" builtinId="9" hidden="1"/>
    <cellStyle name="Followed Hyperlink" xfId="1814" builtinId="9" hidden="1"/>
    <cellStyle name="Followed Hyperlink" xfId="1816" builtinId="9" hidden="1"/>
    <cellStyle name="Followed Hyperlink" xfId="1818" builtinId="9" hidden="1"/>
    <cellStyle name="Followed Hyperlink" xfId="1820" builtinId="9" hidden="1"/>
    <cellStyle name="Followed Hyperlink" xfId="1822" builtinId="9" hidden="1"/>
    <cellStyle name="Followed Hyperlink" xfId="1824" builtinId="9" hidden="1"/>
    <cellStyle name="Followed Hyperlink" xfId="1826" builtinId="9" hidden="1"/>
    <cellStyle name="Followed Hyperlink" xfId="1828" builtinId="9" hidden="1"/>
    <cellStyle name="Followed Hyperlink" xfId="1830" builtinId="9" hidden="1"/>
    <cellStyle name="Followed Hyperlink" xfId="1832" builtinId="9" hidden="1"/>
    <cellStyle name="Followed Hyperlink" xfId="1834" builtinId="9" hidden="1"/>
    <cellStyle name="Followed Hyperlink" xfId="1836" builtinId="9" hidden="1"/>
    <cellStyle name="Followed Hyperlink" xfId="1838" builtinId="9" hidden="1"/>
    <cellStyle name="Followed Hyperlink" xfId="1840" builtinId="9" hidden="1"/>
    <cellStyle name="Followed Hyperlink" xfId="1842" builtinId="9" hidden="1"/>
    <cellStyle name="Followed Hyperlink" xfId="1844" builtinId="9" hidden="1"/>
    <cellStyle name="Followed Hyperlink" xfId="1846" builtinId="9" hidden="1"/>
    <cellStyle name="Followed Hyperlink" xfId="1848" builtinId="9" hidden="1"/>
    <cellStyle name="Followed Hyperlink" xfId="1850" builtinId="9" hidden="1"/>
    <cellStyle name="Followed Hyperlink" xfId="1852" builtinId="9" hidden="1"/>
    <cellStyle name="Followed Hyperlink" xfId="1854" builtinId="9" hidden="1"/>
    <cellStyle name="Followed Hyperlink" xfId="1856" builtinId="9" hidden="1"/>
    <cellStyle name="Followed Hyperlink" xfId="1858" builtinId="9" hidden="1"/>
    <cellStyle name="Followed Hyperlink" xfId="1860" builtinId="9" hidden="1"/>
    <cellStyle name="Followed Hyperlink" xfId="1862" builtinId="9" hidden="1"/>
    <cellStyle name="Followed Hyperlink" xfId="1864" builtinId="9" hidden="1"/>
    <cellStyle name="Followed Hyperlink" xfId="1866" builtinId="9" hidden="1"/>
    <cellStyle name="Followed Hyperlink" xfId="1868" builtinId="9" hidden="1"/>
    <cellStyle name="Followed Hyperlink" xfId="1870" builtinId="9" hidden="1"/>
    <cellStyle name="Followed Hyperlink" xfId="1872" builtinId="9" hidden="1"/>
    <cellStyle name="Followed Hyperlink" xfId="1874" builtinId="9" hidden="1"/>
    <cellStyle name="Followed Hyperlink" xfId="1876" builtinId="9" hidden="1"/>
    <cellStyle name="Followed Hyperlink" xfId="1878" builtinId="9" hidden="1"/>
    <cellStyle name="Followed Hyperlink" xfId="1880" builtinId="9" hidden="1"/>
    <cellStyle name="Followed Hyperlink" xfId="1882" builtinId="9" hidden="1"/>
    <cellStyle name="Followed Hyperlink" xfId="1884" builtinId="9" hidden="1"/>
    <cellStyle name="Followed Hyperlink" xfId="1886" builtinId="9" hidden="1"/>
    <cellStyle name="Followed Hyperlink" xfId="1888" builtinId="9" hidden="1"/>
    <cellStyle name="Followed Hyperlink" xfId="1890" builtinId="9" hidden="1"/>
    <cellStyle name="Followed Hyperlink" xfId="1892" builtinId="9" hidden="1"/>
    <cellStyle name="Followed Hyperlink" xfId="1894" builtinId="9" hidden="1"/>
    <cellStyle name="Followed Hyperlink" xfId="1896" builtinId="9" hidden="1"/>
    <cellStyle name="Followed Hyperlink" xfId="1898" builtinId="9" hidden="1"/>
    <cellStyle name="Followed Hyperlink" xfId="1900" builtinId="9" hidden="1"/>
    <cellStyle name="Followed Hyperlink" xfId="1902" builtinId="9" hidden="1"/>
    <cellStyle name="Followed Hyperlink" xfId="1904" builtinId="9" hidden="1"/>
    <cellStyle name="Followed Hyperlink" xfId="1906" builtinId="9" hidden="1"/>
    <cellStyle name="Followed Hyperlink" xfId="1908" builtinId="9" hidden="1"/>
    <cellStyle name="Followed Hyperlink" xfId="19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5" builtinId="8" hidden="1"/>
    <cellStyle name="Hyperlink" xfId="847" builtinId="8" hidden="1"/>
    <cellStyle name="Hyperlink" xfId="849" builtinId="8" hidden="1"/>
    <cellStyle name="Hyperlink" xfId="851" builtinId="8" hidden="1"/>
    <cellStyle name="Hyperlink" xfId="853" builtinId="8" hidden="1"/>
    <cellStyle name="Hyperlink" xfId="855" builtinId="8" hidden="1"/>
    <cellStyle name="Hyperlink" xfId="857" builtinId="8" hidden="1"/>
    <cellStyle name="Hyperlink" xfId="859" builtinId="8" hidden="1"/>
    <cellStyle name="Hyperlink" xfId="861" builtinId="8" hidden="1"/>
    <cellStyle name="Hyperlink" xfId="863" builtinId="8" hidden="1"/>
    <cellStyle name="Hyperlink" xfId="865" builtinId="8" hidden="1"/>
    <cellStyle name="Hyperlink" xfId="867" builtinId="8" hidden="1"/>
    <cellStyle name="Hyperlink" xfId="869" builtinId="8" hidden="1"/>
    <cellStyle name="Hyperlink" xfId="871" builtinId="8" hidden="1"/>
    <cellStyle name="Hyperlink" xfId="873" builtinId="8" hidden="1"/>
    <cellStyle name="Hyperlink" xfId="875" builtinId="8" hidden="1"/>
    <cellStyle name="Hyperlink" xfId="877" builtinId="8" hidden="1"/>
    <cellStyle name="Hyperlink" xfId="879" builtinId="8" hidden="1"/>
    <cellStyle name="Hyperlink" xfId="881" builtinId="8" hidden="1"/>
    <cellStyle name="Hyperlink" xfId="883" builtinId="8" hidden="1"/>
    <cellStyle name="Hyperlink" xfId="885" builtinId="8" hidden="1"/>
    <cellStyle name="Hyperlink" xfId="887" builtinId="8" hidden="1"/>
    <cellStyle name="Hyperlink" xfId="889" builtinId="8" hidden="1"/>
    <cellStyle name="Hyperlink" xfId="891" builtinId="8" hidden="1"/>
    <cellStyle name="Hyperlink" xfId="893" builtinId="8" hidden="1"/>
    <cellStyle name="Hyperlink" xfId="895" builtinId="8" hidden="1"/>
    <cellStyle name="Hyperlink" xfId="897" builtinId="8" hidden="1"/>
    <cellStyle name="Hyperlink" xfId="899" builtinId="8" hidden="1"/>
    <cellStyle name="Hyperlink" xfId="901" builtinId="8" hidden="1"/>
    <cellStyle name="Hyperlink" xfId="903" builtinId="8" hidden="1"/>
    <cellStyle name="Hyperlink" xfId="905" builtinId="8" hidden="1"/>
    <cellStyle name="Hyperlink" xfId="907" builtinId="8" hidden="1"/>
    <cellStyle name="Hyperlink" xfId="909" builtinId="8" hidden="1"/>
    <cellStyle name="Hyperlink" xfId="911" builtinId="8" hidden="1"/>
    <cellStyle name="Hyperlink" xfId="913" builtinId="8" hidden="1"/>
    <cellStyle name="Hyperlink" xfId="915" builtinId="8" hidden="1"/>
    <cellStyle name="Hyperlink" xfId="917" builtinId="8" hidden="1"/>
    <cellStyle name="Hyperlink" xfId="919" builtinId="8" hidden="1"/>
    <cellStyle name="Hyperlink" xfId="921" builtinId="8" hidden="1"/>
    <cellStyle name="Hyperlink" xfId="923" builtinId="8" hidden="1"/>
    <cellStyle name="Hyperlink" xfId="925" builtinId="8" hidden="1"/>
    <cellStyle name="Hyperlink" xfId="927" builtinId="8" hidden="1"/>
    <cellStyle name="Hyperlink" xfId="929" builtinId="8" hidden="1"/>
    <cellStyle name="Hyperlink" xfId="931" builtinId="8" hidden="1"/>
    <cellStyle name="Hyperlink" xfId="933" builtinId="8" hidden="1"/>
    <cellStyle name="Hyperlink" xfId="935" builtinId="8" hidden="1"/>
    <cellStyle name="Hyperlink" xfId="937" builtinId="8" hidden="1"/>
    <cellStyle name="Hyperlink" xfId="939" builtinId="8" hidden="1"/>
    <cellStyle name="Hyperlink" xfId="941" builtinId="8" hidden="1"/>
    <cellStyle name="Hyperlink" xfId="943" builtinId="8" hidden="1"/>
    <cellStyle name="Hyperlink" xfId="945" builtinId="8" hidden="1"/>
    <cellStyle name="Hyperlink" xfId="947" builtinId="8" hidden="1"/>
    <cellStyle name="Hyperlink" xfId="949" builtinId="8" hidden="1"/>
    <cellStyle name="Hyperlink" xfId="951" builtinId="8" hidden="1"/>
    <cellStyle name="Hyperlink" xfId="953" builtinId="8" hidden="1"/>
    <cellStyle name="Hyperlink" xfId="955" builtinId="8" hidden="1"/>
    <cellStyle name="Hyperlink" xfId="957" builtinId="8" hidden="1"/>
    <cellStyle name="Hyperlink" xfId="959" builtinId="8" hidden="1"/>
    <cellStyle name="Hyperlink" xfId="961" builtinId="8" hidden="1"/>
    <cellStyle name="Hyperlink" xfId="963" builtinId="8" hidden="1"/>
    <cellStyle name="Hyperlink" xfId="965" builtinId="8" hidden="1"/>
    <cellStyle name="Hyperlink" xfId="967" builtinId="8" hidden="1"/>
    <cellStyle name="Hyperlink" xfId="969" builtinId="8" hidden="1"/>
    <cellStyle name="Hyperlink" xfId="971" builtinId="8" hidden="1"/>
    <cellStyle name="Hyperlink" xfId="973" builtinId="8" hidden="1"/>
    <cellStyle name="Hyperlink" xfId="975" builtinId="8" hidden="1"/>
    <cellStyle name="Hyperlink" xfId="977" builtinId="8" hidden="1"/>
    <cellStyle name="Hyperlink" xfId="979" builtinId="8" hidden="1"/>
    <cellStyle name="Hyperlink" xfId="981" builtinId="8" hidden="1"/>
    <cellStyle name="Hyperlink" xfId="983" builtinId="8" hidden="1"/>
    <cellStyle name="Hyperlink" xfId="985" builtinId="8" hidden="1"/>
    <cellStyle name="Hyperlink" xfId="987" builtinId="8" hidden="1"/>
    <cellStyle name="Hyperlink" xfId="989" builtinId="8" hidden="1"/>
    <cellStyle name="Hyperlink" xfId="991" builtinId="8" hidden="1"/>
    <cellStyle name="Hyperlink" xfId="993" builtinId="8" hidden="1"/>
    <cellStyle name="Hyperlink" xfId="995" builtinId="8" hidden="1"/>
    <cellStyle name="Hyperlink" xfId="997" builtinId="8" hidden="1"/>
    <cellStyle name="Hyperlink" xfId="999" builtinId="8" hidden="1"/>
    <cellStyle name="Hyperlink" xfId="1001" builtinId="8" hidden="1"/>
    <cellStyle name="Hyperlink" xfId="1003" builtinId="8" hidden="1"/>
    <cellStyle name="Hyperlink" xfId="1005" builtinId="8" hidden="1"/>
    <cellStyle name="Hyperlink" xfId="1007" builtinId="8" hidden="1"/>
    <cellStyle name="Hyperlink" xfId="1009" builtinId="8" hidden="1"/>
    <cellStyle name="Hyperlink" xfId="1011" builtinId="8" hidden="1"/>
    <cellStyle name="Hyperlink" xfId="1013" builtinId="8" hidden="1"/>
    <cellStyle name="Hyperlink" xfId="1015" builtinId="8" hidden="1"/>
    <cellStyle name="Hyperlink" xfId="1017" builtinId="8" hidden="1"/>
    <cellStyle name="Hyperlink" xfId="1019" builtinId="8" hidden="1"/>
    <cellStyle name="Hyperlink" xfId="1021" builtinId="8" hidden="1"/>
    <cellStyle name="Hyperlink" xfId="1023" builtinId="8" hidden="1"/>
    <cellStyle name="Hyperlink" xfId="1025" builtinId="8" hidden="1"/>
    <cellStyle name="Hyperlink" xfId="1027" builtinId="8" hidden="1"/>
    <cellStyle name="Hyperlink" xfId="1029" builtinId="8" hidden="1"/>
    <cellStyle name="Hyperlink" xfId="1031" builtinId="8" hidden="1"/>
    <cellStyle name="Hyperlink" xfId="1033" builtinId="8" hidden="1"/>
    <cellStyle name="Hyperlink" xfId="1035" builtinId="8" hidden="1"/>
    <cellStyle name="Hyperlink" xfId="1037" builtinId="8" hidden="1"/>
    <cellStyle name="Hyperlink" xfId="1039" builtinId="8" hidden="1"/>
    <cellStyle name="Hyperlink" xfId="1041" builtinId="8" hidden="1"/>
    <cellStyle name="Hyperlink" xfId="1043" builtinId="8" hidden="1"/>
    <cellStyle name="Hyperlink" xfId="1045" builtinId="8" hidden="1"/>
    <cellStyle name="Hyperlink" xfId="1047" builtinId="8" hidden="1"/>
    <cellStyle name="Hyperlink" xfId="1049" builtinId="8" hidden="1"/>
    <cellStyle name="Hyperlink" xfId="1051" builtinId="8" hidden="1"/>
    <cellStyle name="Hyperlink" xfId="1053" builtinId="8" hidden="1"/>
    <cellStyle name="Hyperlink" xfId="1055" builtinId="8" hidden="1"/>
    <cellStyle name="Hyperlink" xfId="1057" builtinId="8" hidden="1"/>
    <cellStyle name="Hyperlink" xfId="1059" builtinId="8" hidden="1"/>
    <cellStyle name="Hyperlink" xfId="1061" builtinId="8" hidden="1"/>
    <cellStyle name="Hyperlink" xfId="1063" builtinId="8" hidden="1"/>
    <cellStyle name="Hyperlink" xfId="1065" builtinId="8" hidden="1"/>
    <cellStyle name="Hyperlink" xfId="1067" builtinId="8" hidden="1"/>
    <cellStyle name="Hyperlink" xfId="1069" builtinId="8" hidden="1"/>
    <cellStyle name="Hyperlink" xfId="1071" builtinId="8" hidden="1"/>
    <cellStyle name="Hyperlink" xfId="1073" builtinId="8" hidden="1"/>
    <cellStyle name="Hyperlink" xfId="1075" builtinId="8" hidden="1"/>
    <cellStyle name="Hyperlink" xfId="1077" builtinId="8" hidden="1"/>
    <cellStyle name="Hyperlink" xfId="1079" builtinId="8" hidden="1"/>
    <cellStyle name="Hyperlink" xfId="1081" builtinId="8" hidden="1"/>
    <cellStyle name="Hyperlink" xfId="1083" builtinId="8" hidden="1"/>
    <cellStyle name="Hyperlink" xfId="1085" builtinId="8" hidden="1"/>
    <cellStyle name="Hyperlink" xfId="1087" builtinId="8" hidden="1"/>
    <cellStyle name="Hyperlink" xfId="1089" builtinId="8" hidden="1"/>
    <cellStyle name="Hyperlink" xfId="1091" builtinId="8" hidden="1"/>
    <cellStyle name="Hyperlink" xfId="1093" builtinId="8" hidden="1"/>
    <cellStyle name="Hyperlink" xfId="1095" builtinId="8" hidden="1"/>
    <cellStyle name="Hyperlink" xfId="1097" builtinId="8" hidden="1"/>
    <cellStyle name="Hyperlink" xfId="1099" builtinId="8" hidden="1"/>
    <cellStyle name="Hyperlink" xfId="1101" builtinId="8" hidden="1"/>
    <cellStyle name="Hyperlink" xfId="1103" builtinId="8" hidden="1"/>
    <cellStyle name="Hyperlink" xfId="1105" builtinId="8" hidden="1"/>
    <cellStyle name="Hyperlink" xfId="1107" builtinId="8" hidden="1"/>
    <cellStyle name="Hyperlink" xfId="1109" builtinId="8" hidden="1"/>
    <cellStyle name="Hyperlink" xfId="1111" builtinId="8" hidden="1"/>
    <cellStyle name="Hyperlink" xfId="1113" builtinId="8" hidden="1"/>
    <cellStyle name="Hyperlink" xfId="1115" builtinId="8" hidden="1"/>
    <cellStyle name="Hyperlink" xfId="1117" builtinId="8" hidden="1"/>
    <cellStyle name="Hyperlink" xfId="1119" builtinId="8" hidden="1"/>
    <cellStyle name="Hyperlink" xfId="1121" builtinId="8" hidden="1"/>
    <cellStyle name="Hyperlink" xfId="1123" builtinId="8" hidden="1"/>
    <cellStyle name="Hyperlink" xfId="1125" builtinId="8" hidden="1"/>
    <cellStyle name="Hyperlink" xfId="1127" builtinId="8" hidden="1"/>
    <cellStyle name="Hyperlink" xfId="1129" builtinId="8" hidden="1"/>
    <cellStyle name="Hyperlink" xfId="1131" builtinId="8" hidden="1"/>
    <cellStyle name="Hyperlink" xfId="1133" builtinId="8" hidden="1"/>
    <cellStyle name="Hyperlink" xfId="1135" builtinId="8" hidden="1"/>
    <cellStyle name="Hyperlink" xfId="1137" builtinId="8" hidden="1"/>
    <cellStyle name="Hyperlink" xfId="1139" builtinId="8" hidden="1"/>
    <cellStyle name="Hyperlink" xfId="1141" builtinId="8" hidden="1"/>
    <cellStyle name="Hyperlink" xfId="1143" builtinId="8" hidden="1"/>
    <cellStyle name="Hyperlink" xfId="1145" builtinId="8" hidden="1"/>
    <cellStyle name="Hyperlink" xfId="1147" builtinId="8" hidden="1"/>
    <cellStyle name="Hyperlink" xfId="1149" builtinId="8" hidden="1"/>
    <cellStyle name="Hyperlink" xfId="1151" builtinId="8" hidden="1"/>
    <cellStyle name="Hyperlink" xfId="1153" builtinId="8" hidden="1"/>
    <cellStyle name="Hyperlink" xfId="1155" builtinId="8" hidden="1"/>
    <cellStyle name="Hyperlink" xfId="1157" builtinId="8" hidden="1"/>
    <cellStyle name="Hyperlink" xfId="1159" builtinId="8" hidden="1"/>
    <cellStyle name="Hyperlink" xfId="1161" builtinId="8" hidden="1"/>
    <cellStyle name="Hyperlink" xfId="1163" builtinId="8" hidden="1"/>
    <cellStyle name="Hyperlink" xfId="1165" builtinId="8" hidden="1"/>
    <cellStyle name="Hyperlink" xfId="1167" builtinId="8" hidden="1"/>
    <cellStyle name="Hyperlink" xfId="1169" builtinId="8" hidden="1"/>
    <cellStyle name="Hyperlink" xfId="1171" builtinId="8" hidden="1"/>
    <cellStyle name="Hyperlink" xfId="1173" builtinId="8" hidden="1"/>
    <cellStyle name="Hyperlink" xfId="1175" builtinId="8" hidden="1"/>
    <cellStyle name="Hyperlink" xfId="1177" builtinId="8" hidden="1"/>
    <cellStyle name="Hyperlink" xfId="1179" builtinId="8" hidden="1"/>
    <cellStyle name="Hyperlink" xfId="1181" builtinId="8" hidden="1"/>
    <cellStyle name="Hyperlink" xfId="1183" builtinId="8" hidden="1"/>
    <cellStyle name="Hyperlink" xfId="1185" builtinId="8" hidden="1"/>
    <cellStyle name="Hyperlink" xfId="1187" builtinId="8" hidden="1"/>
    <cellStyle name="Hyperlink" xfId="1189" builtinId="8" hidden="1"/>
    <cellStyle name="Hyperlink" xfId="1191" builtinId="8" hidden="1"/>
    <cellStyle name="Hyperlink" xfId="1193" builtinId="8" hidden="1"/>
    <cellStyle name="Hyperlink" xfId="1195" builtinId="8" hidden="1"/>
    <cellStyle name="Hyperlink" xfId="1197" builtinId="8" hidden="1"/>
    <cellStyle name="Hyperlink" xfId="1199" builtinId="8" hidden="1"/>
    <cellStyle name="Hyperlink" xfId="1201" builtinId="8" hidden="1"/>
    <cellStyle name="Hyperlink" xfId="1203" builtinId="8" hidden="1"/>
    <cellStyle name="Hyperlink" xfId="1205" builtinId="8" hidden="1"/>
    <cellStyle name="Hyperlink" xfId="1207" builtinId="8" hidden="1"/>
    <cellStyle name="Hyperlink" xfId="1209" builtinId="8" hidden="1"/>
    <cellStyle name="Hyperlink" xfId="1211" builtinId="8" hidden="1"/>
    <cellStyle name="Hyperlink" xfId="1213" builtinId="8" hidden="1"/>
    <cellStyle name="Hyperlink" xfId="1215" builtinId="8" hidden="1"/>
    <cellStyle name="Hyperlink" xfId="1217" builtinId="8" hidden="1"/>
    <cellStyle name="Hyperlink" xfId="1219" builtinId="8" hidden="1"/>
    <cellStyle name="Hyperlink" xfId="1221" builtinId="8" hidden="1"/>
    <cellStyle name="Hyperlink" xfId="1223" builtinId="8" hidden="1"/>
    <cellStyle name="Hyperlink" xfId="1225" builtinId="8" hidden="1"/>
    <cellStyle name="Hyperlink" xfId="1227" builtinId="8" hidden="1"/>
    <cellStyle name="Hyperlink" xfId="1229" builtinId="8" hidden="1"/>
    <cellStyle name="Hyperlink" xfId="1231" builtinId="8" hidden="1"/>
    <cellStyle name="Hyperlink" xfId="1233" builtinId="8" hidden="1"/>
    <cellStyle name="Hyperlink" xfId="1235" builtinId="8" hidden="1"/>
    <cellStyle name="Hyperlink" xfId="1237" builtinId="8" hidden="1"/>
    <cellStyle name="Hyperlink" xfId="1239" builtinId="8" hidden="1"/>
    <cellStyle name="Hyperlink" xfId="1241" builtinId="8" hidden="1"/>
    <cellStyle name="Hyperlink" xfId="1243" builtinId="8" hidden="1"/>
    <cellStyle name="Hyperlink" xfId="1245" builtinId="8" hidden="1"/>
    <cellStyle name="Hyperlink" xfId="1247" builtinId="8" hidden="1"/>
    <cellStyle name="Hyperlink" xfId="1249" builtinId="8" hidden="1"/>
    <cellStyle name="Hyperlink" xfId="1251" builtinId="8" hidden="1"/>
    <cellStyle name="Hyperlink" xfId="1253" builtinId="8" hidden="1"/>
    <cellStyle name="Hyperlink" xfId="1255" builtinId="8" hidden="1"/>
    <cellStyle name="Hyperlink" xfId="1257" builtinId="8" hidden="1"/>
    <cellStyle name="Hyperlink" xfId="1259" builtinId="8" hidden="1"/>
    <cellStyle name="Hyperlink" xfId="1261" builtinId="8" hidden="1"/>
    <cellStyle name="Hyperlink" xfId="1263" builtinId="8" hidden="1"/>
    <cellStyle name="Hyperlink" xfId="1265" builtinId="8" hidden="1"/>
    <cellStyle name="Hyperlink" xfId="1267" builtinId="8" hidden="1"/>
    <cellStyle name="Hyperlink" xfId="1269" builtinId="8" hidden="1"/>
    <cellStyle name="Hyperlink" xfId="1271" builtinId="8" hidden="1"/>
    <cellStyle name="Hyperlink" xfId="1273" builtinId="8" hidden="1"/>
    <cellStyle name="Hyperlink" xfId="1275" builtinId="8" hidden="1"/>
    <cellStyle name="Hyperlink" xfId="1277" builtinId="8" hidden="1"/>
    <cellStyle name="Hyperlink" xfId="1279" builtinId="8" hidden="1"/>
    <cellStyle name="Hyperlink" xfId="1281" builtinId="8" hidden="1"/>
    <cellStyle name="Hyperlink" xfId="1283" builtinId="8" hidden="1"/>
    <cellStyle name="Hyperlink" xfId="1285" builtinId="8" hidden="1"/>
    <cellStyle name="Hyperlink" xfId="1287" builtinId="8" hidden="1"/>
    <cellStyle name="Hyperlink" xfId="1289" builtinId="8" hidden="1"/>
    <cellStyle name="Hyperlink" xfId="1291" builtinId="8" hidden="1"/>
    <cellStyle name="Hyperlink" xfId="1293" builtinId="8" hidden="1"/>
    <cellStyle name="Hyperlink" xfId="1295" builtinId="8" hidden="1"/>
    <cellStyle name="Hyperlink" xfId="1297" builtinId="8" hidden="1"/>
    <cellStyle name="Hyperlink" xfId="1299" builtinId="8" hidden="1"/>
    <cellStyle name="Hyperlink" xfId="1301" builtinId="8" hidden="1"/>
    <cellStyle name="Hyperlink" xfId="1303" builtinId="8" hidden="1"/>
    <cellStyle name="Hyperlink" xfId="1305" builtinId="8" hidden="1"/>
    <cellStyle name="Hyperlink" xfId="1307" builtinId="8" hidden="1"/>
    <cellStyle name="Hyperlink" xfId="1309" builtinId="8" hidden="1"/>
    <cellStyle name="Hyperlink" xfId="1311" builtinId="8" hidden="1"/>
    <cellStyle name="Hyperlink" xfId="1313" builtinId="8" hidden="1"/>
    <cellStyle name="Hyperlink" xfId="1315" builtinId="8" hidden="1"/>
    <cellStyle name="Hyperlink" xfId="1317" builtinId="8" hidden="1"/>
    <cellStyle name="Hyperlink" xfId="1319" builtinId="8" hidden="1"/>
    <cellStyle name="Hyperlink" xfId="1321" builtinId="8" hidden="1"/>
    <cellStyle name="Hyperlink" xfId="1323" builtinId="8" hidden="1"/>
    <cellStyle name="Hyperlink" xfId="1325" builtinId="8" hidden="1"/>
    <cellStyle name="Hyperlink" xfId="1327" builtinId="8" hidden="1"/>
    <cellStyle name="Hyperlink" xfId="1329" builtinId="8" hidden="1"/>
    <cellStyle name="Hyperlink" xfId="1331" builtinId="8" hidden="1"/>
    <cellStyle name="Hyperlink" xfId="1333" builtinId="8" hidden="1"/>
    <cellStyle name="Hyperlink" xfId="1335" builtinId="8" hidden="1"/>
    <cellStyle name="Hyperlink" xfId="1337" builtinId="8" hidden="1"/>
    <cellStyle name="Hyperlink" xfId="1339" builtinId="8" hidden="1"/>
    <cellStyle name="Hyperlink" xfId="1341" builtinId="8" hidden="1"/>
    <cellStyle name="Hyperlink" xfId="1343" builtinId="8" hidden="1"/>
    <cellStyle name="Hyperlink" xfId="1345" builtinId="8" hidden="1"/>
    <cellStyle name="Hyperlink" xfId="1347" builtinId="8" hidden="1"/>
    <cellStyle name="Hyperlink" xfId="1349" builtinId="8" hidden="1"/>
    <cellStyle name="Hyperlink" xfId="1351" builtinId="8" hidden="1"/>
    <cellStyle name="Hyperlink" xfId="1353" builtinId="8" hidden="1"/>
    <cellStyle name="Hyperlink" xfId="1355" builtinId="8" hidden="1"/>
    <cellStyle name="Hyperlink" xfId="1357" builtinId="8" hidden="1"/>
    <cellStyle name="Hyperlink" xfId="1359" builtinId="8" hidden="1"/>
    <cellStyle name="Hyperlink" xfId="1361" builtinId="8" hidden="1"/>
    <cellStyle name="Hyperlink" xfId="1363" builtinId="8" hidden="1"/>
    <cellStyle name="Hyperlink" xfId="1365" builtinId="8" hidden="1"/>
    <cellStyle name="Hyperlink" xfId="1367" builtinId="8" hidden="1"/>
    <cellStyle name="Hyperlink" xfId="1369" builtinId="8" hidden="1"/>
    <cellStyle name="Hyperlink" xfId="1371" builtinId="8" hidden="1"/>
    <cellStyle name="Hyperlink" xfId="1373" builtinId="8" hidden="1"/>
    <cellStyle name="Hyperlink" xfId="1375" builtinId="8" hidden="1"/>
    <cellStyle name="Hyperlink" xfId="1377" builtinId="8" hidden="1"/>
    <cellStyle name="Hyperlink" xfId="1379" builtinId="8" hidden="1"/>
    <cellStyle name="Hyperlink" xfId="1381" builtinId="8" hidden="1"/>
    <cellStyle name="Hyperlink" xfId="1383" builtinId="8" hidden="1"/>
    <cellStyle name="Hyperlink" xfId="1385" builtinId="8" hidden="1"/>
    <cellStyle name="Hyperlink" xfId="1387" builtinId="8" hidden="1"/>
    <cellStyle name="Hyperlink" xfId="1389" builtinId="8" hidden="1"/>
    <cellStyle name="Hyperlink" xfId="1391" builtinId="8" hidden="1"/>
    <cellStyle name="Hyperlink" xfId="1393" builtinId="8" hidden="1"/>
    <cellStyle name="Hyperlink" xfId="1395" builtinId="8" hidden="1"/>
    <cellStyle name="Hyperlink" xfId="1397" builtinId="8" hidden="1"/>
    <cellStyle name="Hyperlink" xfId="1399" builtinId="8" hidden="1"/>
    <cellStyle name="Hyperlink" xfId="1401" builtinId="8" hidden="1"/>
    <cellStyle name="Hyperlink" xfId="1403" builtinId="8" hidden="1"/>
    <cellStyle name="Hyperlink" xfId="1405" builtinId="8" hidden="1"/>
    <cellStyle name="Hyperlink" xfId="1407" builtinId="8" hidden="1"/>
    <cellStyle name="Hyperlink" xfId="1409" builtinId="8" hidden="1"/>
    <cellStyle name="Hyperlink" xfId="1411" builtinId="8" hidden="1"/>
    <cellStyle name="Hyperlink" xfId="1413" builtinId="8" hidden="1"/>
    <cellStyle name="Hyperlink" xfId="1415" builtinId="8" hidden="1"/>
    <cellStyle name="Hyperlink" xfId="1417" builtinId="8" hidden="1"/>
    <cellStyle name="Hyperlink" xfId="1419" builtinId="8" hidden="1"/>
    <cellStyle name="Hyperlink" xfId="1421" builtinId="8" hidden="1"/>
    <cellStyle name="Hyperlink" xfId="1423" builtinId="8" hidden="1"/>
    <cellStyle name="Hyperlink" xfId="1425" builtinId="8" hidden="1"/>
    <cellStyle name="Hyperlink" xfId="1427" builtinId="8" hidden="1"/>
    <cellStyle name="Hyperlink" xfId="1429" builtinId="8" hidden="1"/>
    <cellStyle name="Hyperlink" xfId="1431" builtinId="8" hidden="1"/>
    <cellStyle name="Hyperlink" xfId="1433" builtinId="8" hidden="1"/>
    <cellStyle name="Hyperlink" xfId="1435" builtinId="8" hidden="1"/>
    <cellStyle name="Hyperlink" xfId="1437" builtinId="8" hidden="1"/>
    <cellStyle name="Hyperlink" xfId="1439" builtinId="8" hidden="1"/>
    <cellStyle name="Hyperlink" xfId="1441" builtinId="8" hidden="1"/>
    <cellStyle name="Hyperlink" xfId="1443" builtinId="8" hidden="1"/>
    <cellStyle name="Hyperlink" xfId="1445" builtinId="8" hidden="1"/>
    <cellStyle name="Hyperlink" xfId="1447" builtinId="8" hidden="1"/>
    <cellStyle name="Hyperlink" xfId="1449" builtinId="8" hidden="1"/>
    <cellStyle name="Hyperlink" xfId="1451" builtinId="8" hidden="1"/>
    <cellStyle name="Hyperlink" xfId="1453" builtinId="8" hidden="1"/>
    <cellStyle name="Hyperlink" xfId="1455" builtinId="8" hidden="1"/>
    <cellStyle name="Hyperlink" xfId="1457" builtinId="8" hidden="1"/>
    <cellStyle name="Hyperlink" xfId="1459" builtinId="8" hidden="1"/>
    <cellStyle name="Hyperlink" xfId="1461" builtinId="8" hidden="1"/>
    <cellStyle name="Hyperlink" xfId="1463" builtinId="8" hidden="1"/>
    <cellStyle name="Hyperlink" xfId="1465" builtinId="8" hidden="1"/>
    <cellStyle name="Hyperlink" xfId="1467" builtinId="8" hidden="1"/>
    <cellStyle name="Hyperlink" xfId="1469" builtinId="8" hidden="1"/>
    <cellStyle name="Hyperlink" xfId="1471" builtinId="8" hidden="1"/>
    <cellStyle name="Hyperlink" xfId="1473" builtinId="8" hidden="1"/>
    <cellStyle name="Hyperlink" xfId="1475" builtinId="8" hidden="1"/>
    <cellStyle name="Hyperlink" xfId="1477" builtinId="8" hidden="1"/>
    <cellStyle name="Hyperlink" xfId="1479" builtinId="8" hidden="1"/>
    <cellStyle name="Hyperlink" xfId="1481" builtinId="8" hidden="1"/>
    <cellStyle name="Hyperlink" xfId="1483" builtinId="8" hidden="1"/>
    <cellStyle name="Hyperlink" xfId="1485" builtinId="8" hidden="1"/>
    <cellStyle name="Hyperlink" xfId="1487" builtinId="8" hidden="1"/>
    <cellStyle name="Hyperlink" xfId="1489" builtinId="8" hidden="1"/>
    <cellStyle name="Hyperlink" xfId="1491" builtinId="8" hidden="1"/>
    <cellStyle name="Hyperlink" xfId="1493" builtinId="8" hidden="1"/>
    <cellStyle name="Hyperlink" xfId="1495" builtinId="8" hidden="1"/>
    <cellStyle name="Hyperlink" xfId="1497" builtinId="8" hidden="1"/>
    <cellStyle name="Hyperlink" xfId="1499" builtinId="8" hidden="1"/>
    <cellStyle name="Hyperlink" xfId="1501" builtinId="8" hidden="1"/>
    <cellStyle name="Hyperlink" xfId="1503" builtinId="8" hidden="1"/>
    <cellStyle name="Hyperlink" xfId="1505" builtinId="8" hidden="1"/>
    <cellStyle name="Hyperlink" xfId="1507" builtinId="8" hidden="1"/>
    <cellStyle name="Hyperlink" xfId="1509" builtinId="8" hidden="1"/>
    <cellStyle name="Hyperlink" xfId="1511" builtinId="8" hidden="1"/>
    <cellStyle name="Hyperlink" xfId="1513" builtinId="8" hidden="1"/>
    <cellStyle name="Hyperlink" xfId="1515" builtinId="8" hidden="1"/>
    <cellStyle name="Hyperlink" xfId="1517" builtinId="8" hidden="1"/>
    <cellStyle name="Hyperlink" xfId="1519" builtinId="8" hidden="1"/>
    <cellStyle name="Hyperlink" xfId="1521" builtinId="8" hidden="1"/>
    <cellStyle name="Hyperlink" xfId="1523" builtinId="8" hidden="1"/>
    <cellStyle name="Hyperlink" xfId="1525" builtinId="8" hidden="1"/>
    <cellStyle name="Hyperlink" xfId="1527" builtinId="8" hidden="1"/>
    <cellStyle name="Hyperlink" xfId="1529" builtinId="8" hidden="1"/>
    <cellStyle name="Hyperlink" xfId="1531" builtinId="8" hidden="1"/>
    <cellStyle name="Hyperlink" xfId="1533" builtinId="8" hidden="1"/>
    <cellStyle name="Hyperlink" xfId="1535" builtinId="8" hidden="1"/>
    <cellStyle name="Hyperlink" xfId="1537" builtinId="8" hidden="1"/>
    <cellStyle name="Hyperlink" xfId="1539" builtinId="8" hidden="1"/>
    <cellStyle name="Hyperlink" xfId="1541" builtinId="8" hidden="1"/>
    <cellStyle name="Hyperlink" xfId="1543" builtinId="8" hidden="1"/>
    <cellStyle name="Hyperlink" xfId="1545" builtinId="8" hidden="1"/>
    <cellStyle name="Hyperlink" xfId="1547" builtinId="8" hidden="1"/>
    <cellStyle name="Hyperlink" xfId="1549" builtinId="8" hidden="1"/>
    <cellStyle name="Hyperlink" xfId="1551" builtinId="8" hidden="1"/>
    <cellStyle name="Hyperlink" xfId="1553" builtinId="8" hidden="1"/>
    <cellStyle name="Hyperlink" xfId="1555" builtinId="8" hidden="1"/>
    <cellStyle name="Hyperlink" xfId="1557" builtinId="8" hidden="1"/>
    <cellStyle name="Hyperlink" xfId="1559" builtinId="8" hidden="1"/>
    <cellStyle name="Hyperlink" xfId="1561" builtinId="8" hidden="1"/>
    <cellStyle name="Hyperlink" xfId="1563" builtinId="8" hidden="1"/>
    <cellStyle name="Hyperlink" xfId="1565" builtinId="8" hidden="1"/>
    <cellStyle name="Hyperlink" xfId="1567" builtinId="8" hidden="1"/>
    <cellStyle name="Hyperlink" xfId="1569" builtinId="8" hidden="1"/>
    <cellStyle name="Hyperlink" xfId="1571" builtinId="8" hidden="1"/>
    <cellStyle name="Hyperlink" xfId="1573" builtinId="8" hidden="1"/>
    <cellStyle name="Hyperlink" xfId="1575" builtinId="8" hidden="1"/>
    <cellStyle name="Hyperlink" xfId="1577" builtinId="8" hidden="1"/>
    <cellStyle name="Hyperlink" xfId="1579" builtinId="8" hidden="1"/>
    <cellStyle name="Hyperlink" xfId="1581" builtinId="8" hidden="1"/>
    <cellStyle name="Hyperlink" xfId="1583" builtinId="8" hidden="1"/>
    <cellStyle name="Hyperlink" xfId="1585" builtinId="8" hidden="1"/>
    <cellStyle name="Hyperlink" xfId="1587" builtinId="8" hidden="1"/>
    <cellStyle name="Hyperlink" xfId="1589" builtinId="8" hidden="1"/>
    <cellStyle name="Hyperlink" xfId="1591" builtinId="8" hidden="1"/>
    <cellStyle name="Hyperlink" xfId="1593" builtinId="8" hidden="1"/>
    <cellStyle name="Hyperlink" xfId="1595" builtinId="8" hidden="1"/>
    <cellStyle name="Hyperlink" xfId="1597" builtinId="8" hidden="1"/>
    <cellStyle name="Hyperlink" xfId="1599" builtinId="8" hidden="1"/>
    <cellStyle name="Hyperlink" xfId="1601" builtinId="8" hidden="1"/>
    <cellStyle name="Hyperlink" xfId="1603" builtinId="8" hidden="1"/>
    <cellStyle name="Hyperlink" xfId="1605" builtinId="8" hidden="1"/>
    <cellStyle name="Hyperlink" xfId="1607" builtinId="8" hidden="1"/>
    <cellStyle name="Hyperlink" xfId="1609" builtinId="8" hidden="1"/>
    <cellStyle name="Hyperlink" xfId="1611" builtinId="8" hidden="1"/>
    <cellStyle name="Hyperlink" xfId="1613" builtinId="8" hidden="1"/>
    <cellStyle name="Hyperlink" xfId="1615" builtinId="8" hidden="1"/>
    <cellStyle name="Hyperlink" xfId="1617" builtinId="8" hidden="1"/>
    <cellStyle name="Hyperlink" xfId="1619" builtinId="8" hidden="1"/>
    <cellStyle name="Hyperlink" xfId="1621" builtinId="8" hidden="1"/>
    <cellStyle name="Hyperlink" xfId="1623" builtinId="8" hidden="1"/>
    <cellStyle name="Hyperlink" xfId="1625" builtinId="8" hidden="1"/>
    <cellStyle name="Hyperlink" xfId="1627" builtinId="8" hidden="1"/>
    <cellStyle name="Hyperlink" xfId="1629" builtinId="8" hidden="1"/>
    <cellStyle name="Hyperlink" xfId="1631" builtinId="8" hidden="1"/>
    <cellStyle name="Hyperlink" xfId="1633" builtinId="8" hidden="1"/>
    <cellStyle name="Hyperlink" xfId="1635" builtinId="8" hidden="1"/>
    <cellStyle name="Hyperlink" xfId="1637" builtinId="8" hidden="1"/>
    <cellStyle name="Hyperlink" xfId="1639" builtinId="8" hidden="1"/>
    <cellStyle name="Hyperlink" xfId="1641" builtinId="8" hidden="1"/>
    <cellStyle name="Hyperlink" xfId="1643" builtinId="8" hidden="1"/>
    <cellStyle name="Hyperlink" xfId="1645" builtinId="8" hidden="1"/>
    <cellStyle name="Hyperlink" xfId="1647" builtinId="8" hidden="1"/>
    <cellStyle name="Hyperlink" xfId="1649" builtinId="8" hidden="1"/>
    <cellStyle name="Hyperlink" xfId="1651" builtinId="8" hidden="1"/>
    <cellStyle name="Hyperlink" xfId="1653" builtinId="8" hidden="1"/>
    <cellStyle name="Hyperlink" xfId="1655" builtinId="8" hidden="1"/>
    <cellStyle name="Hyperlink" xfId="1657" builtinId="8" hidden="1"/>
    <cellStyle name="Hyperlink" xfId="1659" builtinId="8" hidden="1"/>
    <cellStyle name="Hyperlink" xfId="1661" builtinId="8" hidden="1"/>
    <cellStyle name="Hyperlink" xfId="1663" builtinId="8" hidden="1"/>
    <cellStyle name="Hyperlink" xfId="1665" builtinId="8" hidden="1"/>
    <cellStyle name="Hyperlink" xfId="1667" builtinId="8" hidden="1"/>
    <cellStyle name="Hyperlink" xfId="1669" builtinId="8" hidden="1"/>
    <cellStyle name="Hyperlink" xfId="1671" builtinId="8" hidden="1"/>
    <cellStyle name="Hyperlink" xfId="1673" builtinId="8" hidden="1"/>
    <cellStyle name="Hyperlink" xfId="1675" builtinId="8" hidden="1"/>
    <cellStyle name="Hyperlink" xfId="1677" builtinId="8" hidden="1"/>
    <cellStyle name="Hyperlink" xfId="1679" builtinId="8" hidden="1"/>
    <cellStyle name="Hyperlink" xfId="1681" builtinId="8" hidden="1"/>
    <cellStyle name="Hyperlink" xfId="1683" builtinId="8" hidden="1"/>
    <cellStyle name="Hyperlink" xfId="1685" builtinId="8" hidden="1"/>
    <cellStyle name="Hyperlink" xfId="1687" builtinId="8" hidden="1"/>
    <cellStyle name="Hyperlink" xfId="1689" builtinId="8" hidden="1"/>
    <cellStyle name="Hyperlink" xfId="1691" builtinId="8" hidden="1"/>
    <cellStyle name="Hyperlink" xfId="1693" builtinId="8" hidden="1"/>
    <cellStyle name="Hyperlink" xfId="1695" builtinId="8" hidden="1"/>
    <cellStyle name="Hyperlink" xfId="1697" builtinId="8" hidden="1"/>
    <cellStyle name="Hyperlink" xfId="1699" builtinId="8" hidden="1"/>
    <cellStyle name="Hyperlink" xfId="1701" builtinId="8" hidden="1"/>
    <cellStyle name="Hyperlink" xfId="1703" builtinId="8" hidden="1"/>
    <cellStyle name="Hyperlink" xfId="1705" builtinId="8" hidden="1"/>
    <cellStyle name="Hyperlink" xfId="1707" builtinId="8" hidden="1"/>
    <cellStyle name="Hyperlink" xfId="1709" builtinId="8" hidden="1"/>
    <cellStyle name="Hyperlink" xfId="1711" builtinId="8" hidden="1"/>
    <cellStyle name="Hyperlink" xfId="1713" builtinId="8" hidden="1"/>
    <cellStyle name="Hyperlink" xfId="1715" builtinId="8" hidden="1"/>
    <cellStyle name="Hyperlink" xfId="1717" builtinId="8" hidden="1"/>
    <cellStyle name="Hyperlink" xfId="1719" builtinId="8" hidden="1"/>
    <cellStyle name="Hyperlink" xfId="1721" builtinId="8" hidden="1"/>
    <cellStyle name="Hyperlink" xfId="1723" builtinId="8" hidden="1"/>
    <cellStyle name="Hyperlink" xfId="1725" builtinId="8" hidden="1"/>
    <cellStyle name="Hyperlink" xfId="1727" builtinId="8" hidden="1"/>
    <cellStyle name="Hyperlink" xfId="1729" builtinId="8" hidden="1"/>
    <cellStyle name="Hyperlink" xfId="1731" builtinId="8" hidden="1"/>
    <cellStyle name="Hyperlink" xfId="1733" builtinId="8" hidden="1"/>
    <cellStyle name="Hyperlink" xfId="1735" builtinId="8" hidden="1"/>
    <cellStyle name="Hyperlink" xfId="1737" builtinId="8" hidden="1"/>
    <cellStyle name="Hyperlink" xfId="1739" builtinId="8" hidden="1"/>
    <cellStyle name="Hyperlink" xfId="1741" builtinId="8" hidden="1"/>
    <cellStyle name="Hyperlink" xfId="1743" builtinId="8" hidden="1"/>
    <cellStyle name="Hyperlink" xfId="1745" builtinId="8" hidden="1"/>
    <cellStyle name="Hyperlink" xfId="1747" builtinId="8" hidden="1"/>
    <cellStyle name="Hyperlink" xfId="1749" builtinId="8" hidden="1"/>
    <cellStyle name="Hyperlink" xfId="1751" builtinId="8" hidden="1"/>
    <cellStyle name="Hyperlink" xfId="1753" builtinId="8" hidden="1"/>
    <cellStyle name="Hyperlink" xfId="1755" builtinId="8" hidden="1"/>
    <cellStyle name="Hyperlink" xfId="1757" builtinId="8" hidden="1"/>
    <cellStyle name="Hyperlink" xfId="1759" builtinId="8" hidden="1"/>
    <cellStyle name="Hyperlink" xfId="1761" builtinId="8" hidden="1"/>
    <cellStyle name="Hyperlink" xfId="1763" builtinId="8" hidden="1"/>
    <cellStyle name="Hyperlink" xfId="1765" builtinId="8" hidden="1"/>
    <cellStyle name="Hyperlink" xfId="1767" builtinId="8" hidden="1"/>
    <cellStyle name="Hyperlink" xfId="1769" builtinId="8" hidden="1"/>
    <cellStyle name="Hyperlink" xfId="1771" builtinId="8" hidden="1"/>
    <cellStyle name="Hyperlink" xfId="1773" builtinId="8" hidden="1"/>
    <cellStyle name="Hyperlink" xfId="1775" builtinId="8" hidden="1"/>
    <cellStyle name="Hyperlink" xfId="1777" builtinId="8" hidden="1"/>
    <cellStyle name="Hyperlink" xfId="1779" builtinId="8" hidden="1"/>
    <cellStyle name="Hyperlink" xfId="1781" builtinId="8" hidden="1"/>
    <cellStyle name="Hyperlink" xfId="1783" builtinId="8" hidden="1"/>
    <cellStyle name="Hyperlink" xfId="1785" builtinId="8" hidden="1"/>
    <cellStyle name="Hyperlink" xfId="1787" builtinId="8" hidden="1"/>
    <cellStyle name="Hyperlink" xfId="1789" builtinId="8" hidden="1"/>
    <cellStyle name="Hyperlink" xfId="1791" builtinId="8" hidden="1"/>
    <cellStyle name="Hyperlink" xfId="1793" builtinId="8" hidden="1"/>
    <cellStyle name="Hyperlink" xfId="1795" builtinId="8" hidden="1"/>
    <cellStyle name="Hyperlink" xfId="1797" builtinId="8" hidden="1"/>
    <cellStyle name="Hyperlink" xfId="1799" builtinId="8" hidden="1"/>
    <cellStyle name="Hyperlink" xfId="1801" builtinId="8" hidden="1"/>
    <cellStyle name="Hyperlink" xfId="1803" builtinId="8" hidden="1"/>
    <cellStyle name="Hyperlink" xfId="1805" builtinId="8" hidden="1"/>
    <cellStyle name="Hyperlink" xfId="1807" builtinId="8" hidden="1"/>
    <cellStyle name="Hyperlink" xfId="1809" builtinId="8" hidden="1"/>
    <cellStyle name="Hyperlink" xfId="1811" builtinId="8" hidden="1"/>
    <cellStyle name="Hyperlink" xfId="1813" builtinId="8" hidden="1"/>
    <cellStyle name="Hyperlink" xfId="1815" builtinId="8" hidden="1"/>
    <cellStyle name="Hyperlink" xfId="1817" builtinId="8" hidden="1"/>
    <cellStyle name="Hyperlink" xfId="1819" builtinId="8" hidden="1"/>
    <cellStyle name="Hyperlink" xfId="1821" builtinId="8" hidden="1"/>
    <cellStyle name="Hyperlink" xfId="1823" builtinId="8" hidden="1"/>
    <cellStyle name="Hyperlink" xfId="1825" builtinId="8" hidden="1"/>
    <cellStyle name="Hyperlink" xfId="1827" builtinId="8" hidden="1"/>
    <cellStyle name="Hyperlink" xfId="1829" builtinId="8" hidden="1"/>
    <cellStyle name="Hyperlink" xfId="1831" builtinId="8" hidden="1"/>
    <cellStyle name="Hyperlink" xfId="1833" builtinId="8" hidden="1"/>
    <cellStyle name="Hyperlink" xfId="1835" builtinId="8" hidden="1"/>
    <cellStyle name="Hyperlink" xfId="1837" builtinId="8" hidden="1"/>
    <cellStyle name="Hyperlink" xfId="1839" builtinId="8" hidden="1"/>
    <cellStyle name="Hyperlink" xfId="1841" builtinId="8" hidden="1"/>
    <cellStyle name="Hyperlink" xfId="1843" builtinId="8" hidden="1"/>
    <cellStyle name="Hyperlink" xfId="1845" builtinId="8" hidden="1"/>
    <cellStyle name="Hyperlink" xfId="1847" builtinId="8" hidden="1"/>
    <cellStyle name="Hyperlink" xfId="1849" builtinId="8" hidden="1"/>
    <cellStyle name="Hyperlink" xfId="1851" builtinId="8" hidden="1"/>
    <cellStyle name="Hyperlink" xfId="1853" builtinId="8" hidden="1"/>
    <cellStyle name="Hyperlink" xfId="1855" builtinId="8" hidden="1"/>
    <cellStyle name="Hyperlink" xfId="1857" builtinId="8" hidden="1"/>
    <cellStyle name="Hyperlink" xfId="1859" builtinId="8" hidden="1"/>
    <cellStyle name="Hyperlink" xfId="1861" builtinId="8" hidden="1"/>
    <cellStyle name="Hyperlink" xfId="1863" builtinId="8" hidden="1"/>
    <cellStyle name="Hyperlink" xfId="1865" builtinId="8" hidden="1"/>
    <cellStyle name="Hyperlink" xfId="1867" builtinId="8" hidden="1"/>
    <cellStyle name="Hyperlink" xfId="1869" builtinId="8" hidden="1"/>
    <cellStyle name="Hyperlink" xfId="1871" builtinId="8" hidden="1"/>
    <cellStyle name="Hyperlink" xfId="1873" builtinId="8" hidden="1"/>
    <cellStyle name="Hyperlink" xfId="1875" builtinId="8" hidden="1"/>
    <cellStyle name="Hyperlink" xfId="1877" builtinId="8" hidden="1"/>
    <cellStyle name="Hyperlink" xfId="1879" builtinId="8" hidden="1"/>
    <cellStyle name="Hyperlink" xfId="1881" builtinId="8" hidden="1"/>
    <cellStyle name="Hyperlink" xfId="1883" builtinId="8" hidden="1"/>
    <cellStyle name="Hyperlink" xfId="1885" builtinId="8" hidden="1"/>
    <cellStyle name="Hyperlink" xfId="1887" builtinId="8" hidden="1"/>
    <cellStyle name="Hyperlink" xfId="1889" builtinId="8" hidden="1"/>
    <cellStyle name="Hyperlink" xfId="1891" builtinId="8" hidden="1"/>
    <cellStyle name="Hyperlink" xfId="1893" builtinId="8" hidden="1"/>
    <cellStyle name="Hyperlink" xfId="1895" builtinId="8" hidden="1"/>
    <cellStyle name="Hyperlink" xfId="1897" builtinId="8" hidden="1"/>
    <cellStyle name="Hyperlink" xfId="1899" builtinId="8" hidden="1"/>
    <cellStyle name="Hyperlink" xfId="1901" builtinId="8" hidden="1"/>
    <cellStyle name="Hyperlink" xfId="1903" builtinId="8" hidden="1"/>
    <cellStyle name="Hyperlink" xfId="1905" builtinId="8" hidden="1"/>
    <cellStyle name="Hyperlink" xfId="1907" builtinId="8" hidden="1"/>
    <cellStyle name="Hyperlink" xfId="190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M45"/>
  <sheetViews>
    <sheetView tabSelected="1" topLeftCell="A12" workbookViewId="0">
      <selection activeCell="D46" sqref="D46"/>
    </sheetView>
  </sheetViews>
  <sheetFormatPr baseColWidth="10" defaultRowHeight="15" x14ac:dyDescent="0"/>
  <cols>
    <col min="1" max="1" width="8.6640625" customWidth="1"/>
    <col min="2" max="2" width="14" customWidth="1"/>
    <col min="3" max="13" width="11.6640625" customWidth="1"/>
    <col min="14" max="14" width="2" customWidth="1"/>
    <col min="15" max="15" width="14.33203125" customWidth="1"/>
    <col min="16" max="16" width="11.1640625" bestFit="1" customWidth="1"/>
    <col min="17" max="17" width="9.5" bestFit="1" customWidth="1"/>
    <col min="18" max="18" width="9" bestFit="1" customWidth="1"/>
    <col min="19" max="19" width="11.1640625" bestFit="1" customWidth="1"/>
    <col min="20" max="20" width="9.5" bestFit="1" customWidth="1"/>
    <col min="21" max="21" width="7.5" bestFit="1" customWidth="1"/>
    <col min="22" max="22" width="11.83203125" bestFit="1" customWidth="1"/>
    <col min="23" max="23" width="11.1640625" bestFit="1" customWidth="1"/>
    <col min="24" max="24" width="9.5" bestFit="1" customWidth="1"/>
    <col min="25" max="25" width="7.5" bestFit="1" customWidth="1"/>
    <col min="26" max="26" width="11.83203125" bestFit="1" customWidth="1"/>
    <col min="27" max="27" width="2.1640625" customWidth="1"/>
    <col min="28" max="28" width="14.5" customWidth="1"/>
    <col min="29" max="29" width="11.1640625" bestFit="1" customWidth="1"/>
    <col min="30" max="30" width="9.5" bestFit="1" customWidth="1"/>
    <col min="31" max="31" width="9" bestFit="1" customWidth="1"/>
    <col min="32" max="32" width="11.1640625" bestFit="1" customWidth="1"/>
    <col min="33" max="33" width="9.5" bestFit="1" customWidth="1"/>
    <col min="34" max="34" width="7.5" bestFit="1" customWidth="1"/>
    <col min="35" max="35" width="11.83203125" bestFit="1" customWidth="1"/>
    <col min="36" max="36" width="11.1640625" bestFit="1" customWidth="1"/>
    <col min="37" max="37" width="9.5" bestFit="1" customWidth="1"/>
    <col min="38" max="38" width="7.5" bestFit="1" customWidth="1"/>
    <col min="39" max="39" width="11.83203125" bestFit="1" customWidth="1"/>
  </cols>
  <sheetData>
    <row r="1" spans="1:39" ht="32" thickTop="1" thickBot="1">
      <c r="A1" s="48" t="s">
        <v>40</v>
      </c>
      <c r="B1" s="52" t="s">
        <v>20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4"/>
      <c r="N1" s="1"/>
      <c r="O1" s="52" t="s">
        <v>21</v>
      </c>
      <c r="P1" s="53"/>
      <c r="Q1" s="53"/>
      <c r="R1" s="53"/>
      <c r="S1" s="53"/>
      <c r="T1" s="53"/>
      <c r="U1" s="53"/>
      <c r="V1" s="53"/>
      <c r="W1" s="53"/>
      <c r="X1" s="53"/>
      <c r="Y1" s="53"/>
      <c r="Z1" s="54"/>
      <c r="AA1" s="1"/>
      <c r="AB1" s="52" t="s">
        <v>22</v>
      </c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4"/>
    </row>
    <row r="2" spans="1:39" ht="16" thickTop="1">
      <c r="A2" s="49" t="s">
        <v>25</v>
      </c>
      <c r="B2" s="23" t="s">
        <v>14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40"/>
      <c r="N2" s="39"/>
      <c r="O2" s="23" t="s">
        <v>15</v>
      </c>
      <c r="P2" s="24"/>
      <c r="Q2" s="24"/>
      <c r="R2" s="24"/>
      <c r="S2" s="24"/>
      <c r="T2" s="24"/>
      <c r="U2" s="24"/>
      <c r="V2" s="24"/>
      <c r="W2" s="24"/>
      <c r="X2" s="24"/>
      <c r="Y2" s="24"/>
      <c r="Z2" s="25"/>
      <c r="AA2" s="39"/>
      <c r="AB2" s="23" t="s">
        <v>16</v>
      </c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40"/>
    </row>
    <row r="3" spans="1:39">
      <c r="A3" s="50"/>
      <c r="B3" s="20" t="s">
        <v>4</v>
      </c>
      <c r="C3" s="60" t="s">
        <v>9</v>
      </c>
      <c r="D3" s="57"/>
      <c r="E3" s="57"/>
      <c r="F3" s="57"/>
      <c r="G3" s="57"/>
      <c r="H3" s="57"/>
      <c r="I3" s="57"/>
      <c r="J3" s="57"/>
      <c r="K3" s="57"/>
      <c r="L3" s="57"/>
      <c r="M3" s="58"/>
      <c r="N3" s="6"/>
      <c r="O3" s="20" t="s">
        <v>4</v>
      </c>
      <c r="P3" s="60" t="s">
        <v>10</v>
      </c>
      <c r="Q3" s="57"/>
      <c r="R3" s="57"/>
      <c r="S3" s="57"/>
      <c r="T3" s="57"/>
      <c r="U3" s="57"/>
      <c r="V3" s="57"/>
      <c r="W3" s="57"/>
      <c r="X3" s="57"/>
      <c r="Y3" s="57"/>
      <c r="Z3" s="58"/>
      <c r="AA3" s="6"/>
      <c r="AB3" s="16" t="s">
        <v>4</v>
      </c>
      <c r="AC3" s="57" t="s">
        <v>11</v>
      </c>
      <c r="AD3" s="57"/>
      <c r="AE3" s="57"/>
      <c r="AF3" s="57"/>
      <c r="AG3" s="57"/>
      <c r="AH3" s="57"/>
      <c r="AI3" s="57"/>
      <c r="AJ3" s="57"/>
      <c r="AK3" s="57"/>
      <c r="AL3" s="57"/>
      <c r="AM3" s="58"/>
    </row>
    <row r="4" spans="1:39">
      <c r="A4" s="50"/>
      <c r="B4" s="15" t="s">
        <v>5</v>
      </c>
      <c r="C4" s="61" t="s">
        <v>8</v>
      </c>
      <c r="D4" s="59"/>
      <c r="E4" s="59"/>
      <c r="F4" s="59"/>
      <c r="G4" s="59"/>
      <c r="H4" s="59"/>
      <c r="I4" s="59"/>
      <c r="J4" s="59"/>
      <c r="K4" s="59"/>
      <c r="L4" s="59"/>
      <c r="M4" s="62"/>
      <c r="N4" s="6"/>
      <c r="O4" s="15" t="s">
        <v>5</v>
      </c>
      <c r="P4" s="61" t="s">
        <v>8</v>
      </c>
      <c r="Q4" s="59"/>
      <c r="R4" s="59"/>
      <c r="S4" s="59"/>
      <c r="T4" s="59"/>
      <c r="U4" s="59"/>
      <c r="V4" s="59"/>
      <c r="W4" s="59"/>
      <c r="X4" s="59"/>
      <c r="Y4" s="59"/>
      <c r="Z4" s="62"/>
      <c r="AA4" s="6"/>
      <c r="AB4" s="16" t="s">
        <v>5</v>
      </c>
      <c r="AC4" s="59" t="s">
        <v>8</v>
      </c>
      <c r="AD4" s="59"/>
      <c r="AE4" s="59"/>
      <c r="AF4" s="59"/>
      <c r="AG4" s="59"/>
      <c r="AH4" s="59"/>
      <c r="AI4" s="59"/>
      <c r="AJ4" s="59"/>
      <c r="AK4" s="59"/>
      <c r="AL4" s="59"/>
      <c r="AM4" s="62"/>
    </row>
    <row r="5" spans="1:39" ht="16">
      <c r="A5" s="50"/>
      <c r="B5" s="15" t="s">
        <v>6</v>
      </c>
      <c r="C5" s="61" t="s">
        <v>8</v>
      </c>
      <c r="D5" s="59"/>
      <c r="E5" s="59"/>
      <c r="F5" s="55" t="s">
        <v>32</v>
      </c>
      <c r="G5" s="55"/>
      <c r="H5" s="55"/>
      <c r="I5" s="55"/>
      <c r="J5" s="55" t="s">
        <v>33</v>
      </c>
      <c r="K5" s="55"/>
      <c r="L5" s="55"/>
      <c r="M5" s="56"/>
      <c r="N5" s="6"/>
      <c r="O5" s="15" t="s">
        <v>6</v>
      </c>
      <c r="P5" s="61" t="s">
        <v>8</v>
      </c>
      <c r="Q5" s="59"/>
      <c r="R5" s="59"/>
      <c r="S5" s="55" t="s">
        <v>32</v>
      </c>
      <c r="T5" s="55"/>
      <c r="U5" s="55"/>
      <c r="V5" s="55"/>
      <c r="W5" s="55" t="s">
        <v>33</v>
      </c>
      <c r="X5" s="55"/>
      <c r="Y5" s="55"/>
      <c r="Z5" s="56"/>
      <c r="AA5" s="6"/>
      <c r="AB5" s="16" t="s">
        <v>6</v>
      </c>
      <c r="AC5" s="59" t="s">
        <v>8</v>
      </c>
      <c r="AD5" s="59"/>
      <c r="AE5" s="59"/>
      <c r="AF5" s="55" t="s">
        <v>34</v>
      </c>
      <c r="AG5" s="55"/>
      <c r="AH5" s="55"/>
      <c r="AI5" s="55"/>
      <c r="AJ5" s="55" t="s">
        <v>35</v>
      </c>
      <c r="AK5" s="55"/>
      <c r="AL5" s="55"/>
      <c r="AM5" s="56"/>
    </row>
    <row r="6" spans="1:39" ht="30" customHeight="1">
      <c r="A6" s="50"/>
      <c r="B6" s="38" t="s">
        <v>2</v>
      </c>
      <c r="C6" s="30" t="s">
        <v>27</v>
      </c>
      <c r="D6" s="30" t="s">
        <v>38</v>
      </c>
      <c r="E6" s="31" t="s">
        <v>7</v>
      </c>
      <c r="F6" s="29" t="s">
        <v>27</v>
      </c>
      <c r="G6" s="30" t="s">
        <v>38</v>
      </c>
      <c r="H6" s="31" t="s">
        <v>7</v>
      </c>
      <c r="I6" s="34" t="s">
        <v>31</v>
      </c>
      <c r="J6" s="30" t="s">
        <v>27</v>
      </c>
      <c r="K6" s="30" t="s">
        <v>38</v>
      </c>
      <c r="L6" s="31" t="s">
        <v>7</v>
      </c>
      <c r="M6" s="41" t="s">
        <v>31</v>
      </c>
      <c r="N6" s="3"/>
      <c r="O6" s="38" t="s">
        <v>2</v>
      </c>
      <c r="P6" s="30" t="s">
        <v>27</v>
      </c>
      <c r="Q6" s="30" t="s">
        <v>38</v>
      </c>
      <c r="R6" s="31" t="s">
        <v>7</v>
      </c>
      <c r="S6" s="29" t="s">
        <v>27</v>
      </c>
      <c r="T6" s="30" t="s">
        <v>38</v>
      </c>
      <c r="U6" s="31" t="s">
        <v>7</v>
      </c>
      <c r="V6" s="34" t="s">
        <v>31</v>
      </c>
      <c r="W6" s="30" t="s">
        <v>27</v>
      </c>
      <c r="X6" s="30" t="s">
        <v>38</v>
      </c>
      <c r="Y6" s="31" t="s">
        <v>7</v>
      </c>
      <c r="Z6" s="41" t="s">
        <v>31</v>
      </c>
      <c r="AA6" s="3"/>
      <c r="AB6" s="38" t="s">
        <v>2</v>
      </c>
      <c r="AC6" s="30" t="s">
        <v>27</v>
      </c>
      <c r="AD6" s="30" t="s">
        <v>38</v>
      </c>
      <c r="AE6" s="31" t="s">
        <v>7</v>
      </c>
      <c r="AF6" s="29" t="s">
        <v>27</v>
      </c>
      <c r="AG6" s="30" t="s">
        <v>38</v>
      </c>
      <c r="AH6" s="31" t="s">
        <v>7</v>
      </c>
      <c r="AI6" s="34" t="s">
        <v>31</v>
      </c>
      <c r="AJ6" s="30" t="s">
        <v>27</v>
      </c>
      <c r="AK6" s="30" t="s">
        <v>38</v>
      </c>
      <c r="AL6" s="31" t="s">
        <v>7</v>
      </c>
      <c r="AM6" s="41" t="s">
        <v>31</v>
      </c>
    </row>
    <row r="7" spans="1:39">
      <c r="A7" s="50"/>
      <c r="B7" s="15" t="s">
        <v>28</v>
      </c>
      <c r="C7" s="3" t="s">
        <v>23</v>
      </c>
      <c r="D7" s="3" t="s">
        <v>23</v>
      </c>
      <c r="E7" s="6" t="s">
        <v>23</v>
      </c>
      <c r="F7" s="9">
        <v>2.95</v>
      </c>
      <c r="G7" s="3">
        <v>3.47</v>
      </c>
      <c r="H7" s="6">
        <f>F7/G7</f>
        <v>0.85014409221902021</v>
      </c>
      <c r="I7" s="7">
        <f>LOG(H7,2)</f>
        <v>-0.23422070832905725</v>
      </c>
      <c r="J7" s="3">
        <v>0.23</v>
      </c>
      <c r="K7" s="3">
        <v>0.27</v>
      </c>
      <c r="L7" s="6">
        <f>J7/K7</f>
        <v>0.85185185185185186</v>
      </c>
      <c r="M7" s="21">
        <f>LOG(L7,2)</f>
        <v>-0.23132554610645564</v>
      </c>
      <c r="N7" s="3"/>
      <c r="O7" s="15" t="s">
        <v>28</v>
      </c>
      <c r="P7" s="3" t="s">
        <v>23</v>
      </c>
      <c r="Q7" s="3" t="s">
        <v>23</v>
      </c>
      <c r="R7" s="6" t="s">
        <v>23</v>
      </c>
      <c r="S7" s="9">
        <v>5.59</v>
      </c>
      <c r="T7" s="3">
        <v>3.23</v>
      </c>
      <c r="U7" s="6">
        <f>S7/T7</f>
        <v>1.7306501547987616</v>
      </c>
      <c r="V7" s="7">
        <f>LOG(U7,2)</f>
        <v>0.79131411814926522</v>
      </c>
      <c r="W7" s="3">
        <v>8.14</v>
      </c>
      <c r="X7" s="3">
        <v>0.25</v>
      </c>
      <c r="Y7" s="6">
        <f>W7/X7</f>
        <v>32.56</v>
      </c>
      <c r="Z7" s="21">
        <f>LOG(Y7,2)</f>
        <v>5.0250287944915222</v>
      </c>
      <c r="AA7" s="3"/>
      <c r="AB7" s="15" t="s">
        <v>28</v>
      </c>
      <c r="AC7" s="6" t="s">
        <v>23</v>
      </c>
      <c r="AD7" s="6" t="s">
        <v>23</v>
      </c>
      <c r="AE7" s="6" t="s">
        <v>23</v>
      </c>
      <c r="AF7" s="9">
        <v>6.49</v>
      </c>
      <c r="AG7" s="3">
        <v>4.24</v>
      </c>
      <c r="AH7" s="6">
        <f>AF7/AG7</f>
        <v>1.5306603773584906</v>
      </c>
      <c r="AI7" s="7">
        <f>LOG(AH7,2)</f>
        <v>0.61415421343593946</v>
      </c>
      <c r="AJ7" s="3">
        <v>5.35</v>
      </c>
      <c r="AK7" s="3">
        <v>0.25</v>
      </c>
      <c r="AL7" s="6">
        <f>AJ7/AK7</f>
        <v>21.4</v>
      </c>
      <c r="AM7" s="21">
        <f>LOG(AL7,2)</f>
        <v>4.4195388915137848</v>
      </c>
    </row>
    <row r="8" spans="1:39" ht="16" customHeight="1">
      <c r="A8" s="50"/>
      <c r="B8" s="15" t="s">
        <v>29</v>
      </c>
      <c r="C8" s="3"/>
      <c r="D8" s="3"/>
      <c r="E8" s="6"/>
      <c r="F8" s="9">
        <v>5.14</v>
      </c>
      <c r="G8" s="3">
        <v>4.8</v>
      </c>
      <c r="H8" s="6">
        <f t="shared" ref="H8" si="0">F8/G8</f>
        <v>1.0708333333333333</v>
      </c>
      <c r="I8" s="7">
        <f t="shared" ref="I8:I12" si="1">LOG(H8,2)</f>
        <v>9.8733953585359552E-2</v>
      </c>
      <c r="J8" s="3">
        <v>0.18</v>
      </c>
      <c r="K8" s="3">
        <v>0.16</v>
      </c>
      <c r="L8" s="6">
        <f t="shared" ref="L8:L13" si="2">J8/K8</f>
        <v>1.125</v>
      </c>
      <c r="M8" s="21">
        <f t="shared" ref="M8:M13" si="3">LOG(L8,2)</f>
        <v>0.16992500144231237</v>
      </c>
      <c r="N8" s="3"/>
      <c r="O8" s="15" t="s">
        <v>29</v>
      </c>
      <c r="P8" s="3"/>
      <c r="Q8" s="3"/>
      <c r="R8" s="6"/>
      <c r="S8" s="9">
        <v>10.75</v>
      </c>
      <c r="T8" s="3">
        <v>6.13</v>
      </c>
      <c r="U8" s="6">
        <f t="shared" ref="U8:U11" si="4">S8/T8</f>
        <v>1.7536704730831973</v>
      </c>
      <c r="V8" s="7">
        <f t="shared" ref="V8:V11" si="5">LOG(U8,2)</f>
        <v>0.81037768078604122</v>
      </c>
      <c r="W8" s="3">
        <v>7.85</v>
      </c>
      <c r="X8" s="3">
        <v>0.27</v>
      </c>
      <c r="Y8" s="6">
        <f t="shared" ref="Y8:Y14" si="6">W8/X8</f>
        <v>29.074074074074069</v>
      </c>
      <c r="Z8" s="21">
        <f t="shared" ref="Z8:Z14" si="7">LOG(Y8,2)</f>
        <v>4.8616613416155205</v>
      </c>
      <c r="AA8" s="3"/>
      <c r="AB8" s="15" t="s">
        <v>29</v>
      </c>
      <c r="AC8" s="3"/>
      <c r="AD8" s="3"/>
      <c r="AE8" s="6"/>
      <c r="AF8" s="9">
        <v>3.49</v>
      </c>
      <c r="AG8" s="3">
        <v>1.71</v>
      </c>
      <c r="AH8" s="6">
        <f>AF8/AG8</f>
        <v>2.0409356725146202</v>
      </c>
      <c r="AI8" s="7">
        <f>LOG(AH8,2)</f>
        <v>1.0292307113237547</v>
      </c>
      <c r="AJ8" s="3">
        <v>8.3000000000000007</v>
      </c>
      <c r="AK8" s="3">
        <v>0.16</v>
      </c>
      <c r="AL8" s="6">
        <f t="shared" ref="AL8:AL9" si="8">AJ8/AK8</f>
        <v>51.875</v>
      </c>
      <c r="AM8" s="21">
        <f t="shared" ref="AM8:AM9" si="9">LOG(AL8,2)</f>
        <v>5.6969675262342871</v>
      </c>
    </row>
    <row r="9" spans="1:39">
      <c r="A9" s="50"/>
      <c r="B9" s="15" t="s">
        <v>30</v>
      </c>
      <c r="C9" s="3"/>
      <c r="D9" s="3"/>
      <c r="E9" s="6"/>
      <c r="F9" s="36">
        <v>6.11</v>
      </c>
      <c r="G9" s="28">
        <v>5.0999999999999996</v>
      </c>
      <c r="H9" s="35">
        <v>1.2</v>
      </c>
      <c r="I9" s="7">
        <f t="shared" si="1"/>
        <v>0.26303440583379378</v>
      </c>
      <c r="J9" s="3">
        <v>0.14000000000000001</v>
      </c>
      <c r="K9" s="3">
        <v>0.13</v>
      </c>
      <c r="L9" s="6">
        <f t="shared" si="2"/>
        <v>1.0769230769230771</v>
      </c>
      <c r="M9" s="21">
        <f t="shared" si="3"/>
        <v>0.10691520391651219</v>
      </c>
      <c r="N9" s="3"/>
      <c r="O9" s="15" t="s">
        <v>30</v>
      </c>
      <c r="P9" s="3"/>
      <c r="Q9" s="3"/>
      <c r="R9" s="6"/>
      <c r="S9" s="9">
        <v>7.51</v>
      </c>
      <c r="T9" s="3">
        <v>4.5</v>
      </c>
      <c r="U9" s="6">
        <f t="shared" si="4"/>
        <v>1.6688888888888889</v>
      </c>
      <c r="V9" s="7">
        <f t="shared" si="5"/>
        <v>0.73888790629723478</v>
      </c>
      <c r="W9" s="3">
        <v>12.52</v>
      </c>
      <c r="X9" s="3">
        <v>0.26</v>
      </c>
      <c r="Y9" s="6">
        <f t="shared" si="6"/>
        <v>48.153846153846153</v>
      </c>
      <c r="Z9" s="21">
        <f t="shared" si="7"/>
        <v>5.5895791287915264</v>
      </c>
      <c r="AA9" s="3"/>
      <c r="AB9" s="15" t="s">
        <v>30</v>
      </c>
      <c r="AC9" s="3"/>
      <c r="AD9" s="3"/>
      <c r="AE9" s="6"/>
      <c r="AF9" s="9"/>
      <c r="AG9" s="3"/>
      <c r="AH9" s="6"/>
      <c r="AI9" s="7"/>
      <c r="AJ9" s="3">
        <v>8.9499999999999993</v>
      </c>
      <c r="AK9" s="3">
        <v>0.18</v>
      </c>
      <c r="AL9" s="6">
        <f t="shared" si="8"/>
        <v>49.722222222222221</v>
      </c>
      <c r="AM9" s="21">
        <f t="shared" si="9"/>
        <v>5.635818870709306</v>
      </c>
    </row>
    <row r="10" spans="1:39">
      <c r="A10" s="50"/>
      <c r="B10" s="15"/>
      <c r="C10" s="3"/>
      <c r="D10" s="3"/>
      <c r="E10" s="6"/>
      <c r="F10" s="9">
        <v>4.03</v>
      </c>
      <c r="G10" s="3">
        <v>3.62</v>
      </c>
      <c r="H10" s="6">
        <f t="shared" ref="H10:H12" si="10">F10/G10</f>
        <v>1.1132596685082874</v>
      </c>
      <c r="I10" s="7">
        <f t="shared" si="1"/>
        <v>0.15479014144476214</v>
      </c>
      <c r="J10" s="3">
        <v>0.21</v>
      </c>
      <c r="K10" s="3">
        <v>0.25</v>
      </c>
      <c r="L10" s="6">
        <f t="shared" si="2"/>
        <v>0.84</v>
      </c>
      <c r="M10" s="21">
        <f t="shared" si="3"/>
        <v>-0.2515387669959645</v>
      </c>
      <c r="N10" s="3"/>
      <c r="O10" s="15"/>
      <c r="P10" s="3"/>
      <c r="Q10" s="3"/>
      <c r="R10" s="6"/>
      <c r="S10" s="9">
        <v>6.35</v>
      </c>
      <c r="T10" s="3">
        <v>3.62</v>
      </c>
      <c r="U10" s="6">
        <f t="shared" si="4"/>
        <v>1.7541436464088396</v>
      </c>
      <c r="V10" s="7">
        <f t="shared" si="5"/>
        <v>0.81076689457632267</v>
      </c>
      <c r="W10" s="3">
        <v>9.41</v>
      </c>
      <c r="X10" s="3">
        <v>0.14000000000000001</v>
      </c>
      <c r="Y10" s="6">
        <f t="shared" si="6"/>
        <v>67.214285714285708</v>
      </c>
      <c r="Z10" s="21">
        <f t="shared" si="7"/>
        <v>6.0706959906709335</v>
      </c>
      <c r="AA10" s="3"/>
      <c r="AB10" s="15"/>
      <c r="AC10" s="3"/>
      <c r="AD10" s="3"/>
      <c r="AE10" s="6"/>
      <c r="AF10" s="9"/>
      <c r="AG10" s="3"/>
      <c r="AH10" s="6"/>
      <c r="AI10" s="7"/>
      <c r="AJ10" s="3"/>
      <c r="AK10" s="3"/>
      <c r="AL10" s="6"/>
      <c r="AM10" s="21"/>
    </row>
    <row r="11" spans="1:39">
      <c r="A11" s="50"/>
      <c r="B11" s="15"/>
      <c r="C11" s="3"/>
      <c r="D11" s="3"/>
      <c r="E11" s="6"/>
      <c r="F11" s="9">
        <v>2.67</v>
      </c>
      <c r="G11" s="3">
        <v>3.15</v>
      </c>
      <c r="H11" s="6">
        <f t="shared" si="10"/>
        <v>0.84761904761904761</v>
      </c>
      <c r="I11" s="7">
        <f t="shared" si="1"/>
        <v>-0.2385120866997249</v>
      </c>
      <c r="J11" s="3">
        <v>0.28000000000000003</v>
      </c>
      <c r="K11" s="3">
        <v>0.38</v>
      </c>
      <c r="L11" s="6">
        <f t="shared" si="2"/>
        <v>0.73684210526315796</v>
      </c>
      <c r="M11" s="21">
        <f t="shared" si="3"/>
        <v>-0.44057259138598126</v>
      </c>
      <c r="N11" s="3"/>
      <c r="O11" s="37"/>
      <c r="P11" s="28"/>
      <c r="Q11" s="28"/>
      <c r="R11" s="35"/>
      <c r="S11" s="36">
        <v>4.1100000000000003</v>
      </c>
      <c r="T11" s="28">
        <v>2.31</v>
      </c>
      <c r="U11" s="35">
        <f t="shared" si="4"/>
        <v>1.7792207792207793</v>
      </c>
      <c r="V11" s="7">
        <f t="shared" si="5"/>
        <v>0.83124554226562541</v>
      </c>
      <c r="W11" s="28">
        <v>7.59</v>
      </c>
      <c r="X11" s="28">
        <v>0.18</v>
      </c>
      <c r="Y11" s="35">
        <f t="shared" si="6"/>
        <v>42.166666666666664</v>
      </c>
      <c r="Z11" s="21">
        <f t="shared" si="7"/>
        <v>5.3980310739731543</v>
      </c>
      <c r="AA11" s="3"/>
      <c r="AB11" s="15"/>
      <c r="AC11" s="3"/>
      <c r="AD11" s="3"/>
      <c r="AE11" s="6"/>
      <c r="AF11" s="9"/>
      <c r="AG11" s="3"/>
      <c r="AH11" s="6"/>
      <c r="AI11" s="7"/>
      <c r="AJ11" s="3"/>
      <c r="AK11" s="3"/>
      <c r="AL11" s="6"/>
      <c r="AM11" s="21"/>
    </row>
    <row r="12" spans="1:39">
      <c r="A12" s="50"/>
      <c r="B12" s="15"/>
      <c r="C12" s="3"/>
      <c r="D12" s="3"/>
      <c r="E12" s="6"/>
      <c r="F12" s="9">
        <v>4.25</v>
      </c>
      <c r="G12" s="3">
        <v>2.76</v>
      </c>
      <c r="H12" s="6">
        <f t="shared" si="10"/>
        <v>1.5398550724637683</v>
      </c>
      <c r="I12" s="7">
        <f t="shared" si="1"/>
        <v>0.62279457424689522</v>
      </c>
      <c r="J12" s="3">
        <v>0.09</v>
      </c>
      <c r="K12" s="3">
        <v>0.12</v>
      </c>
      <c r="L12" s="6">
        <f t="shared" si="2"/>
        <v>0.75</v>
      </c>
      <c r="M12" s="21">
        <f t="shared" si="3"/>
        <v>-0.41503749927884381</v>
      </c>
      <c r="N12" s="3"/>
      <c r="O12" s="15"/>
      <c r="P12" s="3"/>
      <c r="Q12" s="3"/>
      <c r="R12" s="6"/>
      <c r="S12" s="9"/>
      <c r="T12" s="3"/>
      <c r="U12" s="6"/>
      <c r="V12" s="7"/>
      <c r="W12" s="3">
        <v>9</v>
      </c>
      <c r="X12" s="3">
        <v>0.11</v>
      </c>
      <c r="Y12" s="6">
        <f t="shared" si="6"/>
        <v>81.818181818181813</v>
      </c>
      <c r="Z12" s="21">
        <f t="shared" si="7"/>
        <v>6.3543495725797401</v>
      </c>
      <c r="AA12" s="3"/>
      <c r="AB12" s="15"/>
      <c r="AC12" s="3"/>
      <c r="AD12" s="3"/>
      <c r="AE12" s="6"/>
      <c r="AF12" s="9"/>
      <c r="AG12" s="3"/>
      <c r="AH12" s="6"/>
      <c r="AI12" s="7"/>
      <c r="AJ12" s="3"/>
      <c r="AK12" s="3"/>
      <c r="AL12" s="6"/>
      <c r="AM12" s="21"/>
    </row>
    <row r="13" spans="1:39">
      <c r="A13" s="50"/>
      <c r="B13" s="15"/>
      <c r="C13" s="3"/>
      <c r="D13" s="3"/>
      <c r="E13" s="6"/>
      <c r="F13" s="9"/>
      <c r="G13" s="3"/>
      <c r="H13" s="6"/>
      <c r="I13" s="7"/>
      <c r="J13" s="3">
        <v>0.22</v>
      </c>
      <c r="K13" s="3">
        <v>0.13</v>
      </c>
      <c r="L13" s="6">
        <f t="shared" si="2"/>
        <v>1.6923076923076923</v>
      </c>
      <c r="M13" s="21">
        <f t="shared" si="3"/>
        <v>0.75899190049620513</v>
      </c>
      <c r="N13" s="3"/>
      <c r="O13" s="15"/>
      <c r="P13" s="3"/>
      <c r="Q13" s="3"/>
      <c r="R13" s="6"/>
      <c r="S13" s="9"/>
      <c r="T13" s="3"/>
      <c r="U13" s="6"/>
      <c r="V13" s="7"/>
      <c r="W13" s="3">
        <v>11.79</v>
      </c>
      <c r="X13" s="3">
        <v>0.28000000000000003</v>
      </c>
      <c r="Y13" s="6">
        <f t="shared" si="6"/>
        <v>42.107142857142847</v>
      </c>
      <c r="Z13" s="21">
        <f t="shared" si="7"/>
        <v>5.3959930809221586</v>
      </c>
      <c r="AA13" s="3"/>
      <c r="AB13" s="15"/>
      <c r="AC13" s="3"/>
      <c r="AD13" s="3"/>
      <c r="AE13" s="6"/>
      <c r="AF13" s="9"/>
      <c r="AG13" s="3"/>
      <c r="AH13" s="6"/>
      <c r="AI13" s="7"/>
      <c r="AJ13" s="3"/>
      <c r="AK13" s="3"/>
      <c r="AL13" s="6"/>
      <c r="AM13" s="21"/>
    </row>
    <row r="14" spans="1:39">
      <c r="A14" s="50"/>
      <c r="B14" s="15"/>
      <c r="C14" s="3"/>
      <c r="D14" s="3"/>
      <c r="E14" s="6"/>
      <c r="F14" s="9"/>
      <c r="G14" s="3"/>
      <c r="H14" s="6"/>
      <c r="I14" s="7"/>
      <c r="J14" s="3"/>
      <c r="K14" s="3"/>
      <c r="L14" s="6"/>
      <c r="M14" s="21"/>
      <c r="N14" s="3"/>
      <c r="O14" s="15"/>
      <c r="P14" s="3"/>
      <c r="Q14" s="3"/>
      <c r="R14" s="6"/>
      <c r="S14" s="9"/>
      <c r="T14" s="3"/>
      <c r="U14" s="6"/>
      <c r="V14" s="7"/>
      <c r="W14" s="3">
        <v>4.53</v>
      </c>
      <c r="X14" s="3">
        <v>0.11</v>
      </c>
      <c r="Y14" s="6">
        <f t="shared" si="6"/>
        <v>41.181818181818187</v>
      </c>
      <c r="Z14" s="21">
        <f t="shared" si="7"/>
        <v>5.3639356214089382</v>
      </c>
      <c r="AA14" s="3"/>
      <c r="AB14" s="15"/>
      <c r="AC14" s="3"/>
      <c r="AD14" s="3"/>
      <c r="AE14" s="6"/>
      <c r="AF14" s="9"/>
      <c r="AG14" s="3"/>
      <c r="AH14" s="6"/>
      <c r="AI14" s="7"/>
      <c r="AJ14" s="3"/>
      <c r="AK14" s="3"/>
      <c r="AL14" s="6"/>
      <c r="AM14" s="21"/>
    </row>
    <row r="15" spans="1:39">
      <c r="A15" s="50"/>
      <c r="B15" s="20" t="s">
        <v>26</v>
      </c>
      <c r="C15" s="11"/>
      <c r="D15" s="11"/>
      <c r="E15" s="11"/>
      <c r="F15" s="8"/>
      <c r="G15" s="11"/>
      <c r="H15" s="11">
        <f>AVERAGE(H7:H14)</f>
        <v>1.1036185356905761</v>
      </c>
      <c r="I15" s="12">
        <f>AVERAGE(I7:I14)</f>
        <v>0.11110338001367143</v>
      </c>
      <c r="J15" s="11"/>
      <c r="K15" s="11"/>
      <c r="L15" s="11">
        <f>AVERAGE(L7:L14)</f>
        <v>1.010417818049397</v>
      </c>
      <c r="M15" s="42">
        <f>AVERAGE(M7:M14)</f>
        <v>-4.3234613987459349E-2</v>
      </c>
      <c r="N15" s="3"/>
      <c r="O15" s="20" t="s">
        <v>26</v>
      </c>
      <c r="P15" s="11"/>
      <c r="Q15" s="11"/>
      <c r="R15" s="11"/>
      <c r="S15" s="8"/>
      <c r="T15" s="11"/>
      <c r="U15" s="11">
        <f>AVERAGE(U7:U14)</f>
        <v>1.7373147884800932</v>
      </c>
      <c r="V15" s="12">
        <f>AVERAGE(V7:V14)</f>
        <v>0.79651842841489784</v>
      </c>
      <c r="W15" s="11"/>
      <c r="X15" s="11"/>
      <c r="Y15" s="11">
        <f>AVERAGE(Y7:Y14)</f>
        <v>48.034501933251931</v>
      </c>
      <c r="Z15" s="42">
        <f>AVERAGE(Z7:Z14)</f>
        <v>5.5074093255566865</v>
      </c>
      <c r="AA15" s="3"/>
      <c r="AB15" s="20" t="s">
        <v>26</v>
      </c>
      <c r="AC15" s="11"/>
      <c r="AD15" s="11"/>
      <c r="AE15" s="11"/>
      <c r="AF15" s="8"/>
      <c r="AG15" s="11"/>
      <c r="AH15" s="11">
        <f>AVERAGE(AH7:AH14)</f>
        <v>1.7857980249365553</v>
      </c>
      <c r="AI15" s="12">
        <f>AVERAGE(AI7:AI14)</f>
        <v>0.82169246237984706</v>
      </c>
      <c r="AJ15" s="11"/>
      <c r="AK15" s="11"/>
      <c r="AL15" s="11">
        <f>AVERAGE(AL7:AL14)</f>
        <v>40.99907407407408</v>
      </c>
      <c r="AM15" s="42">
        <f>AVERAGE(AM7:AM14)</f>
        <v>5.2507750961524593</v>
      </c>
    </row>
    <row r="16" spans="1:39">
      <c r="A16" s="50"/>
      <c r="B16" s="15" t="s">
        <v>0</v>
      </c>
      <c r="C16" s="6"/>
      <c r="D16" s="6"/>
      <c r="E16" s="6"/>
      <c r="F16" s="5"/>
      <c r="G16" s="6"/>
      <c r="H16" s="6">
        <f>STDEV(H7:H14)</f>
        <v>0.25711653194612472</v>
      </c>
      <c r="I16" s="7">
        <f>STDEV(I7:I14)</f>
        <v>0.32510064633957358</v>
      </c>
      <c r="J16" s="6"/>
      <c r="K16" s="6"/>
      <c r="L16" s="6">
        <f>STDEV(L7:L14)</f>
        <v>0.33649475860786587</v>
      </c>
      <c r="M16" s="21">
        <f>STDEV(M7:M14)</f>
        <v>0.42552576159920558</v>
      </c>
      <c r="N16" s="3"/>
      <c r="O16" s="15" t="s">
        <v>0</v>
      </c>
      <c r="P16" s="6"/>
      <c r="Q16" s="6"/>
      <c r="R16" s="6"/>
      <c r="S16" s="5"/>
      <c r="T16" s="6"/>
      <c r="U16" s="6">
        <f>STDEV(U7:U14)</f>
        <v>4.1932541107571011E-2</v>
      </c>
      <c r="V16" s="7">
        <f>STDEV(V7:V14)</f>
        <v>3.5176099931406295E-2</v>
      </c>
      <c r="W16" s="6"/>
      <c r="X16" s="6"/>
      <c r="Y16" s="6">
        <f>STDEV(Y7:Y14)</f>
        <v>17.827337599128057</v>
      </c>
      <c r="Z16" s="21">
        <f>STDEV(Z7:Z14)</f>
        <v>0.49799524473794649</v>
      </c>
      <c r="AA16" s="3"/>
      <c r="AB16" s="15" t="s">
        <v>0</v>
      </c>
      <c r="AC16" s="6"/>
      <c r="AD16" s="6"/>
      <c r="AE16" s="6"/>
      <c r="AF16" s="5"/>
      <c r="AG16" s="6"/>
      <c r="AH16" s="6">
        <f>STDEV(AH7:AH14)</f>
        <v>0.36081912147686857</v>
      </c>
      <c r="AI16" s="7">
        <f>STDEV(AI7:AI14)</f>
        <v>0.29350340636763772</v>
      </c>
      <c r="AJ16" s="6"/>
      <c r="AK16" s="6"/>
      <c r="AL16" s="6">
        <f>STDEV(AL7:AL14)</f>
        <v>17.007392259276696</v>
      </c>
      <c r="AM16" s="21">
        <f>STDEV(AM7:AM14)</f>
        <v>0.72052065233739937</v>
      </c>
    </row>
    <row r="17" spans="1:39">
      <c r="A17" s="50"/>
      <c r="B17" s="15" t="s">
        <v>1</v>
      </c>
      <c r="C17" s="6"/>
      <c r="D17" s="6"/>
      <c r="E17" s="6"/>
      <c r="F17" s="5"/>
      <c r="G17" s="6"/>
      <c r="H17" s="6">
        <f>H16/SQRT(COUNT(H7:H14))</f>
        <v>0.10496738461700264</v>
      </c>
      <c r="I17" s="7">
        <f>I16/SQRT(COUNT(I7:I14))</f>
        <v>0.13272178309682786</v>
      </c>
      <c r="J17" s="6"/>
      <c r="K17" s="6"/>
      <c r="L17" s="6">
        <f>L16/SQRT(COUNT(L7:L14))</f>
        <v>0.12718306410758914</v>
      </c>
      <c r="M17" s="21">
        <f>M16/SQRT(COUNT(M7:M14))</f>
        <v>0.16083362023469377</v>
      </c>
      <c r="N17" s="3"/>
      <c r="O17" s="15" t="s">
        <v>1</v>
      </c>
      <c r="P17" s="6"/>
      <c r="Q17" s="6"/>
      <c r="R17" s="6"/>
      <c r="S17" s="5"/>
      <c r="T17" s="6"/>
      <c r="U17" s="6">
        <f>U16/SQRT(COUNT(U7:U14))</f>
        <v>1.8752802477166621E-2</v>
      </c>
      <c r="V17" s="7">
        <f>V16/SQRT(COUNT(V7:V14))</f>
        <v>1.5731230125990033E-2</v>
      </c>
      <c r="W17" s="6"/>
      <c r="X17" s="6"/>
      <c r="Y17" s="6">
        <f>Y16/SQRT(COUNT(Y7:Y14))</f>
        <v>6.3029156534226773</v>
      </c>
      <c r="Z17" s="21">
        <f>Z16/SQRT(COUNT(Z7:Z14))</f>
        <v>0.17606790727642815</v>
      </c>
      <c r="AA17" s="3"/>
      <c r="AB17" s="15" t="s">
        <v>1</v>
      </c>
      <c r="AC17" s="6"/>
      <c r="AD17" s="6"/>
      <c r="AE17" s="6"/>
      <c r="AF17" s="5"/>
      <c r="AG17" s="6"/>
      <c r="AH17" s="6">
        <f>AH16/SQRT(COUNT(AH7:AH14))</f>
        <v>0.2551376475780664</v>
      </c>
      <c r="AI17" s="7">
        <f>AI16/SQRT(COUNT(AI7:AI14))</f>
        <v>0.20753824894390754</v>
      </c>
      <c r="AJ17" s="6"/>
      <c r="AK17" s="6"/>
      <c r="AL17" s="6">
        <f>AL16/SQRT(COUNT(AL7:AL14))</f>
        <v>9.8192224991069583</v>
      </c>
      <c r="AM17" s="21">
        <f>AM16/SQRT(COUNT(AM7:AM14))</f>
        <v>0.41599279258368232</v>
      </c>
    </row>
    <row r="18" spans="1:39" ht="16" thickBot="1">
      <c r="A18" s="51"/>
      <c r="B18" s="45" t="s">
        <v>3</v>
      </c>
      <c r="C18" s="26"/>
      <c r="D18" s="26"/>
      <c r="E18" s="26"/>
      <c r="F18" s="18"/>
      <c r="G18" s="26"/>
      <c r="H18" s="26">
        <f>COUNT(H7:H14)</f>
        <v>6</v>
      </c>
      <c r="I18" s="43">
        <f>COUNT(I7:I14)</f>
        <v>6</v>
      </c>
      <c r="J18" s="26"/>
      <c r="K18" s="26"/>
      <c r="L18" s="26">
        <f>COUNT(L7:L14)</f>
        <v>7</v>
      </c>
      <c r="M18" s="44">
        <f>COUNT(M7:M14)</f>
        <v>7</v>
      </c>
      <c r="N18" s="19"/>
      <c r="O18" s="45" t="s">
        <v>3</v>
      </c>
      <c r="P18" s="26"/>
      <c r="Q18" s="26"/>
      <c r="R18" s="26"/>
      <c r="S18" s="18"/>
      <c r="T18" s="26"/>
      <c r="U18" s="26">
        <f>COUNT(U7:U14)</f>
        <v>5</v>
      </c>
      <c r="V18" s="43">
        <f>COUNT(V7:V14)</f>
        <v>5</v>
      </c>
      <c r="W18" s="26"/>
      <c r="X18" s="26"/>
      <c r="Y18" s="26">
        <f>COUNT(Y7:Y14)</f>
        <v>8</v>
      </c>
      <c r="Z18" s="44">
        <f>COUNT(Z7:Z14)</f>
        <v>8</v>
      </c>
      <c r="AA18" s="19"/>
      <c r="AB18" s="45" t="s">
        <v>3</v>
      </c>
      <c r="AC18" s="26"/>
      <c r="AD18" s="26"/>
      <c r="AE18" s="26"/>
      <c r="AF18" s="18"/>
      <c r="AG18" s="26"/>
      <c r="AH18" s="26">
        <f>COUNT(AH7:AH14)</f>
        <v>2</v>
      </c>
      <c r="AI18" s="43">
        <f>COUNT(AI7:AI14)</f>
        <v>2</v>
      </c>
      <c r="AJ18" s="26"/>
      <c r="AK18" s="26"/>
      <c r="AL18" s="26">
        <f>COUNT(AL7:AL14)</f>
        <v>3</v>
      </c>
      <c r="AM18" s="44">
        <f>COUNT(AM7:AM14)</f>
        <v>3</v>
      </c>
    </row>
    <row r="19" spans="1:39" ht="17" thickTop="1" thickBot="1">
      <c r="B19" s="22"/>
      <c r="C19" s="3"/>
      <c r="D19" s="3"/>
      <c r="E19" s="3"/>
      <c r="F19" s="3"/>
      <c r="G19" s="3"/>
      <c r="H19" s="3"/>
      <c r="I19" s="3"/>
      <c r="J19" s="3"/>
      <c r="K19" s="3"/>
      <c r="L19" s="3"/>
      <c r="M19" s="17"/>
      <c r="N19" s="3"/>
      <c r="O19" s="22"/>
      <c r="P19" s="3"/>
      <c r="Q19" s="3"/>
      <c r="R19" s="3"/>
      <c r="S19" s="3"/>
      <c r="T19" s="3"/>
      <c r="U19" s="3"/>
      <c r="V19" s="3"/>
      <c r="W19" s="3"/>
      <c r="X19" s="3"/>
      <c r="Y19" s="3"/>
      <c r="Z19" s="17"/>
      <c r="AA19" s="3"/>
      <c r="AB19" s="22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17"/>
    </row>
    <row r="20" spans="1:39" ht="16" thickTop="1">
      <c r="A20" s="49" t="s">
        <v>19</v>
      </c>
      <c r="B20" s="23" t="s">
        <v>12</v>
      </c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40"/>
      <c r="N20" s="27"/>
      <c r="O20" s="23" t="s">
        <v>13</v>
      </c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5"/>
      <c r="AA20" s="27"/>
      <c r="AB20" s="23" t="s">
        <v>18</v>
      </c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40"/>
    </row>
    <row r="21" spans="1:39">
      <c r="A21" s="50"/>
      <c r="B21" s="20" t="s">
        <v>4</v>
      </c>
      <c r="C21" s="57" t="s">
        <v>9</v>
      </c>
      <c r="D21" s="57"/>
      <c r="E21" s="57"/>
      <c r="F21" s="57"/>
      <c r="G21" s="57"/>
      <c r="H21" s="57"/>
      <c r="I21" s="57"/>
      <c r="J21" s="57"/>
      <c r="K21" s="57"/>
      <c r="L21" s="57"/>
      <c r="M21" s="58"/>
      <c r="N21" s="3"/>
      <c r="O21" s="20" t="s">
        <v>4</v>
      </c>
      <c r="P21" s="60" t="s">
        <v>10</v>
      </c>
      <c r="Q21" s="57"/>
      <c r="R21" s="57"/>
      <c r="S21" s="57"/>
      <c r="T21" s="57"/>
      <c r="U21" s="57"/>
      <c r="V21" s="57"/>
      <c r="W21" s="57"/>
      <c r="X21" s="57"/>
      <c r="Y21" s="57"/>
      <c r="Z21" s="58"/>
      <c r="AA21" s="3"/>
      <c r="AB21" s="16" t="s">
        <v>4</v>
      </c>
      <c r="AC21" s="57" t="s">
        <v>11</v>
      </c>
      <c r="AD21" s="57"/>
      <c r="AE21" s="57"/>
      <c r="AF21" s="57"/>
      <c r="AG21" s="57"/>
      <c r="AH21" s="57"/>
      <c r="AI21" s="57"/>
      <c r="AJ21" s="57"/>
      <c r="AK21" s="57"/>
      <c r="AL21" s="57"/>
      <c r="AM21" s="58"/>
    </row>
    <row r="22" spans="1:39" s="4" customFormat="1" ht="16" customHeight="1">
      <c r="A22" s="50"/>
      <c r="B22" s="15" t="s">
        <v>5</v>
      </c>
      <c r="C22" s="59" t="s">
        <v>8</v>
      </c>
      <c r="D22" s="59"/>
      <c r="E22" s="59"/>
      <c r="F22" s="59"/>
      <c r="G22" s="59"/>
      <c r="H22" s="59"/>
      <c r="I22" s="59"/>
      <c r="J22" s="59"/>
      <c r="K22" s="59"/>
      <c r="L22" s="59"/>
      <c r="M22" s="62"/>
      <c r="N22" s="28"/>
      <c r="O22" s="15" t="s">
        <v>5</v>
      </c>
      <c r="P22" s="61" t="s">
        <v>8</v>
      </c>
      <c r="Q22" s="59"/>
      <c r="R22" s="59"/>
      <c r="S22" s="59"/>
      <c r="T22" s="59"/>
      <c r="U22" s="59"/>
      <c r="V22" s="59"/>
      <c r="W22" s="59"/>
      <c r="X22" s="59"/>
      <c r="Y22" s="59"/>
      <c r="Z22" s="62"/>
      <c r="AA22" s="28"/>
      <c r="AB22" s="16" t="s">
        <v>5</v>
      </c>
      <c r="AC22" s="59" t="s">
        <v>8</v>
      </c>
      <c r="AD22" s="59"/>
      <c r="AE22" s="59"/>
      <c r="AF22" s="59"/>
      <c r="AG22" s="59"/>
      <c r="AH22" s="59"/>
      <c r="AI22" s="59"/>
      <c r="AJ22" s="59"/>
      <c r="AK22" s="59"/>
      <c r="AL22" s="59"/>
      <c r="AM22" s="62"/>
    </row>
    <row r="23" spans="1:39" ht="16">
      <c r="A23" s="50"/>
      <c r="B23" s="15" t="s">
        <v>6</v>
      </c>
      <c r="C23" s="59" t="s">
        <v>8</v>
      </c>
      <c r="D23" s="59"/>
      <c r="E23" s="59"/>
      <c r="F23" s="55" t="s">
        <v>34</v>
      </c>
      <c r="G23" s="55"/>
      <c r="H23" s="55"/>
      <c r="I23" s="55"/>
      <c r="J23" s="55" t="s">
        <v>35</v>
      </c>
      <c r="K23" s="55"/>
      <c r="L23" s="55"/>
      <c r="M23" s="56"/>
      <c r="N23" s="3"/>
      <c r="O23" s="15" t="s">
        <v>6</v>
      </c>
      <c r="P23" s="61" t="s">
        <v>8</v>
      </c>
      <c r="Q23" s="59"/>
      <c r="R23" s="59"/>
      <c r="S23" s="55" t="s">
        <v>34</v>
      </c>
      <c r="T23" s="55"/>
      <c r="U23" s="55"/>
      <c r="V23" s="55"/>
      <c r="W23" s="55" t="s">
        <v>35</v>
      </c>
      <c r="X23" s="55"/>
      <c r="Y23" s="55"/>
      <c r="Z23" s="56"/>
      <c r="AA23" s="3"/>
      <c r="AB23" s="16" t="s">
        <v>6</v>
      </c>
      <c r="AC23" s="59" t="s">
        <v>8</v>
      </c>
      <c r="AD23" s="59"/>
      <c r="AE23" s="59"/>
      <c r="AF23" s="55" t="s">
        <v>34</v>
      </c>
      <c r="AG23" s="55"/>
      <c r="AH23" s="55"/>
      <c r="AI23" s="55"/>
      <c r="AJ23" s="55" t="s">
        <v>35</v>
      </c>
      <c r="AK23" s="55"/>
      <c r="AL23" s="55"/>
      <c r="AM23" s="56"/>
    </row>
    <row r="24" spans="1:39" ht="30" customHeight="1">
      <c r="A24" s="50"/>
      <c r="B24" s="38" t="s">
        <v>2</v>
      </c>
      <c r="C24" s="30" t="s">
        <v>27</v>
      </c>
      <c r="D24" s="30" t="s">
        <v>38</v>
      </c>
      <c r="E24" s="31" t="s">
        <v>7</v>
      </c>
      <c r="F24" s="29" t="s">
        <v>27</v>
      </c>
      <c r="G24" s="30" t="s">
        <v>38</v>
      </c>
      <c r="H24" s="31" t="s">
        <v>7</v>
      </c>
      <c r="I24" s="34" t="s">
        <v>31</v>
      </c>
      <c r="J24" s="29" t="s">
        <v>27</v>
      </c>
      <c r="K24" s="30" t="s">
        <v>38</v>
      </c>
      <c r="L24" s="31" t="s">
        <v>7</v>
      </c>
      <c r="M24" s="41" t="s">
        <v>31</v>
      </c>
      <c r="N24" s="3"/>
      <c r="O24" s="38" t="s">
        <v>2</v>
      </c>
      <c r="P24" s="30" t="s">
        <v>27</v>
      </c>
      <c r="Q24" s="30" t="s">
        <v>38</v>
      </c>
      <c r="R24" s="31" t="s">
        <v>7</v>
      </c>
      <c r="S24" s="29" t="s">
        <v>27</v>
      </c>
      <c r="T24" s="30" t="s">
        <v>38</v>
      </c>
      <c r="U24" s="31" t="s">
        <v>7</v>
      </c>
      <c r="V24" s="34" t="s">
        <v>31</v>
      </c>
      <c r="W24" s="30" t="s">
        <v>27</v>
      </c>
      <c r="X24" s="30" t="s">
        <v>38</v>
      </c>
      <c r="Y24" s="31" t="s">
        <v>7</v>
      </c>
      <c r="Z24" s="41" t="s">
        <v>31</v>
      </c>
      <c r="AA24" s="3"/>
      <c r="AB24" s="38" t="s">
        <v>2</v>
      </c>
      <c r="AC24" s="30" t="s">
        <v>27</v>
      </c>
      <c r="AD24" s="30" t="s">
        <v>38</v>
      </c>
      <c r="AE24" s="31" t="s">
        <v>7</v>
      </c>
      <c r="AF24" s="29" t="s">
        <v>27</v>
      </c>
      <c r="AG24" s="30" t="s">
        <v>38</v>
      </c>
      <c r="AH24" s="31" t="s">
        <v>7</v>
      </c>
      <c r="AI24" s="34" t="s">
        <v>31</v>
      </c>
      <c r="AJ24" s="30" t="s">
        <v>27</v>
      </c>
      <c r="AK24" s="30" t="s">
        <v>38</v>
      </c>
      <c r="AL24" s="31" t="s">
        <v>7</v>
      </c>
      <c r="AM24" s="41" t="s">
        <v>31</v>
      </c>
    </row>
    <row r="25" spans="1:39">
      <c r="A25" s="50"/>
      <c r="B25" s="15" t="s">
        <v>28</v>
      </c>
      <c r="C25" s="3" t="s">
        <v>23</v>
      </c>
      <c r="D25" s="3" t="s">
        <v>23</v>
      </c>
      <c r="E25" s="6" t="s">
        <v>23</v>
      </c>
      <c r="F25" s="9">
        <v>3.49</v>
      </c>
      <c r="G25" s="3">
        <v>2.2200000000000002</v>
      </c>
      <c r="H25" s="6">
        <f>F25/G25</f>
        <v>1.572072072072072</v>
      </c>
      <c r="I25" s="7">
        <f>LOG(H25,2)</f>
        <v>0.65266735985954627</v>
      </c>
      <c r="J25" s="9">
        <v>8.6</v>
      </c>
      <c r="K25" s="3">
        <v>0.66</v>
      </c>
      <c r="L25" s="6">
        <f>J25/K25</f>
        <v>13.030303030303029</v>
      </c>
      <c r="M25" s="21">
        <f>LOG(L25,2)</f>
        <v>3.7037987302310067</v>
      </c>
      <c r="N25" s="3"/>
      <c r="O25" s="15" t="s">
        <v>28</v>
      </c>
      <c r="P25" s="3" t="s">
        <v>17</v>
      </c>
      <c r="Q25" s="3"/>
      <c r="R25" s="6"/>
      <c r="S25" s="9">
        <v>8.11</v>
      </c>
      <c r="T25" s="3">
        <v>7.96</v>
      </c>
      <c r="U25" s="6">
        <f>S25/T25</f>
        <v>1.0188442211055275</v>
      </c>
      <c r="V25" s="7">
        <f>LOG(U25,2)</f>
        <v>2.6933483673624005E-2</v>
      </c>
      <c r="W25" s="3">
        <v>0.24</v>
      </c>
      <c r="X25" s="3">
        <v>0.26</v>
      </c>
      <c r="Y25" s="6">
        <f>W25/X25</f>
        <v>0.92307692307692302</v>
      </c>
      <c r="Z25" s="21">
        <f>LOG(Y25,2)</f>
        <v>-0.11547721741993608</v>
      </c>
      <c r="AA25" s="3"/>
      <c r="AB25" s="15" t="s">
        <v>28</v>
      </c>
      <c r="AC25" s="6" t="s">
        <v>23</v>
      </c>
      <c r="AD25" s="6" t="s">
        <v>23</v>
      </c>
      <c r="AE25" s="6" t="s">
        <v>23</v>
      </c>
      <c r="AF25" s="9">
        <v>5.68</v>
      </c>
      <c r="AG25" s="3">
        <v>3.16</v>
      </c>
      <c r="AH25" s="6">
        <f>AF25/AG25</f>
        <v>1.7974683544303796</v>
      </c>
      <c r="AI25" s="7">
        <f>LOG(AH25,2)</f>
        <v>0.84596637132757901</v>
      </c>
      <c r="AJ25" s="3">
        <v>7.11</v>
      </c>
      <c r="AK25" s="3">
        <v>0.95</v>
      </c>
      <c r="AL25" s="6">
        <f>AJ25/AK25</f>
        <v>7.4842105263157901</v>
      </c>
      <c r="AM25" s="21">
        <f>LOG(AL25,2)</f>
        <v>2.9038501412884679</v>
      </c>
    </row>
    <row r="26" spans="1:39">
      <c r="A26" s="50"/>
      <c r="B26" s="15" t="s">
        <v>29</v>
      </c>
      <c r="C26" s="3"/>
      <c r="D26" s="3"/>
      <c r="E26" s="6"/>
      <c r="F26" s="9">
        <v>6.45</v>
      </c>
      <c r="G26" s="3">
        <v>6.84</v>
      </c>
      <c r="H26" s="6">
        <f t="shared" ref="H26:H34" si="11">F26/G26</f>
        <v>0.94298245614035092</v>
      </c>
      <c r="I26" s="7">
        <f t="shared" ref="I26:I34" si="12">LOG(H26,2)</f>
        <v>-8.4697164575281314E-2</v>
      </c>
      <c r="J26" s="9">
        <v>8.42</v>
      </c>
      <c r="K26" s="3">
        <v>0.56999999999999995</v>
      </c>
      <c r="L26" s="6">
        <f t="shared" ref="L26:L34" si="13">J26/K26</f>
        <v>14.771929824561404</v>
      </c>
      <c r="M26" s="21">
        <f t="shared" ref="M26:M34" si="14">LOG(L26,2)</f>
        <v>3.8847864089016548</v>
      </c>
      <c r="N26" s="3"/>
      <c r="O26" s="15" t="s">
        <v>29</v>
      </c>
      <c r="P26" s="3"/>
      <c r="Q26" s="3"/>
      <c r="R26" s="6"/>
      <c r="S26" s="9">
        <v>7.06</v>
      </c>
      <c r="T26" s="3">
        <v>7.13</v>
      </c>
      <c r="U26" s="6">
        <f t="shared" ref="U26:U35" si="15">S26/T26</f>
        <v>0.99018232819074326</v>
      </c>
      <c r="V26" s="7">
        <f t="shared" ref="V26:V35" si="16">LOG(U26,2)</f>
        <v>-1.4233893172707913E-2</v>
      </c>
      <c r="W26" s="3">
        <v>0.56999999999999995</v>
      </c>
      <c r="X26" s="3">
        <v>0.49</v>
      </c>
      <c r="Y26" s="6">
        <f t="shared" ref="Y26:Y37" si="17">W26/X26</f>
        <v>1.1632653061224489</v>
      </c>
      <c r="Z26" s="21">
        <f t="shared" ref="Z26:Z36" si="18">LOG(Y26,2)</f>
        <v>0.21818017004953341</v>
      </c>
      <c r="AA26" s="3"/>
      <c r="AB26" s="15" t="s">
        <v>29</v>
      </c>
      <c r="AC26" s="3"/>
      <c r="AD26" s="3"/>
      <c r="AE26" s="6"/>
      <c r="AF26" s="9"/>
      <c r="AG26" s="3"/>
      <c r="AH26" s="6"/>
      <c r="AI26" s="7"/>
      <c r="AJ26" s="3">
        <v>2.0299999999999998</v>
      </c>
      <c r="AK26" s="3">
        <v>0.05</v>
      </c>
      <c r="AL26" s="6">
        <f>AJ26/AK26</f>
        <v>40.599999999999994</v>
      </c>
      <c r="AM26" s="21">
        <f t="shared" ref="AM26:AM28" si="19">LOG(AL26,2)</f>
        <v>5.3434078222978139</v>
      </c>
    </row>
    <row r="27" spans="1:39">
      <c r="A27" s="50"/>
      <c r="B27" s="15" t="s">
        <v>30</v>
      </c>
      <c r="C27" s="3"/>
      <c r="D27" s="3"/>
      <c r="E27" s="6"/>
      <c r="F27" s="9">
        <v>6.82</v>
      </c>
      <c r="G27" s="3">
        <v>3.26</v>
      </c>
      <c r="H27" s="6">
        <f t="shared" si="11"/>
        <v>2.092024539877301</v>
      </c>
      <c r="I27" s="7">
        <f t="shared" si="12"/>
        <v>1.0648997747930953</v>
      </c>
      <c r="J27" s="9">
        <v>11.86</v>
      </c>
      <c r="K27" s="3">
        <v>0.75</v>
      </c>
      <c r="L27" s="6">
        <f t="shared" si="13"/>
        <v>15.813333333333333</v>
      </c>
      <c r="M27" s="21">
        <f t="shared" si="14"/>
        <v>3.9830696040501228</v>
      </c>
      <c r="N27" s="3"/>
      <c r="O27" s="15" t="s">
        <v>30</v>
      </c>
      <c r="P27" s="3"/>
      <c r="Q27" s="3"/>
      <c r="R27" s="6"/>
      <c r="S27" s="9">
        <v>8.8000000000000007</v>
      </c>
      <c r="T27" s="3">
        <v>7.48</v>
      </c>
      <c r="U27" s="6">
        <f t="shared" si="15"/>
        <v>1.1764705882352942</v>
      </c>
      <c r="V27" s="7">
        <f t="shared" si="16"/>
        <v>0.23446525363702297</v>
      </c>
      <c r="W27" s="3">
        <v>0.56999999999999995</v>
      </c>
      <c r="X27" s="3">
        <v>0.41</v>
      </c>
      <c r="Y27" s="6">
        <f t="shared" si="17"/>
        <v>1.3902439024390243</v>
      </c>
      <c r="Z27" s="21">
        <f t="shared" si="18"/>
        <v>0.47533800954665789</v>
      </c>
      <c r="AA27" s="3"/>
      <c r="AB27" s="15" t="s">
        <v>30</v>
      </c>
      <c r="AC27" s="3"/>
      <c r="AD27" s="3"/>
      <c r="AE27" s="6"/>
      <c r="AF27" s="9"/>
      <c r="AG27" s="3"/>
      <c r="AH27" s="6"/>
      <c r="AI27" s="7"/>
      <c r="AJ27" s="3">
        <v>0.86</v>
      </c>
      <c r="AK27" s="3">
        <v>0.03</v>
      </c>
      <c r="AL27" s="6">
        <f>AJ27/AK27</f>
        <v>28.666666666666668</v>
      </c>
      <c r="AM27" s="21">
        <f t="shared" si="19"/>
        <v>4.8413022539809418</v>
      </c>
    </row>
    <row r="28" spans="1:39">
      <c r="A28" s="50"/>
      <c r="B28" s="15"/>
      <c r="C28" s="3"/>
      <c r="D28" s="3"/>
      <c r="E28" s="6"/>
      <c r="F28" s="9">
        <v>7.18</v>
      </c>
      <c r="G28" s="3">
        <v>3.37</v>
      </c>
      <c r="H28" s="6">
        <f t="shared" si="11"/>
        <v>2.1305637982195846</v>
      </c>
      <c r="I28" s="7">
        <f t="shared" si="12"/>
        <v>1.091235252641193</v>
      </c>
      <c r="J28" s="9">
        <v>10.85</v>
      </c>
      <c r="K28" s="3">
        <v>0.65</v>
      </c>
      <c r="L28" s="6">
        <f t="shared" si="13"/>
        <v>16.69230769230769</v>
      </c>
      <c r="M28" s="21">
        <f t="shared" si="14"/>
        <v>4.0611115143033869</v>
      </c>
      <c r="N28" s="3"/>
      <c r="O28" s="15"/>
      <c r="P28" s="3"/>
      <c r="Q28" s="3"/>
      <c r="R28" s="6"/>
      <c r="S28" s="9">
        <v>9.7899999999999991</v>
      </c>
      <c r="T28" s="3">
        <v>6.32</v>
      </c>
      <c r="U28" s="6">
        <f t="shared" si="15"/>
        <v>1.5490506329113922</v>
      </c>
      <c r="V28" s="7">
        <f t="shared" si="16"/>
        <v>0.63138430142659197</v>
      </c>
      <c r="W28" s="3">
        <v>0.43</v>
      </c>
      <c r="X28" s="3">
        <v>0.42</v>
      </c>
      <c r="Y28" s="6">
        <f t="shared" si="17"/>
        <v>1.0238095238095237</v>
      </c>
      <c r="Z28" s="21">
        <f t="shared" si="18"/>
        <v>3.3947331923337536E-2</v>
      </c>
      <c r="AA28" s="3"/>
      <c r="AB28" s="15"/>
      <c r="AC28" s="3"/>
      <c r="AD28" s="3"/>
      <c r="AE28" s="6"/>
      <c r="AF28" s="9"/>
      <c r="AG28" s="3"/>
      <c r="AH28" s="6"/>
      <c r="AI28" s="7"/>
      <c r="AJ28" s="3">
        <v>1.81</v>
      </c>
      <c r="AK28" s="3">
        <v>0.06</v>
      </c>
      <c r="AL28" s="6">
        <f>AJ28/AK28</f>
        <v>30.166666666666668</v>
      </c>
      <c r="AM28" s="21">
        <f t="shared" si="19"/>
        <v>4.9148833863620496</v>
      </c>
    </row>
    <row r="29" spans="1:39">
      <c r="A29" s="50"/>
      <c r="B29" s="15"/>
      <c r="C29" s="3"/>
      <c r="D29" s="3"/>
      <c r="E29" s="6"/>
      <c r="F29" s="9">
        <v>10.46</v>
      </c>
      <c r="G29" s="3">
        <v>6.25</v>
      </c>
      <c r="H29" s="6">
        <f t="shared" si="11"/>
        <v>1.6736000000000002</v>
      </c>
      <c r="I29" s="7">
        <f t="shared" si="12"/>
        <v>0.74295475669749211</v>
      </c>
      <c r="J29" s="9">
        <v>7.2</v>
      </c>
      <c r="K29" s="3">
        <v>0.4</v>
      </c>
      <c r="L29" s="6">
        <f t="shared" si="13"/>
        <v>18</v>
      </c>
      <c r="M29" s="21">
        <f t="shared" si="14"/>
        <v>4.1699250014423122</v>
      </c>
      <c r="N29" s="3"/>
      <c r="O29" s="15"/>
      <c r="P29" s="3"/>
      <c r="Q29" s="3"/>
      <c r="R29" s="6"/>
      <c r="S29" s="9">
        <v>3.74</v>
      </c>
      <c r="T29" s="3">
        <v>3.61</v>
      </c>
      <c r="U29" s="6">
        <f t="shared" si="15"/>
        <v>1.0360110803324101</v>
      </c>
      <c r="V29" s="7">
        <f t="shared" si="16"/>
        <v>5.1039433000465817E-2</v>
      </c>
      <c r="W29" s="3">
        <v>1</v>
      </c>
      <c r="X29" s="3">
        <v>0.83</v>
      </c>
      <c r="Y29" s="6">
        <f t="shared" si="17"/>
        <v>1.2048192771084338</v>
      </c>
      <c r="Z29" s="21">
        <f t="shared" si="18"/>
        <v>0.26881675842780006</v>
      </c>
      <c r="AA29" s="3"/>
      <c r="AB29" s="15"/>
      <c r="AC29" s="3"/>
      <c r="AD29" s="3"/>
      <c r="AE29" s="6"/>
      <c r="AF29" s="9"/>
      <c r="AG29" s="3"/>
      <c r="AH29" s="6"/>
      <c r="AI29" s="7"/>
      <c r="AJ29" s="3"/>
      <c r="AK29" s="3"/>
      <c r="AL29" s="6"/>
      <c r="AM29" s="21"/>
    </row>
    <row r="30" spans="1:39">
      <c r="A30" s="50"/>
      <c r="B30" s="15"/>
      <c r="C30" s="3"/>
      <c r="D30" s="3"/>
      <c r="E30" s="6"/>
      <c r="F30" s="9">
        <v>5.6</v>
      </c>
      <c r="G30" s="3">
        <v>3.32</v>
      </c>
      <c r="H30" s="6">
        <f t="shared" si="11"/>
        <v>1.6867469879518071</v>
      </c>
      <c r="I30" s="7">
        <f t="shared" si="12"/>
        <v>0.75424358559804161</v>
      </c>
      <c r="J30" s="9">
        <v>11.86</v>
      </c>
      <c r="K30" s="3">
        <v>0.39</v>
      </c>
      <c r="L30" s="6">
        <f t="shared" si="13"/>
        <v>30.410256410256409</v>
      </c>
      <c r="M30" s="21">
        <f t="shared" si="14"/>
        <v>4.9264860756837558</v>
      </c>
      <c r="N30" s="3"/>
      <c r="O30" s="15"/>
      <c r="P30" s="3"/>
      <c r="Q30" s="3"/>
      <c r="R30" s="6"/>
      <c r="S30" s="9">
        <v>3.97</v>
      </c>
      <c r="T30" s="3">
        <v>3.63</v>
      </c>
      <c r="U30" s="6">
        <f t="shared" si="15"/>
        <v>1.0936639118457301</v>
      </c>
      <c r="V30" s="7">
        <f t="shared" si="16"/>
        <v>0.12916945914720715</v>
      </c>
      <c r="W30" s="3">
        <v>0.48</v>
      </c>
      <c r="X30" s="3">
        <v>0.62</v>
      </c>
      <c r="Y30" s="6">
        <f t="shared" si="17"/>
        <v>0.77419354838709675</v>
      </c>
      <c r="Z30" s="21">
        <f t="shared" si="18"/>
        <v>-0.36923380966571906</v>
      </c>
      <c r="AA30" s="3"/>
      <c r="AB30" s="15"/>
      <c r="AC30" s="3"/>
      <c r="AD30" s="3"/>
      <c r="AE30" s="6"/>
      <c r="AF30" s="9"/>
      <c r="AG30" s="3"/>
      <c r="AH30" s="6"/>
      <c r="AI30" s="7"/>
      <c r="AJ30" s="3"/>
      <c r="AK30" s="3"/>
      <c r="AL30" s="6"/>
      <c r="AM30" s="21"/>
    </row>
    <row r="31" spans="1:39">
      <c r="A31" s="50"/>
      <c r="B31" s="15"/>
      <c r="C31" s="3"/>
      <c r="D31" s="3"/>
      <c r="E31" s="6"/>
      <c r="F31" s="9">
        <v>13.42</v>
      </c>
      <c r="G31" s="3">
        <v>10.27</v>
      </c>
      <c r="H31" s="6">
        <f t="shared" si="11"/>
        <v>1.3067185978578384</v>
      </c>
      <c r="I31" s="7">
        <f t="shared" si="12"/>
        <v>0.38594848988198849</v>
      </c>
      <c r="J31" s="9">
        <v>5.28</v>
      </c>
      <c r="K31" s="3">
        <v>0.19</v>
      </c>
      <c r="L31" s="6">
        <f t="shared" si="13"/>
        <v>27.789473684210527</v>
      </c>
      <c r="M31" s="21">
        <f t="shared" si="14"/>
        <v>4.7964666059148682</v>
      </c>
      <c r="N31" s="3"/>
      <c r="O31" s="15"/>
      <c r="P31" s="3"/>
      <c r="Q31" s="3"/>
      <c r="R31" s="6"/>
      <c r="S31" s="9">
        <v>13.43</v>
      </c>
      <c r="T31" s="3">
        <v>7.83</v>
      </c>
      <c r="U31" s="6">
        <f t="shared" si="15"/>
        <v>1.7151979565772668</v>
      </c>
      <c r="V31" s="7">
        <f t="shared" si="16"/>
        <v>0.77837509213640155</v>
      </c>
      <c r="W31" s="3">
        <v>0.76</v>
      </c>
      <c r="X31" s="3">
        <v>0.75</v>
      </c>
      <c r="Y31" s="6">
        <f t="shared" si="17"/>
        <v>1.0133333333333334</v>
      </c>
      <c r="Z31" s="21">
        <f t="shared" si="18"/>
        <v>1.9108822947704739E-2</v>
      </c>
      <c r="AA31" s="3"/>
      <c r="AB31" s="15"/>
      <c r="AC31" s="3"/>
      <c r="AD31" s="3"/>
      <c r="AE31" s="6"/>
      <c r="AF31" s="9"/>
      <c r="AG31" s="3"/>
      <c r="AH31" s="6"/>
      <c r="AI31" s="7"/>
      <c r="AJ31" s="32"/>
      <c r="AK31" s="32"/>
      <c r="AL31" s="6"/>
      <c r="AM31" s="21"/>
    </row>
    <row r="32" spans="1:39">
      <c r="A32" s="50"/>
      <c r="B32" s="15"/>
      <c r="C32" s="3"/>
      <c r="D32" s="3"/>
      <c r="E32" s="6"/>
      <c r="F32" s="9">
        <v>6.95</v>
      </c>
      <c r="G32" s="3">
        <v>3.94</v>
      </c>
      <c r="H32" s="6">
        <f t="shared" si="11"/>
        <v>1.7639593908629443</v>
      </c>
      <c r="I32" s="7">
        <f t="shared" si="12"/>
        <v>0.8188173481544937</v>
      </c>
      <c r="J32" s="9">
        <v>6.66</v>
      </c>
      <c r="K32" s="3">
        <v>0.21</v>
      </c>
      <c r="L32" s="6">
        <f t="shared" si="13"/>
        <v>31.714285714285715</v>
      </c>
      <c r="M32" s="21">
        <f t="shared" si="14"/>
        <v>4.9870609442925025</v>
      </c>
      <c r="N32" s="3"/>
      <c r="O32" s="15"/>
      <c r="P32" s="3"/>
      <c r="Q32" s="3"/>
      <c r="R32" s="6"/>
      <c r="S32" s="9">
        <v>2.4700000000000002</v>
      </c>
      <c r="T32" s="3">
        <v>2.95</v>
      </c>
      <c r="U32" s="6">
        <f t="shared" si="15"/>
        <v>0.83728813559322035</v>
      </c>
      <c r="V32" s="7">
        <f t="shared" si="16"/>
        <v>-0.25620391266452597</v>
      </c>
      <c r="W32" s="3">
        <v>0.3</v>
      </c>
      <c r="X32" s="3">
        <v>0.27</v>
      </c>
      <c r="Y32" s="6">
        <f t="shared" si="17"/>
        <v>1.1111111111111109</v>
      </c>
      <c r="Z32" s="21">
        <f t="shared" si="18"/>
        <v>0.15200309344504975</v>
      </c>
      <c r="AA32" s="3"/>
      <c r="AB32" s="15"/>
      <c r="AC32" s="3"/>
      <c r="AD32" s="3"/>
      <c r="AE32" s="6"/>
      <c r="AF32" s="9"/>
      <c r="AG32" s="3"/>
      <c r="AH32" s="6"/>
      <c r="AI32" s="7"/>
      <c r="AJ32" s="32"/>
      <c r="AK32" s="32"/>
      <c r="AL32" s="6"/>
      <c r="AM32" s="21"/>
    </row>
    <row r="33" spans="1:39">
      <c r="A33" s="50"/>
      <c r="B33" s="15"/>
      <c r="C33" s="6"/>
      <c r="D33" s="6"/>
      <c r="E33" s="6"/>
      <c r="F33" s="9">
        <v>3.34</v>
      </c>
      <c r="G33" s="3">
        <v>1.63</v>
      </c>
      <c r="H33" s="6">
        <f t="shared" si="11"/>
        <v>2.0490797546012272</v>
      </c>
      <c r="I33" s="7">
        <f t="shared" si="12"/>
        <v>1.0349761382429747</v>
      </c>
      <c r="J33" s="9">
        <v>10.24</v>
      </c>
      <c r="K33" s="3">
        <v>0.31</v>
      </c>
      <c r="L33" s="6">
        <f t="shared" si="13"/>
        <v>33.032258064516128</v>
      </c>
      <c r="M33" s="21">
        <f t="shared" si="14"/>
        <v>5.0458036896131251</v>
      </c>
      <c r="N33" s="3"/>
      <c r="O33" s="15"/>
      <c r="P33" s="6"/>
      <c r="Q33" s="6"/>
      <c r="R33" s="6"/>
      <c r="S33" s="9">
        <v>2.14</v>
      </c>
      <c r="T33" s="3">
        <v>1.89</v>
      </c>
      <c r="U33" s="6">
        <f t="shared" si="15"/>
        <v>1.1322751322751323</v>
      </c>
      <c r="V33" s="7">
        <f t="shared" si="16"/>
        <v>0.17922456218007438</v>
      </c>
      <c r="W33" s="3">
        <v>0.02</v>
      </c>
      <c r="X33" s="3">
        <v>0.02</v>
      </c>
      <c r="Y33" s="6">
        <f t="shared" si="17"/>
        <v>1</v>
      </c>
      <c r="Z33" s="21">
        <f t="shared" si="18"/>
        <v>0</v>
      </c>
      <c r="AA33" s="3"/>
      <c r="AB33" s="15"/>
      <c r="AC33" s="6"/>
      <c r="AD33" s="6"/>
      <c r="AE33" s="6"/>
      <c r="AF33" s="9"/>
      <c r="AG33" s="3"/>
      <c r="AH33" s="6"/>
      <c r="AI33" s="7"/>
      <c r="AJ33" s="32"/>
      <c r="AK33" s="32"/>
      <c r="AL33" s="6"/>
      <c r="AM33" s="21"/>
    </row>
    <row r="34" spans="1:39">
      <c r="A34" s="50"/>
      <c r="B34" s="15"/>
      <c r="C34" s="6"/>
      <c r="D34" s="6"/>
      <c r="E34" s="6"/>
      <c r="F34" s="5">
        <v>6.65</v>
      </c>
      <c r="G34" s="6">
        <v>4.04</v>
      </c>
      <c r="H34" s="6">
        <f t="shared" si="11"/>
        <v>1.6460396039603962</v>
      </c>
      <c r="I34" s="7">
        <f t="shared" si="12"/>
        <v>0.71899904763675737</v>
      </c>
      <c r="J34" s="9">
        <v>9.92</v>
      </c>
      <c r="K34" s="3">
        <v>0.47</v>
      </c>
      <c r="L34" s="6">
        <f t="shared" si="13"/>
        <v>21.106382978723406</v>
      </c>
      <c r="M34" s="21">
        <f t="shared" si="14"/>
        <v>4.3996074587092382</v>
      </c>
      <c r="N34" s="3"/>
      <c r="O34" s="15"/>
      <c r="P34" s="6"/>
      <c r="Q34" s="6"/>
      <c r="R34" s="6"/>
      <c r="S34" s="9">
        <v>4.99</v>
      </c>
      <c r="T34" s="3">
        <v>6.4</v>
      </c>
      <c r="U34" s="6">
        <f t="shared" si="15"/>
        <v>0.77968749999999998</v>
      </c>
      <c r="V34" s="7">
        <f t="shared" si="16"/>
        <v>-0.35903208955010191</v>
      </c>
      <c r="W34" s="3">
        <v>0.01</v>
      </c>
      <c r="X34" s="3">
        <v>0.02</v>
      </c>
      <c r="Y34" s="6">
        <f t="shared" si="17"/>
        <v>0.5</v>
      </c>
      <c r="Z34" s="21">
        <f t="shared" si="18"/>
        <v>-1</v>
      </c>
      <c r="AA34" s="3"/>
      <c r="AB34" s="15"/>
      <c r="AC34" s="6"/>
      <c r="AD34" s="6"/>
      <c r="AE34" s="6"/>
      <c r="AF34" s="5"/>
      <c r="AG34" s="6"/>
      <c r="AH34" s="6"/>
      <c r="AI34" s="7"/>
      <c r="AJ34" s="32"/>
      <c r="AK34" s="32"/>
      <c r="AL34" s="6"/>
      <c r="AM34" s="21"/>
    </row>
    <row r="35" spans="1:39">
      <c r="A35" s="50"/>
      <c r="B35" s="15"/>
      <c r="C35" s="6"/>
      <c r="D35" s="6"/>
      <c r="E35" s="6"/>
      <c r="F35" s="5"/>
      <c r="G35" s="6"/>
      <c r="H35" s="6"/>
      <c r="I35" s="7"/>
      <c r="J35" s="33"/>
      <c r="K35" s="32"/>
      <c r="L35" s="6"/>
      <c r="M35" s="21"/>
      <c r="N35" s="3"/>
      <c r="O35" s="15"/>
      <c r="P35" s="6"/>
      <c r="Q35" s="6"/>
      <c r="R35" s="6"/>
      <c r="S35" s="5">
        <v>3.03</v>
      </c>
      <c r="T35" s="6">
        <v>3.16</v>
      </c>
      <c r="U35" s="6">
        <f t="shared" si="15"/>
        <v>0.95886075949367078</v>
      </c>
      <c r="V35" s="7">
        <f t="shared" si="16"/>
        <v>-6.0606764704152168E-2</v>
      </c>
      <c r="W35" s="3">
        <v>0.1</v>
      </c>
      <c r="X35" s="3">
        <v>0.06</v>
      </c>
      <c r="Y35" s="6">
        <f t="shared" si="17"/>
        <v>1.6666666666666667</v>
      </c>
      <c r="Z35" s="21">
        <f t="shared" si="18"/>
        <v>0.73696559416620622</v>
      </c>
      <c r="AA35" s="3"/>
      <c r="AB35" s="15"/>
      <c r="AC35" s="6"/>
      <c r="AD35" s="6"/>
      <c r="AE35" s="6"/>
      <c r="AF35" s="5"/>
      <c r="AG35" s="6"/>
      <c r="AH35" s="6"/>
      <c r="AI35" s="7"/>
      <c r="AJ35" s="32"/>
      <c r="AK35" s="32"/>
      <c r="AL35" s="6"/>
      <c r="AM35" s="21"/>
    </row>
    <row r="36" spans="1:39">
      <c r="A36" s="50"/>
      <c r="B36" s="15"/>
      <c r="C36" s="6"/>
      <c r="D36" s="6"/>
      <c r="E36" s="6"/>
      <c r="F36" s="5"/>
      <c r="G36" s="6"/>
      <c r="H36" s="6"/>
      <c r="I36" s="7"/>
      <c r="J36" s="33"/>
      <c r="K36" s="32"/>
      <c r="L36" s="6"/>
      <c r="M36" s="21"/>
      <c r="N36" s="3"/>
      <c r="O36" s="15"/>
      <c r="P36" s="6"/>
      <c r="Q36" s="6"/>
      <c r="R36" s="6"/>
      <c r="S36" s="5"/>
      <c r="T36" s="6"/>
      <c r="U36" s="6"/>
      <c r="V36" s="7"/>
      <c r="W36" s="3">
        <v>0.04</v>
      </c>
      <c r="X36" s="3">
        <v>0.1</v>
      </c>
      <c r="Y36" s="6">
        <f t="shared" si="17"/>
        <v>0.39999999999999997</v>
      </c>
      <c r="Z36" s="21">
        <f t="shared" si="18"/>
        <v>-1.3219280948873624</v>
      </c>
      <c r="AA36" s="3"/>
      <c r="AB36" s="15"/>
      <c r="AC36" s="6"/>
      <c r="AD36" s="6"/>
      <c r="AE36" s="6"/>
      <c r="AF36" s="5"/>
      <c r="AG36" s="6"/>
      <c r="AH36" s="6"/>
      <c r="AI36" s="7"/>
      <c r="AJ36" s="6"/>
      <c r="AK36" s="6"/>
      <c r="AL36" s="6"/>
      <c r="AM36" s="21"/>
    </row>
    <row r="37" spans="1:39">
      <c r="A37" s="50"/>
      <c r="B37" s="15"/>
      <c r="C37" s="6"/>
      <c r="D37" s="6"/>
      <c r="E37" s="6"/>
      <c r="F37" s="5"/>
      <c r="G37" s="6"/>
      <c r="H37" s="6"/>
      <c r="I37" s="7"/>
      <c r="J37" s="5"/>
      <c r="K37" s="6"/>
      <c r="L37" s="6"/>
      <c r="M37" s="21"/>
      <c r="N37" s="3"/>
      <c r="O37" s="15"/>
      <c r="P37" s="6"/>
      <c r="Q37" s="6"/>
      <c r="R37" s="6"/>
      <c r="S37" s="5"/>
      <c r="T37" s="6"/>
      <c r="U37" s="6"/>
      <c r="V37" s="7"/>
      <c r="W37" s="3">
        <v>0.81</v>
      </c>
      <c r="X37" s="3">
        <v>0.95</v>
      </c>
      <c r="Y37" s="6">
        <f t="shared" si="17"/>
        <v>0.85263157894736852</v>
      </c>
      <c r="Z37" s="21">
        <f>LOG(Y37,2)</f>
        <v>-0.23000560544632295</v>
      </c>
      <c r="AA37" s="3"/>
      <c r="AB37" s="15"/>
      <c r="AC37" s="6"/>
      <c r="AD37" s="6"/>
      <c r="AE37" s="6"/>
      <c r="AF37" s="5"/>
      <c r="AG37" s="6"/>
      <c r="AH37" s="6"/>
      <c r="AI37" s="7"/>
      <c r="AJ37" s="6"/>
      <c r="AK37" s="6"/>
      <c r="AL37" s="6"/>
      <c r="AM37" s="21"/>
    </row>
    <row r="38" spans="1:39">
      <c r="A38" s="50"/>
      <c r="B38" s="20" t="s">
        <v>26</v>
      </c>
      <c r="C38" s="11"/>
      <c r="D38" s="11"/>
      <c r="E38" s="11"/>
      <c r="F38" s="8"/>
      <c r="G38" s="11"/>
      <c r="H38" s="11">
        <f>AVERAGE(H25:H37)</f>
        <v>1.6863787201543521</v>
      </c>
      <c r="I38" s="12">
        <f>AVERAGE(I25:I37)</f>
        <v>0.71800445889303011</v>
      </c>
      <c r="J38" s="8"/>
      <c r="K38" s="11"/>
      <c r="L38" s="11">
        <f>AVERAGE(L25:L37)</f>
        <v>22.236053073249767</v>
      </c>
      <c r="M38" s="42">
        <f>AVERAGE(M25:M37)</f>
        <v>4.3958116033141978</v>
      </c>
      <c r="N38" s="3"/>
      <c r="O38" s="20" t="s">
        <v>26</v>
      </c>
      <c r="P38" s="11"/>
      <c r="Q38" s="11"/>
      <c r="R38" s="11"/>
      <c r="S38" s="8"/>
      <c r="T38" s="11"/>
      <c r="U38" s="11">
        <f>AVERAGE(U25:U37)</f>
        <v>1.1170483860509444</v>
      </c>
      <c r="V38" s="12">
        <f>AVERAGE(V25:V37)</f>
        <v>0.12186499319180912</v>
      </c>
      <c r="W38" s="11"/>
      <c r="X38" s="11"/>
      <c r="Y38" s="11">
        <f>AVERAGE(Y25:Y37)</f>
        <v>1.0017808593078408</v>
      </c>
      <c r="Z38" s="42">
        <f>AVERAGE(Z25:Z37)</f>
        <v>-8.7098842070234689E-2</v>
      </c>
      <c r="AA38" s="3"/>
      <c r="AB38" s="20" t="s">
        <v>26</v>
      </c>
      <c r="AC38" s="11"/>
      <c r="AD38" s="11"/>
      <c r="AE38" s="11"/>
      <c r="AF38" s="8"/>
      <c r="AG38" s="11"/>
      <c r="AH38" s="11">
        <f>AVERAGE(AH25:AH37)</f>
        <v>1.7974683544303796</v>
      </c>
      <c r="AI38" s="12">
        <f>AVERAGE(AI25:AI37)</f>
        <v>0.84596637132757901</v>
      </c>
      <c r="AJ38" s="11"/>
      <c r="AK38" s="11"/>
      <c r="AL38" s="11">
        <f>AVERAGE(AL25:AL37)</f>
        <v>26.729385964912282</v>
      </c>
      <c r="AM38" s="42">
        <f>AVERAGE(AM25:AM37)</f>
        <v>4.5008609009823184</v>
      </c>
    </row>
    <row r="39" spans="1:39">
      <c r="A39" s="50"/>
      <c r="B39" s="15" t="s">
        <v>0</v>
      </c>
      <c r="C39" s="6"/>
      <c r="D39" s="6"/>
      <c r="E39" s="6"/>
      <c r="F39" s="5"/>
      <c r="G39" s="6"/>
      <c r="H39" s="6">
        <f>STDEV(H25:H37)</f>
        <v>0.36682666428955252</v>
      </c>
      <c r="I39" s="7">
        <f>STDEV(I25:I37)</f>
        <v>0.35450570438957474</v>
      </c>
      <c r="J39" s="5"/>
      <c r="K39" s="6"/>
      <c r="L39" s="6">
        <f>STDEV(L25:L37)</f>
        <v>7.715185088014751</v>
      </c>
      <c r="M39" s="21">
        <f>STDEV(M25:M37)</f>
        <v>0.50416632628012303</v>
      </c>
      <c r="N39" s="3"/>
      <c r="O39" s="15" t="s">
        <v>0</v>
      </c>
      <c r="P39" s="6"/>
      <c r="Q39" s="6"/>
      <c r="R39" s="6"/>
      <c r="S39" s="5"/>
      <c r="T39" s="6"/>
      <c r="U39" s="6">
        <f>STDEV(U25:U37)</f>
        <v>0.28251126092546602</v>
      </c>
      <c r="V39" s="7">
        <f>STDEV(V25:V37)</f>
        <v>0.33862707098668926</v>
      </c>
      <c r="W39" s="6"/>
      <c r="X39" s="6"/>
      <c r="Y39" s="6">
        <f>STDEV(Y25:Y37)</f>
        <v>0.33751710208600577</v>
      </c>
      <c r="Z39" s="21">
        <f>STDEV(Z25:Z37)</f>
        <v>0.56013364537387533</v>
      </c>
      <c r="AA39" s="3"/>
      <c r="AB39" s="15" t="s">
        <v>0</v>
      </c>
      <c r="AC39" s="6"/>
      <c r="AD39" s="6"/>
      <c r="AE39" s="6"/>
      <c r="AF39" s="5"/>
      <c r="AG39" s="6"/>
      <c r="AH39" s="46" t="s">
        <v>37</v>
      </c>
      <c r="AI39" s="47" t="s">
        <v>37</v>
      </c>
      <c r="AJ39" s="6"/>
      <c r="AK39" s="6"/>
      <c r="AL39" s="6">
        <f>STDEV(AL25:AL37)</f>
        <v>13.884507751600616</v>
      </c>
      <c r="AM39" s="21">
        <f>STDEV(AM25:AM37)</f>
        <v>1.0874501696518786</v>
      </c>
    </row>
    <row r="40" spans="1:39">
      <c r="A40" s="50"/>
      <c r="B40" s="15" t="s">
        <v>1</v>
      </c>
      <c r="C40" s="6"/>
      <c r="D40" s="6"/>
      <c r="E40" s="6"/>
      <c r="F40" s="5"/>
      <c r="G40" s="6"/>
      <c r="H40" s="6">
        <f>H39/SQRT(COUNT(H25:H37))</f>
        <v>0.11600077656369377</v>
      </c>
      <c r="I40" s="7">
        <f>I39/SQRT(COUNT(I25:I37))</f>
        <v>0.11210454693934074</v>
      </c>
      <c r="J40" s="5"/>
      <c r="K40" s="6"/>
      <c r="L40" s="6">
        <f>L39/SQRT(COUNT(L25:L37))</f>
        <v>2.4397557447893257</v>
      </c>
      <c r="M40" s="21">
        <f>M39/SQRT(COUNT(M25:M37))</f>
        <v>0.15943139106047952</v>
      </c>
      <c r="N40" s="3"/>
      <c r="O40" s="15" t="s">
        <v>1</v>
      </c>
      <c r="P40" s="6"/>
      <c r="Q40" s="6"/>
      <c r="R40" s="6"/>
      <c r="S40" s="5"/>
      <c r="T40" s="6"/>
      <c r="U40" s="6">
        <f>U39/SQRT(COUNT(U25:U37))</f>
        <v>8.5180350139996669E-2</v>
      </c>
      <c r="V40" s="7">
        <f>V39/SQRT(COUNT(V25:V37))</f>
        <v>0.10209990348362649</v>
      </c>
      <c r="W40" s="6"/>
      <c r="X40" s="6"/>
      <c r="Y40" s="6">
        <f>Y39/SQRT(COUNT(Y25:Y37))</f>
        <v>9.3610401378239047E-2</v>
      </c>
      <c r="Z40" s="21">
        <f>Z39/SQRT(COUNT(Z25:Z37))</f>
        <v>0.15535312150062078</v>
      </c>
      <c r="AA40" s="3"/>
      <c r="AB40" s="15" t="s">
        <v>1</v>
      </c>
      <c r="AC40" s="6"/>
      <c r="AD40" s="6"/>
      <c r="AE40" s="6"/>
      <c r="AF40" s="5"/>
      <c r="AG40" s="6"/>
      <c r="AH40" s="46" t="s">
        <v>37</v>
      </c>
      <c r="AI40" s="47" t="s">
        <v>37</v>
      </c>
      <c r="AJ40" s="6"/>
      <c r="AK40" s="6"/>
      <c r="AL40" s="6">
        <f>AL39/SQRT(COUNT(AL25:AL37))</f>
        <v>6.9422538758003078</v>
      </c>
      <c r="AM40" s="21">
        <f>AM39/SQRT(COUNT(AM25:AM37))</f>
        <v>0.54372508482593929</v>
      </c>
    </row>
    <row r="41" spans="1:39" ht="16" thickBot="1">
      <c r="A41" s="51"/>
      <c r="B41" s="45" t="s">
        <v>3</v>
      </c>
      <c r="C41" s="26"/>
      <c r="D41" s="26"/>
      <c r="E41" s="26"/>
      <c r="F41" s="18"/>
      <c r="G41" s="26"/>
      <c r="H41" s="26">
        <f>COUNT(H25:H37)</f>
        <v>10</v>
      </c>
      <c r="I41" s="43">
        <f>COUNT(I25:I37)</f>
        <v>10</v>
      </c>
      <c r="J41" s="18"/>
      <c r="K41" s="26"/>
      <c r="L41" s="26">
        <f>COUNT(L25:L37)</f>
        <v>10</v>
      </c>
      <c r="M41" s="44">
        <f>COUNT(M25:M37)</f>
        <v>10</v>
      </c>
      <c r="N41" s="19"/>
      <c r="O41" s="45" t="s">
        <v>3</v>
      </c>
      <c r="P41" s="26"/>
      <c r="Q41" s="26"/>
      <c r="R41" s="26"/>
      <c r="S41" s="18"/>
      <c r="T41" s="26"/>
      <c r="U41" s="26">
        <f>COUNT(U25:U37)</f>
        <v>11</v>
      </c>
      <c r="V41" s="43">
        <f>COUNT(V25:V37)</f>
        <v>11</v>
      </c>
      <c r="W41" s="26"/>
      <c r="X41" s="26"/>
      <c r="Y41" s="26">
        <f>COUNT(Y25:Y37)</f>
        <v>13</v>
      </c>
      <c r="Z41" s="44">
        <f>COUNT(Z25:Z37)</f>
        <v>13</v>
      </c>
      <c r="AA41" s="19"/>
      <c r="AB41" s="45" t="s">
        <v>3</v>
      </c>
      <c r="AC41" s="26"/>
      <c r="AD41" s="26"/>
      <c r="AE41" s="26"/>
      <c r="AF41" s="18"/>
      <c r="AG41" s="26"/>
      <c r="AH41" s="26">
        <f>COUNT(AH25:AH37)</f>
        <v>1</v>
      </c>
      <c r="AI41" s="43">
        <f>COUNT(AI25:AI37)</f>
        <v>1</v>
      </c>
      <c r="AJ41" s="26"/>
      <c r="AK41" s="26"/>
      <c r="AL41" s="26">
        <f>COUNT(AL25:AL37)</f>
        <v>4</v>
      </c>
      <c r="AM41" s="44">
        <f>COUNT(AM25:AM37)</f>
        <v>4</v>
      </c>
    </row>
    <row r="42" spans="1:39" ht="16" thickTop="1">
      <c r="A42" s="13"/>
    </row>
    <row r="43" spans="1:39" ht="16">
      <c r="A43" s="13"/>
      <c r="B43" s="2" t="s">
        <v>36</v>
      </c>
    </row>
    <row r="44" spans="1:39">
      <c r="B44" s="10" t="s">
        <v>39</v>
      </c>
    </row>
    <row r="45" spans="1:39">
      <c r="B45" s="14" t="s">
        <v>24</v>
      </c>
    </row>
  </sheetData>
  <mergeCells count="35">
    <mergeCell ref="A2:A18"/>
    <mergeCell ref="O1:Z1"/>
    <mergeCell ref="P3:Z3"/>
    <mergeCell ref="P4:Z4"/>
    <mergeCell ref="S5:V5"/>
    <mergeCell ref="W5:Z5"/>
    <mergeCell ref="P5:R5"/>
    <mergeCell ref="B1:M1"/>
    <mergeCell ref="C3:M3"/>
    <mergeCell ref="C4:M4"/>
    <mergeCell ref="F5:I5"/>
    <mergeCell ref="J5:M5"/>
    <mergeCell ref="C5:E5"/>
    <mergeCell ref="AB1:AM1"/>
    <mergeCell ref="AC3:AM3"/>
    <mergeCell ref="AC4:AM4"/>
    <mergeCell ref="AF5:AI5"/>
    <mergeCell ref="AJ5:AM5"/>
    <mergeCell ref="AC5:AE5"/>
    <mergeCell ref="AC23:AE23"/>
    <mergeCell ref="A20:A41"/>
    <mergeCell ref="C21:M21"/>
    <mergeCell ref="C22:M22"/>
    <mergeCell ref="F23:I23"/>
    <mergeCell ref="J23:M23"/>
    <mergeCell ref="P21:Z21"/>
    <mergeCell ref="P22:Z22"/>
    <mergeCell ref="S23:V23"/>
    <mergeCell ref="W23:Z23"/>
    <mergeCell ref="AC21:AM21"/>
    <mergeCell ref="AC22:AM22"/>
    <mergeCell ref="AF23:AI23"/>
    <mergeCell ref="C23:E23"/>
    <mergeCell ref="P23:R23"/>
    <mergeCell ref="AJ23:AM23"/>
  </mergeCells>
  <phoneticPr fontId="10" type="noConversion"/>
  <pageMargins left="0.75" right="0.75" top="1" bottom="1" header="0.5" footer="0.5"/>
  <pageSetup scale="27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Fig7 suff. Xplants M_CoLo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Whitebirch</dc:creator>
  <cp:lastModifiedBy>Adam Miller</cp:lastModifiedBy>
  <cp:lastPrinted>2017-01-21T22:10:50Z</cp:lastPrinted>
  <dcterms:created xsi:type="dcterms:W3CDTF">2015-02-26T03:52:59Z</dcterms:created>
  <dcterms:modified xsi:type="dcterms:W3CDTF">2017-04-20T01:49:17Z</dcterms:modified>
</cp:coreProperties>
</file>