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Dropbox\Stainier lab\Lai 2017\Figures\"/>
    </mc:Choice>
  </mc:AlternateContent>
  <bookViews>
    <workbookView xWindow="0" yWindow="0" windowWidth="21492" windowHeight="9168" tabRatio="867"/>
  </bookViews>
  <sheets>
    <sheet name="Figure 8 Poly IC vs PBS CM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8" l="1"/>
  <c r="C14" i="8"/>
  <c r="B14" i="8"/>
  <c r="C11" i="8"/>
  <c r="D11" i="8"/>
  <c r="D10" i="8"/>
  <c r="C10" i="8"/>
  <c r="B11" i="8"/>
  <c r="B10" i="8"/>
</calcChain>
</file>

<file path=xl/sharedStrings.xml><?xml version="1.0" encoding="utf-8"?>
<sst xmlns="http://schemas.openxmlformats.org/spreadsheetml/2006/main" count="7" uniqueCount="7">
  <si>
    <t>% of proliferating CMs</t>
  </si>
  <si>
    <t>Average</t>
  </si>
  <si>
    <t>SEM</t>
  </si>
  <si>
    <t>t-test</t>
  </si>
  <si>
    <t>PBS</t>
  </si>
  <si>
    <t>Poly I:C</t>
  </si>
  <si>
    <t>CL + Poly I:C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</si>
</sst>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>
    <font>
      <sz val="12"/>
      <color theme="1"/>
      <name val="Calibri"/>
      <family val="2"/>
      <charset val="136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4">
    <xf numFmtId="0" fontId="0" fillId="0" borderId="0" xfId="0">
      <alignment vertical="center"/>
    </xf>
    <xf numFmtId="0" fontId="1" fillId="0" borderId="0" xfId="1"/>
    <xf numFmtId="0" fontId="2" fillId="2" borderId="0" xfId="1" applyFont="1" applyFill="1"/>
    <xf numFmtId="0" fontId="2" fillId="3" borderId="0" xfId="1" applyFont="1" applyFill="1"/>
  </cellXfs>
  <cellStyles count="2">
    <cellStyle name="一般" xfId="0" builtinId="0"/>
    <cellStyle name="一般 2" xfId="1"/>
  </cellStyles>
  <dxfs count="0"/>
  <tableStyles count="0" defaultTableStyle="TableStyleMedium2" defaultPivotStyle="PivotStyleLight16"/>
  <colors>
    <mruColors>
      <color rgb="FF9BFF9B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 w="12700"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EB8-43B4-A92C-AC7B727FA0BE}"/>
              </c:ext>
            </c:extLst>
          </c:dPt>
          <c:dPt>
            <c:idx val="1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EB8-43B4-A92C-AC7B727FA0BE}"/>
              </c:ext>
            </c:extLst>
          </c:dPt>
          <c:dPt>
            <c:idx val="2"/>
            <c:invertIfNegative val="0"/>
            <c:bubble3D val="0"/>
            <c:spPr>
              <a:pattFill prst="wdUpDiag">
                <a:fgClr>
                  <a:schemeClr val="tx1"/>
                </a:fgClr>
                <a:bgClr>
                  <a:schemeClr val="bg1"/>
                </a:bgClr>
              </a:pattFill>
              <a:ln w="12700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EB8-43B4-A92C-AC7B727FA0BE}"/>
              </c:ext>
            </c:extLst>
          </c:dPt>
          <c:errBars>
            <c:errBarType val="plus"/>
            <c:errValType val="cust"/>
            <c:noEndCap val="0"/>
            <c:plus>
              <c:numRef>
                <c:f>'Figure 8 Poly IC vs PBS CM'!$B$11:$D$11</c:f>
                <c:numCache>
                  <c:formatCode>General</c:formatCode>
                  <c:ptCount val="3"/>
                  <c:pt idx="0">
                    <c:v>1.0070087718916187</c:v>
                  </c:pt>
                  <c:pt idx="1">
                    <c:v>1.3048578466637661</c:v>
                  </c:pt>
                  <c:pt idx="2">
                    <c:v>0.48936466747996615</c:v>
                  </c:pt>
                </c:numCache>
              </c:numRef>
            </c:plus>
            <c:minus>
              <c:numRef>
                <c:f>'Figure 8 Poly IC vs PBS CM'!$B$11:$D$11</c:f>
                <c:numCache>
                  <c:formatCode>General</c:formatCode>
                  <c:ptCount val="3"/>
                  <c:pt idx="0">
                    <c:v>1.0070087718916187</c:v>
                  </c:pt>
                  <c:pt idx="1">
                    <c:v>1.3048578466637661</c:v>
                  </c:pt>
                  <c:pt idx="2">
                    <c:v>0.48936466747996615</c:v>
                  </c:pt>
                </c:numCache>
              </c:numRef>
            </c:minus>
          </c:errBars>
          <c:cat>
            <c:strRef>
              <c:f>'Figure 8 Poly IC vs PBS CM'!$B$4:$D$4</c:f>
              <c:strCache>
                <c:ptCount val="3"/>
                <c:pt idx="0">
                  <c:v>PBS</c:v>
                </c:pt>
                <c:pt idx="1">
                  <c:v>Poly I:C</c:v>
                </c:pt>
                <c:pt idx="2">
                  <c:v>CL + Poly I:C</c:v>
                </c:pt>
              </c:strCache>
            </c:strRef>
          </c:cat>
          <c:val>
            <c:numRef>
              <c:f>'Figure 8 Poly IC vs PBS CM'!$B$10:$D$10</c:f>
              <c:numCache>
                <c:formatCode>General</c:formatCode>
                <c:ptCount val="3"/>
                <c:pt idx="0">
                  <c:v>3.33</c:v>
                </c:pt>
                <c:pt idx="1">
                  <c:v>13.712</c:v>
                </c:pt>
                <c:pt idx="2">
                  <c:v>1.1933333333333334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EB8-43B4-A92C-AC7B727FA0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7104376"/>
        <c:axId val="1077524904"/>
      </c:barChart>
      <c:catAx>
        <c:axId val="15271043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 rot="-2700000"/>
          <a:lstStyle/>
          <a:p>
            <a:pPr>
              <a:defRPr sz="1400" b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077524904"/>
        <c:crosses val="autoZero"/>
        <c:auto val="1"/>
        <c:lblAlgn val="ctr"/>
        <c:lblOffset val="100"/>
        <c:noMultiLvlLbl val="0"/>
      </c:catAx>
      <c:valAx>
        <c:axId val="107752490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400" b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527104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744220</xdr:colOff>
      <xdr:row>3</xdr:row>
      <xdr:rowOff>152400</xdr:rowOff>
    </xdr:from>
    <xdr:to>
      <xdr:col>8</xdr:col>
      <xdr:colOff>477520</xdr:colOff>
      <xdr:row>19</xdr:row>
      <xdr:rowOff>38100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14"/>
  <sheetViews>
    <sheetView tabSelected="1" workbookViewId="0">
      <selection activeCell="F10" sqref="F10"/>
    </sheetView>
  </sheetViews>
  <sheetFormatPr defaultColWidth="11.59765625" defaultRowHeight="15.6"/>
  <cols>
    <col min="1" max="16384" width="11.59765625" style="1"/>
  </cols>
  <sheetData>
    <row r="3" spans="1:4">
      <c r="B3" s="1" t="s">
        <v>0</v>
      </c>
    </row>
    <row r="4" spans="1:4">
      <c r="B4" s="1" t="s">
        <v>4</v>
      </c>
      <c r="C4" s="1" t="s">
        <v>5</v>
      </c>
      <c r="D4" s="1" t="s">
        <v>6</v>
      </c>
    </row>
    <row r="5" spans="1:4">
      <c r="B5" s="1">
        <v>3.75</v>
      </c>
      <c r="C5" s="1">
        <v>11.72</v>
      </c>
      <c r="D5" s="1">
        <v>0.65</v>
      </c>
    </row>
    <row r="6" spans="1:4">
      <c r="B6" s="1">
        <v>6.01</v>
      </c>
      <c r="C6" s="1">
        <v>12.95</v>
      </c>
      <c r="D6" s="1">
        <v>2.17</v>
      </c>
    </row>
    <row r="7" spans="1:4">
      <c r="B7" s="1">
        <v>1.73</v>
      </c>
      <c r="C7" s="1">
        <v>13.82</v>
      </c>
      <c r="D7" s="1">
        <v>0.76</v>
      </c>
    </row>
    <row r="8" spans="1:4">
      <c r="B8" s="1">
        <v>1.83</v>
      </c>
      <c r="C8" s="1">
        <v>11.43</v>
      </c>
    </row>
    <row r="9" spans="1:4">
      <c r="C9" s="1">
        <v>18.64</v>
      </c>
    </row>
    <row r="10" spans="1:4">
      <c r="A10" s="1" t="s">
        <v>1</v>
      </c>
      <c r="B10" s="1">
        <f>AVERAGE(B5:B8)</f>
        <v>3.33</v>
      </c>
      <c r="C10" s="1">
        <f>AVERAGE(C5:C9)</f>
        <v>13.712</v>
      </c>
      <c r="D10" s="1">
        <f>AVERAGE(D5:D7)</f>
        <v>1.1933333333333334</v>
      </c>
    </row>
    <row r="11" spans="1:4">
      <c r="A11" s="1" t="s">
        <v>2</v>
      </c>
      <c r="B11" s="1">
        <f>STDEV(B5:B8)/SQRT(4)</f>
        <v>1.0070087718916187</v>
      </c>
      <c r="C11" s="1">
        <f>STDEV(C5:C9)/SQRT(5)</f>
        <v>1.3048578466637661</v>
      </c>
      <c r="D11" s="1">
        <f>STDEV(D5:D7)/SQRT(3)</f>
        <v>0.48936466747996615</v>
      </c>
    </row>
    <row r="13" spans="1:4">
      <c r="B13" s="1" t="s">
        <v>3</v>
      </c>
    </row>
    <row r="14" spans="1:4">
      <c r="B14" s="2">
        <f>TTEST(B5:B8,C5:C9,2,2)</f>
        <v>5.3007332071065122E-4</v>
      </c>
      <c r="C14" s="2">
        <f>TTEST(C5:C9,D5:D7,2,2)</f>
        <v>4.0797901122107332E-4</v>
      </c>
      <c r="D14" s="3">
        <f>TTEST(B5:B8,D5:D7,2,2)</f>
        <v>0.15066862745566023</v>
      </c>
    </row>
  </sheetData>
  <pageMargins left="0.75" right="0.75" top="1" bottom="1" header="0.5" footer="0.5"/>
  <pageSetup paperSize="9" orientation="portrait" horizontalDpi="4294967292" verticalDpi="4294967292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Figure 8 Poly IC vs PBS CM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 Lai</dc:creator>
  <cp:lastModifiedBy>Ben Lai</cp:lastModifiedBy>
  <dcterms:created xsi:type="dcterms:W3CDTF">2017-01-17T16:43:18Z</dcterms:created>
  <dcterms:modified xsi:type="dcterms:W3CDTF">2017-05-18T13:00:11Z</dcterms:modified>
</cp:coreProperties>
</file>