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ropbox\Stainier lab\Lai 2017\Figures\"/>
    </mc:Choice>
  </mc:AlternateContent>
  <bookViews>
    <workbookView xWindow="0" yWindow="0" windowWidth="21492" windowHeight="9168" tabRatio="867"/>
  </bookViews>
  <sheets>
    <sheet name="Figure 9 Medaka scar resolution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5" l="1"/>
  <c r="E8" i="5"/>
  <c r="D8" i="5"/>
  <c r="C8" i="5"/>
  <c r="H8" i="5" s="1"/>
  <c r="I6" i="5"/>
  <c r="H6" i="5"/>
  <c r="G5" i="5"/>
  <c r="F5" i="5"/>
  <c r="E5" i="5"/>
  <c r="D5" i="5"/>
  <c r="I5" i="5" s="1"/>
  <c r="C5" i="5"/>
  <c r="J3" i="5"/>
  <c r="I3" i="5"/>
  <c r="H3" i="5"/>
  <c r="J5" i="5" l="1"/>
  <c r="I8" i="5"/>
  <c r="H5" i="5"/>
</calcChain>
</file>

<file path=xl/sharedStrings.xml><?xml version="1.0" encoding="utf-8"?>
<sst xmlns="http://schemas.openxmlformats.org/spreadsheetml/2006/main" count="16" uniqueCount="13">
  <si>
    <t>P</t>
  </si>
  <si>
    <t>PBS-injected</t>
    <phoneticPr fontId="1" type="noConversion"/>
  </si>
  <si>
    <t>Poly I:C-injected</t>
    <phoneticPr fontId="1" type="noConversion"/>
  </si>
  <si>
    <t>Heart1</t>
  </si>
  <si>
    <t>Heart2</t>
  </si>
  <si>
    <t>Heart3</t>
  </si>
  <si>
    <t>Heart4</t>
  </si>
  <si>
    <t>Heart5</t>
  </si>
  <si>
    <t>Injured area</t>
  </si>
  <si>
    <t>total area</t>
  </si>
  <si>
    <t>PBS</t>
  </si>
  <si>
    <t>Poly I:C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</si>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</sst>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2"/>
      <color theme="1"/>
      <name val="Calibri"/>
      <family val="2"/>
      <charset val="136"/>
      <scheme val="minor"/>
    </font>
    <font>
      <b/>
      <sz val="15"/>
      <color theme="3"/>
      <name val="Calibri"/>
      <family val="2"/>
      <charset val="136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2" fillId="0" borderId="0" xfId="1"/>
    <xf numFmtId="0" fontId="2" fillId="2" borderId="0" xfId="1" applyFill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colors>
    <mruColors>
      <color rgb="FF9BFF9B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27799650043745"/>
          <c:y val="4.6296296296296294E-2"/>
          <c:w val="0.89019685039370078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noFill/>
            <a:ln w="12700"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D20-4AEA-8B0D-DA846D9CB18F}"/>
              </c:ext>
            </c:extLst>
          </c:dPt>
          <c:errBars>
            <c:errBarType val="plus"/>
            <c:errValType val="cust"/>
            <c:noEndCap val="0"/>
            <c:plus>
              <c:numRef>
                <c:f>'Figure 9 Medaka scar resolution'!$F$12:$F$13</c:f>
                <c:numCache>
                  <c:formatCode>General</c:formatCode>
                  <c:ptCount val="2"/>
                  <c:pt idx="0">
                    <c:v>43781.533461723338</c:v>
                  </c:pt>
                  <c:pt idx="1">
                    <c:v>27285.634159755202</c:v>
                  </c:pt>
                </c:numCache>
              </c:numRef>
            </c:plus>
            <c:minus>
              <c:numRef>
                <c:f>'Figure 9 Medaka scar resolution'!$F$12:$F$13</c:f>
                <c:numCache>
                  <c:formatCode>General</c:formatCode>
                  <c:ptCount val="2"/>
                  <c:pt idx="0">
                    <c:v>43781.533461723338</c:v>
                  </c:pt>
                  <c:pt idx="1">
                    <c:v>27285.634159755202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9 Medaka scar resolution'!$D$12:$D$13</c:f>
              <c:strCache>
                <c:ptCount val="2"/>
                <c:pt idx="0">
                  <c:v>PBS-injected</c:v>
                </c:pt>
                <c:pt idx="1">
                  <c:v>Poly I:C-injected</c:v>
                </c:pt>
              </c:strCache>
            </c:strRef>
          </c:cat>
          <c:val>
            <c:numRef>
              <c:f>'Figure 9 Medaka scar resolution'!$E$12:$E$13</c:f>
              <c:numCache>
                <c:formatCode>General</c:formatCode>
                <c:ptCount val="2"/>
                <c:pt idx="0">
                  <c:v>223177.60000000001</c:v>
                </c:pt>
                <c:pt idx="1">
                  <c:v>70162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20-4AEA-8B0D-DA846D9C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545136"/>
        <c:axId val="305314464"/>
      </c:barChart>
      <c:catAx>
        <c:axId val="30354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5314464"/>
        <c:crosses val="autoZero"/>
        <c:auto val="1"/>
        <c:lblAlgn val="ctr"/>
        <c:lblOffset val="100"/>
        <c:noMultiLvlLbl val="0"/>
      </c:catAx>
      <c:valAx>
        <c:axId val="305314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mpd="sng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Adobe 仿宋 Std R" panose="02020400000000000000" pitchFamily="18" charset="-128"/>
                <a:cs typeface="Arial" panose="020B0604020202020204" pitchFamily="34" charset="0"/>
              </a:defRPr>
            </a:pPr>
            <a:endParaRPr lang="en-US"/>
          </a:p>
        </c:txPr>
        <c:crossAx val="30354513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220980</xdr:colOff>
      <xdr:row>3</xdr:row>
      <xdr:rowOff>160020</xdr:rowOff>
    </xdr:from>
    <xdr:to>
      <xdr:col>19</xdr:col>
      <xdr:colOff>45720</xdr:colOff>
      <xdr:row>24</xdr:row>
      <xdr:rowOff>30480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"/>
  <sheetViews>
    <sheetView tabSelected="1" workbookViewId="0">
      <selection activeCell="K2" sqref="K2"/>
    </sheetView>
  </sheetViews>
  <sheetFormatPr defaultRowHeight="15.6"/>
  <cols>
    <col min="1" max="8" width="8.796875" style="1"/>
    <col min="9" max="9" width="9.69921875" style="1" bestFit="1" customWidth="1"/>
    <col min="10" max="16384" width="8.796875" style="1"/>
  </cols>
  <sheetData>
    <row r="2" spans="1:10"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J2" s="1" t="s">
        <v>0</v>
      </c>
    </row>
    <row r="3" spans="1:10">
      <c r="A3" s="1" t="s">
        <v>10</v>
      </c>
      <c r="B3" s="1" t="s">
        <v>8</v>
      </c>
      <c r="C3" s="1">
        <v>210921</v>
      </c>
      <c r="D3" s="1">
        <v>244303</v>
      </c>
      <c r="E3" s="1">
        <v>291412</v>
      </c>
      <c r="F3" s="1">
        <v>61924</v>
      </c>
      <c r="G3" s="1">
        <v>307328</v>
      </c>
      <c r="H3" s="1">
        <f>AVERAGE(C3:G3)</f>
        <v>223177.60000000001</v>
      </c>
      <c r="I3" s="1">
        <f>STDEV(C3:G3)/SQRT(5)</f>
        <v>43781.533461723338</v>
      </c>
      <c r="J3" s="2">
        <f>TTEST(C3:G3, C6:F6,2,2)</f>
        <v>2.7465019859068233E-2</v>
      </c>
    </row>
    <row r="4" spans="1:10">
      <c r="B4" s="1" t="s">
        <v>9</v>
      </c>
      <c r="C4" s="1">
        <v>1472964</v>
      </c>
      <c r="D4" s="1">
        <v>1441556</v>
      </c>
      <c r="E4" s="1">
        <v>1805869</v>
      </c>
      <c r="F4" s="1">
        <v>1266638</v>
      </c>
      <c r="G4" s="1">
        <v>1629331</v>
      </c>
    </row>
    <row r="5" spans="1:10">
      <c r="B5" s="1" t="s">
        <v>12</v>
      </c>
      <c r="C5" s="1">
        <f>C3/C4</f>
        <v>0.1431949457013206</v>
      </c>
      <c r="D5" s="1">
        <f t="shared" ref="D5:G5" si="0">D3/D4</f>
        <v>0.16947173748366348</v>
      </c>
      <c r="E5" s="1">
        <f t="shared" si="0"/>
        <v>0.16136940165648783</v>
      </c>
      <c r="F5" s="1">
        <f t="shared" si="0"/>
        <v>4.8888474844430686E-2</v>
      </c>
      <c r="G5" s="1">
        <f t="shared" si="0"/>
        <v>0.18862220138203961</v>
      </c>
      <c r="H5" s="1">
        <f>AVERAGE(C5:G5)</f>
        <v>0.14230935221358845</v>
      </c>
      <c r="I5" s="1">
        <f>STDEV(C5:G5)/SQRT(5)</f>
        <v>2.4468556619337185E-2</v>
      </c>
      <c r="J5" s="2">
        <f>TTEST(C5:G5, C8:F8,2,2)</f>
        <v>2.7446979876171517E-2</v>
      </c>
    </row>
    <row r="6" spans="1:10">
      <c r="A6" s="1" t="s">
        <v>11</v>
      </c>
      <c r="B6" s="1" t="s">
        <v>8</v>
      </c>
      <c r="C6" s="1">
        <v>70845</v>
      </c>
      <c r="D6" s="1">
        <v>146587</v>
      </c>
      <c r="E6" s="1">
        <v>39354</v>
      </c>
      <c r="F6" s="1">
        <v>23862</v>
      </c>
      <c r="H6" s="1">
        <f>AVERAGE(C6:F6)</f>
        <v>70162</v>
      </c>
      <c r="I6" s="1">
        <f>STDEV(C6:F6)/SQRT(4)</f>
        <v>27285.634159755202</v>
      </c>
    </row>
    <row r="7" spans="1:10">
      <c r="B7" s="1" t="s">
        <v>9</v>
      </c>
      <c r="C7" s="1">
        <v>2250620</v>
      </c>
      <c r="D7" s="1">
        <v>1395585</v>
      </c>
      <c r="E7" s="1">
        <v>913232</v>
      </c>
      <c r="F7" s="1">
        <v>591063</v>
      </c>
    </row>
    <row r="8" spans="1:10">
      <c r="B8" s="1" t="s">
        <v>12</v>
      </c>
      <c r="C8" s="1">
        <f>C6/C7</f>
        <v>3.1477992730891934E-2</v>
      </c>
      <c r="D8" s="1">
        <f t="shared" ref="D8:F8" si="1">D6/D7</f>
        <v>0.10503623928316799</v>
      </c>
      <c r="E8" s="1">
        <f t="shared" si="1"/>
        <v>4.3093102300401212E-2</v>
      </c>
      <c r="F8" s="1">
        <f t="shared" si="1"/>
        <v>4.0371330974870702E-2</v>
      </c>
      <c r="H8" s="1">
        <f>AVERAGE(C8:F8)</f>
        <v>5.4994666322332957E-2</v>
      </c>
      <c r="I8" s="1">
        <f>STDEV(C8:F8)/SQRT(4)</f>
        <v>1.6863871945803348E-2</v>
      </c>
    </row>
    <row r="12" spans="1:10">
      <c r="D12" s="1" t="s">
        <v>1</v>
      </c>
      <c r="E12" s="1">
        <v>223177.60000000001</v>
      </c>
      <c r="F12" s="1">
        <v>43781.533461723338</v>
      </c>
    </row>
    <row r="13" spans="1:10">
      <c r="D13" s="1" t="s">
        <v>2</v>
      </c>
      <c r="E13" s="1">
        <v>70162</v>
      </c>
      <c r="F13" s="1">
        <v>27285.634159755202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9 Medaka scar resolution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Lai</dc:creator>
  <cp:lastModifiedBy>Ben Lai</cp:lastModifiedBy>
  <dcterms:created xsi:type="dcterms:W3CDTF">2017-01-17T16:43:18Z</dcterms:created>
  <dcterms:modified xsi:type="dcterms:W3CDTF">2017-05-18T13:00:59Z</dcterms:modified>
</cp:coreProperties>
</file>