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ropbox\Stainier lab\Lai 2017\Figures\"/>
    </mc:Choice>
  </mc:AlternateContent>
  <bookViews>
    <workbookView xWindow="0" yWindow="0" windowWidth="21492" windowHeight="9168" tabRatio="867"/>
  </bookViews>
  <sheets>
    <sheet name="Figure 4 Zebrafish scar resolu.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6" l="1"/>
  <c r="G8" i="6"/>
  <c r="F8" i="6"/>
  <c r="E8" i="6"/>
  <c r="D8" i="6"/>
  <c r="C8" i="6"/>
  <c r="K6" i="6"/>
  <c r="J6" i="6"/>
  <c r="I5" i="6"/>
  <c r="H5" i="6"/>
  <c r="G5" i="6"/>
  <c r="F5" i="6"/>
  <c r="E5" i="6"/>
  <c r="D5" i="6"/>
  <c r="C5" i="6"/>
  <c r="L5" i="6" s="1"/>
  <c r="L3" i="6"/>
  <c r="K3" i="6"/>
  <c r="J3" i="6"/>
</calcChain>
</file>

<file path=xl/sharedStrings.xml><?xml version="1.0" encoding="utf-8"?>
<sst xmlns="http://schemas.openxmlformats.org/spreadsheetml/2006/main" count="20" uniqueCount="17">
  <si>
    <t>Heart1</t>
  </si>
  <si>
    <t>Heart2</t>
  </si>
  <si>
    <t>Heart3</t>
  </si>
  <si>
    <t>Heart4</t>
  </si>
  <si>
    <t>Heart5</t>
  </si>
  <si>
    <t>total area</t>
  </si>
  <si>
    <t>AVG</t>
    <phoneticPr fontId="1" type="noConversion"/>
  </si>
  <si>
    <t>STDVE</t>
    <phoneticPr fontId="1" type="noConversion"/>
  </si>
  <si>
    <t>P</t>
    <phoneticPr fontId="1" type="noConversion"/>
  </si>
  <si>
    <t>PBS</t>
    <phoneticPr fontId="1" type="noConversion"/>
  </si>
  <si>
    <t>CL</t>
    <phoneticPr fontId="1" type="noConversion"/>
  </si>
  <si>
    <t>PBS injected</t>
    <phoneticPr fontId="1" type="noConversion"/>
  </si>
  <si>
    <t>CL injected</t>
    <phoneticPr fontId="1" type="noConversion"/>
  </si>
  <si>
    <t>Heart6</t>
  </si>
  <si>
    <t>Heart7</t>
  </si>
  <si>
    <t>injured area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</si>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</sst>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2"/>
      <color theme="1"/>
      <name val="Calibri"/>
      <family val="2"/>
      <charset val="136"/>
      <scheme val="minor"/>
    </font>
    <font>
      <b/>
      <sz val="15"/>
      <color theme="3"/>
      <name val="Calibri"/>
      <family val="2"/>
      <charset val="136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2" fillId="0" borderId="0" xfId="1"/>
    <xf numFmtId="0" fontId="2" fillId="2" borderId="0" xfId="1" applyFill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colors>
    <mruColors>
      <color rgb="FF9BFF9B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737554680664918"/>
          <c:y val="3.7037037037037035E-2"/>
          <c:w val="0.89019685039370078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 w="1270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8C5-495A-A74F-053F0C2617D1}"/>
              </c:ext>
            </c:extLst>
          </c:dPt>
          <c:errBars>
            <c:errBarType val="plus"/>
            <c:errValType val="cust"/>
            <c:noEndCap val="0"/>
            <c:plus>
              <c:numRef>
                <c:f>'Figure 4 Zebrafish scar resolu.'!$H$11:$H$12</c:f>
                <c:numCache>
                  <c:formatCode>General</c:formatCode>
                  <c:ptCount val="2"/>
                  <c:pt idx="0">
                    <c:v>7533.1658598307858</c:v>
                  </c:pt>
                  <c:pt idx="1">
                    <c:v>24896.940740688813</c:v>
                  </c:pt>
                </c:numCache>
              </c:numRef>
            </c:plus>
            <c:minus>
              <c:numRef>
                <c:f>'Figure 4 Zebrafish scar resolu.'!$H$11:$H$12</c:f>
                <c:numCache>
                  <c:formatCode>General</c:formatCode>
                  <c:ptCount val="2"/>
                  <c:pt idx="0">
                    <c:v>7533.1658598307858</c:v>
                  </c:pt>
                  <c:pt idx="1">
                    <c:v>24896.940740688813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4 Zebrafish scar resolu.'!$F$11:$F$12</c:f>
              <c:strCache>
                <c:ptCount val="2"/>
                <c:pt idx="0">
                  <c:v>PBS injected</c:v>
                </c:pt>
                <c:pt idx="1">
                  <c:v>CL injected</c:v>
                </c:pt>
              </c:strCache>
            </c:strRef>
          </c:cat>
          <c:val>
            <c:numRef>
              <c:f>'Figure 4 Zebrafish scar resolu.'!$G$11:$G$12</c:f>
              <c:numCache>
                <c:formatCode>General</c:formatCode>
                <c:ptCount val="2"/>
                <c:pt idx="0">
                  <c:v>56947.571428571428</c:v>
                </c:pt>
                <c:pt idx="1">
                  <c:v>178180.16666666666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5-495A-A74F-053F0C261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545136"/>
        <c:axId val="305314464"/>
      </c:barChart>
      <c:catAx>
        <c:axId val="30354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5314464"/>
        <c:crosses val="autoZero"/>
        <c:auto val="1"/>
        <c:lblAlgn val="ctr"/>
        <c:lblOffset val="100"/>
        <c:noMultiLvlLbl val="0"/>
      </c:catAx>
      <c:valAx>
        <c:axId val="305314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mpd="sng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Adobe 仿宋 Std R" panose="02020400000000000000" pitchFamily="18" charset="-128"/>
                <a:cs typeface="Arial" panose="020B0604020202020204" pitchFamily="34" charset="0"/>
              </a:defRPr>
            </a:pPr>
            <a:endParaRPr lang="en-US"/>
          </a:p>
        </c:txPr>
        <c:crossAx val="30354513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598170</xdr:colOff>
      <xdr:row>6</xdr:row>
      <xdr:rowOff>22860</xdr:rowOff>
    </xdr:from>
    <xdr:to>
      <xdr:col>16</xdr:col>
      <xdr:colOff>373380</xdr:colOff>
      <xdr:row>23</xdr:row>
      <xdr:rowOff>83820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"/>
  <sheetViews>
    <sheetView tabSelected="1" workbookViewId="0">
      <selection activeCell="B16" sqref="B16"/>
    </sheetView>
  </sheetViews>
  <sheetFormatPr defaultRowHeight="15.6"/>
  <cols>
    <col min="1" max="16384" width="8.796875" style="1"/>
  </cols>
  <sheetData>
    <row r="2" spans="1:12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13</v>
      </c>
      <c r="I2" s="1" t="s">
        <v>14</v>
      </c>
      <c r="J2" s="1" t="s">
        <v>6</v>
      </c>
      <c r="K2" s="1" t="s">
        <v>7</v>
      </c>
      <c r="L2" s="1" t="s">
        <v>8</v>
      </c>
    </row>
    <row r="3" spans="1:12">
      <c r="A3" s="1" t="s">
        <v>9</v>
      </c>
      <c r="B3" s="1" t="s">
        <v>15</v>
      </c>
      <c r="C3" s="1">
        <v>70873</v>
      </c>
      <c r="D3" s="1">
        <v>16989</v>
      </c>
      <c r="E3" s="1">
        <v>72481</v>
      </c>
      <c r="F3" s="1">
        <v>55957</v>
      </c>
      <c r="G3" s="1">
        <v>74065</v>
      </c>
      <c r="H3" s="1">
        <v>39319</v>
      </c>
      <c r="I3" s="1">
        <v>68949</v>
      </c>
      <c r="J3" s="1">
        <f>AVERAGE(C3:I3)</f>
        <v>56947.571428571428</v>
      </c>
      <c r="K3" s="1">
        <f>_xlfn.STDEV.P(C3:I3)/SQRT(7)</f>
        <v>7533.1658598307858</v>
      </c>
      <c r="L3" s="2">
        <f>TTEST(C3:I3,C6:H6,2,2)</f>
        <v>8.1376081101263266E-4</v>
      </c>
    </row>
    <row r="4" spans="1:12">
      <c r="B4" s="1" t="s">
        <v>5</v>
      </c>
      <c r="C4" s="1">
        <v>630454</v>
      </c>
      <c r="D4" s="1">
        <v>636862</v>
      </c>
      <c r="E4" s="1">
        <v>765912</v>
      </c>
      <c r="F4" s="1">
        <v>1085111</v>
      </c>
      <c r="G4" s="1">
        <v>1467341</v>
      </c>
      <c r="H4" s="1">
        <v>1265306</v>
      </c>
      <c r="I4" s="1">
        <v>1188575</v>
      </c>
    </row>
    <row r="5" spans="1:12">
      <c r="B5" s="1" t="s">
        <v>16</v>
      </c>
      <c r="C5" s="1">
        <f>C3/C4</f>
        <v>0.11241581463516767</v>
      </c>
      <c r="D5" s="1">
        <f t="shared" ref="D5:I5" si="0">D3/D4</f>
        <v>2.6676108795940092E-2</v>
      </c>
      <c r="E5" s="1">
        <f t="shared" si="0"/>
        <v>9.4633587148393025E-2</v>
      </c>
      <c r="F5" s="1">
        <f t="shared" si="0"/>
        <v>5.1567996269506068E-2</v>
      </c>
      <c r="G5" s="1">
        <f t="shared" si="0"/>
        <v>5.0475656306202855E-2</v>
      </c>
      <c r="H5" s="1">
        <f t="shared" si="0"/>
        <v>3.1074696555615795E-2</v>
      </c>
      <c r="I5" s="1">
        <f t="shared" si="0"/>
        <v>5.8009801653240226E-2</v>
      </c>
      <c r="L5" s="2">
        <f>TTEST(C5:I5,C8:H8,2,2)</f>
        <v>5.9427411390850183E-3</v>
      </c>
    </row>
    <row r="6" spans="1:12">
      <c r="A6" s="1" t="s">
        <v>10</v>
      </c>
      <c r="B6" s="1" t="s">
        <v>15</v>
      </c>
      <c r="C6" s="1">
        <v>281190</v>
      </c>
      <c r="D6" s="1">
        <v>183873</v>
      </c>
      <c r="E6" s="1">
        <v>196473</v>
      </c>
      <c r="F6" s="1">
        <v>94211</v>
      </c>
      <c r="G6" s="1">
        <v>197657</v>
      </c>
      <c r="H6" s="1">
        <v>115677</v>
      </c>
      <c r="J6" s="1">
        <f>AVERAGE(C6:H6)</f>
        <v>178180.16666666666</v>
      </c>
      <c r="K6" s="1">
        <f>_xlfn.STDEV.P(C6:H6)/SQRT(6)</f>
        <v>24896.940740688813</v>
      </c>
    </row>
    <row r="7" spans="1:12">
      <c r="B7" s="1" t="s">
        <v>5</v>
      </c>
      <c r="C7" s="1">
        <v>999202</v>
      </c>
      <c r="D7" s="1">
        <v>1010649</v>
      </c>
      <c r="E7" s="1">
        <v>590617</v>
      </c>
      <c r="F7" s="1">
        <v>754183</v>
      </c>
      <c r="G7" s="1">
        <v>1537267</v>
      </c>
      <c r="H7" s="1">
        <v>1224828</v>
      </c>
    </row>
    <row r="8" spans="1:12">
      <c r="B8" s="1" t="s">
        <v>16</v>
      </c>
      <c r="C8" s="1">
        <f t="shared" ref="C8:H8" si="1">C6/C7</f>
        <v>0.28141456882592308</v>
      </c>
      <c r="D8" s="1">
        <f t="shared" si="1"/>
        <v>0.18193556813493111</v>
      </c>
      <c r="E8" s="1">
        <f t="shared" si="1"/>
        <v>0.33265720424572948</v>
      </c>
      <c r="F8" s="1">
        <f t="shared" si="1"/>
        <v>0.12491795757793533</v>
      </c>
      <c r="G8" s="1">
        <f t="shared" si="1"/>
        <v>0.12857688352121005</v>
      </c>
      <c r="H8" s="1">
        <f t="shared" si="1"/>
        <v>9.4443464715045708E-2</v>
      </c>
    </row>
    <row r="11" spans="1:12">
      <c r="F11" s="1" t="s">
        <v>11</v>
      </c>
      <c r="G11" s="1">
        <v>56947.571428571428</v>
      </c>
      <c r="H11" s="1">
        <v>7533.1658598307858</v>
      </c>
    </row>
    <row r="12" spans="1:12">
      <c r="F12" s="1" t="s">
        <v>12</v>
      </c>
      <c r="G12" s="1">
        <v>178180.16666666666</v>
      </c>
      <c r="H12" s="1">
        <v>24896.940740688813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4 Zebrafish scar resolu.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Lai</dc:creator>
  <cp:lastModifiedBy>Ben Lai</cp:lastModifiedBy>
  <dcterms:created xsi:type="dcterms:W3CDTF">2017-01-17T16:43:18Z</dcterms:created>
  <dcterms:modified xsi:type="dcterms:W3CDTF">2017-05-18T12:54:39Z</dcterms:modified>
</cp:coreProperties>
</file>