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6 poly IC vs PB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O4" i="2"/>
  <c r="H5" i="2"/>
  <c r="F5" i="2"/>
  <c r="D5" i="2"/>
  <c r="J5" i="2" s="1"/>
  <c r="H4" i="2"/>
  <c r="F4" i="2"/>
  <c r="D4" i="2"/>
  <c r="I4" i="2" s="1"/>
  <c r="H11" i="2"/>
  <c r="F11" i="2"/>
  <c r="D11" i="2"/>
  <c r="H10" i="2"/>
  <c r="F10" i="2"/>
  <c r="D10" i="2"/>
  <c r="I5" i="2" l="1"/>
  <c r="J4" i="2"/>
  <c r="J11" i="2"/>
  <c r="I10" i="2"/>
  <c r="J10" i="2"/>
  <c r="I11" i="2"/>
</calcChain>
</file>

<file path=xl/sharedStrings.xml><?xml version="1.0" encoding="utf-8"?>
<sst xmlns="http://schemas.openxmlformats.org/spreadsheetml/2006/main" count="27" uniqueCount="15">
  <si>
    <t>M</t>
    <phoneticPr fontId="1" type="noConversion"/>
  </si>
  <si>
    <t>N</t>
    <phoneticPr fontId="1" type="noConversion"/>
  </si>
  <si>
    <t>7d-1</t>
    <phoneticPr fontId="1" type="noConversion"/>
  </si>
  <si>
    <t>7d-2</t>
    <phoneticPr fontId="1" type="noConversion"/>
  </si>
  <si>
    <t>7d-3</t>
    <phoneticPr fontId="1" type="noConversion"/>
  </si>
  <si>
    <t>7d-AVG</t>
    <phoneticPr fontId="1" type="noConversion"/>
  </si>
  <si>
    <t>7d-STDEV</t>
    <phoneticPr fontId="1" type="noConversion"/>
  </si>
  <si>
    <t>Medaka PBS</t>
    <phoneticPr fontId="1" type="noConversion"/>
  </si>
  <si>
    <t>Medaka Poly I:C</t>
    <phoneticPr fontId="1" type="noConversion"/>
  </si>
  <si>
    <t>P</t>
    <phoneticPr fontId="1" type="noConversion"/>
  </si>
  <si>
    <t>PBS-injected</t>
    <phoneticPr fontId="1" type="noConversion"/>
  </si>
  <si>
    <t>Poly I:C-injected</t>
    <phoneticPr fontId="1" type="noConversion"/>
  </si>
  <si>
    <t>Neutrophils</t>
    <phoneticPr fontId="1" type="noConversion"/>
  </si>
  <si>
    <t>Macrophages</t>
  </si>
  <si>
    <t>injury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</si>
</sst>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036540086987172"/>
          <c:y val="2.9288389513108613E-2"/>
          <c:w val="0.89019685039370078"/>
          <c:h val="0.859472116547229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6 poly IC vs PBS'!$C$15</c:f>
              <c:strCache>
                <c:ptCount val="1"/>
                <c:pt idx="0">
                  <c:v>PBS-injected</c:v>
                </c:pt>
              </c:strCache>
            </c:strRef>
          </c:tx>
          <c:spPr>
            <a:noFill/>
            <a:ln w="1270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0AB-49F2-968A-6387F904BCE4}"/>
              </c:ext>
            </c:extLst>
          </c:dPt>
          <c:errBars>
            <c:errBarType val="plus"/>
            <c:errValType val="cust"/>
            <c:noEndCap val="0"/>
            <c:plus>
              <c:numRef>
                <c:f>'Figure 6 poly IC vs PBS'!$E$16:$E$17</c:f>
                <c:numCache>
                  <c:formatCode>General</c:formatCode>
                  <c:ptCount val="2"/>
                  <c:pt idx="0">
                    <c:v>4.7647325506796312</c:v>
                  </c:pt>
                  <c:pt idx="1">
                    <c:v>44.588864732202289</c:v>
                  </c:pt>
                </c:numCache>
              </c:numRef>
            </c:plus>
            <c:minus>
              <c:numRef>
                <c:f>'Figure 6 poly IC vs PBS'!$E$16:$E$17</c:f>
                <c:numCache>
                  <c:formatCode>General</c:formatCode>
                  <c:ptCount val="2"/>
                  <c:pt idx="0">
                    <c:v>4.7647325506796312</c:v>
                  </c:pt>
                  <c:pt idx="1">
                    <c:v>44.588864732202289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6 poly IC vs PBS'!$B$16:$B$17</c:f>
              <c:strCache>
                <c:ptCount val="2"/>
                <c:pt idx="0">
                  <c:v>Macrophages</c:v>
                </c:pt>
                <c:pt idx="1">
                  <c:v>Neutrophils</c:v>
                </c:pt>
              </c:strCache>
            </c:strRef>
          </c:cat>
          <c:val>
            <c:numRef>
              <c:f>'Figure 6 poly IC vs PBS'!$C$16:$C$17</c:f>
              <c:numCache>
                <c:formatCode>General</c:formatCode>
                <c:ptCount val="2"/>
                <c:pt idx="0">
                  <c:v>13.557968707590817</c:v>
                </c:pt>
                <c:pt idx="1">
                  <c:v>91.393638224761787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B-49F2-968A-6387F904BCE4}"/>
            </c:ext>
          </c:extLst>
        </c:ser>
        <c:ser>
          <c:idx val="1"/>
          <c:order val="1"/>
          <c:tx>
            <c:strRef>
              <c:f>'Figure 6 poly IC vs PBS'!$D$15</c:f>
              <c:strCache>
                <c:ptCount val="1"/>
                <c:pt idx="0">
                  <c:v>Poly I:C-injected</c:v>
                </c:pt>
              </c:strCache>
            </c:strRef>
          </c:tx>
          <c:spPr>
            <a:solidFill>
              <a:sysClr val="windowText" lastClr="0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6 poly IC vs PBS'!$F$16:$F$17</c:f>
                <c:numCache>
                  <c:formatCode>General</c:formatCode>
                  <c:ptCount val="2"/>
                  <c:pt idx="0">
                    <c:v>37.339107583556491</c:v>
                  </c:pt>
                  <c:pt idx="1">
                    <c:v>8.0048308807401103</c:v>
                  </c:pt>
                </c:numCache>
              </c:numRef>
            </c:plus>
            <c:minus>
              <c:numRef>
                <c:f>'Figure 6 poly IC vs PBS'!$F$16:$F$17</c:f>
                <c:numCache>
                  <c:formatCode>General</c:formatCode>
                  <c:ptCount val="2"/>
                  <c:pt idx="0">
                    <c:v>37.339107583556491</c:v>
                  </c:pt>
                  <c:pt idx="1">
                    <c:v>8.0048308807401103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6 poly IC vs PBS'!$B$16:$B$17</c:f>
              <c:strCache>
                <c:ptCount val="2"/>
                <c:pt idx="0">
                  <c:v>Macrophages</c:v>
                </c:pt>
                <c:pt idx="1">
                  <c:v>Neutrophils</c:v>
                </c:pt>
              </c:strCache>
            </c:strRef>
          </c:cat>
          <c:val>
            <c:numRef>
              <c:f>'Figure 6 poly IC vs PBS'!$D$16:$D$17</c:f>
              <c:numCache>
                <c:formatCode>General</c:formatCode>
                <c:ptCount val="2"/>
                <c:pt idx="0">
                  <c:v>116.82864408130315</c:v>
                </c:pt>
                <c:pt idx="1">
                  <c:v>52.31189015555109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C8-4A45-A886-AF7683CBB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545136"/>
        <c:axId val="305314464"/>
      </c:barChart>
      <c:catAx>
        <c:axId val="30354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5314464"/>
        <c:crosses val="autoZero"/>
        <c:auto val="1"/>
        <c:lblAlgn val="ctr"/>
        <c:lblOffset val="100"/>
        <c:noMultiLvlLbl val="0"/>
      </c:catAx>
      <c:valAx>
        <c:axId val="30531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mpd="sng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Adobe 仿宋 Std R" panose="02020400000000000000" pitchFamily="18" charset="-128"/>
                <a:cs typeface="Arial" panose="020B0604020202020204" pitchFamily="34" charset="0"/>
              </a:defRPr>
            </a:pPr>
            <a:endParaRPr lang="en-US"/>
          </a:p>
        </c:txPr>
        <c:crossAx val="3035451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5529352181694368"/>
          <c:y val="8.0090642739425021E-3"/>
          <c:w val="0.44271884528123684"/>
          <c:h val="0.13781663919916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16</xdr:row>
      <xdr:rowOff>106680</xdr:rowOff>
    </xdr:from>
    <xdr:to>
      <xdr:col>13</xdr:col>
      <xdr:colOff>579120</xdr:colOff>
      <xdr:row>35</xdr:row>
      <xdr:rowOff>129540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7"/>
  <sheetViews>
    <sheetView tabSelected="1" workbookViewId="0">
      <selection activeCell="G17" sqref="G17"/>
    </sheetView>
  </sheetViews>
  <sheetFormatPr defaultRowHeight="15.6"/>
  <sheetData>
    <row r="3" spans="2:15">
      <c r="B3" t="s">
        <v>7</v>
      </c>
      <c r="D3" t="s">
        <v>2</v>
      </c>
      <c r="F3" t="s">
        <v>3</v>
      </c>
      <c r="H3" t="s">
        <v>4</v>
      </c>
      <c r="I3" t="s">
        <v>5</v>
      </c>
      <c r="J3" t="s">
        <v>6</v>
      </c>
      <c r="O3" t="s">
        <v>9</v>
      </c>
    </row>
    <row r="4" spans="2:15">
      <c r="B4" t="s">
        <v>0</v>
      </c>
      <c r="C4">
        <v>4</v>
      </c>
      <c r="D4">
        <f>C4/C6</f>
        <v>12.014934563662631</v>
      </c>
      <c r="E4">
        <v>4</v>
      </c>
      <c r="F4">
        <f>E4/E6</f>
        <v>8.6489665566085669</v>
      </c>
      <c r="G4">
        <v>5</v>
      </c>
      <c r="H4">
        <f>G4/G6</f>
        <v>20.010005002501249</v>
      </c>
      <c r="I4">
        <f>AVERAGE(D4,F4,H4)</f>
        <v>13.557968707590817</v>
      </c>
      <c r="J4">
        <f t="shared" ref="J4:J5" si="0">_xlfn.STDEV.P(D4,F4,H4)</f>
        <v>4.7647325506796312</v>
      </c>
      <c r="K4" t="s">
        <v>0</v>
      </c>
      <c r="L4">
        <v>12.014934563662631</v>
      </c>
      <c r="M4">
        <v>8.6489665566085669</v>
      </c>
      <c r="N4">
        <v>20.010005002501249</v>
      </c>
      <c r="O4" s="1">
        <f>TTEST(L4:N4,L10:N10,2,2)</f>
        <v>4.3057998921436941E-2</v>
      </c>
    </row>
    <row r="5" spans="2:15">
      <c r="B5" t="s">
        <v>1</v>
      </c>
      <c r="C5">
        <v>54</v>
      </c>
      <c r="D5">
        <f>C5/C6</f>
        <v>162.20161660944552</v>
      </c>
      <c r="E5">
        <v>26</v>
      </c>
      <c r="F5">
        <f>E5/E6</f>
        <v>56.218282617955687</v>
      </c>
      <c r="G5">
        <v>33</v>
      </c>
      <c r="H5">
        <f>G5/G6</f>
        <v>132.06603301650824</v>
      </c>
      <c r="I5">
        <f t="shared" ref="I5" si="1">AVERAGE(D5,F5,H5)</f>
        <v>116.82864408130315</v>
      </c>
      <c r="J5">
        <f t="shared" si="0"/>
        <v>44.588864732202289</v>
      </c>
      <c r="K5" t="s">
        <v>1</v>
      </c>
      <c r="L5">
        <v>162.20161660944552</v>
      </c>
      <c r="M5">
        <v>56.218282617955687</v>
      </c>
      <c r="N5">
        <v>132.06603301650824</v>
      </c>
      <c r="O5">
        <f>TTEST(L5:N5,L11:N11,2,2)</f>
        <v>0.11426834450894799</v>
      </c>
    </row>
    <row r="6" spans="2:15">
      <c r="B6" t="s">
        <v>14</v>
      </c>
      <c r="C6">
        <v>0.33291900000000002</v>
      </c>
      <c r="E6">
        <v>0.46248299999999998</v>
      </c>
      <c r="G6">
        <v>0.24987500000000001</v>
      </c>
    </row>
    <row r="9" spans="2:15">
      <c r="B9" t="s">
        <v>8</v>
      </c>
      <c r="D9" t="s">
        <v>2</v>
      </c>
      <c r="F9" t="s">
        <v>3</v>
      </c>
      <c r="H9" t="s">
        <v>4</v>
      </c>
      <c r="I9" t="s">
        <v>5</v>
      </c>
      <c r="J9" t="s">
        <v>6</v>
      </c>
    </row>
    <row r="10" spans="2:15">
      <c r="B10" t="s">
        <v>0</v>
      </c>
      <c r="C10">
        <v>19</v>
      </c>
      <c r="D10">
        <f>C10/C12</f>
        <v>133.88673182487614</v>
      </c>
      <c r="E10">
        <v>23</v>
      </c>
      <c r="F10">
        <f>E10/E12</f>
        <v>42.998128646661939</v>
      </c>
      <c r="G10">
        <v>22</v>
      </c>
      <c r="H10">
        <f>G10/G12</f>
        <v>97.296054202747285</v>
      </c>
      <c r="I10">
        <f>AVERAGE(D10,F10,H10)</f>
        <v>91.393638224761787</v>
      </c>
      <c r="J10">
        <f t="shared" ref="J10:J11" si="2">_xlfn.STDEV.P(D10,F10,H10)</f>
        <v>37.339107583556491</v>
      </c>
      <c r="K10" t="s">
        <v>0</v>
      </c>
      <c r="L10">
        <v>133.88673182487614</v>
      </c>
      <c r="M10">
        <v>42.998128646661939</v>
      </c>
      <c r="N10">
        <v>97.296054202747285</v>
      </c>
    </row>
    <row r="11" spans="2:15">
      <c r="B11" t="s">
        <v>1</v>
      </c>
      <c r="C11">
        <v>9</v>
      </c>
      <c r="D11">
        <f>C11/C12</f>
        <v>63.420030864415018</v>
      </c>
      <c r="E11">
        <v>24</v>
      </c>
      <c r="F11">
        <f>E11/E12</f>
        <v>44.867612500864638</v>
      </c>
      <c r="G11">
        <v>11</v>
      </c>
      <c r="H11">
        <f>G11/G12</f>
        <v>48.648027101373643</v>
      </c>
      <c r="I11">
        <f t="shared" ref="I11" si="3">AVERAGE(D11,F11,H11)</f>
        <v>52.31189015555109</v>
      </c>
      <c r="J11">
        <f t="shared" si="2"/>
        <v>8.0048308807401103</v>
      </c>
      <c r="K11" t="s">
        <v>1</v>
      </c>
      <c r="L11">
        <v>63.420030864415018</v>
      </c>
      <c r="M11">
        <v>44.867612500864638</v>
      </c>
      <c r="N11">
        <v>48.648027101373643</v>
      </c>
    </row>
    <row r="12" spans="2:15">
      <c r="B12" t="s">
        <v>14</v>
      </c>
      <c r="C12">
        <v>0.14191100000000001</v>
      </c>
      <c r="E12">
        <v>0.53490700000000002</v>
      </c>
      <c r="G12">
        <v>0.22611400000000001</v>
      </c>
    </row>
    <row r="15" spans="2:15">
      <c r="C15" t="s">
        <v>10</v>
      </c>
      <c r="D15" t="s">
        <v>11</v>
      </c>
    </row>
    <row r="16" spans="2:15">
      <c r="B16" t="s">
        <v>13</v>
      </c>
      <c r="C16">
        <v>13.557968707590817</v>
      </c>
      <c r="D16">
        <v>116.82864408130315</v>
      </c>
      <c r="E16">
        <v>4.7647325506796312</v>
      </c>
      <c r="F16">
        <v>37.339107583556491</v>
      </c>
    </row>
    <row r="17" spans="2:6">
      <c r="B17" t="s">
        <v>12</v>
      </c>
      <c r="C17">
        <v>91.393638224761787</v>
      </c>
      <c r="D17">
        <v>52.31189015555109</v>
      </c>
      <c r="E17">
        <v>44.588864732202289</v>
      </c>
      <c r="F17">
        <v>8.0048308807401103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6 poly IC vs PBS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2017-05-18T12:51:22Z</dcterms:modified>
</cp:coreProperties>
</file>