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uanyli\Google Drive\Papers\Papers-InRevision\Ian-MycCasp3\ManuscriptFiles\eLife\Revision\SourceDataFiles\"/>
    </mc:Choice>
  </mc:AlternateContent>
  <bookViews>
    <workbookView xWindow="0" yWindow="0" windowWidth="30840" windowHeight="957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9" i="1" l="1"/>
  <c r="P19" i="1"/>
  <c r="O19" i="1"/>
  <c r="N19" i="1"/>
  <c r="M19" i="1"/>
  <c r="L19" i="1"/>
  <c r="K19" i="1"/>
  <c r="D19" i="1"/>
  <c r="C19" i="1"/>
  <c r="B19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Q17" i="1"/>
  <c r="P17" i="1"/>
  <c r="O17" i="1"/>
  <c r="N17" i="1"/>
  <c r="M17" i="1"/>
  <c r="L17" i="1"/>
  <c r="K17" i="1"/>
  <c r="J17" i="1"/>
  <c r="I17" i="1"/>
  <c r="H17" i="1"/>
  <c r="G17" i="1"/>
  <c r="F17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Q15" i="1"/>
  <c r="P15" i="1"/>
  <c r="O15" i="1"/>
  <c r="N15" i="1"/>
  <c r="M15" i="1"/>
  <c r="L15" i="1"/>
  <c r="K15" i="1"/>
  <c r="J15" i="1"/>
  <c r="I15" i="1"/>
  <c r="H15" i="1"/>
  <c r="G15" i="1"/>
  <c r="F15" i="1"/>
  <c r="B23" i="1" l="1"/>
  <c r="K23" i="1"/>
  <c r="C23" i="1"/>
  <c r="B20" i="1"/>
  <c r="D20" i="1"/>
  <c r="D23" i="1" s="1"/>
  <c r="F20" i="1"/>
  <c r="F23" i="1" s="1"/>
  <c r="H20" i="1"/>
  <c r="H23" i="1" s="1"/>
  <c r="J20" i="1"/>
  <c r="J23" i="1" s="1"/>
  <c r="L20" i="1"/>
  <c r="L23" i="1" s="1"/>
  <c r="N20" i="1"/>
  <c r="N23" i="1" s="1"/>
  <c r="P20" i="1"/>
  <c r="P23" i="1" s="1"/>
  <c r="C20" i="1"/>
  <c r="E20" i="1"/>
  <c r="E23" i="1" s="1"/>
  <c r="G20" i="1"/>
  <c r="G23" i="1" s="1"/>
  <c r="I20" i="1"/>
  <c r="I23" i="1" s="1"/>
  <c r="K20" i="1"/>
  <c r="M20" i="1"/>
  <c r="M23" i="1" s="1"/>
  <c r="O20" i="1"/>
  <c r="O23" i="1" s="1"/>
  <c r="Q20" i="1"/>
  <c r="Q23" i="1" s="1"/>
</calcChain>
</file>

<file path=xl/sharedStrings.xml><?xml version="1.0" encoding="utf-8"?>
<sst xmlns="http://schemas.openxmlformats.org/spreadsheetml/2006/main" count="10" uniqueCount="7">
  <si>
    <t>Vector Control</t>
  </si>
  <si>
    <t xml:space="preserve">Tumor Size mm3 </t>
  </si>
  <si>
    <t>Day</t>
  </si>
  <si>
    <t>Myc</t>
  </si>
  <si>
    <r>
      <t>Tumor Size mm</t>
    </r>
    <r>
      <rPr>
        <vertAlign val="superscript"/>
        <sz val="11"/>
        <color theme="1"/>
        <rFont val="Calibri"/>
        <family val="2"/>
        <scheme val="minor"/>
      </rPr>
      <t xml:space="preserve">3 </t>
    </r>
  </si>
  <si>
    <t>Myc Average</t>
  </si>
  <si>
    <t>Caspase 3KO + Myc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</si>
</sst>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4"/>
  <sheetViews>
    <sheetView tabSelected="1" workbookViewId="0">
      <selection activeCell="K39" sqref="K39"/>
    </sheetView>
  </sheetViews>
  <sheetFormatPr defaultRowHeight="14.4" x14ac:dyDescent="0.3"/>
  <cols>
    <col min="1" max="1" width="15.44140625" customWidth="1"/>
    <col min="2" max="2" width="17.77734375" customWidth="1"/>
  </cols>
  <sheetData>
    <row r="2" spans="1:17" x14ac:dyDescent="0.3">
      <c r="A2" t="s">
        <v>0</v>
      </c>
      <c r="B2" s="1" t="s">
        <v>1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3">
      <c r="A3" t="s">
        <v>2</v>
      </c>
      <c r="B3">
        <v>7</v>
      </c>
      <c r="C3">
        <v>11</v>
      </c>
      <c r="D3">
        <v>14</v>
      </c>
      <c r="E3">
        <v>18</v>
      </c>
      <c r="F3">
        <v>21</v>
      </c>
      <c r="G3">
        <v>25</v>
      </c>
      <c r="H3">
        <v>28</v>
      </c>
      <c r="I3">
        <v>32</v>
      </c>
      <c r="J3">
        <v>35</v>
      </c>
      <c r="K3">
        <v>39</v>
      </c>
      <c r="L3">
        <v>42</v>
      </c>
      <c r="M3">
        <v>46</v>
      </c>
      <c r="N3">
        <v>49</v>
      </c>
      <c r="O3">
        <v>53</v>
      </c>
      <c r="P3">
        <v>56</v>
      </c>
      <c r="Q3">
        <v>59</v>
      </c>
    </row>
    <row r="4" spans="1:17" x14ac:dyDescent="0.3">
      <c r="A4">
        <v>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</row>
    <row r="5" spans="1:17" x14ac:dyDescent="0.3">
      <c r="A5">
        <v>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</row>
    <row r="6" spans="1:17" x14ac:dyDescent="0.3">
      <c r="A6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 x14ac:dyDescent="0.3">
      <c r="A7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 x14ac:dyDescent="0.3">
      <c r="A8">
        <v>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</row>
    <row r="9" spans="1:17" x14ac:dyDescent="0.3">
      <c r="A9">
        <v>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</row>
    <row r="10" spans="1:17" x14ac:dyDescent="0.3">
      <c r="A10">
        <v>7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</row>
    <row r="11" spans="1:17" x14ac:dyDescent="0.3">
      <c r="A11">
        <v>8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</row>
    <row r="13" spans="1:17" ht="16.2" x14ac:dyDescent="0.3">
      <c r="A13" t="s">
        <v>3</v>
      </c>
      <c r="B13" s="1" t="s">
        <v>4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3">
      <c r="A14" t="s">
        <v>2</v>
      </c>
      <c r="B14">
        <v>7</v>
      </c>
      <c r="C14">
        <v>11</v>
      </c>
      <c r="D14">
        <v>14</v>
      </c>
      <c r="E14">
        <v>18</v>
      </c>
      <c r="F14">
        <v>21</v>
      </c>
      <c r="G14">
        <v>25</v>
      </c>
      <c r="H14">
        <v>28</v>
      </c>
      <c r="I14">
        <v>32</v>
      </c>
      <c r="J14">
        <v>35</v>
      </c>
      <c r="K14">
        <v>39</v>
      </c>
      <c r="L14">
        <v>42</v>
      </c>
      <c r="M14">
        <v>46</v>
      </c>
      <c r="N14">
        <v>49</v>
      </c>
      <c r="O14">
        <v>53</v>
      </c>
      <c r="P14">
        <v>56</v>
      </c>
      <c r="Q14">
        <v>59</v>
      </c>
    </row>
    <row r="15" spans="1:17" x14ac:dyDescent="0.3">
      <c r="A15">
        <v>1</v>
      </c>
      <c r="B15">
        <v>0</v>
      </c>
      <c r="C15">
        <v>0</v>
      </c>
      <c r="D15">
        <v>0</v>
      </c>
      <c r="E15">
        <v>0</v>
      </c>
      <c r="F15">
        <f t="shared" ref="F15:G15" si="0">2.1*1.8*1.8/2</f>
        <v>3.4020000000000001</v>
      </c>
      <c r="G15">
        <f t="shared" si="0"/>
        <v>3.4020000000000001</v>
      </c>
      <c r="H15">
        <f>2.3*2*2/2</f>
        <v>4.5999999999999996</v>
      </c>
      <c r="I15">
        <f>2.8*2.2*2.2/2</f>
        <v>6.7760000000000007</v>
      </c>
      <c r="J15">
        <f>3.3*2.5*2.5/2</f>
        <v>10.3125</v>
      </c>
      <c r="K15">
        <f>3.6*3.1*3.1/2</f>
        <v>17.298000000000002</v>
      </c>
      <c r="L15">
        <f>3.8*3.6*3.6/2</f>
        <v>24.623999999999999</v>
      </c>
      <c r="M15">
        <f>4.2*3.8*3.8/2</f>
        <v>30.323999999999998</v>
      </c>
      <c r="N15">
        <f>5.6*4.1*4.1/2</f>
        <v>47.067999999999991</v>
      </c>
      <c r="O15">
        <f>6.1*4.3*4.3/2</f>
        <v>56.394499999999994</v>
      </c>
      <c r="P15">
        <f>6.8*4.6*4.6/2</f>
        <v>71.943999999999988</v>
      </c>
      <c r="Q15">
        <f>7*4.6*4.6/2</f>
        <v>74.059999999999988</v>
      </c>
    </row>
    <row r="16" spans="1:17" x14ac:dyDescent="0.3">
      <c r="A16">
        <v>2</v>
      </c>
      <c r="B16">
        <v>0</v>
      </c>
      <c r="C16">
        <v>0</v>
      </c>
      <c r="D16">
        <v>0</v>
      </c>
      <c r="E16">
        <f>2.5*2*2/2</f>
        <v>5</v>
      </c>
      <c r="F16">
        <f>3.5*2.5*2.5/2</f>
        <v>10.9375</v>
      </c>
      <c r="G16">
        <f>4*3*3/2</f>
        <v>18</v>
      </c>
      <c r="H16">
        <f>4.7*3.3*3.3/2</f>
        <v>25.5915</v>
      </c>
      <c r="I16">
        <f>5*3.5*3.5/2</f>
        <v>30.625</v>
      </c>
      <c r="J16">
        <f>5.2*4.1*4.1/2</f>
        <v>43.705999999999996</v>
      </c>
      <c r="K16">
        <f>5.7*4.7*4.7/2</f>
        <v>62.956500000000005</v>
      </c>
      <c r="L16">
        <f>5.9*5*5/2</f>
        <v>73.75</v>
      </c>
      <c r="M16">
        <f>6*5.5*5.5/2</f>
        <v>90.75</v>
      </c>
      <c r="N16">
        <f>6.1*6*6/2</f>
        <v>109.79999999999998</v>
      </c>
      <c r="O16">
        <f>6.5*5.9*5.9/2</f>
        <v>113.13250000000001</v>
      </c>
      <c r="P16">
        <f>6.8*5.9*5.9/2</f>
        <v>118.35400000000003</v>
      </c>
      <c r="Q16">
        <f>6.8*6*6/2</f>
        <v>122.39999999999999</v>
      </c>
    </row>
    <row r="17" spans="1:17" x14ac:dyDescent="0.3">
      <c r="A17">
        <v>3</v>
      </c>
      <c r="B17">
        <v>0</v>
      </c>
      <c r="C17">
        <v>0</v>
      </c>
      <c r="D17">
        <v>0</v>
      </c>
      <c r="E17">
        <v>0</v>
      </c>
      <c r="F17">
        <f t="shared" ref="F17" si="1">1.6*1.9*1.9/2</f>
        <v>2.8879999999999999</v>
      </c>
      <c r="G17">
        <f>2.3*2.1*2.1/2</f>
        <v>5.0715000000000003</v>
      </c>
      <c r="H17">
        <f>3.5*2.4*2.4/2</f>
        <v>10.08</v>
      </c>
      <c r="I17">
        <f>3.9*2.9*2.9/2</f>
        <v>16.399499999999996</v>
      </c>
      <c r="J17">
        <f>4.2*3.5*3.5/2</f>
        <v>25.725000000000001</v>
      </c>
      <c r="K17">
        <f>4.6*4.1*4.1/2</f>
        <v>38.66299999999999</v>
      </c>
      <c r="L17">
        <f>4.9*4.3*4.3/2</f>
        <v>45.3005</v>
      </c>
      <c r="M17">
        <f>5.2*4.8*4.8/2</f>
        <v>59.903999999999996</v>
      </c>
      <c r="N17">
        <f>5.4*5*5/2</f>
        <v>67.5</v>
      </c>
      <c r="O17">
        <f>5.4*5.1*5.1/2</f>
        <v>70.22699999999999</v>
      </c>
      <c r="P17">
        <f>5.4*5.2*5.2/2</f>
        <v>73.00800000000001</v>
      </c>
      <c r="Q17">
        <f>5.4*5.4*5.4/2</f>
        <v>78.732000000000014</v>
      </c>
    </row>
    <row r="18" spans="1:17" x14ac:dyDescent="0.3">
      <c r="A18">
        <v>4</v>
      </c>
      <c r="B18">
        <v>0</v>
      </c>
      <c r="C18">
        <v>0</v>
      </c>
      <c r="D18">
        <v>0</v>
      </c>
      <c r="E18">
        <f>2.1*1.8*1.8/2</f>
        <v>3.4020000000000001</v>
      </c>
      <c r="F18">
        <f t="shared" ref="F18:G18" si="2">2.1*1.8*1.8/2</f>
        <v>3.4020000000000001</v>
      </c>
      <c r="G18">
        <f t="shared" si="2"/>
        <v>3.4020000000000001</v>
      </c>
      <c r="H18">
        <f>4.2*3.1*3.1/2</f>
        <v>20.181000000000001</v>
      </c>
      <c r="I18">
        <f>4.8*3.3*3.3/2</f>
        <v>26.135999999999996</v>
      </c>
      <c r="J18">
        <f>5.9*3.6*3.6/2</f>
        <v>38.232000000000006</v>
      </c>
      <c r="K18">
        <f>5.9*4.1*4.1/2</f>
        <v>49.589499999999994</v>
      </c>
      <c r="L18">
        <f>6.5*4.2*4.2/2</f>
        <v>57.330000000000005</v>
      </c>
      <c r="M18">
        <f>6.8*4.6*4.6/2</f>
        <v>71.943999999999988</v>
      </c>
      <c r="N18">
        <f>7*4.9*4.9/2</f>
        <v>84.035000000000011</v>
      </c>
      <c r="O18">
        <f>7.1*5*5/2</f>
        <v>88.75</v>
      </c>
      <c r="P18">
        <f>7*5.1*5.1/2</f>
        <v>91.034999999999982</v>
      </c>
      <c r="Q18">
        <f>7*5.3*5.3/2</f>
        <v>98.314999999999998</v>
      </c>
    </row>
    <row r="19" spans="1:17" x14ac:dyDescent="0.3">
      <c r="A19">
        <v>5</v>
      </c>
      <c r="B19">
        <f>AVERAGE(B15:B18)</f>
        <v>0</v>
      </c>
      <c r="C19">
        <f t="shared" ref="C19:D19" si="3">AVERAGE(C15:C18)</f>
        <v>0</v>
      </c>
      <c r="D19">
        <f t="shared" si="3"/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f>1.5*1.5*1.5/2</f>
        <v>1.6875</v>
      </c>
      <c r="L19">
        <f t="shared" ref="L19" si="4">1.5*1.5*1.5/2</f>
        <v>1.6875</v>
      </c>
      <c r="M19">
        <f>1.8*1.6*1.6/2</f>
        <v>2.3040000000000003</v>
      </c>
      <c r="N19">
        <f>2*1.6*1.6/2</f>
        <v>2.5600000000000005</v>
      </c>
      <c r="O19">
        <f>2.2*1.8*1.8/2</f>
        <v>3.5640000000000005</v>
      </c>
      <c r="P19">
        <f>2.5*1.9*1.9/2</f>
        <v>4.5125000000000002</v>
      </c>
      <c r="Q19">
        <f>3*2.1*2.1/2</f>
        <v>6.6150000000000011</v>
      </c>
    </row>
    <row r="20" spans="1:17" x14ac:dyDescent="0.3">
      <c r="A20">
        <v>6</v>
      </c>
      <c r="B20">
        <f>AVERAGE(B15:B19)</f>
        <v>0</v>
      </c>
      <c r="C20">
        <f t="shared" ref="C20:Q20" si="5">AVERAGE(C15:C19)</f>
        <v>0</v>
      </c>
      <c r="D20">
        <f t="shared" si="5"/>
        <v>0</v>
      </c>
      <c r="E20">
        <f t="shared" si="5"/>
        <v>1.6804000000000001</v>
      </c>
      <c r="F20">
        <f t="shared" si="5"/>
        <v>4.1258999999999997</v>
      </c>
      <c r="G20">
        <f t="shared" si="5"/>
        <v>5.9751000000000003</v>
      </c>
      <c r="H20">
        <f t="shared" si="5"/>
        <v>12.0905</v>
      </c>
      <c r="I20">
        <f t="shared" si="5"/>
        <v>15.987299999999999</v>
      </c>
      <c r="J20">
        <f t="shared" si="5"/>
        <v>23.595100000000002</v>
      </c>
      <c r="K20">
        <f t="shared" si="5"/>
        <v>34.038899999999998</v>
      </c>
      <c r="L20">
        <f t="shared" si="5"/>
        <v>40.538400000000003</v>
      </c>
      <c r="M20">
        <f t="shared" si="5"/>
        <v>51.045200000000001</v>
      </c>
      <c r="N20">
        <f t="shared" si="5"/>
        <v>62.192599999999992</v>
      </c>
      <c r="O20">
        <f t="shared" si="5"/>
        <v>66.413600000000002</v>
      </c>
      <c r="P20">
        <f t="shared" si="5"/>
        <v>71.770700000000005</v>
      </c>
      <c r="Q20">
        <f t="shared" si="5"/>
        <v>76.0244</v>
      </c>
    </row>
    <row r="21" spans="1:17" x14ac:dyDescent="0.3">
      <c r="A21">
        <v>7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</row>
    <row r="22" spans="1:17" x14ac:dyDescent="0.3">
      <c r="A22">
        <v>8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</row>
    <row r="23" spans="1:17" x14ac:dyDescent="0.3">
      <c r="A23" t="s">
        <v>5</v>
      </c>
      <c r="B23">
        <f>AVERAGE(B15:B22)</f>
        <v>0</v>
      </c>
      <c r="C23">
        <f t="shared" ref="C23:Q23" si="6">AVERAGE(C15:C22)</f>
        <v>0</v>
      </c>
      <c r="D23">
        <f t="shared" si="6"/>
        <v>0</v>
      </c>
      <c r="E23">
        <f t="shared" si="6"/>
        <v>1.2603000000000002</v>
      </c>
      <c r="F23">
        <f t="shared" si="6"/>
        <v>3.0944250000000002</v>
      </c>
      <c r="G23">
        <f t="shared" si="6"/>
        <v>4.481325</v>
      </c>
      <c r="H23">
        <f t="shared" si="6"/>
        <v>9.0678750000000008</v>
      </c>
      <c r="I23">
        <f t="shared" si="6"/>
        <v>11.990475</v>
      </c>
      <c r="J23">
        <f t="shared" si="6"/>
        <v>17.696325000000002</v>
      </c>
      <c r="K23">
        <f t="shared" si="6"/>
        <v>25.529174999999995</v>
      </c>
      <c r="L23">
        <f t="shared" si="6"/>
        <v>30.4038</v>
      </c>
      <c r="M23">
        <f t="shared" si="6"/>
        <v>38.283900000000003</v>
      </c>
      <c r="N23">
        <f t="shared" si="6"/>
        <v>46.644449999999992</v>
      </c>
      <c r="O23">
        <f t="shared" si="6"/>
        <v>49.810199999999995</v>
      </c>
      <c r="P23">
        <f t="shared" si="6"/>
        <v>53.828024999999997</v>
      </c>
      <c r="Q23">
        <f t="shared" si="6"/>
        <v>57.018300000000004</v>
      </c>
    </row>
    <row r="25" spans="1:17" x14ac:dyDescent="0.3">
      <c r="A25" t="s">
        <v>6</v>
      </c>
      <c r="B25" s="1" t="s">
        <v>1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3">
      <c r="A26" t="s">
        <v>2</v>
      </c>
      <c r="B26">
        <v>7</v>
      </c>
      <c r="C26">
        <v>11</v>
      </c>
      <c r="D26">
        <v>14</v>
      </c>
      <c r="E26">
        <v>18</v>
      </c>
      <c r="F26">
        <v>21</v>
      </c>
      <c r="G26">
        <v>25</v>
      </c>
      <c r="H26">
        <v>28</v>
      </c>
      <c r="I26">
        <v>32</v>
      </c>
      <c r="J26">
        <v>35</v>
      </c>
      <c r="K26">
        <v>39</v>
      </c>
      <c r="L26">
        <v>42</v>
      </c>
      <c r="M26">
        <v>46</v>
      </c>
      <c r="N26">
        <v>49</v>
      </c>
      <c r="O26">
        <v>53</v>
      </c>
      <c r="P26">
        <v>56</v>
      </c>
      <c r="Q26">
        <v>59</v>
      </c>
    </row>
    <row r="27" spans="1:17" x14ac:dyDescent="0.3">
      <c r="A27">
        <v>1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</row>
    <row r="28" spans="1:17" x14ac:dyDescent="0.3">
      <c r="A28">
        <v>2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</row>
    <row r="29" spans="1:17" x14ac:dyDescent="0.3">
      <c r="A29">
        <v>3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</row>
    <row r="30" spans="1:17" x14ac:dyDescent="0.3">
      <c r="A30">
        <v>4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</row>
    <row r="31" spans="1:17" x14ac:dyDescent="0.3">
      <c r="A31">
        <v>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</row>
    <row r="32" spans="1:17" x14ac:dyDescent="0.3">
      <c r="A32">
        <v>6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</row>
    <row r="33" spans="1:17" x14ac:dyDescent="0.3">
      <c r="A33">
        <v>7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</row>
    <row r="34" spans="1:17" x14ac:dyDescent="0.3">
      <c r="A34">
        <v>8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</row>
  </sheetData>
  <mergeCells count="3">
    <mergeCell ref="B2:Q2"/>
    <mergeCell ref="B13:Q13"/>
    <mergeCell ref="B25:Q25"/>
  </mergeCells>
  <pageMargins left="0.7" right="0.7" top="0.75" bottom="0.75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Chuan-Yuan Li</dc:creator>
  <cp:lastModifiedBy>Chuan-Yuan Li</cp:lastModifiedBy>
  <dcterms:created xsi:type="dcterms:W3CDTF">2017-06-22T22:36:53Z</dcterms:created>
  <dcterms:modified xsi:type="dcterms:W3CDTF">2017-06-22T22:39:46Z</dcterms:modified>
</cp:coreProperties>
</file>