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checkCompatibility="1" autoCompressPictures="0"/>
  <bookViews>
    <workbookView xWindow="240" yWindow="240" windowWidth="25360" windowHeight="14160" tabRatio="500" activeTab="2"/>
  </bookViews>
  <sheets>
    <sheet name="6A" sheetId="3" r:id="rId1"/>
    <sheet name="6B" sheetId="4" r:id="rId2"/>
    <sheet name="Newer Fig6 Data" sheetId="1" r:id="rId3"/>
  </sheets>
  <definedNames>
    <definedName name="_xlnm.Print_Area" localSheetId="2">'Newer Fig6 Data'!$S$53:$AI$67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D76" i="1" l="1"/>
  <c r="AE76" i="1"/>
  <c r="AF76" i="1"/>
  <c r="AG76" i="1"/>
  <c r="AH76" i="1"/>
  <c r="AI76" i="1"/>
  <c r="AC76" i="1"/>
  <c r="AD74" i="1"/>
  <c r="AE74" i="1"/>
  <c r="AF74" i="1"/>
  <c r="AG74" i="1"/>
  <c r="AH74" i="1"/>
  <c r="AI74" i="1"/>
  <c r="AC74" i="1"/>
  <c r="Y8" i="1"/>
  <c r="AH8" i="1"/>
  <c r="AI12" i="1"/>
  <c r="AI9" i="1"/>
  <c r="Z37" i="1"/>
  <c r="Y37" i="1"/>
  <c r="U74" i="1"/>
  <c r="V74" i="1"/>
  <c r="W74" i="1"/>
  <c r="X74" i="1"/>
  <c r="Y74" i="1"/>
  <c r="Z74" i="1"/>
  <c r="U75" i="1"/>
  <c r="V75" i="1"/>
  <c r="W75" i="1"/>
  <c r="X75" i="1"/>
  <c r="Y75" i="1"/>
  <c r="Z75" i="1"/>
  <c r="U78" i="1"/>
  <c r="V78" i="1"/>
  <c r="W78" i="1"/>
  <c r="X78" i="1"/>
  <c r="Y78" i="1"/>
  <c r="Z78" i="1"/>
  <c r="U79" i="1"/>
  <c r="V79" i="1"/>
  <c r="W79" i="1"/>
  <c r="X79" i="1"/>
  <c r="Y79" i="1"/>
  <c r="Z79" i="1"/>
  <c r="T79" i="1"/>
  <c r="T78" i="1"/>
  <c r="T75" i="1"/>
  <c r="T74" i="1"/>
  <c r="U71" i="1"/>
  <c r="V71" i="1"/>
  <c r="W71" i="1"/>
  <c r="X71" i="1"/>
  <c r="Y71" i="1"/>
  <c r="Z71" i="1"/>
  <c r="AC71" i="1"/>
  <c r="AD71" i="1"/>
  <c r="AE71" i="1"/>
  <c r="AF71" i="1"/>
  <c r="AG71" i="1"/>
  <c r="AH71" i="1"/>
  <c r="AI71" i="1"/>
  <c r="T71" i="1"/>
  <c r="U70" i="1"/>
  <c r="V70" i="1"/>
  <c r="W70" i="1"/>
  <c r="X70" i="1"/>
  <c r="Y70" i="1"/>
  <c r="Z70" i="1"/>
  <c r="AC70" i="1"/>
  <c r="AD70" i="1"/>
  <c r="AE70" i="1"/>
  <c r="AF70" i="1"/>
  <c r="AG70" i="1"/>
  <c r="AH70" i="1"/>
  <c r="AI70" i="1"/>
  <c r="T70" i="1"/>
  <c r="U62" i="1"/>
  <c r="V62" i="1"/>
  <c r="W62" i="1"/>
  <c r="X62" i="1"/>
  <c r="Y62" i="1"/>
  <c r="Z62" i="1"/>
  <c r="AC62" i="1"/>
  <c r="AD62" i="1"/>
  <c r="AE62" i="1"/>
  <c r="AF62" i="1"/>
  <c r="AG62" i="1"/>
  <c r="AH62" i="1"/>
  <c r="AI62" i="1"/>
  <c r="T62" i="1"/>
  <c r="U67" i="1"/>
  <c r="V67" i="1"/>
  <c r="W67" i="1"/>
  <c r="X67" i="1"/>
  <c r="Y67" i="1"/>
  <c r="Z67" i="1"/>
  <c r="AC67" i="1"/>
  <c r="AD67" i="1"/>
  <c r="AE67" i="1"/>
  <c r="AF67" i="1"/>
  <c r="AG67" i="1"/>
  <c r="AH67" i="1"/>
  <c r="AI67" i="1"/>
  <c r="T67" i="1"/>
  <c r="U57" i="1"/>
  <c r="V57" i="1"/>
  <c r="W57" i="1"/>
  <c r="X57" i="1"/>
  <c r="Y57" i="1"/>
  <c r="Z57" i="1"/>
  <c r="AC57" i="1"/>
  <c r="AD57" i="1"/>
  <c r="AE57" i="1"/>
  <c r="AF57" i="1"/>
  <c r="AG57" i="1"/>
  <c r="AH57" i="1"/>
  <c r="AI57" i="1"/>
  <c r="T57" i="1"/>
  <c r="AB56" i="1"/>
  <c r="AB55" i="1"/>
  <c r="T56" i="1"/>
  <c r="U56" i="1"/>
  <c r="V56" i="1"/>
  <c r="W56" i="1"/>
  <c r="X56" i="1"/>
  <c r="Y56" i="1"/>
  <c r="Z56" i="1"/>
  <c r="AC56" i="1"/>
  <c r="AD56" i="1"/>
  <c r="AE56" i="1"/>
  <c r="AF56" i="1"/>
  <c r="AG56" i="1"/>
  <c r="AH56" i="1"/>
  <c r="AI56" i="1"/>
  <c r="T60" i="1"/>
  <c r="U60" i="1"/>
  <c r="V60" i="1"/>
  <c r="W60" i="1"/>
  <c r="X60" i="1"/>
  <c r="Y60" i="1"/>
  <c r="Z60" i="1"/>
  <c r="AC60" i="1"/>
  <c r="AD60" i="1"/>
  <c r="AE60" i="1"/>
  <c r="AF60" i="1"/>
  <c r="AG60" i="1"/>
  <c r="AH60" i="1"/>
  <c r="AI60" i="1"/>
  <c r="T61" i="1"/>
  <c r="U61" i="1"/>
  <c r="V61" i="1"/>
  <c r="W61" i="1"/>
  <c r="X61" i="1"/>
  <c r="Y61" i="1"/>
  <c r="Z61" i="1"/>
  <c r="AC61" i="1"/>
  <c r="AD61" i="1"/>
  <c r="AE61" i="1"/>
  <c r="AF61" i="1"/>
  <c r="AG61" i="1"/>
  <c r="AH61" i="1"/>
  <c r="AI61" i="1"/>
  <c r="T65" i="1"/>
  <c r="U65" i="1"/>
  <c r="V65" i="1"/>
  <c r="W65" i="1"/>
  <c r="X65" i="1"/>
  <c r="Y65" i="1"/>
  <c r="Z65" i="1"/>
  <c r="AC65" i="1"/>
  <c r="AD65" i="1"/>
  <c r="AE65" i="1"/>
  <c r="AF65" i="1"/>
  <c r="AG65" i="1"/>
  <c r="AH65" i="1"/>
  <c r="AI65" i="1"/>
  <c r="T66" i="1"/>
  <c r="U66" i="1"/>
  <c r="V66" i="1"/>
  <c r="W66" i="1"/>
  <c r="X66" i="1"/>
  <c r="Y66" i="1"/>
  <c r="Z66" i="1"/>
  <c r="AC66" i="1"/>
  <c r="AD66" i="1"/>
  <c r="AE66" i="1"/>
  <c r="AF66" i="1"/>
  <c r="AG66" i="1"/>
  <c r="AH66" i="1"/>
  <c r="AI66" i="1"/>
  <c r="U55" i="1"/>
  <c r="V55" i="1"/>
  <c r="W55" i="1"/>
  <c r="X55" i="1"/>
  <c r="Y55" i="1"/>
  <c r="Z55" i="1"/>
  <c r="AC55" i="1"/>
  <c r="AD55" i="1"/>
  <c r="AE55" i="1"/>
  <c r="AF55" i="1"/>
  <c r="AG55" i="1"/>
  <c r="AH55" i="1"/>
  <c r="AI55" i="1"/>
  <c r="T55" i="1"/>
  <c r="T8" i="1"/>
  <c r="U8" i="1"/>
  <c r="V8" i="1"/>
  <c r="W8" i="1"/>
  <c r="Z8" i="1"/>
  <c r="AC8" i="1"/>
  <c r="AD8" i="1"/>
  <c r="AE8" i="1"/>
  <c r="AF8" i="1"/>
  <c r="AI8" i="1"/>
  <c r="T9" i="1"/>
  <c r="U9" i="1"/>
  <c r="V9" i="1"/>
  <c r="W9" i="1"/>
  <c r="Z9" i="1"/>
  <c r="AC9" i="1"/>
  <c r="AD9" i="1"/>
  <c r="AE9" i="1"/>
  <c r="AF9" i="1"/>
  <c r="T10" i="1"/>
  <c r="U10" i="1"/>
  <c r="V10" i="1"/>
  <c r="W10" i="1"/>
  <c r="X10" i="1"/>
  <c r="AC10" i="1"/>
  <c r="AD10" i="1"/>
  <c r="AE10" i="1"/>
  <c r="AF10" i="1"/>
  <c r="AG10" i="1"/>
  <c r="T11" i="1"/>
  <c r="U11" i="1"/>
  <c r="V11" i="1"/>
  <c r="W11" i="1"/>
  <c r="Y11" i="1"/>
  <c r="AC11" i="1"/>
  <c r="AD11" i="1"/>
  <c r="AE11" i="1"/>
  <c r="AF11" i="1"/>
  <c r="AH11" i="1"/>
  <c r="T12" i="1"/>
  <c r="U12" i="1"/>
  <c r="V12" i="1"/>
  <c r="W12" i="1"/>
  <c r="Z12" i="1"/>
  <c r="AC12" i="1"/>
  <c r="AD12" i="1"/>
  <c r="AE12" i="1"/>
  <c r="AF12" i="1"/>
  <c r="T13" i="1"/>
  <c r="U13" i="1"/>
  <c r="V13" i="1"/>
  <c r="W13" i="1"/>
  <c r="X13" i="1"/>
  <c r="AC13" i="1"/>
  <c r="AD13" i="1"/>
  <c r="AE13" i="1"/>
  <c r="AF13" i="1"/>
  <c r="AG13" i="1"/>
  <c r="T14" i="1"/>
  <c r="U14" i="1"/>
  <c r="V14" i="1"/>
  <c r="W14" i="1"/>
  <c r="Y14" i="1"/>
  <c r="AC14" i="1"/>
  <c r="AD14" i="1"/>
  <c r="AE14" i="1"/>
  <c r="AF14" i="1"/>
  <c r="AH14" i="1"/>
  <c r="T15" i="1"/>
  <c r="U15" i="1"/>
  <c r="V15" i="1"/>
  <c r="W15" i="1"/>
  <c r="Z15" i="1"/>
  <c r="AC15" i="1"/>
  <c r="AD15" i="1"/>
  <c r="AE15" i="1"/>
  <c r="AF15" i="1"/>
  <c r="AI15" i="1"/>
  <c r="T16" i="1"/>
  <c r="U16" i="1"/>
  <c r="V16" i="1"/>
  <c r="W16" i="1"/>
  <c r="X16" i="1"/>
  <c r="AC16" i="1"/>
  <c r="AD16" i="1"/>
  <c r="AE16" i="1"/>
  <c r="AF16" i="1"/>
  <c r="AG16" i="1"/>
  <c r="T17" i="1"/>
  <c r="U17" i="1"/>
  <c r="V17" i="1"/>
  <c r="W17" i="1"/>
  <c r="Y17" i="1"/>
  <c r="AC17" i="1"/>
  <c r="AD17" i="1"/>
  <c r="AE17" i="1"/>
  <c r="AF17" i="1"/>
  <c r="AH17" i="1"/>
  <c r="T18" i="1"/>
  <c r="U18" i="1"/>
  <c r="V18" i="1"/>
  <c r="W18" i="1"/>
  <c r="Z18" i="1"/>
  <c r="AC18" i="1"/>
  <c r="AD18" i="1"/>
  <c r="AE18" i="1"/>
  <c r="AF18" i="1"/>
  <c r="AI18" i="1"/>
  <c r="T19" i="1"/>
  <c r="U19" i="1"/>
  <c r="V19" i="1"/>
  <c r="W19" i="1"/>
  <c r="X19" i="1"/>
  <c r="AC19" i="1"/>
  <c r="AD19" i="1"/>
  <c r="AE19" i="1"/>
  <c r="AF19" i="1"/>
  <c r="AG19" i="1"/>
  <c r="T20" i="1"/>
  <c r="U20" i="1"/>
  <c r="V20" i="1"/>
  <c r="W20" i="1"/>
  <c r="Y20" i="1"/>
  <c r="AC20" i="1"/>
  <c r="AD20" i="1"/>
  <c r="AE20" i="1"/>
  <c r="AF20" i="1"/>
  <c r="AH20" i="1"/>
  <c r="T21" i="1"/>
  <c r="U21" i="1"/>
  <c r="V21" i="1"/>
  <c r="W21" i="1"/>
  <c r="Z21" i="1"/>
  <c r="AC21" i="1"/>
  <c r="AD21" i="1"/>
  <c r="AE21" i="1"/>
  <c r="AF21" i="1"/>
  <c r="AI21" i="1"/>
  <c r="T22" i="1"/>
  <c r="U22" i="1"/>
  <c r="V22" i="1"/>
  <c r="W22" i="1"/>
  <c r="X22" i="1"/>
  <c r="AC22" i="1"/>
  <c r="AD22" i="1"/>
  <c r="AE22" i="1"/>
  <c r="AF22" i="1"/>
  <c r="AG22" i="1"/>
  <c r="T23" i="1"/>
  <c r="U23" i="1"/>
  <c r="V23" i="1"/>
  <c r="W23" i="1"/>
  <c r="Y23" i="1"/>
  <c r="AC23" i="1"/>
  <c r="AD23" i="1"/>
  <c r="AE23" i="1"/>
  <c r="AF23" i="1"/>
  <c r="AH23" i="1"/>
  <c r="T24" i="1"/>
  <c r="U24" i="1"/>
  <c r="V24" i="1"/>
  <c r="W24" i="1"/>
  <c r="Z24" i="1"/>
  <c r="AC24" i="1"/>
  <c r="AD24" i="1"/>
  <c r="AE24" i="1"/>
  <c r="AF24" i="1"/>
  <c r="AI24" i="1"/>
  <c r="T25" i="1"/>
  <c r="U25" i="1"/>
  <c r="V25" i="1"/>
  <c r="W25" i="1"/>
  <c r="X25" i="1"/>
  <c r="AC25" i="1"/>
  <c r="AD25" i="1"/>
  <c r="AE25" i="1"/>
  <c r="AF25" i="1"/>
  <c r="AG25" i="1"/>
  <c r="T26" i="1"/>
  <c r="U26" i="1"/>
  <c r="V26" i="1"/>
  <c r="W26" i="1"/>
  <c r="Y26" i="1"/>
  <c r="AC26" i="1"/>
  <c r="AD26" i="1"/>
  <c r="AE26" i="1"/>
  <c r="AF26" i="1"/>
  <c r="AH26" i="1"/>
  <c r="T27" i="1"/>
  <c r="U27" i="1"/>
  <c r="V27" i="1"/>
  <c r="W27" i="1"/>
  <c r="Z27" i="1"/>
  <c r="AC27" i="1"/>
  <c r="AD27" i="1"/>
  <c r="AE27" i="1"/>
  <c r="AF27" i="1"/>
  <c r="AI27" i="1"/>
  <c r="T28" i="1"/>
  <c r="U28" i="1"/>
  <c r="V28" i="1"/>
  <c r="W28" i="1"/>
  <c r="X28" i="1"/>
  <c r="AC28" i="1"/>
  <c r="AD28" i="1"/>
  <c r="AE28" i="1"/>
  <c r="AF28" i="1"/>
  <c r="AG28" i="1"/>
  <c r="T29" i="1"/>
  <c r="U29" i="1"/>
  <c r="V29" i="1"/>
  <c r="W29" i="1"/>
  <c r="Y29" i="1"/>
  <c r="AC29" i="1"/>
  <c r="AD29" i="1"/>
  <c r="AE29" i="1"/>
  <c r="AF29" i="1"/>
  <c r="AH29" i="1"/>
  <c r="T30" i="1"/>
  <c r="U30" i="1"/>
  <c r="V30" i="1"/>
  <c r="W30" i="1"/>
  <c r="Z30" i="1"/>
  <c r="AC30" i="1"/>
  <c r="AD30" i="1"/>
  <c r="AE30" i="1"/>
  <c r="AF30" i="1"/>
  <c r="AI30" i="1"/>
  <c r="T31" i="1"/>
  <c r="U31" i="1"/>
  <c r="V31" i="1"/>
  <c r="W31" i="1"/>
  <c r="X31" i="1"/>
  <c r="AC31" i="1"/>
  <c r="AD31" i="1"/>
  <c r="AE31" i="1"/>
  <c r="AF31" i="1"/>
  <c r="AG31" i="1"/>
  <c r="T32" i="1"/>
  <c r="U32" i="1"/>
  <c r="V32" i="1"/>
  <c r="W32" i="1"/>
  <c r="Y32" i="1"/>
  <c r="AC32" i="1"/>
  <c r="AD32" i="1"/>
  <c r="AE32" i="1"/>
  <c r="AF32" i="1"/>
  <c r="AH32" i="1"/>
  <c r="T33" i="1"/>
  <c r="U33" i="1"/>
  <c r="V33" i="1"/>
  <c r="W33" i="1"/>
  <c r="Z33" i="1"/>
  <c r="AC33" i="1"/>
  <c r="AD33" i="1"/>
  <c r="AE33" i="1"/>
  <c r="AF33" i="1"/>
  <c r="AI33" i="1"/>
  <c r="T34" i="1"/>
  <c r="U34" i="1"/>
  <c r="V34" i="1"/>
  <c r="W34" i="1"/>
  <c r="X34" i="1"/>
  <c r="AC34" i="1"/>
  <c r="AD34" i="1"/>
  <c r="AE34" i="1"/>
  <c r="AF34" i="1"/>
  <c r="AG34" i="1"/>
  <c r="T35" i="1"/>
  <c r="U35" i="1"/>
  <c r="V35" i="1"/>
  <c r="W35" i="1"/>
  <c r="Y35" i="1"/>
  <c r="AC35" i="1"/>
  <c r="AD35" i="1"/>
  <c r="AE35" i="1"/>
  <c r="AF35" i="1"/>
  <c r="AH35" i="1"/>
  <c r="T36" i="1"/>
  <c r="U36" i="1"/>
  <c r="V36" i="1"/>
  <c r="W36" i="1"/>
  <c r="Z36" i="1"/>
  <c r="AC36" i="1"/>
  <c r="AD36" i="1"/>
  <c r="AE36" i="1"/>
  <c r="AF36" i="1"/>
  <c r="AI36" i="1"/>
  <c r="T37" i="1"/>
  <c r="U37" i="1"/>
  <c r="V37" i="1"/>
  <c r="W37" i="1"/>
  <c r="X37" i="1"/>
  <c r="AC37" i="1"/>
  <c r="AD37" i="1"/>
  <c r="AE37" i="1"/>
  <c r="AF37" i="1"/>
  <c r="AG37" i="1"/>
  <c r="AH37" i="1"/>
  <c r="AI37" i="1"/>
  <c r="T38" i="1"/>
  <c r="U38" i="1"/>
  <c r="V38" i="1"/>
  <c r="W38" i="1"/>
  <c r="Y38" i="1"/>
  <c r="AC38" i="1"/>
  <c r="AD38" i="1"/>
  <c r="AE38" i="1"/>
  <c r="AF38" i="1"/>
  <c r="AH38" i="1"/>
  <c r="T39" i="1"/>
  <c r="U39" i="1"/>
  <c r="V39" i="1"/>
  <c r="W39" i="1"/>
  <c r="Z39" i="1"/>
  <c r="AC39" i="1"/>
  <c r="AD39" i="1"/>
  <c r="AE39" i="1"/>
  <c r="AF39" i="1"/>
  <c r="AI39" i="1"/>
  <c r="T40" i="1"/>
  <c r="U40" i="1"/>
  <c r="V40" i="1"/>
  <c r="W40" i="1"/>
  <c r="X40" i="1"/>
  <c r="AC40" i="1"/>
  <c r="AD40" i="1"/>
  <c r="AE40" i="1"/>
  <c r="AF40" i="1"/>
  <c r="AG40" i="1"/>
  <c r="T41" i="1"/>
  <c r="U41" i="1"/>
  <c r="V41" i="1"/>
  <c r="W41" i="1"/>
  <c r="Y41" i="1"/>
  <c r="AC41" i="1"/>
  <c r="AD41" i="1"/>
  <c r="AE41" i="1"/>
  <c r="AF41" i="1"/>
  <c r="AH41" i="1"/>
  <c r="T42" i="1"/>
  <c r="U42" i="1"/>
  <c r="V42" i="1"/>
  <c r="W42" i="1"/>
  <c r="Z42" i="1"/>
  <c r="AC42" i="1"/>
  <c r="AD42" i="1"/>
  <c r="AE42" i="1"/>
  <c r="AF42" i="1"/>
  <c r="AI42" i="1"/>
  <c r="T43" i="1"/>
  <c r="U43" i="1"/>
  <c r="V43" i="1"/>
  <c r="W43" i="1"/>
  <c r="X43" i="1"/>
  <c r="AC43" i="1"/>
  <c r="AD43" i="1"/>
  <c r="AE43" i="1"/>
  <c r="AF43" i="1"/>
  <c r="AG43" i="1"/>
  <c r="T44" i="1"/>
  <c r="U44" i="1"/>
  <c r="V44" i="1"/>
  <c r="W44" i="1"/>
  <c r="Y44" i="1"/>
  <c r="AC44" i="1"/>
  <c r="AD44" i="1"/>
  <c r="AE44" i="1"/>
  <c r="AF44" i="1"/>
  <c r="AH44" i="1"/>
  <c r="T45" i="1"/>
  <c r="U45" i="1"/>
  <c r="V45" i="1"/>
  <c r="W45" i="1"/>
  <c r="Z45" i="1"/>
  <c r="AC45" i="1"/>
  <c r="AD45" i="1"/>
  <c r="AE45" i="1"/>
  <c r="AF45" i="1"/>
  <c r="AI45" i="1"/>
  <c r="T46" i="1"/>
  <c r="U46" i="1"/>
  <c r="V46" i="1"/>
  <c r="W46" i="1"/>
  <c r="X46" i="1"/>
  <c r="AC46" i="1"/>
  <c r="AD46" i="1"/>
  <c r="AE46" i="1"/>
  <c r="AF46" i="1"/>
  <c r="AG46" i="1"/>
  <c r="T47" i="1"/>
  <c r="U47" i="1"/>
  <c r="V47" i="1"/>
  <c r="W47" i="1"/>
  <c r="Y47" i="1"/>
  <c r="AC47" i="1"/>
  <c r="AD47" i="1"/>
  <c r="AE47" i="1"/>
  <c r="AF47" i="1"/>
  <c r="AH47" i="1"/>
  <c r="T48" i="1"/>
  <c r="U48" i="1"/>
  <c r="V48" i="1"/>
  <c r="W48" i="1"/>
  <c r="Z48" i="1"/>
  <c r="AC48" i="1"/>
  <c r="AD48" i="1"/>
  <c r="AE48" i="1"/>
  <c r="AF48" i="1"/>
  <c r="AI48" i="1"/>
  <c r="T49" i="1"/>
  <c r="U49" i="1"/>
  <c r="V49" i="1"/>
  <c r="W49" i="1"/>
  <c r="X49" i="1"/>
  <c r="AC49" i="1"/>
  <c r="AD49" i="1"/>
  <c r="AE49" i="1"/>
  <c r="AF49" i="1"/>
  <c r="AG49" i="1"/>
  <c r="T50" i="1"/>
  <c r="U50" i="1"/>
  <c r="V50" i="1"/>
  <c r="W50" i="1"/>
  <c r="Y50" i="1"/>
  <c r="AC50" i="1"/>
  <c r="AD50" i="1"/>
  <c r="AE50" i="1"/>
  <c r="AF50" i="1"/>
  <c r="AH50" i="1"/>
  <c r="T51" i="1"/>
  <c r="U51" i="1"/>
  <c r="V51" i="1"/>
  <c r="W51" i="1"/>
  <c r="Z51" i="1"/>
  <c r="AC51" i="1"/>
  <c r="AD51" i="1"/>
  <c r="AE51" i="1"/>
  <c r="AF51" i="1"/>
  <c r="AI51" i="1"/>
  <c r="T52" i="1"/>
  <c r="U52" i="1"/>
  <c r="V52" i="1"/>
  <c r="W52" i="1"/>
  <c r="X52" i="1"/>
  <c r="AC52" i="1"/>
  <c r="AD52" i="1"/>
  <c r="AE52" i="1"/>
  <c r="AF52" i="1"/>
  <c r="AG52" i="1"/>
  <c r="U7" i="1"/>
  <c r="V7" i="1"/>
  <c r="W7" i="1"/>
  <c r="X7" i="1"/>
  <c r="Y7" i="1"/>
  <c r="Z7" i="1"/>
  <c r="AC7" i="1"/>
  <c r="AD7" i="1"/>
  <c r="AE7" i="1"/>
  <c r="AF7" i="1"/>
  <c r="AG7" i="1"/>
  <c r="AH7" i="1"/>
  <c r="AI7" i="1"/>
  <c r="T7" i="1"/>
  <c r="J56" i="1"/>
  <c r="J55" i="1"/>
</calcChain>
</file>

<file path=xl/sharedStrings.xml><?xml version="1.0" encoding="utf-8"?>
<sst xmlns="http://schemas.openxmlformats.org/spreadsheetml/2006/main" count="176" uniqueCount="65">
  <si>
    <t>wt          +</t>
  </si>
  <si>
    <t>FSMS     +</t>
  </si>
  <si>
    <t>KKEE     +</t>
  </si>
  <si>
    <t>LALA     +</t>
  </si>
  <si>
    <t>none    +</t>
  </si>
  <si>
    <t>wt         -</t>
  </si>
  <si>
    <t>none  none</t>
  </si>
  <si>
    <t>Minute</t>
  </si>
  <si>
    <t>REP 2:</t>
  </si>
  <si>
    <t>REP3:</t>
  </si>
  <si>
    <t>mutant VAM7 and ATPyS</t>
  </si>
  <si>
    <t>mutant Vam7 and ATP</t>
  </si>
  <si>
    <t>I10</t>
  </si>
  <si>
    <t>I11</t>
  </si>
  <si>
    <t>I14</t>
  </si>
  <si>
    <t>I15</t>
  </si>
  <si>
    <t>I16</t>
  </si>
  <si>
    <t>I17</t>
  </si>
  <si>
    <t>I18</t>
  </si>
  <si>
    <t>G10</t>
  </si>
  <si>
    <t>G11</t>
  </si>
  <si>
    <t>G14</t>
  </si>
  <si>
    <t>G15</t>
  </si>
  <si>
    <t>G16</t>
  </si>
  <si>
    <t>G17</t>
  </si>
  <si>
    <t>G18</t>
  </si>
  <si>
    <t>E10</t>
  </si>
  <si>
    <t>E11</t>
  </si>
  <si>
    <t>E14</t>
  </si>
  <si>
    <t>E15</t>
  </si>
  <si>
    <t>E16</t>
  </si>
  <si>
    <t>E17</t>
  </si>
  <si>
    <t>E18</t>
  </si>
  <si>
    <t>A10</t>
  </si>
  <si>
    <t>A11</t>
  </si>
  <si>
    <t>A14</t>
  </si>
  <si>
    <t>A15</t>
  </si>
  <si>
    <t>A16</t>
  </si>
  <si>
    <t>A17</t>
  </si>
  <si>
    <t>A18</t>
  </si>
  <si>
    <t>O10</t>
  </si>
  <si>
    <t>O11</t>
  </si>
  <si>
    <t>O14</t>
  </si>
  <si>
    <t>O15</t>
  </si>
  <si>
    <t>O16</t>
  </si>
  <si>
    <t>O17</t>
  </si>
  <si>
    <t>O18</t>
  </si>
  <si>
    <t>C10</t>
  </si>
  <si>
    <t>C11</t>
  </si>
  <si>
    <t>C14</t>
  </si>
  <si>
    <t>C15</t>
  </si>
  <si>
    <t>C16</t>
  </si>
  <si>
    <t>C17</t>
  </si>
  <si>
    <t>C18</t>
  </si>
  <si>
    <t>REP 1:</t>
  </si>
  <si>
    <t>ATPyS</t>
  </si>
  <si>
    <t>ATP</t>
  </si>
  <si>
    <t>AVG</t>
  </si>
  <si>
    <t>STDEV</t>
  </si>
  <si>
    <t>ATP Avg</t>
  </si>
  <si>
    <t>ATP Std Dev</t>
  </si>
  <si>
    <t>Fig 6A&amp;B Source Data</t>
  </si>
  <si>
    <t>RAW DATA</t>
  </si>
  <si>
    <t>% Max Data</t>
  </si>
  <si>
    <t>I deleted data points in order to see overlapping traces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</si>
</sst>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charset val="136"/>
      <scheme val="minor"/>
    </font>
    <font>
      <b/>
      <sz val="12"/>
      <color theme="1"/>
      <name val="Calibri"/>
      <family val="2"/>
      <charset val="136"/>
      <scheme val="minor"/>
    </font>
    <font>
      <u/>
      <sz val="12"/>
      <color theme="10"/>
      <name val="Calibri"/>
      <family val="2"/>
      <charset val="136"/>
      <scheme val="minor"/>
    </font>
    <font>
      <u/>
      <sz val="12"/>
      <color theme="11"/>
      <name val="Calibri"/>
      <family val="2"/>
      <charset val="136"/>
      <scheme val="minor"/>
    </font>
    <font>
      <b/>
      <sz val="12"/>
      <color rgb="FF000000"/>
      <name val="Calibri"/>
      <family val="2"/>
      <charset val="136"/>
      <scheme val="minor"/>
    </font>
    <font>
      <sz val="8"/>
      <name val="Calibri"/>
      <family val="2"/>
      <charset val="13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</borders>
  <cellStyleXfs count="3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0" fillId="4" borderId="0" xfId="0" applyFill="1"/>
  </cellXfs>
  <cellStyles count="3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chartsheet" Target="chartsheets/sheet1.xml"/><Relationship Id="rId2" Type="http://schemas.openxmlformats.org/officeDocument/2006/relationships/chartsheet" Target="chart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'Newer Fig6 Data'!$T$6</c:f>
              <c:strCache>
                <c:ptCount val="1"/>
                <c:pt idx="0">
                  <c:v>A10</c:v>
                </c:pt>
              </c:strCache>
            </c:strRef>
          </c:tx>
          <c:spPr>
            <a:ln w="47625">
              <a:noFill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  <a:effectLst/>
            </c:spPr>
          </c:marker>
          <c:yVal>
            <c:numRef>
              <c:f>'Newer Fig6 Data'!$T$7:$T$52</c:f>
              <c:numCache>
                <c:formatCode>General</c:formatCode>
                <c:ptCount val="46"/>
                <c:pt idx="0">
                  <c:v>1.401851851851851</c:v>
                </c:pt>
                <c:pt idx="1">
                  <c:v>2.275555555555558</c:v>
                </c:pt>
                <c:pt idx="2">
                  <c:v>2.65185185185185</c:v>
                </c:pt>
                <c:pt idx="3">
                  <c:v>3.234074074074074</c:v>
                </c:pt>
                <c:pt idx="4">
                  <c:v>3.538148148148147</c:v>
                </c:pt>
                <c:pt idx="5">
                  <c:v>3.725555555555555</c:v>
                </c:pt>
                <c:pt idx="6">
                  <c:v>3.921851851851851</c:v>
                </c:pt>
                <c:pt idx="7">
                  <c:v>4.502592592592592</c:v>
                </c:pt>
                <c:pt idx="8">
                  <c:v>5.23333333333333</c:v>
                </c:pt>
                <c:pt idx="9">
                  <c:v>4.618888888888891</c:v>
                </c:pt>
                <c:pt idx="10">
                  <c:v>5.565555555555556</c:v>
                </c:pt>
                <c:pt idx="11">
                  <c:v>5.4537037037037</c:v>
                </c:pt>
                <c:pt idx="12">
                  <c:v>6.477407407407409</c:v>
                </c:pt>
                <c:pt idx="13">
                  <c:v>7.029999999999998</c:v>
                </c:pt>
                <c:pt idx="14">
                  <c:v>7.97074074074074</c:v>
                </c:pt>
                <c:pt idx="15">
                  <c:v>7.605185185185187</c:v>
                </c:pt>
                <c:pt idx="16">
                  <c:v>8.588148148148148</c:v>
                </c:pt>
                <c:pt idx="17">
                  <c:v>8.643703703703702</c:v>
                </c:pt>
                <c:pt idx="18">
                  <c:v>9.87</c:v>
                </c:pt>
                <c:pt idx="19">
                  <c:v>10.06444444444445</c:v>
                </c:pt>
                <c:pt idx="20">
                  <c:v>10.0874074074074</c:v>
                </c:pt>
                <c:pt idx="21">
                  <c:v>9.931851851851853</c:v>
                </c:pt>
                <c:pt idx="22">
                  <c:v>11.47111111111111</c:v>
                </c:pt>
                <c:pt idx="23">
                  <c:v>11.39814814814815</c:v>
                </c:pt>
                <c:pt idx="24">
                  <c:v>12.37333333333333</c:v>
                </c:pt>
                <c:pt idx="25">
                  <c:v>11.99888888888889</c:v>
                </c:pt>
                <c:pt idx="26">
                  <c:v>12.91074074074075</c:v>
                </c:pt>
                <c:pt idx="27">
                  <c:v>12.34333333333333</c:v>
                </c:pt>
                <c:pt idx="28">
                  <c:v>13.19851851851852</c:v>
                </c:pt>
                <c:pt idx="29">
                  <c:v>13.82518518518519</c:v>
                </c:pt>
                <c:pt idx="30">
                  <c:v>13.84222222222222</c:v>
                </c:pt>
                <c:pt idx="31">
                  <c:v>14.71518518518518</c:v>
                </c:pt>
                <c:pt idx="32">
                  <c:v>14.96851851851851</c:v>
                </c:pt>
                <c:pt idx="33">
                  <c:v>14.83074074074074</c:v>
                </c:pt>
                <c:pt idx="34">
                  <c:v>15.88666666666667</c:v>
                </c:pt>
                <c:pt idx="35">
                  <c:v>15.62074074074074</c:v>
                </c:pt>
                <c:pt idx="36">
                  <c:v>15.55814814814815</c:v>
                </c:pt>
                <c:pt idx="37">
                  <c:v>16.02629629629629</c:v>
                </c:pt>
                <c:pt idx="38">
                  <c:v>15.79666666666667</c:v>
                </c:pt>
                <c:pt idx="39">
                  <c:v>17.07518518518519</c:v>
                </c:pt>
                <c:pt idx="40">
                  <c:v>16.60629629629629</c:v>
                </c:pt>
                <c:pt idx="41">
                  <c:v>16.59222222222223</c:v>
                </c:pt>
                <c:pt idx="42">
                  <c:v>17.6962962962963</c:v>
                </c:pt>
                <c:pt idx="43">
                  <c:v>17.89740740740741</c:v>
                </c:pt>
                <c:pt idx="44">
                  <c:v>18.86777777777778</c:v>
                </c:pt>
                <c:pt idx="45">
                  <c:v>18.94666666666667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'Newer Fig6 Data'!$U$6</c:f>
              <c:strCache>
                <c:ptCount val="1"/>
                <c:pt idx="0">
                  <c:v>A11</c:v>
                </c:pt>
              </c:strCache>
            </c:strRef>
          </c:tx>
          <c:spPr>
            <a:ln w="47625">
              <a:noFill/>
            </a:ln>
            <a:effectLst/>
          </c:spPr>
          <c:marker>
            <c:symbol val="square"/>
            <c:size val="5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  <a:effectLst/>
            </c:spPr>
          </c:marker>
          <c:yVal>
            <c:numRef>
              <c:f>'Newer Fig6 Data'!$U$7:$U$52</c:f>
              <c:numCache>
                <c:formatCode>General</c:formatCode>
                <c:ptCount val="46"/>
                <c:pt idx="0">
                  <c:v>2.90185185185185</c:v>
                </c:pt>
                <c:pt idx="1">
                  <c:v>3.653703703703702</c:v>
                </c:pt>
                <c:pt idx="2">
                  <c:v>3.162962962962965</c:v>
                </c:pt>
                <c:pt idx="3">
                  <c:v>2.913333333333333</c:v>
                </c:pt>
                <c:pt idx="4">
                  <c:v>2.78814814814815</c:v>
                </c:pt>
                <c:pt idx="5">
                  <c:v>3.346666666666667</c:v>
                </c:pt>
                <c:pt idx="6">
                  <c:v>2.955185185185185</c:v>
                </c:pt>
                <c:pt idx="7">
                  <c:v>3.540000000000003</c:v>
                </c:pt>
                <c:pt idx="8">
                  <c:v>3.200370370370372</c:v>
                </c:pt>
                <c:pt idx="9">
                  <c:v>3.39962962962963</c:v>
                </c:pt>
                <c:pt idx="10">
                  <c:v>2.881851851851854</c:v>
                </c:pt>
                <c:pt idx="11">
                  <c:v>3.575925925925926</c:v>
                </c:pt>
                <c:pt idx="12">
                  <c:v>3.177777777777777</c:v>
                </c:pt>
                <c:pt idx="13">
                  <c:v>3.103333333333335</c:v>
                </c:pt>
                <c:pt idx="14">
                  <c:v>3.090000000000002</c:v>
                </c:pt>
                <c:pt idx="15">
                  <c:v>3.416666666666664</c:v>
                </c:pt>
                <c:pt idx="16">
                  <c:v>3.718518518518521</c:v>
                </c:pt>
                <c:pt idx="17">
                  <c:v>2.815185185185185</c:v>
                </c:pt>
                <c:pt idx="18">
                  <c:v>2.958518518518518</c:v>
                </c:pt>
                <c:pt idx="19">
                  <c:v>3.446666666666666</c:v>
                </c:pt>
                <c:pt idx="20">
                  <c:v>3.536296296296297</c:v>
                </c:pt>
                <c:pt idx="21">
                  <c:v>3.610370370370372</c:v>
                </c:pt>
                <c:pt idx="22">
                  <c:v>3.022962962962965</c:v>
                </c:pt>
                <c:pt idx="23">
                  <c:v>3.384074074074074</c:v>
                </c:pt>
                <c:pt idx="24">
                  <c:v>3.287777777777776</c:v>
                </c:pt>
                <c:pt idx="25">
                  <c:v>3.131851851851853</c:v>
                </c:pt>
                <c:pt idx="26">
                  <c:v>3.937037037037035</c:v>
                </c:pt>
                <c:pt idx="27">
                  <c:v>3.530740740740741</c:v>
                </c:pt>
                <c:pt idx="28">
                  <c:v>3.862962962962965</c:v>
                </c:pt>
                <c:pt idx="29">
                  <c:v>3.614074074074072</c:v>
                </c:pt>
                <c:pt idx="30">
                  <c:v>3.761481481481484</c:v>
                </c:pt>
                <c:pt idx="31">
                  <c:v>4.084444444444447</c:v>
                </c:pt>
                <c:pt idx="32">
                  <c:v>3.784814814814812</c:v>
                </c:pt>
                <c:pt idx="33">
                  <c:v>3.771851851851851</c:v>
                </c:pt>
                <c:pt idx="34">
                  <c:v>3.92074074074074</c:v>
                </c:pt>
                <c:pt idx="35">
                  <c:v>4.18703703703704</c:v>
                </c:pt>
                <c:pt idx="36">
                  <c:v>4.346666666666668</c:v>
                </c:pt>
                <c:pt idx="37">
                  <c:v>4.125555555555554</c:v>
                </c:pt>
                <c:pt idx="38">
                  <c:v>3.919629629629629</c:v>
                </c:pt>
                <c:pt idx="39">
                  <c:v>4.040000000000001</c:v>
                </c:pt>
                <c:pt idx="40">
                  <c:v>3.846296296296298</c:v>
                </c:pt>
                <c:pt idx="41">
                  <c:v>3.925185185185185</c:v>
                </c:pt>
                <c:pt idx="42">
                  <c:v>3.627777777777778</c:v>
                </c:pt>
                <c:pt idx="43">
                  <c:v>4.377037037037036</c:v>
                </c:pt>
                <c:pt idx="44">
                  <c:v>3.772592592592595</c:v>
                </c:pt>
                <c:pt idx="45">
                  <c:v>4.157777777777778</c:v>
                </c:pt>
              </c:numCache>
            </c:numRef>
          </c:yVal>
          <c:smooth val="0"/>
        </c:ser>
        <c:ser>
          <c:idx val="3"/>
          <c:order val="2"/>
          <c:tx>
            <c:strRef>
              <c:f>'Newer Fig6 Data'!$V$6</c:f>
              <c:strCache>
                <c:ptCount val="1"/>
                <c:pt idx="0">
                  <c:v>A14</c:v>
                </c:pt>
              </c:strCache>
            </c:strRef>
          </c:tx>
          <c:spPr>
            <a:ln w="47625">
              <a:noFill/>
            </a:ln>
            <a:effectLst/>
          </c:spPr>
          <c:marker>
            <c:symbol val="triangle"/>
            <c:size val="5"/>
            <c:spPr>
              <a:solidFill>
                <a:sysClr val="window" lastClr="FFFFFF"/>
              </a:solidFill>
              <a:ln>
                <a:solidFill>
                  <a:schemeClr val="tx1"/>
                </a:solidFill>
              </a:ln>
              <a:effectLst/>
            </c:spPr>
          </c:marker>
          <c:yVal>
            <c:numRef>
              <c:f>'Newer Fig6 Data'!$V$7:$V$52</c:f>
              <c:numCache>
                <c:formatCode>General</c:formatCode>
                <c:ptCount val="46"/>
                <c:pt idx="0">
                  <c:v>1.806296296296295</c:v>
                </c:pt>
                <c:pt idx="1">
                  <c:v>1.72962962962963</c:v>
                </c:pt>
                <c:pt idx="2">
                  <c:v>2.759999999999999</c:v>
                </c:pt>
                <c:pt idx="3">
                  <c:v>2.181481481481482</c:v>
                </c:pt>
                <c:pt idx="4">
                  <c:v>2.232222222222223</c:v>
                </c:pt>
                <c:pt idx="5">
                  <c:v>2.484444444444444</c:v>
                </c:pt>
                <c:pt idx="6">
                  <c:v>2.489999999999999</c:v>
                </c:pt>
                <c:pt idx="7">
                  <c:v>2.167037037037036</c:v>
                </c:pt>
                <c:pt idx="8">
                  <c:v>2.744444444444443</c:v>
                </c:pt>
                <c:pt idx="9">
                  <c:v>2.951851851851851</c:v>
                </c:pt>
                <c:pt idx="10">
                  <c:v>2.362592592592594</c:v>
                </c:pt>
                <c:pt idx="11">
                  <c:v>2.027407407407409</c:v>
                </c:pt>
                <c:pt idx="12">
                  <c:v>2.319629629629631</c:v>
                </c:pt>
                <c:pt idx="13">
                  <c:v>3.042222222222222</c:v>
                </c:pt>
                <c:pt idx="14">
                  <c:v>2.606296296296298</c:v>
                </c:pt>
                <c:pt idx="15">
                  <c:v>3.685925925925925</c:v>
                </c:pt>
                <c:pt idx="16">
                  <c:v>2.834074074074075</c:v>
                </c:pt>
                <c:pt idx="17">
                  <c:v>3.305185185185187</c:v>
                </c:pt>
                <c:pt idx="18">
                  <c:v>2.897777777777776</c:v>
                </c:pt>
                <c:pt idx="19">
                  <c:v>3.451111111111111</c:v>
                </c:pt>
                <c:pt idx="20">
                  <c:v>3.364074074074073</c:v>
                </c:pt>
                <c:pt idx="21">
                  <c:v>2.866296296296298</c:v>
                </c:pt>
                <c:pt idx="22">
                  <c:v>2.996666666666664</c:v>
                </c:pt>
                <c:pt idx="23">
                  <c:v>3.267407407407408</c:v>
                </c:pt>
                <c:pt idx="24">
                  <c:v>3.127407407407408</c:v>
                </c:pt>
                <c:pt idx="25">
                  <c:v>3.52777777777778</c:v>
                </c:pt>
                <c:pt idx="26">
                  <c:v>3.59185185185185</c:v>
                </c:pt>
                <c:pt idx="27">
                  <c:v>3.392592592592591</c:v>
                </c:pt>
                <c:pt idx="28">
                  <c:v>3.233333333333335</c:v>
                </c:pt>
                <c:pt idx="29">
                  <c:v>3.314074074074071</c:v>
                </c:pt>
                <c:pt idx="30">
                  <c:v>3.351851851851851</c:v>
                </c:pt>
                <c:pt idx="31">
                  <c:v>2.737037037037036</c:v>
                </c:pt>
                <c:pt idx="32">
                  <c:v>3.989629629629632</c:v>
                </c:pt>
                <c:pt idx="33">
                  <c:v>3.680740740740741</c:v>
                </c:pt>
                <c:pt idx="34">
                  <c:v>3.228518518518518</c:v>
                </c:pt>
                <c:pt idx="35">
                  <c:v>3.37888888888889</c:v>
                </c:pt>
                <c:pt idx="36">
                  <c:v>3.317407407407405</c:v>
                </c:pt>
                <c:pt idx="37">
                  <c:v>4.068518518518519</c:v>
                </c:pt>
                <c:pt idx="38">
                  <c:v>4.12851851851852</c:v>
                </c:pt>
                <c:pt idx="39">
                  <c:v>3.552592592592592</c:v>
                </c:pt>
                <c:pt idx="40">
                  <c:v>4.686296296296298</c:v>
                </c:pt>
                <c:pt idx="41">
                  <c:v>4.515555555555554</c:v>
                </c:pt>
                <c:pt idx="42">
                  <c:v>4.081851851851852</c:v>
                </c:pt>
                <c:pt idx="43">
                  <c:v>3.763333333333333</c:v>
                </c:pt>
                <c:pt idx="44">
                  <c:v>3.835925925925926</c:v>
                </c:pt>
                <c:pt idx="45">
                  <c:v>4.111481481481481</c:v>
                </c:pt>
              </c:numCache>
            </c:numRef>
          </c:yVal>
          <c:smooth val="0"/>
        </c:ser>
        <c:ser>
          <c:idx val="4"/>
          <c:order val="3"/>
          <c:tx>
            <c:strRef>
              <c:f>'Newer Fig6 Data'!$W$6</c:f>
              <c:strCache>
                <c:ptCount val="1"/>
                <c:pt idx="0">
                  <c:v>A15</c:v>
                </c:pt>
              </c:strCache>
            </c:strRef>
          </c:tx>
          <c:spPr>
            <a:ln w="47625">
              <a:noFill/>
            </a:ln>
            <a:effectLst/>
          </c:spPr>
          <c:marker>
            <c:symbol val="diamond"/>
            <c:size val="5"/>
            <c:spPr>
              <a:solidFill>
                <a:sysClr val="window" lastClr="FFFFFF"/>
              </a:solidFill>
              <a:ln>
                <a:solidFill>
                  <a:schemeClr val="tx1"/>
                </a:solidFill>
              </a:ln>
              <a:effectLst/>
            </c:spPr>
          </c:marker>
          <c:yVal>
            <c:numRef>
              <c:f>'Newer Fig6 Data'!$W$7:$W$52</c:f>
              <c:numCache>
                <c:formatCode>General</c:formatCode>
                <c:ptCount val="46"/>
                <c:pt idx="0">
                  <c:v>4.863703703703705</c:v>
                </c:pt>
                <c:pt idx="1">
                  <c:v>4.355925925925924</c:v>
                </c:pt>
                <c:pt idx="2">
                  <c:v>4.258888888888887</c:v>
                </c:pt>
                <c:pt idx="3">
                  <c:v>3.780000000000001</c:v>
                </c:pt>
                <c:pt idx="4">
                  <c:v>3.623703703703706</c:v>
                </c:pt>
                <c:pt idx="5">
                  <c:v>3.122222222222225</c:v>
                </c:pt>
                <c:pt idx="6">
                  <c:v>3.123703703703703</c:v>
                </c:pt>
                <c:pt idx="7">
                  <c:v>3.524444444444446</c:v>
                </c:pt>
                <c:pt idx="8">
                  <c:v>4.474444444444445</c:v>
                </c:pt>
                <c:pt idx="9">
                  <c:v>3.68851851851852</c:v>
                </c:pt>
                <c:pt idx="10">
                  <c:v>3.713333333333332</c:v>
                </c:pt>
                <c:pt idx="11">
                  <c:v>4.199259259259256</c:v>
                </c:pt>
                <c:pt idx="12">
                  <c:v>4.509259259259258</c:v>
                </c:pt>
                <c:pt idx="13">
                  <c:v>4.261481481481481</c:v>
                </c:pt>
                <c:pt idx="14">
                  <c:v>4.874444444444445</c:v>
                </c:pt>
                <c:pt idx="15">
                  <c:v>4.924444444444447</c:v>
                </c:pt>
                <c:pt idx="16">
                  <c:v>5.384814814814815</c:v>
                </c:pt>
                <c:pt idx="17">
                  <c:v>5.222592592592592</c:v>
                </c:pt>
                <c:pt idx="18">
                  <c:v>6.136666666666667</c:v>
                </c:pt>
                <c:pt idx="19">
                  <c:v>5.315185185185185</c:v>
                </c:pt>
                <c:pt idx="20">
                  <c:v>5.285555555555556</c:v>
                </c:pt>
                <c:pt idx="21">
                  <c:v>5.985555555555556</c:v>
                </c:pt>
                <c:pt idx="22">
                  <c:v>5.802962962962965</c:v>
                </c:pt>
                <c:pt idx="23">
                  <c:v>6.524814814814817</c:v>
                </c:pt>
                <c:pt idx="24">
                  <c:v>6.535555555555556</c:v>
                </c:pt>
                <c:pt idx="25">
                  <c:v>6.797037037037039</c:v>
                </c:pt>
                <c:pt idx="26">
                  <c:v>7.049629629629632</c:v>
                </c:pt>
                <c:pt idx="27">
                  <c:v>6.643333333333332</c:v>
                </c:pt>
                <c:pt idx="28">
                  <c:v>6.444814814814813</c:v>
                </c:pt>
                <c:pt idx="29">
                  <c:v>6.862222222222224</c:v>
                </c:pt>
                <c:pt idx="30">
                  <c:v>6.684814814814817</c:v>
                </c:pt>
                <c:pt idx="31">
                  <c:v>6.814444444444446</c:v>
                </c:pt>
                <c:pt idx="32">
                  <c:v>7.597777777777777</c:v>
                </c:pt>
                <c:pt idx="33">
                  <c:v>7.282962962962963</c:v>
                </c:pt>
                <c:pt idx="34">
                  <c:v>6.841481481481478</c:v>
                </c:pt>
                <c:pt idx="35">
                  <c:v>7.630370370370372</c:v>
                </c:pt>
                <c:pt idx="36">
                  <c:v>7.945555555555557</c:v>
                </c:pt>
                <c:pt idx="37">
                  <c:v>7.646666666666666</c:v>
                </c:pt>
                <c:pt idx="38">
                  <c:v>7.531111111111112</c:v>
                </c:pt>
                <c:pt idx="39">
                  <c:v>7.834074074074074</c:v>
                </c:pt>
                <c:pt idx="40">
                  <c:v>7.646666666666666</c:v>
                </c:pt>
                <c:pt idx="41">
                  <c:v>7.707407407407409</c:v>
                </c:pt>
                <c:pt idx="42">
                  <c:v>7.81962962962963</c:v>
                </c:pt>
                <c:pt idx="43">
                  <c:v>7.941111111111112</c:v>
                </c:pt>
                <c:pt idx="44">
                  <c:v>8.277407407407407</c:v>
                </c:pt>
                <c:pt idx="45">
                  <c:v>7.685185185185185</c:v>
                </c:pt>
              </c:numCache>
            </c:numRef>
          </c:yVal>
          <c:smooth val="0"/>
        </c:ser>
        <c:ser>
          <c:idx val="5"/>
          <c:order val="4"/>
          <c:tx>
            <c:strRef>
              <c:f>'Newer Fig6 Data'!$X$6</c:f>
              <c:strCache>
                <c:ptCount val="1"/>
                <c:pt idx="0">
                  <c:v>A16</c:v>
                </c:pt>
              </c:strCache>
            </c:strRef>
          </c:tx>
          <c:spPr>
            <a:ln w="47625">
              <a:noFill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  <a:effectLst/>
            </c:spPr>
          </c:marker>
          <c:yVal>
            <c:numRef>
              <c:f>'Newer Fig6 Data'!$X$7:$X$52</c:f>
              <c:numCache>
                <c:formatCode>General</c:formatCode>
                <c:ptCount val="46"/>
                <c:pt idx="0">
                  <c:v>2.73037037037037</c:v>
                </c:pt>
                <c:pt idx="3">
                  <c:v>2.569999999999997</c:v>
                </c:pt>
                <c:pt idx="6">
                  <c:v>3.187777777777777</c:v>
                </c:pt>
                <c:pt idx="9">
                  <c:v>2.987407407407408</c:v>
                </c:pt>
                <c:pt idx="12">
                  <c:v>3.274444444444442</c:v>
                </c:pt>
                <c:pt idx="15">
                  <c:v>3.813703703703703</c:v>
                </c:pt>
                <c:pt idx="18">
                  <c:v>3.967037037037036</c:v>
                </c:pt>
                <c:pt idx="21">
                  <c:v>4.290740740740738</c:v>
                </c:pt>
                <c:pt idx="24">
                  <c:v>3.425925925925926</c:v>
                </c:pt>
                <c:pt idx="27">
                  <c:v>4.202962962962962</c:v>
                </c:pt>
                <c:pt idx="30">
                  <c:v>4.289629629629627</c:v>
                </c:pt>
                <c:pt idx="33">
                  <c:v>4.56111111111111</c:v>
                </c:pt>
                <c:pt idx="36">
                  <c:v>4.236666666666664</c:v>
                </c:pt>
                <c:pt idx="39">
                  <c:v>4.072592592592591</c:v>
                </c:pt>
                <c:pt idx="42">
                  <c:v>4.622592592592591</c:v>
                </c:pt>
                <c:pt idx="45">
                  <c:v>4.49777777777778</c:v>
                </c:pt>
              </c:numCache>
            </c:numRef>
          </c:yVal>
          <c:smooth val="0"/>
        </c:ser>
        <c:ser>
          <c:idx val="6"/>
          <c:order val="5"/>
          <c:tx>
            <c:strRef>
              <c:f>'Newer Fig6 Data'!$Y$6</c:f>
              <c:strCache>
                <c:ptCount val="1"/>
                <c:pt idx="0">
                  <c:v>A17</c:v>
                </c:pt>
              </c:strCache>
            </c:strRef>
          </c:tx>
          <c:spPr>
            <a:ln w="47625">
              <a:noFill/>
            </a:ln>
            <a:effectLst/>
          </c:spPr>
          <c:marker>
            <c:symbol val="square"/>
            <c:size val="5"/>
            <c:spPr>
              <a:solidFill>
                <a:sysClr val="windowText" lastClr="000000"/>
              </a:solidFill>
              <a:ln>
                <a:solidFill>
                  <a:schemeClr val="tx1"/>
                </a:solidFill>
              </a:ln>
              <a:effectLst/>
            </c:spPr>
          </c:marker>
          <c:yVal>
            <c:numRef>
              <c:f>'Newer Fig6 Data'!$Y$7:$Y$52</c:f>
              <c:numCache>
                <c:formatCode>General</c:formatCode>
                <c:ptCount val="46"/>
                <c:pt idx="0">
                  <c:v>4.173333333333333</c:v>
                </c:pt>
                <c:pt idx="1">
                  <c:v>4.195555555555557</c:v>
                </c:pt>
                <c:pt idx="4">
                  <c:v>4.513703703703702</c:v>
                </c:pt>
                <c:pt idx="7">
                  <c:v>4.878888888888889</c:v>
                </c:pt>
                <c:pt idx="10">
                  <c:v>4.962962962962964</c:v>
                </c:pt>
                <c:pt idx="13">
                  <c:v>4.539999999999998</c:v>
                </c:pt>
                <c:pt idx="16">
                  <c:v>5.165185185185185</c:v>
                </c:pt>
                <c:pt idx="19">
                  <c:v>3.82851851851852</c:v>
                </c:pt>
                <c:pt idx="22">
                  <c:v>3.503703703703701</c:v>
                </c:pt>
                <c:pt idx="25">
                  <c:v>4.292592592592594</c:v>
                </c:pt>
                <c:pt idx="28">
                  <c:v>4.53111111111111</c:v>
                </c:pt>
                <c:pt idx="30">
                  <c:v>4.67333333333333</c:v>
                </c:pt>
                <c:pt idx="31">
                  <c:v>4.650000000000003</c:v>
                </c:pt>
                <c:pt idx="34">
                  <c:v>5.313703703703701</c:v>
                </c:pt>
                <c:pt idx="37">
                  <c:v>5.036666666666667</c:v>
                </c:pt>
                <c:pt idx="40">
                  <c:v>4.839629629629627</c:v>
                </c:pt>
                <c:pt idx="43">
                  <c:v>4.989629629629627</c:v>
                </c:pt>
              </c:numCache>
            </c:numRef>
          </c:yVal>
          <c:smooth val="0"/>
        </c:ser>
        <c:ser>
          <c:idx val="7"/>
          <c:order val="6"/>
          <c:tx>
            <c:strRef>
              <c:f>'Newer Fig6 Data'!$Z$6</c:f>
              <c:strCache>
                <c:ptCount val="1"/>
                <c:pt idx="0">
                  <c:v>A18</c:v>
                </c:pt>
              </c:strCache>
            </c:strRef>
          </c:tx>
          <c:spPr>
            <a:ln w="47625">
              <a:noFill/>
            </a:ln>
            <a:effectLst/>
          </c:spPr>
          <c:marker>
            <c:symbol val="triangle"/>
            <c:size val="5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  <a:effectLst/>
            </c:spPr>
          </c:marker>
          <c:yVal>
            <c:numRef>
              <c:f>'Newer Fig6 Data'!$Z$7:$Z$52</c:f>
              <c:numCache>
                <c:formatCode>General</c:formatCode>
                <c:ptCount val="46"/>
                <c:pt idx="0">
                  <c:v>2.00962962962963</c:v>
                </c:pt>
                <c:pt idx="1">
                  <c:v>2.822592592592591</c:v>
                </c:pt>
                <c:pt idx="2">
                  <c:v>2.874814814814815</c:v>
                </c:pt>
                <c:pt idx="5">
                  <c:v>2.935185185185184</c:v>
                </c:pt>
                <c:pt idx="8">
                  <c:v>3.57740740740741</c:v>
                </c:pt>
                <c:pt idx="11">
                  <c:v>3.612962962962961</c:v>
                </c:pt>
                <c:pt idx="14">
                  <c:v>2.952222222222224</c:v>
                </c:pt>
                <c:pt idx="17">
                  <c:v>3.731481481481483</c:v>
                </c:pt>
                <c:pt idx="20">
                  <c:v>4.462592592592595</c:v>
                </c:pt>
                <c:pt idx="23">
                  <c:v>4.057777777777779</c:v>
                </c:pt>
                <c:pt idx="26">
                  <c:v>4.153333333333332</c:v>
                </c:pt>
                <c:pt idx="29">
                  <c:v>4.299259259259261</c:v>
                </c:pt>
                <c:pt idx="30">
                  <c:v>4.4937037037037</c:v>
                </c:pt>
                <c:pt idx="32">
                  <c:v>4.565925925925927</c:v>
                </c:pt>
                <c:pt idx="35">
                  <c:v>5.02888888888889</c:v>
                </c:pt>
                <c:pt idx="38">
                  <c:v>4.935925925925925</c:v>
                </c:pt>
                <c:pt idx="41">
                  <c:v>5.172962962962963</c:v>
                </c:pt>
                <c:pt idx="44">
                  <c:v>5.403703703703705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0840408"/>
        <c:axId val="2100845752"/>
      </c:scatterChart>
      <c:valAx>
        <c:axId val="2100840408"/>
        <c:scaling>
          <c:orientation val="minMax"/>
          <c:max val="45.0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Helvetica"/>
              </a:defRPr>
            </a:pPr>
            <a:endParaRPr lang="en-US"/>
          </a:p>
        </c:txPr>
        <c:crossAx val="2100845752"/>
        <c:crosses val="autoZero"/>
        <c:crossBetween val="midCat"/>
        <c:majorUnit val="10.0"/>
      </c:valAx>
      <c:valAx>
        <c:axId val="2100845752"/>
        <c:scaling>
          <c:orientation val="minMax"/>
          <c:max val="40.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/>
          <a:lstStyle/>
          <a:p>
            <a:pPr>
              <a:defRPr sz="800">
                <a:solidFill>
                  <a:schemeClr val="tx1"/>
                </a:solidFill>
                <a:latin typeface="Helvetica"/>
              </a:defRPr>
            </a:pPr>
            <a:endParaRPr lang="en-US"/>
          </a:p>
        </c:txPr>
        <c:crossAx val="2100840408"/>
        <c:crosses val="autoZero"/>
        <c:crossBetween val="midCat"/>
        <c:majorUnit val="10.0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'Newer Fig6 Data'!$AC$6</c:f>
              <c:strCache>
                <c:ptCount val="1"/>
                <c:pt idx="0">
                  <c:v>I10</c:v>
                </c:pt>
              </c:strCache>
            </c:strRef>
          </c:tx>
          <c:spPr>
            <a:ln w="47625">
              <a:noFill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  <a:effectLst/>
            </c:spPr>
          </c:marker>
          <c:yVal>
            <c:numRef>
              <c:f>'Newer Fig6 Data'!$AC$7:$AC$52</c:f>
              <c:numCache>
                <c:formatCode>General</c:formatCode>
                <c:ptCount val="46"/>
                <c:pt idx="0">
                  <c:v>4.727037037037039</c:v>
                </c:pt>
                <c:pt idx="1">
                  <c:v>5.146666666666666</c:v>
                </c:pt>
                <c:pt idx="2">
                  <c:v>5.334074074074074</c:v>
                </c:pt>
                <c:pt idx="3">
                  <c:v>4.547777777777776</c:v>
                </c:pt>
                <c:pt idx="4">
                  <c:v>4.235185185185185</c:v>
                </c:pt>
                <c:pt idx="5">
                  <c:v>4.415185185185187</c:v>
                </c:pt>
                <c:pt idx="6">
                  <c:v>4.605925925925929</c:v>
                </c:pt>
                <c:pt idx="7">
                  <c:v>4.961481481481482</c:v>
                </c:pt>
                <c:pt idx="8">
                  <c:v>3.693703703703703</c:v>
                </c:pt>
                <c:pt idx="9">
                  <c:v>4.300370370370372</c:v>
                </c:pt>
                <c:pt idx="10">
                  <c:v>4.542962962962964</c:v>
                </c:pt>
                <c:pt idx="11">
                  <c:v>4.391481481481481</c:v>
                </c:pt>
                <c:pt idx="12">
                  <c:v>4.701851851851849</c:v>
                </c:pt>
                <c:pt idx="13">
                  <c:v>4.612962962962962</c:v>
                </c:pt>
                <c:pt idx="14">
                  <c:v>4.907037037037036</c:v>
                </c:pt>
                <c:pt idx="15">
                  <c:v>5.063703703703702</c:v>
                </c:pt>
                <c:pt idx="16">
                  <c:v>5.238888888888887</c:v>
                </c:pt>
                <c:pt idx="17">
                  <c:v>5.643703703703703</c:v>
                </c:pt>
                <c:pt idx="18">
                  <c:v>5.761851851851853</c:v>
                </c:pt>
                <c:pt idx="19">
                  <c:v>5.03962962962963</c:v>
                </c:pt>
                <c:pt idx="20">
                  <c:v>5.842222222222222</c:v>
                </c:pt>
                <c:pt idx="21">
                  <c:v>5.79740740740741</c:v>
                </c:pt>
                <c:pt idx="22">
                  <c:v>5.973703703703705</c:v>
                </c:pt>
                <c:pt idx="23">
                  <c:v>5.745555555555557</c:v>
                </c:pt>
                <c:pt idx="24">
                  <c:v>5.311851851851852</c:v>
                </c:pt>
                <c:pt idx="25">
                  <c:v>6.031851851851852</c:v>
                </c:pt>
                <c:pt idx="26">
                  <c:v>6.201481481481481</c:v>
                </c:pt>
                <c:pt idx="27">
                  <c:v>6.051851851851853</c:v>
                </c:pt>
                <c:pt idx="28">
                  <c:v>5.659999999999998</c:v>
                </c:pt>
                <c:pt idx="29">
                  <c:v>5.657037037037037</c:v>
                </c:pt>
                <c:pt idx="30">
                  <c:v>5.927777777777776</c:v>
                </c:pt>
                <c:pt idx="31">
                  <c:v>6.154444444444446</c:v>
                </c:pt>
                <c:pt idx="32">
                  <c:v>5.715185185185184</c:v>
                </c:pt>
                <c:pt idx="33">
                  <c:v>5.91037037037037</c:v>
                </c:pt>
                <c:pt idx="34">
                  <c:v>5.934814814814815</c:v>
                </c:pt>
                <c:pt idx="35">
                  <c:v>6.087037037037038</c:v>
                </c:pt>
                <c:pt idx="36">
                  <c:v>6.300000000000002</c:v>
                </c:pt>
                <c:pt idx="37">
                  <c:v>6.13074074074074</c:v>
                </c:pt>
                <c:pt idx="38">
                  <c:v>6.902962962962964</c:v>
                </c:pt>
                <c:pt idx="39">
                  <c:v>6.068148148148148</c:v>
                </c:pt>
                <c:pt idx="40">
                  <c:v>6.532222222222222</c:v>
                </c:pt>
                <c:pt idx="41">
                  <c:v>6.791481481481483</c:v>
                </c:pt>
                <c:pt idx="42">
                  <c:v>6.615555555555554</c:v>
                </c:pt>
                <c:pt idx="43">
                  <c:v>6.805555555555555</c:v>
                </c:pt>
                <c:pt idx="44">
                  <c:v>6.681111111111111</c:v>
                </c:pt>
                <c:pt idx="45">
                  <c:v>6.590740740740742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'Newer Fig6 Data'!$AD$6</c:f>
              <c:strCache>
                <c:ptCount val="1"/>
                <c:pt idx="0">
                  <c:v>I11</c:v>
                </c:pt>
              </c:strCache>
            </c:strRef>
          </c:tx>
          <c:spPr>
            <a:ln w="47625">
              <a:noFill/>
            </a:ln>
            <a:effectLst/>
          </c:spPr>
          <c:marker>
            <c:symbol val="square"/>
            <c:size val="5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  <a:effectLst/>
            </c:spPr>
          </c:marker>
          <c:yVal>
            <c:numRef>
              <c:f>'Newer Fig6 Data'!$AD$7:$AD$52</c:f>
              <c:numCache>
                <c:formatCode>General</c:formatCode>
                <c:ptCount val="46"/>
                <c:pt idx="0">
                  <c:v>4.80037037037037</c:v>
                </c:pt>
                <c:pt idx="1">
                  <c:v>4.512222222222225</c:v>
                </c:pt>
                <c:pt idx="2">
                  <c:v>4.948518518518521</c:v>
                </c:pt>
                <c:pt idx="3">
                  <c:v>4.256296296296298</c:v>
                </c:pt>
                <c:pt idx="4">
                  <c:v>3.998518518518521</c:v>
                </c:pt>
                <c:pt idx="5">
                  <c:v>4.011481481481482</c:v>
                </c:pt>
                <c:pt idx="6">
                  <c:v>4.271481481481481</c:v>
                </c:pt>
                <c:pt idx="7">
                  <c:v>4.67333333333333</c:v>
                </c:pt>
                <c:pt idx="8">
                  <c:v>4.801851851851853</c:v>
                </c:pt>
                <c:pt idx="9">
                  <c:v>4.498148148148146</c:v>
                </c:pt>
                <c:pt idx="10">
                  <c:v>4.025555555555555</c:v>
                </c:pt>
                <c:pt idx="11">
                  <c:v>4.974814814814816</c:v>
                </c:pt>
                <c:pt idx="12">
                  <c:v>5.088888888888887</c:v>
                </c:pt>
                <c:pt idx="13">
                  <c:v>4.766296296296296</c:v>
                </c:pt>
                <c:pt idx="14">
                  <c:v>5.190000000000002</c:v>
                </c:pt>
                <c:pt idx="15">
                  <c:v>4.368148148148147</c:v>
                </c:pt>
                <c:pt idx="16">
                  <c:v>5.135925925925928</c:v>
                </c:pt>
                <c:pt idx="17">
                  <c:v>4.964814814814815</c:v>
                </c:pt>
                <c:pt idx="18">
                  <c:v>5.034814814814813</c:v>
                </c:pt>
                <c:pt idx="19">
                  <c:v>4.884814814814812</c:v>
                </c:pt>
                <c:pt idx="20">
                  <c:v>5.427777777777778</c:v>
                </c:pt>
                <c:pt idx="21">
                  <c:v>4.819259259259259</c:v>
                </c:pt>
                <c:pt idx="22">
                  <c:v>5.221481481481481</c:v>
                </c:pt>
                <c:pt idx="23">
                  <c:v>5.201851851851853</c:v>
                </c:pt>
                <c:pt idx="24">
                  <c:v>5.20037037037037</c:v>
                </c:pt>
                <c:pt idx="25">
                  <c:v>4.949259259259259</c:v>
                </c:pt>
                <c:pt idx="26">
                  <c:v>4.447037037037039</c:v>
                </c:pt>
                <c:pt idx="27">
                  <c:v>5.270370370370371</c:v>
                </c:pt>
                <c:pt idx="28">
                  <c:v>4.801851851851853</c:v>
                </c:pt>
                <c:pt idx="29">
                  <c:v>5.28</c:v>
                </c:pt>
                <c:pt idx="30">
                  <c:v>5.11111111111111</c:v>
                </c:pt>
                <c:pt idx="31">
                  <c:v>5.615555555555558</c:v>
                </c:pt>
                <c:pt idx="32">
                  <c:v>5.464444444444446</c:v>
                </c:pt>
                <c:pt idx="33">
                  <c:v>5.46074074074074</c:v>
                </c:pt>
                <c:pt idx="34">
                  <c:v>5.563333333333333</c:v>
                </c:pt>
                <c:pt idx="35">
                  <c:v>5.882592592592591</c:v>
                </c:pt>
                <c:pt idx="36">
                  <c:v>5.64962962962963</c:v>
                </c:pt>
                <c:pt idx="37">
                  <c:v>5.456666666666667</c:v>
                </c:pt>
                <c:pt idx="38">
                  <c:v>4.987407407407405</c:v>
                </c:pt>
                <c:pt idx="39">
                  <c:v>5.405185185185183</c:v>
                </c:pt>
                <c:pt idx="40">
                  <c:v>5.921111111111108</c:v>
                </c:pt>
                <c:pt idx="41">
                  <c:v>4.924444444444447</c:v>
                </c:pt>
                <c:pt idx="42">
                  <c:v>5.695555555555556</c:v>
                </c:pt>
                <c:pt idx="43">
                  <c:v>6.063703703703703</c:v>
                </c:pt>
                <c:pt idx="44">
                  <c:v>5.462962962962963</c:v>
                </c:pt>
                <c:pt idx="45">
                  <c:v>5.691481481481483</c:v>
                </c:pt>
              </c:numCache>
            </c:numRef>
          </c:yVal>
          <c:smooth val="0"/>
        </c:ser>
        <c:ser>
          <c:idx val="3"/>
          <c:order val="2"/>
          <c:tx>
            <c:strRef>
              <c:f>'Newer Fig6 Data'!$AE$6</c:f>
              <c:strCache>
                <c:ptCount val="1"/>
                <c:pt idx="0">
                  <c:v>I14</c:v>
                </c:pt>
              </c:strCache>
            </c:strRef>
          </c:tx>
          <c:spPr>
            <a:ln w="47625">
              <a:noFill/>
            </a:ln>
            <a:effectLst/>
          </c:spPr>
          <c:marker>
            <c:symbol val="triangle"/>
            <c:size val="5"/>
            <c:spPr>
              <a:solidFill>
                <a:sysClr val="window" lastClr="FFFFFF"/>
              </a:solidFill>
              <a:ln>
                <a:solidFill>
                  <a:schemeClr val="tx1"/>
                </a:solidFill>
              </a:ln>
              <a:effectLst/>
            </c:spPr>
          </c:marker>
          <c:yVal>
            <c:numRef>
              <c:f>'Newer Fig6 Data'!$AE$7:$AE$52</c:f>
              <c:numCache>
                <c:formatCode>General</c:formatCode>
                <c:ptCount val="46"/>
                <c:pt idx="0">
                  <c:v>4.414074074074077</c:v>
                </c:pt>
                <c:pt idx="1">
                  <c:v>5.90037037037037</c:v>
                </c:pt>
                <c:pt idx="2">
                  <c:v>5.311111111111113</c:v>
                </c:pt>
                <c:pt idx="3">
                  <c:v>4.79333333333333</c:v>
                </c:pt>
                <c:pt idx="4">
                  <c:v>5.666296296296299</c:v>
                </c:pt>
                <c:pt idx="5">
                  <c:v>5.594814814814812</c:v>
                </c:pt>
                <c:pt idx="6">
                  <c:v>5.673703703703704</c:v>
                </c:pt>
                <c:pt idx="7">
                  <c:v>5.352592592592592</c:v>
                </c:pt>
                <c:pt idx="8">
                  <c:v>5.865925925925923</c:v>
                </c:pt>
                <c:pt idx="9">
                  <c:v>6.283333333333334</c:v>
                </c:pt>
                <c:pt idx="10">
                  <c:v>6.348888888888887</c:v>
                </c:pt>
                <c:pt idx="11">
                  <c:v>5.598148148148146</c:v>
                </c:pt>
                <c:pt idx="12">
                  <c:v>4.483333333333335</c:v>
                </c:pt>
                <c:pt idx="13">
                  <c:v>4.634074074074075</c:v>
                </c:pt>
                <c:pt idx="14">
                  <c:v>5.242592592592593</c:v>
                </c:pt>
                <c:pt idx="15">
                  <c:v>5.856666666666667</c:v>
                </c:pt>
                <c:pt idx="16">
                  <c:v>5.380370370370371</c:v>
                </c:pt>
                <c:pt idx="17">
                  <c:v>5.577407407407406</c:v>
                </c:pt>
                <c:pt idx="18">
                  <c:v>5.441851851851851</c:v>
                </c:pt>
                <c:pt idx="19">
                  <c:v>5.241851851851854</c:v>
                </c:pt>
                <c:pt idx="20">
                  <c:v>5.715925925925928</c:v>
                </c:pt>
                <c:pt idx="21">
                  <c:v>5.60259259259259</c:v>
                </c:pt>
                <c:pt idx="22">
                  <c:v>5.636666666666664</c:v>
                </c:pt>
                <c:pt idx="23">
                  <c:v>6.284444444444445</c:v>
                </c:pt>
                <c:pt idx="24">
                  <c:v>5.118148148148149</c:v>
                </c:pt>
                <c:pt idx="25">
                  <c:v>5.491111111111108</c:v>
                </c:pt>
                <c:pt idx="26">
                  <c:v>5.700370370370372</c:v>
                </c:pt>
                <c:pt idx="27">
                  <c:v>4.854074074074072</c:v>
                </c:pt>
                <c:pt idx="28">
                  <c:v>5.07333333333333</c:v>
                </c:pt>
                <c:pt idx="29">
                  <c:v>5.602962962962963</c:v>
                </c:pt>
                <c:pt idx="30">
                  <c:v>5.497407407407408</c:v>
                </c:pt>
                <c:pt idx="31">
                  <c:v>6.133333333333334</c:v>
                </c:pt>
                <c:pt idx="32">
                  <c:v>5.832592592592594</c:v>
                </c:pt>
                <c:pt idx="33">
                  <c:v>6.250740740740738</c:v>
                </c:pt>
                <c:pt idx="34">
                  <c:v>5.572962962962962</c:v>
                </c:pt>
                <c:pt idx="35">
                  <c:v>5.434444444444444</c:v>
                </c:pt>
                <c:pt idx="36">
                  <c:v>5.695555555555556</c:v>
                </c:pt>
                <c:pt idx="37">
                  <c:v>5.417037037037039</c:v>
                </c:pt>
                <c:pt idx="38">
                  <c:v>5.513333333333331</c:v>
                </c:pt>
                <c:pt idx="39">
                  <c:v>5.906296296296297</c:v>
                </c:pt>
                <c:pt idx="40">
                  <c:v>5.683333333333332</c:v>
                </c:pt>
                <c:pt idx="41">
                  <c:v>5.777407407407409</c:v>
                </c:pt>
                <c:pt idx="42">
                  <c:v>5.845925925925928</c:v>
                </c:pt>
                <c:pt idx="43">
                  <c:v>5.89148148148148</c:v>
                </c:pt>
                <c:pt idx="44">
                  <c:v>5.704814814814816</c:v>
                </c:pt>
                <c:pt idx="45">
                  <c:v>6.271111111111111</c:v>
                </c:pt>
              </c:numCache>
            </c:numRef>
          </c:yVal>
          <c:smooth val="0"/>
        </c:ser>
        <c:ser>
          <c:idx val="4"/>
          <c:order val="3"/>
          <c:tx>
            <c:strRef>
              <c:f>'Newer Fig6 Data'!$AF$6</c:f>
              <c:strCache>
                <c:ptCount val="1"/>
                <c:pt idx="0">
                  <c:v>I15</c:v>
                </c:pt>
              </c:strCache>
            </c:strRef>
          </c:tx>
          <c:spPr>
            <a:ln w="47625">
              <a:noFill/>
            </a:ln>
            <a:effectLst/>
          </c:spPr>
          <c:marker>
            <c:symbol val="diamond"/>
            <c:size val="5"/>
            <c:spPr>
              <a:solidFill>
                <a:sysClr val="window" lastClr="FFFFFF"/>
              </a:solidFill>
              <a:ln>
                <a:solidFill>
                  <a:schemeClr val="tx1"/>
                </a:solidFill>
              </a:ln>
              <a:effectLst/>
            </c:spPr>
          </c:marker>
          <c:yVal>
            <c:numRef>
              <c:f>'Newer Fig6 Data'!$AF$7:$AF$52</c:f>
              <c:numCache>
                <c:formatCode>General</c:formatCode>
                <c:ptCount val="46"/>
                <c:pt idx="0">
                  <c:v>5.863333333333334</c:v>
                </c:pt>
                <c:pt idx="1">
                  <c:v>6.142592592592591</c:v>
                </c:pt>
                <c:pt idx="2">
                  <c:v>5.364444444444443</c:v>
                </c:pt>
                <c:pt idx="3">
                  <c:v>5.709629629629627</c:v>
                </c:pt>
                <c:pt idx="4">
                  <c:v>5.382962962962965</c:v>
                </c:pt>
                <c:pt idx="5">
                  <c:v>5.391851851851855</c:v>
                </c:pt>
                <c:pt idx="6">
                  <c:v>5.345555555555558</c:v>
                </c:pt>
                <c:pt idx="7">
                  <c:v>5.40222222222222</c:v>
                </c:pt>
                <c:pt idx="8">
                  <c:v>5.43</c:v>
                </c:pt>
                <c:pt idx="9">
                  <c:v>5.983703703703705</c:v>
                </c:pt>
                <c:pt idx="10">
                  <c:v>5.875185185185184</c:v>
                </c:pt>
                <c:pt idx="11">
                  <c:v>6.025555555555558</c:v>
                </c:pt>
                <c:pt idx="12">
                  <c:v>6.349999999999999</c:v>
                </c:pt>
                <c:pt idx="13">
                  <c:v>5.648148148148148</c:v>
                </c:pt>
                <c:pt idx="14">
                  <c:v>6.069999999999998</c:v>
                </c:pt>
                <c:pt idx="15">
                  <c:v>5.81814814814815</c:v>
                </c:pt>
                <c:pt idx="16">
                  <c:v>6.56148148148148</c:v>
                </c:pt>
                <c:pt idx="17">
                  <c:v>5.902592592592592</c:v>
                </c:pt>
                <c:pt idx="18">
                  <c:v>5.621111111111113</c:v>
                </c:pt>
                <c:pt idx="19">
                  <c:v>5.964444444444444</c:v>
                </c:pt>
                <c:pt idx="20">
                  <c:v>5.629259259259259</c:v>
                </c:pt>
                <c:pt idx="21">
                  <c:v>6.24</c:v>
                </c:pt>
                <c:pt idx="22">
                  <c:v>7.538148148148146</c:v>
                </c:pt>
                <c:pt idx="23">
                  <c:v>6.294074074074074</c:v>
                </c:pt>
                <c:pt idx="24">
                  <c:v>6.33111111111111</c:v>
                </c:pt>
                <c:pt idx="25">
                  <c:v>6.497037037037037</c:v>
                </c:pt>
                <c:pt idx="26">
                  <c:v>6.577037037037035</c:v>
                </c:pt>
                <c:pt idx="27">
                  <c:v>6.04333333333333</c:v>
                </c:pt>
                <c:pt idx="28">
                  <c:v>6.368518518518516</c:v>
                </c:pt>
                <c:pt idx="29">
                  <c:v>6.407777777777779</c:v>
                </c:pt>
                <c:pt idx="30">
                  <c:v>6.728888888888891</c:v>
                </c:pt>
                <c:pt idx="31">
                  <c:v>7.179999999999999</c:v>
                </c:pt>
                <c:pt idx="32">
                  <c:v>6.54703703703704</c:v>
                </c:pt>
                <c:pt idx="33">
                  <c:v>7.316296296296299</c:v>
                </c:pt>
                <c:pt idx="34">
                  <c:v>7.430000000000003</c:v>
                </c:pt>
                <c:pt idx="35">
                  <c:v>6.406296296296294</c:v>
                </c:pt>
                <c:pt idx="36">
                  <c:v>7.20111111111111</c:v>
                </c:pt>
                <c:pt idx="37">
                  <c:v>6.85148148148148</c:v>
                </c:pt>
                <c:pt idx="38">
                  <c:v>6.827407407407407</c:v>
                </c:pt>
                <c:pt idx="39">
                  <c:v>7.412222222222224</c:v>
                </c:pt>
                <c:pt idx="40">
                  <c:v>7.466296296296298</c:v>
                </c:pt>
                <c:pt idx="41">
                  <c:v>7.626296296296293</c:v>
                </c:pt>
                <c:pt idx="42">
                  <c:v>7.64</c:v>
                </c:pt>
                <c:pt idx="43">
                  <c:v>7.527777777777779</c:v>
                </c:pt>
                <c:pt idx="44">
                  <c:v>7.30962962962963</c:v>
                </c:pt>
                <c:pt idx="45">
                  <c:v>7.03962962962963</c:v>
                </c:pt>
              </c:numCache>
            </c:numRef>
          </c:yVal>
          <c:smooth val="0"/>
        </c:ser>
        <c:ser>
          <c:idx val="5"/>
          <c:order val="4"/>
          <c:tx>
            <c:strRef>
              <c:f>'Newer Fig6 Data'!$AG$6</c:f>
              <c:strCache>
                <c:ptCount val="1"/>
                <c:pt idx="0">
                  <c:v>I16</c:v>
                </c:pt>
              </c:strCache>
            </c:strRef>
          </c:tx>
          <c:spPr>
            <a:ln w="47625">
              <a:noFill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  <a:effectLst/>
            </c:spPr>
          </c:marker>
          <c:yVal>
            <c:numRef>
              <c:f>'Newer Fig6 Data'!$AG$7:$AG$52</c:f>
              <c:numCache>
                <c:formatCode>General</c:formatCode>
                <c:ptCount val="46"/>
                <c:pt idx="0">
                  <c:v>4.937777777777776</c:v>
                </c:pt>
                <c:pt idx="3">
                  <c:v>5.934074074074076</c:v>
                </c:pt>
                <c:pt idx="6">
                  <c:v>6.013333333333335</c:v>
                </c:pt>
                <c:pt idx="9">
                  <c:v>6.056666666666664</c:v>
                </c:pt>
                <c:pt idx="12">
                  <c:v>5.631111111111108</c:v>
                </c:pt>
                <c:pt idx="15">
                  <c:v>6.540370370370373</c:v>
                </c:pt>
                <c:pt idx="18">
                  <c:v>5.397777777777777</c:v>
                </c:pt>
                <c:pt idx="21">
                  <c:v>5.96814814814815</c:v>
                </c:pt>
                <c:pt idx="24">
                  <c:v>6.05037037037037</c:v>
                </c:pt>
                <c:pt idx="27">
                  <c:v>5.733333333333334</c:v>
                </c:pt>
                <c:pt idx="30">
                  <c:v>6.47851851851852</c:v>
                </c:pt>
                <c:pt idx="33">
                  <c:v>6.196296296296298</c:v>
                </c:pt>
                <c:pt idx="36">
                  <c:v>6.122592592592595</c:v>
                </c:pt>
                <c:pt idx="39">
                  <c:v>6.300000000000002</c:v>
                </c:pt>
                <c:pt idx="42">
                  <c:v>5.909259259259258</c:v>
                </c:pt>
                <c:pt idx="45">
                  <c:v>6.475925925925925</c:v>
                </c:pt>
              </c:numCache>
            </c:numRef>
          </c:yVal>
          <c:smooth val="0"/>
        </c:ser>
        <c:ser>
          <c:idx val="6"/>
          <c:order val="5"/>
          <c:tx>
            <c:strRef>
              <c:f>'Newer Fig6 Data'!$AH$6</c:f>
              <c:strCache>
                <c:ptCount val="1"/>
                <c:pt idx="0">
                  <c:v>I17</c:v>
                </c:pt>
              </c:strCache>
            </c:strRef>
          </c:tx>
          <c:spPr>
            <a:ln w="47625">
              <a:noFill/>
            </a:ln>
            <a:effectLst/>
          </c:spPr>
          <c:marker>
            <c:symbol val="square"/>
            <c:size val="5"/>
            <c:spPr>
              <a:solidFill>
                <a:sysClr val="windowText" lastClr="000000"/>
              </a:solidFill>
              <a:ln>
                <a:solidFill>
                  <a:schemeClr val="tx1"/>
                </a:solidFill>
              </a:ln>
              <a:effectLst/>
            </c:spPr>
          </c:marker>
          <c:yVal>
            <c:numRef>
              <c:f>'Newer Fig6 Data'!$AH$7:$AH$52</c:f>
              <c:numCache>
                <c:formatCode>General</c:formatCode>
                <c:ptCount val="46"/>
                <c:pt idx="0">
                  <c:v>4.686666666666665</c:v>
                </c:pt>
                <c:pt idx="1">
                  <c:v>4.502222222222224</c:v>
                </c:pt>
                <c:pt idx="4">
                  <c:v>4.751481481481478</c:v>
                </c:pt>
                <c:pt idx="7">
                  <c:v>4.968888888888888</c:v>
                </c:pt>
                <c:pt idx="10">
                  <c:v>4.722592592592594</c:v>
                </c:pt>
                <c:pt idx="13">
                  <c:v>4.537407407407409</c:v>
                </c:pt>
                <c:pt idx="16">
                  <c:v>5.026296296296295</c:v>
                </c:pt>
                <c:pt idx="19">
                  <c:v>5.142962962962962</c:v>
                </c:pt>
                <c:pt idx="22">
                  <c:v>6.145555555555557</c:v>
                </c:pt>
                <c:pt idx="25">
                  <c:v>5.733333333333334</c:v>
                </c:pt>
                <c:pt idx="28">
                  <c:v>5.756666666666668</c:v>
                </c:pt>
                <c:pt idx="30">
                  <c:v>5.584074074074073</c:v>
                </c:pt>
                <c:pt idx="31">
                  <c:v>6.26185185185185</c:v>
                </c:pt>
                <c:pt idx="34">
                  <c:v>5.65851851851852</c:v>
                </c:pt>
                <c:pt idx="37">
                  <c:v>6.334814814814814</c:v>
                </c:pt>
                <c:pt idx="40">
                  <c:v>6.608518518518521</c:v>
                </c:pt>
                <c:pt idx="43">
                  <c:v>6.531481481481484</c:v>
                </c:pt>
              </c:numCache>
            </c:numRef>
          </c:yVal>
          <c:smooth val="0"/>
        </c:ser>
        <c:ser>
          <c:idx val="7"/>
          <c:order val="6"/>
          <c:tx>
            <c:strRef>
              <c:f>'Newer Fig6 Data'!$AI$6</c:f>
              <c:strCache>
                <c:ptCount val="1"/>
                <c:pt idx="0">
                  <c:v>I18</c:v>
                </c:pt>
              </c:strCache>
            </c:strRef>
          </c:tx>
          <c:spPr>
            <a:ln w="47625">
              <a:noFill/>
            </a:ln>
            <a:effectLst/>
          </c:spPr>
          <c:marker>
            <c:symbol val="triangle"/>
            <c:size val="5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  <a:effectLst/>
            </c:spPr>
          </c:marker>
          <c:yVal>
            <c:numRef>
              <c:f>'Newer Fig6 Data'!$AI$7:$AI$52</c:f>
              <c:numCache>
                <c:formatCode>General</c:formatCode>
                <c:ptCount val="46"/>
                <c:pt idx="0">
                  <c:v>6.55962962962963</c:v>
                </c:pt>
                <c:pt idx="1">
                  <c:v>6.418518518518518</c:v>
                </c:pt>
                <c:pt idx="2">
                  <c:v>6.297037037037036</c:v>
                </c:pt>
                <c:pt idx="5">
                  <c:v>5.367777777777776</c:v>
                </c:pt>
                <c:pt idx="8">
                  <c:v>6.124444444444445</c:v>
                </c:pt>
                <c:pt idx="11">
                  <c:v>6.420000000000001</c:v>
                </c:pt>
                <c:pt idx="14">
                  <c:v>6.113703703703705</c:v>
                </c:pt>
                <c:pt idx="17">
                  <c:v>6.273333333333333</c:v>
                </c:pt>
                <c:pt idx="20">
                  <c:v>5.895185185185186</c:v>
                </c:pt>
                <c:pt idx="23">
                  <c:v>6.230740740740738</c:v>
                </c:pt>
                <c:pt idx="26">
                  <c:v>6.58962962962963</c:v>
                </c:pt>
                <c:pt idx="29">
                  <c:v>5.887037037037036</c:v>
                </c:pt>
                <c:pt idx="30">
                  <c:v>6.671481481481484</c:v>
                </c:pt>
                <c:pt idx="32">
                  <c:v>6.084444444444443</c:v>
                </c:pt>
                <c:pt idx="35">
                  <c:v>6.854074074074074</c:v>
                </c:pt>
                <c:pt idx="38">
                  <c:v>6.34851851851852</c:v>
                </c:pt>
                <c:pt idx="41">
                  <c:v>6.53703703703704</c:v>
                </c:pt>
                <c:pt idx="44">
                  <c:v>6.312962962962963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9939848"/>
        <c:axId val="2079945160"/>
      </c:scatterChart>
      <c:valAx>
        <c:axId val="2079939848"/>
        <c:scaling>
          <c:orientation val="minMax"/>
          <c:max val="45.0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Helvetica"/>
              </a:defRPr>
            </a:pPr>
            <a:endParaRPr lang="en-US"/>
          </a:p>
        </c:txPr>
        <c:crossAx val="2079945160"/>
        <c:crosses val="autoZero"/>
        <c:crossBetween val="midCat"/>
        <c:majorUnit val="10.0"/>
      </c:valAx>
      <c:valAx>
        <c:axId val="2079945160"/>
        <c:scaling>
          <c:orientation val="minMax"/>
          <c:max val="40.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/>
          <a:lstStyle/>
          <a:p>
            <a:pPr>
              <a:defRPr sz="800">
                <a:solidFill>
                  <a:schemeClr val="tx1"/>
                </a:solidFill>
                <a:latin typeface="Helvetica"/>
              </a:defRPr>
            </a:pPr>
            <a:endParaRPr lang="en-US"/>
          </a:p>
        </c:txPr>
        <c:crossAx val="2079939848"/>
        <c:crosses val="autoZero"/>
        <c:crossBetween val="midCat"/>
        <c:majorUnit val="10.0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7" workbookViewId="0" zoomToFit="1"/>
  </sheetViews>
  <pageMargins left="0" right="0" top="0" bottom="0" header="0" footer="0"/>
  <pageSetup orientation="landscape" horizontalDpi="4294967292" verticalDpi="4294967292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7" workbookViewId="0" zoomToFit="1"/>
  </sheetViews>
  <pageMargins left="0" right="0" top="0" bottom="0" header="0" footer="0"/>
  <pageSetup orientation="landscape" horizontalDpi="4294967292" verticalDpi="4294967292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11149" cy="721126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11149" cy="721126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I79"/>
  <sheetViews>
    <sheetView tabSelected="1" topLeftCell="L1" workbookViewId="0">
      <selection activeCell="AK9" sqref="AK9"/>
    </sheetView>
  </sheetViews>
  <sheetFormatPr baseColWidth="10" defaultRowHeight="15" x14ac:dyDescent="0"/>
  <sheetData>
    <row r="1" spans="1:35">
      <c r="A1" t="s">
        <v>61</v>
      </c>
    </row>
    <row r="2" spans="1:35">
      <c r="B2" t="s">
        <v>62</v>
      </c>
      <c r="K2" t="s">
        <v>62</v>
      </c>
      <c r="T2" t="s">
        <v>63</v>
      </c>
      <c r="U2" s="10" t="s">
        <v>64</v>
      </c>
      <c r="V2" s="10"/>
      <c r="W2" s="10"/>
      <c r="X2" s="10"/>
      <c r="Y2" s="10"/>
      <c r="AC2" t="s">
        <v>63</v>
      </c>
      <c r="AD2" s="10" t="s">
        <v>64</v>
      </c>
      <c r="AE2" s="10"/>
      <c r="AF2" s="10"/>
      <c r="AG2" s="10"/>
      <c r="AH2" s="10"/>
    </row>
    <row r="3" spans="1:35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K3" t="s">
        <v>0</v>
      </c>
      <c r="L3" t="s">
        <v>1</v>
      </c>
      <c r="M3" t="s">
        <v>2</v>
      </c>
      <c r="N3" t="s">
        <v>3</v>
      </c>
      <c r="O3" t="s">
        <v>4</v>
      </c>
      <c r="P3" t="s">
        <v>5</v>
      </c>
      <c r="Q3" t="s">
        <v>6</v>
      </c>
      <c r="T3" t="s">
        <v>0</v>
      </c>
      <c r="U3" t="s">
        <v>1</v>
      </c>
      <c r="V3" t="s">
        <v>2</v>
      </c>
      <c r="W3" t="s">
        <v>3</v>
      </c>
      <c r="X3" t="s">
        <v>4</v>
      </c>
      <c r="Y3" t="s">
        <v>5</v>
      </c>
      <c r="Z3" t="s">
        <v>6</v>
      </c>
      <c r="AC3" t="s">
        <v>0</v>
      </c>
      <c r="AD3" t="s">
        <v>1</v>
      </c>
      <c r="AE3" t="s">
        <v>2</v>
      </c>
      <c r="AF3" t="s">
        <v>3</v>
      </c>
      <c r="AG3" t="s">
        <v>4</v>
      </c>
      <c r="AH3" t="s">
        <v>5</v>
      </c>
      <c r="AI3" t="s">
        <v>6</v>
      </c>
    </row>
    <row r="5" spans="1:35">
      <c r="B5" s="1" t="s">
        <v>10</v>
      </c>
      <c r="C5" s="2"/>
      <c r="D5" s="2"/>
      <c r="E5" s="2"/>
      <c r="F5" s="2"/>
      <c r="G5" s="2"/>
      <c r="H5" s="3"/>
      <c r="K5" s="4" t="s">
        <v>11</v>
      </c>
      <c r="L5" s="5"/>
      <c r="M5" s="5"/>
      <c r="N5" s="5"/>
      <c r="O5" s="5"/>
      <c r="P5" s="5"/>
      <c r="Q5" s="6"/>
      <c r="T5" s="1" t="s">
        <v>10</v>
      </c>
      <c r="U5" s="2"/>
      <c r="V5" s="2"/>
      <c r="W5" s="2"/>
      <c r="X5" s="2"/>
      <c r="Y5" s="2"/>
      <c r="Z5" s="3"/>
      <c r="AC5" s="7" t="s">
        <v>11</v>
      </c>
      <c r="AD5" s="8"/>
      <c r="AE5" s="8"/>
      <c r="AF5" s="8"/>
      <c r="AG5" s="8"/>
      <c r="AH5" s="8"/>
      <c r="AI5" s="9"/>
    </row>
    <row r="6" spans="1:35">
      <c r="B6" t="s">
        <v>33</v>
      </c>
      <c r="C6" t="s">
        <v>34</v>
      </c>
      <c r="D6" t="s">
        <v>35</v>
      </c>
      <c r="E6" t="s">
        <v>36</v>
      </c>
      <c r="F6" t="s">
        <v>37</v>
      </c>
      <c r="G6" t="s">
        <v>38</v>
      </c>
      <c r="H6" t="s">
        <v>39</v>
      </c>
      <c r="J6" t="s">
        <v>7</v>
      </c>
      <c r="K6" t="s">
        <v>12</v>
      </c>
      <c r="L6" t="s">
        <v>13</v>
      </c>
      <c r="M6" t="s">
        <v>14</v>
      </c>
      <c r="N6" t="s">
        <v>15</v>
      </c>
      <c r="O6" t="s">
        <v>16</v>
      </c>
      <c r="P6" t="s">
        <v>17</v>
      </c>
      <c r="Q6" t="s">
        <v>18</v>
      </c>
      <c r="S6" t="s">
        <v>7</v>
      </c>
      <c r="T6" t="s">
        <v>33</v>
      </c>
      <c r="U6" t="s">
        <v>34</v>
      </c>
      <c r="V6" t="s">
        <v>35</v>
      </c>
      <c r="W6" t="s">
        <v>36</v>
      </c>
      <c r="X6" t="s">
        <v>37</v>
      </c>
      <c r="Y6" t="s">
        <v>38</v>
      </c>
      <c r="Z6" t="s">
        <v>39</v>
      </c>
      <c r="AB6" t="s">
        <v>7</v>
      </c>
      <c r="AC6" t="s">
        <v>12</v>
      </c>
      <c r="AD6" t="s">
        <v>13</v>
      </c>
      <c r="AE6" t="s">
        <v>14</v>
      </c>
      <c r="AF6" t="s">
        <v>15</v>
      </c>
      <c r="AG6" t="s">
        <v>16</v>
      </c>
      <c r="AH6" t="s">
        <v>17</v>
      </c>
      <c r="AI6" t="s">
        <v>18</v>
      </c>
    </row>
    <row r="7" spans="1:35">
      <c r="A7">
        <v>0</v>
      </c>
      <c r="B7">
        <v>104.785</v>
      </c>
      <c r="C7">
        <v>108.83499999999999</v>
      </c>
      <c r="D7">
        <v>105.877</v>
      </c>
      <c r="E7">
        <v>114.13200000000001</v>
      </c>
      <c r="F7">
        <v>108.372</v>
      </c>
      <c r="G7">
        <v>112.268</v>
      </c>
      <c r="H7">
        <v>106.426</v>
      </c>
      <c r="J7">
        <v>0</v>
      </c>
      <c r="K7">
        <v>113.76300000000001</v>
      </c>
      <c r="L7">
        <v>113.961</v>
      </c>
      <c r="M7">
        <v>112.91800000000001</v>
      </c>
      <c r="N7">
        <v>116.831</v>
      </c>
      <c r="O7">
        <v>114.33199999999999</v>
      </c>
      <c r="P7">
        <v>113.654</v>
      </c>
      <c r="Q7">
        <v>118.711</v>
      </c>
      <c r="S7">
        <v>0</v>
      </c>
      <c r="T7">
        <f>((B7-101)/270)*100</f>
        <v>1.4018518518518506</v>
      </c>
      <c r="U7">
        <f t="shared" ref="U7:Z8" si="0">((C7-101)/270)*100</f>
        <v>2.9018518518518497</v>
      </c>
      <c r="V7">
        <f t="shared" si="0"/>
        <v>1.8062962962962947</v>
      </c>
      <c r="W7">
        <f t="shared" si="0"/>
        <v>4.8637037037037052</v>
      </c>
      <c r="X7">
        <f t="shared" si="0"/>
        <v>2.7303703703703701</v>
      </c>
      <c r="Y7">
        <f t="shared" si="0"/>
        <v>4.1733333333333338</v>
      </c>
      <c r="Z7">
        <f t="shared" si="0"/>
        <v>2.0096296296296301</v>
      </c>
      <c r="AB7">
        <v>0</v>
      </c>
      <c r="AC7">
        <f t="shared" ref="AC7:AI8" si="1">((K7-101)/270)*100</f>
        <v>4.7270370370370394</v>
      </c>
      <c r="AD7">
        <f t="shared" si="1"/>
        <v>4.80037037037037</v>
      </c>
      <c r="AE7">
        <f t="shared" si="1"/>
        <v>4.4140740740740769</v>
      </c>
      <c r="AF7">
        <f t="shared" si="1"/>
        <v>5.8633333333333342</v>
      </c>
      <c r="AG7">
        <f t="shared" si="1"/>
        <v>4.937777777777776</v>
      </c>
      <c r="AH7">
        <f t="shared" si="1"/>
        <v>4.6866666666666656</v>
      </c>
      <c r="AI7">
        <f t="shared" si="1"/>
        <v>6.5596296296296295</v>
      </c>
    </row>
    <row r="8" spans="1:35">
      <c r="A8">
        <v>1</v>
      </c>
      <c r="B8">
        <v>107.14400000000001</v>
      </c>
      <c r="C8">
        <v>110.86499999999999</v>
      </c>
      <c r="D8">
        <v>105.67</v>
      </c>
      <c r="E8">
        <v>112.761</v>
      </c>
      <c r="F8">
        <v>108.524</v>
      </c>
      <c r="G8">
        <v>112.328</v>
      </c>
      <c r="H8">
        <v>108.621</v>
      </c>
      <c r="J8">
        <v>1</v>
      </c>
      <c r="K8">
        <v>114.896</v>
      </c>
      <c r="L8">
        <v>113.18300000000001</v>
      </c>
      <c r="M8">
        <v>116.931</v>
      </c>
      <c r="N8">
        <v>117.58499999999999</v>
      </c>
      <c r="O8">
        <v>119.32</v>
      </c>
      <c r="P8">
        <v>113.15600000000001</v>
      </c>
      <c r="Q8">
        <v>118.33</v>
      </c>
      <c r="S8">
        <v>1</v>
      </c>
      <c r="T8">
        <f t="shared" ref="T8:T52" si="2">((B8-101)/270)*100</f>
        <v>2.2755555555555578</v>
      </c>
      <c r="U8">
        <f t="shared" ref="U8:U52" si="3">((C8-101)/270)*100</f>
        <v>3.6537037037037021</v>
      </c>
      <c r="V8">
        <f t="shared" ref="V8:V52" si="4">((D8-101)/270)*100</f>
        <v>1.7296296296296303</v>
      </c>
      <c r="W8">
        <f t="shared" ref="W8:W52" si="5">((E8-101)/270)*100</f>
        <v>4.3559259259259244</v>
      </c>
      <c r="Y8">
        <f t="shared" si="0"/>
        <v>4.1955555555555568</v>
      </c>
      <c r="Z8">
        <f t="shared" ref="Z8:Z51" si="6">((H8-101)/270)*100</f>
        <v>2.8225925925925908</v>
      </c>
      <c r="AB8">
        <v>1</v>
      </c>
      <c r="AC8">
        <f t="shared" ref="AC8:AC52" si="7">((K8-101)/270)*100</f>
        <v>5.1466666666666665</v>
      </c>
      <c r="AD8">
        <f t="shared" ref="AD8:AD52" si="8">((L8-101)/270)*100</f>
        <v>4.512222222222225</v>
      </c>
      <c r="AE8">
        <f t="shared" ref="AE8:AE52" si="9">((M8-101)/270)*100</f>
        <v>5.9003703703703696</v>
      </c>
      <c r="AF8">
        <f t="shared" ref="AF8:AF52" si="10">((N8-101)/270)*100</f>
        <v>6.1425925925925906</v>
      </c>
      <c r="AH8">
        <f t="shared" si="1"/>
        <v>4.5022222222222243</v>
      </c>
      <c r="AI8">
        <f t="shared" ref="AI8:AI51" si="11">((Q8-101)/270)*100</f>
        <v>6.4185185185185176</v>
      </c>
    </row>
    <row r="9" spans="1:35">
      <c r="A9">
        <v>2</v>
      </c>
      <c r="B9">
        <v>108.16</v>
      </c>
      <c r="C9">
        <v>109.54</v>
      </c>
      <c r="D9">
        <v>108.452</v>
      </c>
      <c r="E9">
        <v>112.499</v>
      </c>
      <c r="F9">
        <v>108.554</v>
      </c>
      <c r="G9">
        <v>111.136</v>
      </c>
      <c r="H9">
        <v>108.762</v>
      </c>
      <c r="J9">
        <v>2</v>
      </c>
      <c r="K9">
        <v>115.402</v>
      </c>
      <c r="L9">
        <v>114.361</v>
      </c>
      <c r="M9">
        <v>115.34</v>
      </c>
      <c r="N9">
        <v>115.48399999999999</v>
      </c>
      <c r="O9">
        <v>118.21899999999999</v>
      </c>
      <c r="P9">
        <v>113.58199999999999</v>
      </c>
      <c r="Q9">
        <v>118.002</v>
      </c>
      <c r="S9">
        <v>2</v>
      </c>
      <c r="T9">
        <f t="shared" si="2"/>
        <v>2.6518518518518506</v>
      </c>
      <c r="U9">
        <f t="shared" si="3"/>
        <v>3.1629629629629652</v>
      </c>
      <c r="V9">
        <f t="shared" si="4"/>
        <v>2.7599999999999993</v>
      </c>
      <c r="W9">
        <f t="shared" si="5"/>
        <v>4.2588888888888867</v>
      </c>
      <c r="Z9">
        <f t="shared" si="6"/>
        <v>2.8748148148148149</v>
      </c>
      <c r="AB9">
        <v>2</v>
      </c>
      <c r="AC9">
        <f t="shared" si="7"/>
        <v>5.3340740740740742</v>
      </c>
      <c r="AD9">
        <f t="shared" si="8"/>
        <v>4.9485185185185205</v>
      </c>
      <c r="AE9">
        <f t="shared" si="9"/>
        <v>5.3111111111111127</v>
      </c>
      <c r="AF9">
        <f t="shared" si="10"/>
        <v>5.3644444444444428</v>
      </c>
      <c r="AI9">
        <f t="shared" si="11"/>
        <v>6.2970370370370361</v>
      </c>
    </row>
    <row r="10" spans="1:35">
      <c r="A10">
        <v>3</v>
      </c>
      <c r="B10">
        <v>109.732</v>
      </c>
      <c r="C10">
        <v>108.866</v>
      </c>
      <c r="D10">
        <v>106.89</v>
      </c>
      <c r="E10">
        <v>111.206</v>
      </c>
      <c r="F10">
        <v>107.93899999999999</v>
      </c>
      <c r="G10">
        <v>113.041</v>
      </c>
      <c r="H10">
        <v>107.83199999999999</v>
      </c>
      <c r="J10">
        <v>3</v>
      </c>
      <c r="K10">
        <v>113.279</v>
      </c>
      <c r="L10">
        <v>112.492</v>
      </c>
      <c r="M10">
        <v>113.94199999999999</v>
      </c>
      <c r="N10">
        <v>116.416</v>
      </c>
      <c r="O10">
        <v>117.02200000000001</v>
      </c>
      <c r="P10">
        <v>113.633</v>
      </c>
      <c r="Q10">
        <v>116.81399999999999</v>
      </c>
      <c r="S10">
        <v>3</v>
      </c>
      <c r="T10">
        <f t="shared" si="2"/>
        <v>3.2340740740740741</v>
      </c>
      <c r="U10">
        <f t="shared" si="3"/>
        <v>2.9133333333333331</v>
      </c>
      <c r="V10">
        <f t="shared" si="4"/>
        <v>2.181481481481482</v>
      </c>
      <c r="W10">
        <f t="shared" si="5"/>
        <v>3.7800000000000016</v>
      </c>
      <c r="X10">
        <f t="shared" ref="X10:X52" si="12">((F10-101)/270)*100</f>
        <v>2.5699999999999972</v>
      </c>
      <c r="AB10">
        <v>3</v>
      </c>
      <c r="AC10">
        <f t="shared" si="7"/>
        <v>4.5477777777777764</v>
      </c>
      <c r="AD10">
        <f t="shared" si="8"/>
        <v>4.2562962962962976</v>
      </c>
      <c r="AE10">
        <f t="shared" si="9"/>
        <v>4.7933333333333303</v>
      </c>
      <c r="AF10">
        <f t="shared" si="10"/>
        <v>5.7096296296296281</v>
      </c>
      <c r="AG10">
        <f t="shared" ref="AG10:AG52" si="13">((O10-101)/270)*100</f>
        <v>5.9340740740740765</v>
      </c>
    </row>
    <row r="11" spans="1:35">
      <c r="A11">
        <v>4</v>
      </c>
      <c r="B11">
        <v>110.553</v>
      </c>
      <c r="C11">
        <v>108.52800000000001</v>
      </c>
      <c r="D11">
        <v>107.027</v>
      </c>
      <c r="E11">
        <v>110.78400000000001</v>
      </c>
      <c r="F11">
        <v>109.16800000000001</v>
      </c>
      <c r="G11">
        <v>113.187</v>
      </c>
      <c r="H11">
        <v>107.32899999999999</v>
      </c>
      <c r="J11">
        <v>4</v>
      </c>
      <c r="K11">
        <v>112.435</v>
      </c>
      <c r="L11">
        <v>111.79600000000001</v>
      </c>
      <c r="M11">
        <v>116.29900000000001</v>
      </c>
      <c r="N11">
        <v>115.53400000000001</v>
      </c>
      <c r="O11">
        <v>120.05800000000001</v>
      </c>
      <c r="P11">
        <v>113.82899999999999</v>
      </c>
      <c r="Q11">
        <v>115.32899999999999</v>
      </c>
      <c r="S11">
        <v>4</v>
      </c>
      <c r="T11">
        <f t="shared" si="2"/>
        <v>3.5381481481481472</v>
      </c>
      <c r="U11">
        <f t="shared" si="3"/>
        <v>2.7881481481481503</v>
      </c>
      <c r="V11">
        <f t="shared" si="4"/>
        <v>2.2322222222222226</v>
      </c>
      <c r="W11">
        <f t="shared" si="5"/>
        <v>3.6237037037037059</v>
      </c>
      <c r="Y11">
        <f t="shared" ref="Y11:Y50" si="14">((G11-101)/270)*100</f>
        <v>4.5137037037037029</v>
      </c>
      <c r="AB11">
        <v>4</v>
      </c>
      <c r="AC11">
        <f t="shared" si="7"/>
        <v>4.2351851851851858</v>
      </c>
      <c r="AD11">
        <f t="shared" si="8"/>
        <v>3.9985185185185208</v>
      </c>
      <c r="AE11">
        <f t="shared" si="9"/>
        <v>5.6662962962962986</v>
      </c>
      <c r="AF11">
        <f t="shared" si="10"/>
        <v>5.3829629629629654</v>
      </c>
      <c r="AH11">
        <f t="shared" ref="AH11:AH50" si="15">((P11-101)/270)*100</f>
        <v>4.7514814814814788</v>
      </c>
    </row>
    <row r="12" spans="1:35">
      <c r="A12">
        <v>5</v>
      </c>
      <c r="B12">
        <v>111.059</v>
      </c>
      <c r="C12">
        <v>110.036</v>
      </c>
      <c r="D12">
        <v>107.708</v>
      </c>
      <c r="E12">
        <v>109.43</v>
      </c>
      <c r="F12">
        <v>108.48399999999999</v>
      </c>
      <c r="G12">
        <v>110.94499999999999</v>
      </c>
      <c r="H12">
        <v>108.925</v>
      </c>
      <c r="J12">
        <v>5</v>
      </c>
      <c r="K12">
        <v>112.92100000000001</v>
      </c>
      <c r="L12">
        <v>111.831</v>
      </c>
      <c r="M12">
        <v>116.10599999999999</v>
      </c>
      <c r="N12">
        <v>115.55800000000001</v>
      </c>
      <c r="O12">
        <v>116.93600000000001</v>
      </c>
      <c r="P12">
        <v>112.48399999999999</v>
      </c>
      <c r="Q12">
        <v>115.49299999999999</v>
      </c>
      <c r="S12">
        <v>5</v>
      </c>
      <c r="T12">
        <f t="shared" si="2"/>
        <v>3.7255555555555548</v>
      </c>
      <c r="U12">
        <f t="shared" si="3"/>
        <v>3.3466666666666671</v>
      </c>
      <c r="V12">
        <f t="shared" si="4"/>
        <v>2.4844444444444438</v>
      </c>
      <c r="W12">
        <f t="shared" si="5"/>
        <v>3.1222222222222249</v>
      </c>
      <c r="Z12">
        <f t="shared" si="6"/>
        <v>2.9351851851851842</v>
      </c>
      <c r="AB12">
        <v>5</v>
      </c>
      <c r="AC12">
        <f t="shared" si="7"/>
        <v>4.4151851851851873</v>
      </c>
      <c r="AD12">
        <f t="shared" si="8"/>
        <v>4.0114814814814821</v>
      </c>
      <c r="AE12">
        <f t="shared" si="9"/>
        <v>5.5948148148148125</v>
      </c>
      <c r="AF12">
        <f t="shared" si="10"/>
        <v>5.3918518518518548</v>
      </c>
      <c r="AI12">
        <f t="shared" si="11"/>
        <v>5.3677777777777758</v>
      </c>
    </row>
    <row r="13" spans="1:35">
      <c r="A13">
        <v>6</v>
      </c>
      <c r="B13">
        <v>111.589</v>
      </c>
      <c r="C13">
        <v>108.979</v>
      </c>
      <c r="D13">
        <v>107.723</v>
      </c>
      <c r="E13">
        <v>109.434</v>
      </c>
      <c r="F13">
        <v>109.607</v>
      </c>
      <c r="G13">
        <v>111.23</v>
      </c>
      <c r="H13">
        <v>108.739</v>
      </c>
      <c r="J13">
        <v>6</v>
      </c>
      <c r="K13">
        <v>113.43600000000001</v>
      </c>
      <c r="L13">
        <v>112.533</v>
      </c>
      <c r="M13">
        <v>116.319</v>
      </c>
      <c r="N13">
        <v>115.43300000000001</v>
      </c>
      <c r="O13">
        <v>117.236</v>
      </c>
      <c r="P13">
        <v>112.718</v>
      </c>
      <c r="Q13">
        <v>115.374</v>
      </c>
      <c r="S13">
        <v>6</v>
      </c>
      <c r="T13">
        <f t="shared" si="2"/>
        <v>3.9218518518518515</v>
      </c>
      <c r="U13">
        <f t="shared" si="3"/>
        <v>2.9551851851851851</v>
      </c>
      <c r="V13">
        <f t="shared" si="4"/>
        <v>2.4899999999999993</v>
      </c>
      <c r="W13">
        <f t="shared" si="5"/>
        <v>3.1237037037037028</v>
      </c>
      <c r="X13">
        <f t="shared" si="12"/>
        <v>3.1877777777777774</v>
      </c>
      <c r="AB13">
        <v>6</v>
      </c>
      <c r="AC13">
        <f t="shared" si="7"/>
        <v>4.6059259259259289</v>
      </c>
      <c r="AD13">
        <f t="shared" si="8"/>
        <v>4.2714814814814819</v>
      </c>
      <c r="AE13">
        <f t="shared" si="9"/>
        <v>5.6737037037037048</v>
      </c>
      <c r="AF13">
        <f t="shared" si="10"/>
        <v>5.3455555555555581</v>
      </c>
      <c r="AG13">
        <f t="shared" si="13"/>
        <v>6.0133333333333354</v>
      </c>
    </row>
    <row r="14" spans="1:35">
      <c r="A14">
        <v>7</v>
      </c>
      <c r="B14">
        <v>113.157</v>
      </c>
      <c r="C14">
        <v>110.55800000000001</v>
      </c>
      <c r="D14">
        <v>106.851</v>
      </c>
      <c r="E14">
        <v>110.51600000000001</v>
      </c>
      <c r="F14">
        <v>108.807</v>
      </c>
      <c r="G14">
        <v>114.173</v>
      </c>
      <c r="H14">
        <v>108.89400000000001</v>
      </c>
      <c r="J14">
        <v>7</v>
      </c>
      <c r="K14">
        <v>114.396</v>
      </c>
      <c r="L14">
        <v>113.61799999999999</v>
      </c>
      <c r="M14">
        <v>115.452</v>
      </c>
      <c r="N14">
        <v>115.586</v>
      </c>
      <c r="O14">
        <v>117.679</v>
      </c>
      <c r="P14">
        <v>114.416</v>
      </c>
      <c r="Q14">
        <v>118.16</v>
      </c>
      <c r="S14">
        <v>7</v>
      </c>
      <c r="T14">
        <f t="shared" si="2"/>
        <v>4.5025925925925918</v>
      </c>
      <c r="U14">
        <f t="shared" si="3"/>
        <v>3.5400000000000027</v>
      </c>
      <c r="V14">
        <f t="shared" si="4"/>
        <v>2.1670370370370367</v>
      </c>
      <c r="W14">
        <f t="shared" si="5"/>
        <v>3.5244444444444465</v>
      </c>
      <c r="Y14">
        <f t="shared" si="14"/>
        <v>4.8788888888888895</v>
      </c>
      <c r="AB14">
        <v>7</v>
      </c>
      <c r="AC14">
        <f t="shared" si="7"/>
        <v>4.9614814814814823</v>
      </c>
      <c r="AD14">
        <f t="shared" si="8"/>
        <v>4.6733333333333311</v>
      </c>
      <c r="AE14">
        <f t="shared" si="9"/>
        <v>5.3525925925925923</v>
      </c>
      <c r="AF14">
        <f t="shared" si="10"/>
        <v>5.4022222222222211</v>
      </c>
      <c r="AH14">
        <f t="shared" si="15"/>
        <v>4.9688888888888876</v>
      </c>
    </row>
    <row r="15" spans="1:35">
      <c r="A15">
        <v>8</v>
      </c>
      <c r="B15">
        <v>115.13</v>
      </c>
      <c r="C15">
        <v>109.64100000000001</v>
      </c>
      <c r="D15">
        <v>108.41</v>
      </c>
      <c r="E15">
        <v>113.081</v>
      </c>
      <c r="F15">
        <v>109.164</v>
      </c>
      <c r="G15">
        <v>112.697</v>
      </c>
      <c r="H15">
        <v>110.65900000000001</v>
      </c>
      <c r="J15">
        <v>8</v>
      </c>
      <c r="K15">
        <v>110.973</v>
      </c>
      <c r="L15">
        <v>113.965</v>
      </c>
      <c r="M15">
        <v>116.83799999999999</v>
      </c>
      <c r="N15">
        <v>115.661</v>
      </c>
      <c r="O15">
        <v>118.10299999999999</v>
      </c>
      <c r="P15">
        <v>114.824</v>
      </c>
      <c r="Q15">
        <v>117.536</v>
      </c>
      <c r="S15">
        <v>8</v>
      </c>
      <c r="T15">
        <f t="shared" si="2"/>
        <v>5.2333333333333316</v>
      </c>
      <c r="U15">
        <f t="shared" si="3"/>
        <v>3.2003703703703721</v>
      </c>
      <c r="V15">
        <f t="shared" si="4"/>
        <v>2.7444444444444431</v>
      </c>
      <c r="W15">
        <f t="shared" si="5"/>
        <v>4.4744444444444458</v>
      </c>
      <c r="Z15">
        <f t="shared" si="6"/>
        <v>3.5774074074074096</v>
      </c>
      <c r="AB15">
        <v>8</v>
      </c>
      <c r="AC15">
        <f t="shared" si="7"/>
        <v>3.693703703703703</v>
      </c>
      <c r="AD15">
        <f t="shared" si="8"/>
        <v>4.8018518518518531</v>
      </c>
      <c r="AE15">
        <f t="shared" si="9"/>
        <v>5.8659259259259233</v>
      </c>
      <c r="AF15">
        <f t="shared" si="10"/>
        <v>5.4300000000000006</v>
      </c>
      <c r="AI15">
        <f t="shared" si="11"/>
        <v>6.1244444444444452</v>
      </c>
    </row>
    <row r="16" spans="1:35">
      <c r="A16">
        <v>9</v>
      </c>
      <c r="B16">
        <v>113.471</v>
      </c>
      <c r="C16">
        <v>110.179</v>
      </c>
      <c r="D16">
        <v>108.97</v>
      </c>
      <c r="E16">
        <v>110.959</v>
      </c>
      <c r="F16">
        <v>109.066</v>
      </c>
      <c r="G16">
        <v>112.86</v>
      </c>
      <c r="H16">
        <v>109.089</v>
      </c>
      <c r="J16">
        <v>9</v>
      </c>
      <c r="K16">
        <v>112.611</v>
      </c>
      <c r="L16">
        <v>113.145</v>
      </c>
      <c r="M16">
        <v>117.965</v>
      </c>
      <c r="N16">
        <v>117.15600000000001</v>
      </c>
      <c r="O16">
        <v>117.35299999999999</v>
      </c>
      <c r="P16">
        <v>114.69499999999999</v>
      </c>
      <c r="Q16">
        <v>116.628</v>
      </c>
      <c r="S16">
        <v>9</v>
      </c>
      <c r="T16">
        <f t="shared" si="2"/>
        <v>4.6188888888888906</v>
      </c>
      <c r="U16">
        <f t="shared" si="3"/>
        <v>3.3996296296296302</v>
      </c>
      <c r="V16">
        <f t="shared" si="4"/>
        <v>2.9518518518518513</v>
      </c>
      <c r="W16">
        <f t="shared" si="5"/>
        <v>3.6885185185185194</v>
      </c>
      <c r="X16">
        <f t="shared" si="12"/>
        <v>2.9874074074074084</v>
      </c>
      <c r="AB16">
        <v>9</v>
      </c>
      <c r="AC16">
        <f t="shared" si="7"/>
        <v>4.3003703703703717</v>
      </c>
      <c r="AD16">
        <f t="shared" si="8"/>
        <v>4.4981481481481467</v>
      </c>
      <c r="AE16">
        <f t="shared" si="9"/>
        <v>6.283333333333335</v>
      </c>
      <c r="AF16">
        <f t="shared" si="10"/>
        <v>5.9837037037037053</v>
      </c>
      <c r="AG16">
        <f t="shared" si="13"/>
        <v>6.056666666666664</v>
      </c>
    </row>
    <row r="17" spans="1:35">
      <c r="A17">
        <v>10</v>
      </c>
      <c r="B17">
        <v>116.027</v>
      </c>
      <c r="C17">
        <v>108.78100000000001</v>
      </c>
      <c r="D17">
        <v>107.379</v>
      </c>
      <c r="E17">
        <v>111.026</v>
      </c>
      <c r="F17">
        <v>109.63800000000001</v>
      </c>
      <c r="G17">
        <v>114.4</v>
      </c>
      <c r="H17">
        <v>110.176</v>
      </c>
      <c r="J17">
        <v>10</v>
      </c>
      <c r="K17">
        <v>113.26600000000001</v>
      </c>
      <c r="L17">
        <v>111.869</v>
      </c>
      <c r="M17">
        <v>118.142</v>
      </c>
      <c r="N17">
        <v>116.863</v>
      </c>
      <c r="O17">
        <v>116.779</v>
      </c>
      <c r="P17">
        <v>113.751</v>
      </c>
      <c r="Q17">
        <v>116.84099999999999</v>
      </c>
      <c r="S17">
        <v>10</v>
      </c>
      <c r="T17">
        <f t="shared" si="2"/>
        <v>5.565555555555556</v>
      </c>
      <c r="U17">
        <f t="shared" si="3"/>
        <v>2.8818518518518541</v>
      </c>
      <c r="V17">
        <f t="shared" si="4"/>
        <v>2.3625925925925944</v>
      </c>
      <c r="W17">
        <f t="shared" si="5"/>
        <v>3.7133333333333316</v>
      </c>
      <c r="Y17">
        <f t="shared" si="14"/>
        <v>4.9629629629629646</v>
      </c>
      <c r="AB17">
        <v>10</v>
      </c>
      <c r="AC17">
        <f t="shared" si="7"/>
        <v>4.5429629629629646</v>
      </c>
      <c r="AD17">
        <f t="shared" si="8"/>
        <v>4.0255555555555551</v>
      </c>
      <c r="AE17">
        <f t="shared" si="9"/>
        <v>6.3488888888888875</v>
      </c>
      <c r="AF17">
        <f t="shared" si="10"/>
        <v>5.8751851851851846</v>
      </c>
      <c r="AH17">
        <f t="shared" si="15"/>
        <v>4.7225925925925942</v>
      </c>
    </row>
    <row r="18" spans="1:35">
      <c r="A18">
        <v>11</v>
      </c>
      <c r="B18">
        <v>115.72499999999999</v>
      </c>
      <c r="C18">
        <v>110.655</v>
      </c>
      <c r="D18">
        <v>106.474</v>
      </c>
      <c r="E18">
        <v>112.33799999999999</v>
      </c>
      <c r="F18">
        <v>108.869</v>
      </c>
      <c r="G18">
        <v>112.354</v>
      </c>
      <c r="H18">
        <v>110.755</v>
      </c>
      <c r="J18">
        <v>11</v>
      </c>
      <c r="K18">
        <v>112.857</v>
      </c>
      <c r="L18">
        <v>114.432</v>
      </c>
      <c r="M18">
        <v>116.11499999999999</v>
      </c>
      <c r="N18">
        <v>117.26900000000001</v>
      </c>
      <c r="O18">
        <v>114.73</v>
      </c>
      <c r="P18">
        <v>114.227</v>
      </c>
      <c r="Q18">
        <v>118.334</v>
      </c>
      <c r="S18">
        <v>11</v>
      </c>
      <c r="T18">
        <f t="shared" si="2"/>
        <v>5.4537037037037015</v>
      </c>
      <c r="U18">
        <f t="shared" si="3"/>
        <v>3.575925925925926</v>
      </c>
      <c r="V18">
        <f t="shared" si="4"/>
        <v>2.0274074074074089</v>
      </c>
      <c r="W18">
        <f t="shared" si="5"/>
        <v>4.1992592592592564</v>
      </c>
      <c r="Z18">
        <f t="shared" si="6"/>
        <v>3.6129629629629614</v>
      </c>
      <c r="AB18">
        <v>11</v>
      </c>
      <c r="AC18">
        <f t="shared" si="7"/>
        <v>4.3914814814814811</v>
      </c>
      <c r="AD18">
        <f t="shared" si="8"/>
        <v>4.9748148148148159</v>
      </c>
      <c r="AE18">
        <f t="shared" si="9"/>
        <v>5.5981481481481463</v>
      </c>
      <c r="AF18">
        <f t="shared" si="10"/>
        <v>6.0255555555555578</v>
      </c>
      <c r="AI18">
        <f t="shared" si="11"/>
        <v>6.4200000000000008</v>
      </c>
    </row>
    <row r="19" spans="1:35">
      <c r="A19">
        <v>12</v>
      </c>
      <c r="B19">
        <v>118.489</v>
      </c>
      <c r="C19">
        <v>109.58</v>
      </c>
      <c r="D19">
        <v>107.26300000000001</v>
      </c>
      <c r="E19">
        <v>113.175</v>
      </c>
      <c r="F19">
        <v>109.84099999999999</v>
      </c>
      <c r="G19">
        <v>112.343</v>
      </c>
      <c r="H19">
        <v>111.129</v>
      </c>
      <c r="J19">
        <v>12</v>
      </c>
      <c r="K19">
        <v>113.69499999999999</v>
      </c>
      <c r="L19">
        <v>114.74</v>
      </c>
      <c r="M19">
        <v>113.105</v>
      </c>
      <c r="N19">
        <v>118.145</v>
      </c>
      <c r="O19">
        <v>116.20399999999999</v>
      </c>
      <c r="P19">
        <v>114.524</v>
      </c>
      <c r="Q19">
        <v>116.633</v>
      </c>
      <c r="S19">
        <v>12</v>
      </c>
      <c r="T19">
        <f t="shared" si="2"/>
        <v>6.4774074074074095</v>
      </c>
      <c r="U19">
        <f t="shared" si="3"/>
        <v>3.1777777777777771</v>
      </c>
      <c r="V19">
        <f t="shared" si="4"/>
        <v>2.3196296296296315</v>
      </c>
      <c r="W19">
        <f t="shared" si="5"/>
        <v>4.5092592592592577</v>
      </c>
      <c r="X19">
        <f t="shared" si="12"/>
        <v>3.2744444444444425</v>
      </c>
      <c r="AB19">
        <v>12</v>
      </c>
      <c r="AC19">
        <f t="shared" si="7"/>
        <v>4.7018518518518491</v>
      </c>
      <c r="AD19">
        <f t="shared" si="8"/>
        <v>5.0888888888888868</v>
      </c>
      <c r="AE19">
        <f t="shared" si="9"/>
        <v>4.4833333333333352</v>
      </c>
      <c r="AF19">
        <f t="shared" si="10"/>
        <v>6.3499999999999988</v>
      </c>
      <c r="AG19">
        <f t="shared" si="13"/>
        <v>5.6311111111111085</v>
      </c>
    </row>
    <row r="20" spans="1:35">
      <c r="A20">
        <v>13</v>
      </c>
      <c r="B20">
        <v>119.98099999999999</v>
      </c>
      <c r="C20">
        <v>109.379</v>
      </c>
      <c r="D20">
        <v>109.214</v>
      </c>
      <c r="E20">
        <v>112.506</v>
      </c>
      <c r="F20">
        <v>110.1</v>
      </c>
      <c r="G20">
        <v>113.258</v>
      </c>
      <c r="H20">
        <v>110.116</v>
      </c>
      <c r="J20">
        <v>13</v>
      </c>
      <c r="K20">
        <v>113.455</v>
      </c>
      <c r="L20">
        <v>113.869</v>
      </c>
      <c r="M20">
        <v>113.512</v>
      </c>
      <c r="N20">
        <v>116.25</v>
      </c>
      <c r="O20">
        <v>115.58199999999999</v>
      </c>
      <c r="P20">
        <v>113.251</v>
      </c>
      <c r="Q20">
        <v>117.646</v>
      </c>
      <c r="S20">
        <v>13</v>
      </c>
      <c r="T20">
        <f t="shared" si="2"/>
        <v>7.0299999999999976</v>
      </c>
      <c r="U20">
        <f t="shared" si="3"/>
        <v>3.1033333333333348</v>
      </c>
      <c r="V20">
        <f t="shared" si="4"/>
        <v>3.0422222222222217</v>
      </c>
      <c r="W20">
        <f t="shared" si="5"/>
        <v>4.2614814814814812</v>
      </c>
      <c r="Y20">
        <f t="shared" si="14"/>
        <v>4.5399999999999983</v>
      </c>
      <c r="AB20">
        <v>13</v>
      </c>
      <c r="AC20">
        <f t="shared" si="7"/>
        <v>4.6129629629629623</v>
      </c>
      <c r="AD20">
        <f t="shared" si="8"/>
        <v>4.7662962962962965</v>
      </c>
      <c r="AE20">
        <f t="shared" si="9"/>
        <v>4.6340740740740749</v>
      </c>
      <c r="AF20">
        <f t="shared" si="10"/>
        <v>5.6481481481481479</v>
      </c>
      <c r="AH20">
        <f t="shared" si="15"/>
        <v>4.5374074074074091</v>
      </c>
    </row>
    <row r="21" spans="1:35">
      <c r="A21">
        <v>14</v>
      </c>
      <c r="B21">
        <v>122.521</v>
      </c>
      <c r="C21">
        <v>109.343</v>
      </c>
      <c r="D21">
        <v>108.03700000000001</v>
      </c>
      <c r="E21">
        <v>114.161</v>
      </c>
      <c r="F21">
        <v>109.086</v>
      </c>
      <c r="G21">
        <v>113.89100000000001</v>
      </c>
      <c r="H21">
        <v>108.971</v>
      </c>
      <c r="J21">
        <v>14</v>
      </c>
      <c r="K21">
        <v>114.249</v>
      </c>
      <c r="L21">
        <v>115.01300000000001</v>
      </c>
      <c r="M21">
        <v>115.155</v>
      </c>
      <c r="N21">
        <v>117.389</v>
      </c>
      <c r="O21">
        <v>117.078</v>
      </c>
      <c r="P21">
        <v>116.91200000000001</v>
      </c>
      <c r="Q21">
        <v>117.50700000000001</v>
      </c>
      <c r="S21">
        <v>14</v>
      </c>
      <c r="T21">
        <f t="shared" si="2"/>
        <v>7.9707407407407409</v>
      </c>
      <c r="U21">
        <f t="shared" si="3"/>
        <v>3.0900000000000016</v>
      </c>
      <c r="V21">
        <f t="shared" si="4"/>
        <v>2.6062962962962986</v>
      </c>
      <c r="W21">
        <f t="shared" si="5"/>
        <v>4.8744444444444452</v>
      </c>
      <c r="Z21">
        <f t="shared" si="6"/>
        <v>2.9522222222222236</v>
      </c>
      <c r="AB21">
        <v>14</v>
      </c>
      <c r="AC21">
        <f t="shared" si="7"/>
        <v>4.9070370370370355</v>
      </c>
      <c r="AD21">
        <f t="shared" si="8"/>
        <v>5.1900000000000022</v>
      </c>
      <c r="AE21">
        <f t="shared" si="9"/>
        <v>5.2425925925925929</v>
      </c>
      <c r="AF21">
        <f t="shared" si="10"/>
        <v>6.0699999999999985</v>
      </c>
      <c r="AI21">
        <f t="shared" si="11"/>
        <v>6.1137037037037052</v>
      </c>
    </row>
    <row r="22" spans="1:35">
      <c r="A22">
        <v>15</v>
      </c>
      <c r="B22">
        <v>121.53400000000001</v>
      </c>
      <c r="C22">
        <v>110.22499999999999</v>
      </c>
      <c r="D22">
        <v>110.952</v>
      </c>
      <c r="E22">
        <v>114.29600000000001</v>
      </c>
      <c r="F22">
        <v>111.297</v>
      </c>
      <c r="G22">
        <v>113.514</v>
      </c>
      <c r="H22">
        <v>110.014</v>
      </c>
      <c r="J22">
        <v>15</v>
      </c>
      <c r="K22">
        <v>114.672</v>
      </c>
      <c r="L22">
        <v>112.794</v>
      </c>
      <c r="M22">
        <v>116.813</v>
      </c>
      <c r="N22">
        <v>116.709</v>
      </c>
      <c r="O22">
        <v>118.65900000000001</v>
      </c>
      <c r="P22">
        <v>114.134</v>
      </c>
      <c r="Q22">
        <v>116.976</v>
      </c>
      <c r="S22">
        <v>15</v>
      </c>
      <c r="T22">
        <f t="shared" si="2"/>
        <v>7.6051851851851868</v>
      </c>
      <c r="U22">
        <f t="shared" si="3"/>
        <v>3.4166666666666643</v>
      </c>
      <c r="V22">
        <f t="shared" si="4"/>
        <v>3.6859259259259249</v>
      </c>
      <c r="W22">
        <f t="shared" si="5"/>
        <v>4.9244444444444468</v>
      </c>
      <c r="X22">
        <f t="shared" si="12"/>
        <v>3.8137037037037027</v>
      </c>
      <c r="AB22">
        <v>15</v>
      </c>
      <c r="AC22">
        <f t="shared" si="7"/>
        <v>5.0637037037037027</v>
      </c>
      <c r="AD22">
        <f t="shared" si="8"/>
        <v>4.3681481481481468</v>
      </c>
      <c r="AE22">
        <f t="shared" si="9"/>
        <v>5.8566666666666674</v>
      </c>
      <c r="AF22">
        <f t="shared" si="10"/>
        <v>5.8181481481481496</v>
      </c>
      <c r="AG22">
        <f t="shared" si="13"/>
        <v>6.5403703703703728</v>
      </c>
    </row>
    <row r="23" spans="1:35">
      <c r="A23">
        <v>16</v>
      </c>
      <c r="B23">
        <v>124.188</v>
      </c>
      <c r="C23">
        <v>111.04</v>
      </c>
      <c r="D23">
        <v>108.652</v>
      </c>
      <c r="E23">
        <v>115.539</v>
      </c>
      <c r="F23">
        <v>110.58499999999999</v>
      </c>
      <c r="G23">
        <v>114.946</v>
      </c>
      <c r="H23">
        <v>112.04600000000001</v>
      </c>
      <c r="J23">
        <v>16</v>
      </c>
      <c r="K23">
        <v>115.145</v>
      </c>
      <c r="L23">
        <v>114.867</v>
      </c>
      <c r="M23">
        <v>115.527</v>
      </c>
      <c r="N23">
        <v>118.71599999999999</v>
      </c>
      <c r="O23">
        <v>116.636</v>
      </c>
      <c r="P23">
        <v>114.571</v>
      </c>
      <c r="Q23">
        <v>117.47199999999999</v>
      </c>
      <c r="S23">
        <v>16</v>
      </c>
      <c r="T23">
        <f t="shared" si="2"/>
        <v>8.5881481481481483</v>
      </c>
      <c r="U23">
        <f t="shared" si="3"/>
        <v>3.718518518518521</v>
      </c>
      <c r="V23">
        <f t="shared" si="4"/>
        <v>2.8340740740740746</v>
      </c>
      <c r="W23">
        <f t="shared" si="5"/>
        <v>5.3848148148148152</v>
      </c>
      <c r="Y23">
        <f t="shared" si="14"/>
        <v>5.1651851851851847</v>
      </c>
      <c r="AB23">
        <v>16</v>
      </c>
      <c r="AC23">
        <f t="shared" si="7"/>
        <v>5.2388888888888872</v>
      </c>
      <c r="AD23">
        <f t="shared" si="8"/>
        <v>5.1359259259259282</v>
      </c>
      <c r="AE23">
        <f t="shared" si="9"/>
        <v>5.3803703703703709</v>
      </c>
      <c r="AF23">
        <f t="shared" si="10"/>
        <v>6.5614814814814792</v>
      </c>
      <c r="AH23">
        <f t="shared" si="15"/>
        <v>5.0262962962962954</v>
      </c>
    </row>
    <row r="24" spans="1:35">
      <c r="A24">
        <v>17</v>
      </c>
      <c r="B24">
        <v>124.33799999999999</v>
      </c>
      <c r="C24">
        <v>108.601</v>
      </c>
      <c r="D24">
        <v>109.92400000000001</v>
      </c>
      <c r="E24">
        <v>115.101</v>
      </c>
      <c r="F24">
        <v>111.84399999999999</v>
      </c>
      <c r="G24">
        <v>114.30500000000001</v>
      </c>
      <c r="H24">
        <v>111.075</v>
      </c>
      <c r="J24">
        <v>17</v>
      </c>
      <c r="K24">
        <v>116.238</v>
      </c>
      <c r="L24">
        <v>114.405</v>
      </c>
      <c r="M24">
        <v>116.059</v>
      </c>
      <c r="N24">
        <v>116.937</v>
      </c>
      <c r="O24">
        <v>119.387</v>
      </c>
      <c r="P24">
        <v>116.504</v>
      </c>
      <c r="Q24">
        <v>117.938</v>
      </c>
      <c r="S24">
        <v>17</v>
      </c>
      <c r="T24">
        <f t="shared" si="2"/>
        <v>8.6437037037037019</v>
      </c>
      <c r="U24">
        <f t="shared" si="3"/>
        <v>2.815185185185185</v>
      </c>
      <c r="V24">
        <f t="shared" si="4"/>
        <v>3.3051851851851874</v>
      </c>
      <c r="W24">
        <f t="shared" si="5"/>
        <v>5.2225925925925925</v>
      </c>
      <c r="Z24">
        <f t="shared" si="6"/>
        <v>3.7314814814814827</v>
      </c>
      <c r="AB24">
        <v>17</v>
      </c>
      <c r="AC24">
        <f t="shared" si="7"/>
        <v>5.6437037037037037</v>
      </c>
      <c r="AD24">
        <f t="shared" si="8"/>
        <v>4.9648148148148152</v>
      </c>
      <c r="AE24">
        <f t="shared" si="9"/>
        <v>5.5774074074074065</v>
      </c>
      <c r="AF24">
        <f t="shared" si="10"/>
        <v>5.9025925925925922</v>
      </c>
      <c r="AI24">
        <f t="shared" si="11"/>
        <v>6.2733333333333334</v>
      </c>
    </row>
    <row r="25" spans="1:35">
      <c r="A25">
        <v>18</v>
      </c>
      <c r="B25">
        <v>127.649</v>
      </c>
      <c r="C25">
        <v>108.988</v>
      </c>
      <c r="D25">
        <v>108.824</v>
      </c>
      <c r="E25">
        <v>117.569</v>
      </c>
      <c r="F25">
        <v>111.711</v>
      </c>
      <c r="G25">
        <v>111.681</v>
      </c>
      <c r="H25">
        <v>110.965</v>
      </c>
      <c r="J25">
        <v>18</v>
      </c>
      <c r="K25">
        <v>116.557</v>
      </c>
      <c r="L25">
        <v>114.59399999999999</v>
      </c>
      <c r="M25">
        <v>115.693</v>
      </c>
      <c r="N25">
        <v>116.17700000000001</v>
      </c>
      <c r="O25">
        <v>115.574</v>
      </c>
      <c r="P25">
        <v>116.051</v>
      </c>
      <c r="Q25">
        <v>116.214</v>
      </c>
      <c r="S25">
        <v>18</v>
      </c>
      <c r="T25">
        <f t="shared" si="2"/>
        <v>9.870000000000001</v>
      </c>
      <c r="U25">
        <f t="shared" si="3"/>
        <v>2.9585185185185181</v>
      </c>
      <c r="V25">
        <f t="shared" si="4"/>
        <v>2.8977777777777769</v>
      </c>
      <c r="W25">
        <f t="shared" si="5"/>
        <v>6.1366666666666676</v>
      </c>
      <c r="X25">
        <f t="shared" si="12"/>
        <v>3.9670370370370365</v>
      </c>
      <c r="AB25">
        <v>18</v>
      </c>
      <c r="AC25">
        <f t="shared" si="7"/>
        <v>5.7618518518518531</v>
      </c>
      <c r="AD25">
        <f t="shared" si="8"/>
        <v>5.0348148148148129</v>
      </c>
      <c r="AE25">
        <f t="shared" si="9"/>
        <v>5.4418518518518511</v>
      </c>
      <c r="AF25">
        <f t="shared" si="10"/>
        <v>5.6211111111111132</v>
      </c>
      <c r="AG25">
        <f t="shared" si="13"/>
        <v>5.3977777777777769</v>
      </c>
    </row>
    <row r="26" spans="1:35">
      <c r="A26">
        <v>19</v>
      </c>
      <c r="B26">
        <v>128.17400000000001</v>
      </c>
      <c r="C26">
        <v>110.306</v>
      </c>
      <c r="D26">
        <v>110.318</v>
      </c>
      <c r="E26">
        <v>115.351</v>
      </c>
      <c r="F26">
        <v>110.251</v>
      </c>
      <c r="G26">
        <v>111.337</v>
      </c>
      <c r="H26">
        <v>111.491</v>
      </c>
      <c r="J26">
        <v>19</v>
      </c>
      <c r="K26">
        <v>114.607</v>
      </c>
      <c r="L26">
        <v>114.18899999999999</v>
      </c>
      <c r="M26">
        <v>115.15300000000001</v>
      </c>
      <c r="N26">
        <v>117.104</v>
      </c>
      <c r="O26">
        <v>116.166</v>
      </c>
      <c r="P26">
        <v>114.886</v>
      </c>
      <c r="Q26">
        <v>118.857</v>
      </c>
      <c r="S26">
        <v>19</v>
      </c>
      <c r="T26">
        <f t="shared" si="2"/>
        <v>10.064444444444447</v>
      </c>
      <c r="U26">
        <f t="shared" si="3"/>
        <v>3.4466666666666659</v>
      </c>
      <c r="V26">
        <f t="shared" si="4"/>
        <v>3.4511111111111106</v>
      </c>
      <c r="W26">
        <f t="shared" si="5"/>
        <v>5.315185185185185</v>
      </c>
      <c r="Y26">
        <f t="shared" si="14"/>
        <v>3.82851851851852</v>
      </c>
      <c r="AB26">
        <v>19</v>
      </c>
      <c r="AC26">
        <f t="shared" si="7"/>
        <v>5.039629629629629</v>
      </c>
      <c r="AD26">
        <f t="shared" si="8"/>
        <v>4.8848148148148116</v>
      </c>
      <c r="AE26">
        <f t="shared" si="9"/>
        <v>5.2418518518518535</v>
      </c>
      <c r="AF26">
        <f t="shared" si="10"/>
        <v>5.9644444444444442</v>
      </c>
      <c r="AH26">
        <f t="shared" si="15"/>
        <v>5.1429629629629616</v>
      </c>
    </row>
    <row r="27" spans="1:35">
      <c r="A27">
        <v>20</v>
      </c>
      <c r="B27">
        <v>128.23599999999999</v>
      </c>
      <c r="C27">
        <v>110.548</v>
      </c>
      <c r="D27">
        <v>110.083</v>
      </c>
      <c r="E27">
        <v>115.271</v>
      </c>
      <c r="F27">
        <v>110.742</v>
      </c>
      <c r="G27">
        <v>110.172</v>
      </c>
      <c r="H27">
        <v>113.04900000000001</v>
      </c>
      <c r="J27">
        <v>20</v>
      </c>
      <c r="K27">
        <v>116.774</v>
      </c>
      <c r="L27">
        <v>115.655</v>
      </c>
      <c r="M27">
        <v>116.43300000000001</v>
      </c>
      <c r="N27">
        <v>116.199</v>
      </c>
      <c r="O27">
        <v>117.494</v>
      </c>
      <c r="P27">
        <v>116.22499999999999</v>
      </c>
      <c r="Q27">
        <v>116.917</v>
      </c>
      <c r="S27">
        <v>20</v>
      </c>
      <c r="T27">
        <f t="shared" si="2"/>
        <v>10.087407407407403</v>
      </c>
      <c r="U27">
        <f t="shared" si="3"/>
        <v>3.5362962962962969</v>
      </c>
      <c r="V27">
        <f t="shared" si="4"/>
        <v>3.3640740740740736</v>
      </c>
      <c r="W27">
        <f t="shared" si="5"/>
        <v>5.2855555555555558</v>
      </c>
      <c r="Z27">
        <f t="shared" si="6"/>
        <v>4.4625925925925953</v>
      </c>
      <c r="AB27">
        <v>20</v>
      </c>
      <c r="AC27">
        <f t="shared" si="7"/>
        <v>5.8422222222222224</v>
      </c>
      <c r="AD27">
        <f t="shared" si="8"/>
        <v>5.427777777777778</v>
      </c>
      <c r="AE27">
        <f t="shared" si="9"/>
        <v>5.7159259259259283</v>
      </c>
      <c r="AF27">
        <f t="shared" si="10"/>
        <v>5.6292592592592587</v>
      </c>
      <c r="AI27">
        <f t="shared" si="11"/>
        <v>5.895185185185186</v>
      </c>
    </row>
    <row r="28" spans="1:35">
      <c r="A28">
        <v>21</v>
      </c>
      <c r="B28">
        <v>127.816</v>
      </c>
      <c r="C28">
        <v>110.748</v>
      </c>
      <c r="D28">
        <v>108.739</v>
      </c>
      <c r="E28">
        <v>117.161</v>
      </c>
      <c r="F28">
        <v>112.58499999999999</v>
      </c>
      <c r="G28">
        <v>110.238</v>
      </c>
      <c r="H28">
        <v>112.07599999999999</v>
      </c>
      <c r="J28">
        <v>21</v>
      </c>
      <c r="K28">
        <v>116.65300000000001</v>
      </c>
      <c r="L28">
        <v>114.012</v>
      </c>
      <c r="M28">
        <v>116.127</v>
      </c>
      <c r="N28">
        <v>117.848</v>
      </c>
      <c r="O28">
        <v>117.114</v>
      </c>
      <c r="P28">
        <v>115.239</v>
      </c>
      <c r="Q28">
        <v>118.44</v>
      </c>
      <c r="S28">
        <v>21</v>
      </c>
      <c r="T28">
        <f t="shared" si="2"/>
        <v>9.931851851851853</v>
      </c>
      <c r="U28">
        <f t="shared" si="3"/>
        <v>3.6103703703703722</v>
      </c>
      <c r="V28">
        <f t="shared" si="4"/>
        <v>2.8662962962962979</v>
      </c>
      <c r="W28">
        <f t="shared" si="5"/>
        <v>5.985555555555556</v>
      </c>
      <c r="X28">
        <f t="shared" si="12"/>
        <v>4.2907407407407385</v>
      </c>
      <c r="AB28">
        <v>21</v>
      </c>
      <c r="AC28">
        <f t="shared" si="7"/>
        <v>5.7974074074074098</v>
      </c>
      <c r="AD28">
        <f t="shared" si="8"/>
        <v>4.8192592592592591</v>
      </c>
      <c r="AE28">
        <f t="shared" si="9"/>
        <v>5.6025925925925906</v>
      </c>
      <c r="AF28">
        <f t="shared" si="10"/>
        <v>6.2399999999999993</v>
      </c>
      <c r="AG28">
        <f t="shared" si="13"/>
        <v>5.9681481481481491</v>
      </c>
    </row>
    <row r="29" spans="1:35">
      <c r="A29">
        <v>22</v>
      </c>
      <c r="B29">
        <v>131.97200000000001</v>
      </c>
      <c r="C29">
        <v>109.16200000000001</v>
      </c>
      <c r="D29">
        <v>109.09099999999999</v>
      </c>
      <c r="E29">
        <v>116.66800000000001</v>
      </c>
      <c r="F29">
        <v>109.67</v>
      </c>
      <c r="G29">
        <v>110.46</v>
      </c>
      <c r="H29">
        <v>110.48699999999999</v>
      </c>
      <c r="J29">
        <v>22</v>
      </c>
      <c r="K29">
        <v>117.129</v>
      </c>
      <c r="L29">
        <v>115.098</v>
      </c>
      <c r="M29">
        <v>116.21899999999999</v>
      </c>
      <c r="N29">
        <v>121.35299999999999</v>
      </c>
      <c r="O29">
        <v>116.66</v>
      </c>
      <c r="P29">
        <v>117.593</v>
      </c>
      <c r="Q29">
        <v>117.17400000000001</v>
      </c>
      <c r="S29">
        <v>22</v>
      </c>
      <c r="T29">
        <f t="shared" si="2"/>
        <v>11.471111111111114</v>
      </c>
      <c r="U29">
        <f t="shared" si="3"/>
        <v>3.0229629629629651</v>
      </c>
      <c r="V29">
        <f t="shared" si="4"/>
        <v>2.9966666666666644</v>
      </c>
      <c r="W29">
        <f t="shared" si="5"/>
        <v>5.8029629629629653</v>
      </c>
      <c r="Y29">
        <f t="shared" si="14"/>
        <v>3.5037037037037013</v>
      </c>
      <c r="AB29">
        <v>22</v>
      </c>
      <c r="AC29">
        <f t="shared" si="7"/>
        <v>5.9737037037037055</v>
      </c>
      <c r="AD29">
        <f t="shared" si="8"/>
        <v>5.2214814814814812</v>
      </c>
      <c r="AE29">
        <f t="shared" si="9"/>
        <v>5.636666666666664</v>
      </c>
      <c r="AF29">
        <f t="shared" si="10"/>
        <v>7.5381481481481467</v>
      </c>
      <c r="AH29">
        <f t="shared" si="15"/>
        <v>6.145555555555557</v>
      </c>
    </row>
    <row r="30" spans="1:35">
      <c r="A30">
        <v>23</v>
      </c>
      <c r="B30">
        <v>131.77500000000001</v>
      </c>
      <c r="C30">
        <v>110.137</v>
      </c>
      <c r="D30">
        <v>109.822</v>
      </c>
      <c r="E30">
        <v>118.617</v>
      </c>
      <c r="F30">
        <v>111.82299999999999</v>
      </c>
      <c r="G30">
        <v>112.473</v>
      </c>
      <c r="H30">
        <v>111.956</v>
      </c>
      <c r="J30">
        <v>23</v>
      </c>
      <c r="K30">
        <v>116.51300000000001</v>
      </c>
      <c r="L30">
        <v>115.045</v>
      </c>
      <c r="M30">
        <v>117.968</v>
      </c>
      <c r="N30">
        <v>117.994</v>
      </c>
      <c r="O30">
        <v>117.327</v>
      </c>
      <c r="P30">
        <v>114.855</v>
      </c>
      <c r="Q30">
        <v>117.82299999999999</v>
      </c>
      <c r="S30">
        <v>23</v>
      </c>
      <c r="T30">
        <f t="shared" si="2"/>
        <v>11.398148148148151</v>
      </c>
      <c r="U30">
        <f t="shared" si="3"/>
        <v>3.384074074074074</v>
      </c>
      <c r="V30">
        <f t="shared" si="4"/>
        <v>3.2674074074074086</v>
      </c>
      <c r="W30">
        <f t="shared" si="5"/>
        <v>6.5248148148148166</v>
      </c>
      <c r="Z30">
        <f t="shared" si="6"/>
        <v>4.0577777777777788</v>
      </c>
      <c r="AB30">
        <v>23</v>
      </c>
      <c r="AC30">
        <f t="shared" si="7"/>
        <v>5.7455555555555575</v>
      </c>
      <c r="AD30">
        <f t="shared" si="8"/>
        <v>5.2018518518518526</v>
      </c>
      <c r="AE30">
        <f t="shared" si="9"/>
        <v>6.2844444444444454</v>
      </c>
      <c r="AF30">
        <f t="shared" si="10"/>
        <v>6.2940740740740742</v>
      </c>
      <c r="AI30">
        <f t="shared" si="11"/>
        <v>6.230740740740738</v>
      </c>
    </row>
    <row r="31" spans="1:35">
      <c r="A31">
        <v>24</v>
      </c>
      <c r="B31">
        <v>134.40799999999999</v>
      </c>
      <c r="C31">
        <v>109.877</v>
      </c>
      <c r="D31">
        <v>109.444</v>
      </c>
      <c r="E31">
        <v>118.646</v>
      </c>
      <c r="F31">
        <v>110.25</v>
      </c>
      <c r="G31">
        <v>113.535</v>
      </c>
      <c r="H31">
        <v>112.006</v>
      </c>
      <c r="J31">
        <v>24</v>
      </c>
      <c r="K31">
        <v>115.342</v>
      </c>
      <c r="L31">
        <v>115.041</v>
      </c>
      <c r="M31">
        <v>114.819</v>
      </c>
      <c r="N31">
        <v>118.09399999999999</v>
      </c>
      <c r="O31">
        <v>117.336</v>
      </c>
      <c r="P31">
        <v>116.837</v>
      </c>
      <c r="Q31">
        <v>117.547</v>
      </c>
      <c r="S31">
        <v>24</v>
      </c>
      <c r="T31">
        <f t="shared" si="2"/>
        <v>12.373333333333328</v>
      </c>
      <c r="U31">
        <f t="shared" si="3"/>
        <v>3.2877777777777761</v>
      </c>
      <c r="V31">
        <f t="shared" si="4"/>
        <v>3.1274074074074085</v>
      </c>
      <c r="W31">
        <f t="shared" si="5"/>
        <v>6.5355555555555558</v>
      </c>
      <c r="X31">
        <f t="shared" si="12"/>
        <v>3.425925925925926</v>
      </c>
      <c r="AB31">
        <v>24</v>
      </c>
      <c r="AC31">
        <f t="shared" si="7"/>
        <v>5.311851851851852</v>
      </c>
      <c r="AD31">
        <f t="shared" si="8"/>
        <v>5.2003703703703694</v>
      </c>
      <c r="AE31">
        <f t="shared" si="9"/>
        <v>5.1181481481481494</v>
      </c>
      <c r="AF31">
        <f t="shared" si="10"/>
        <v>6.3311111111111096</v>
      </c>
      <c r="AG31">
        <f t="shared" si="13"/>
        <v>6.05037037037037</v>
      </c>
    </row>
    <row r="32" spans="1:35">
      <c r="A32">
        <v>25</v>
      </c>
      <c r="B32">
        <v>133.39699999999999</v>
      </c>
      <c r="C32">
        <v>109.456</v>
      </c>
      <c r="D32">
        <v>110.52500000000001</v>
      </c>
      <c r="E32">
        <v>119.352</v>
      </c>
      <c r="F32">
        <v>112.312</v>
      </c>
      <c r="G32">
        <v>112.59</v>
      </c>
      <c r="H32">
        <v>111.327</v>
      </c>
      <c r="J32">
        <v>25</v>
      </c>
      <c r="K32">
        <v>117.286</v>
      </c>
      <c r="L32">
        <v>114.363</v>
      </c>
      <c r="M32">
        <v>115.82599999999999</v>
      </c>
      <c r="N32">
        <v>118.542</v>
      </c>
      <c r="O32">
        <v>117.298</v>
      </c>
      <c r="P32">
        <v>116.48</v>
      </c>
      <c r="Q32">
        <v>116.485</v>
      </c>
      <c r="S32">
        <v>25</v>
      </c>
      <c r="T32">
        <f t="shared" si="2"/>
        <v>11.998888888888885</v>
      </c>
      <c r="U32">
        <f t="shared" si="3"/>
        <v>3.1318518518518532</v>
      </c>
      <c r="V32">
        <f t="shared" si="4"/>
        <v>3.5277777777777795</v>
      </c>
      <c r="W32">
        <f t="shared" si="5"/>
        <v>6.7970370370370388</v>
      </c>
      <c r="Y32">
        <f t="shared" si="14"/>
        <v>4.2925925925925936</v>
      </c>
      <c r="AB32">
        <v>25</v>
      </c>
      <c r="AC32">
        <f t="shared" si="7"/>
        <v>6.0318518518518518</v>
      </c>
      <c r="AD32">
        <f t="shared" si="8"/>
        <v>4.949259259259259</v>
      </c>
      <c r="AE32">
        <f t="shared" si="9"/>
        <v>5.4911111111111088</v>
      </c>
      <c r="AF32">
        <f t="shared" si="10"/>
        <v>6.4970370370370372</v>
      </c>
      <c r="AH32">
        <f t="shared" si="15"/>
        <v>5.7333333333333343</v>
      </c>
    </row>
    <row r="33" spans="1:35">
      <c r="A33">
        <v>26</v>
      </c>
      <c r="B33">
        <v>135.85900000000001</v>
      </c>
      <c r="C33">
        <v>111.63</v>
      </c>
      <c r="D33">
        <v>110.69799999999999</v>
      </c>
      <c r="E33">
        <v>120.03400000000001</v>
      </c>
      <c r="F33">
        <v>111.006</v>
      </c>
      <c r="G33">
        <v>112.718</v>
      </c>
      <c r="H33">
        <v>112.214</v>
      </c>
      <c r="J33">
        <v>26</v>
      </c>
      <c r="K33">
        <v>117.744</v>
      </c>
      <c r="L33">
        <v>113.00700000000001</v>
      </c>
      <c r="M33">
        <v>116.39100000000001</v>
      </c>
      <c r="N33">
        <v>118.758</v>
      </c>
      <c r="O33">
        <v>117.82</v>
      </c>
      <c r="P33">
        <v>116.991</v>
      </c>
      <c r="Q33">
        <v>118.792</v>
      </c>
      <c r="S33">
        <v>26</v>
      </c>
      <c r="T33">
        <f t="shared" si="2"/>
        <v>12.910740740740746</v>
      </c>
      <c r="U33">
        <f t="shared" si="3"/>
        <v>3.9370370370370353</v>
      </c>
      <c r="V33">
        <f t="shared" si="4"/>
        <v>3.5918518518518496</v>
      </c>
      <c r="W33">
        <f t="shared" si="5"/>
        <v>7.0496296296296324</v>
      </c>
      <c r="Z33">
        <f t="shared" si="6"/>
        <v>4.1533333333333324</v>
      </c>
      <c r="AB33">
        <v>26</v>
      </c>
      <c r="AC33">
        <f t="shared" si="7"/>
        <v>6.2014814814814816</v>
      </c>
      <c r="AD33">
        <f t="shared" si="8"/>
        <v>4.4470370370370391</v>
      </c>
      <c r="AE33">
        <f t="shared" si="9"/>
        <v>5.7003703703703721</v>
      </c>
      <c r="AF33">
        <f t="shared" si="10"/>
        <v>6.5770370370370355</v>
      </c>
      <c r="AI33">
        <f t="shared" si="11"/>
        <v>6.5896296296296297</v>
      </c>
    </row>
    <row r="34" spans="1:35">
      <c r="A34">
        <v>27</v>
      </c>
      <c r="B34">
        <v>134.327</v>
      </c>
      <c r="C34">
        <v>110.533</v>
      </c>
      <c r="D34">
        <v>110.16</v>
      </c>
      <c r="E34">
        <v>118.937</v>
      </c>
      <c r="F34">
        <v>112.348</v>
      </c>
      <c r="G34">
        <v>112.566</v>
      </c>
      <c r="H34">
        <v>112.07</v>
      </c>
      <c r="J34">
        <v>27</v>
      </c>
      <c r="K34">
        <v>117.34</v>
      </c>
      <c r="L34">
        <v>115.23</v>
      </c>
      <c r="M34">
        <v>114.10599999999999</v>
      </c>
      <c r="N34">
        <v>117.31699999999999</v>
      </c>
      <c r="O34">
        <v>116.48</v>
      </c>
      <c r="P34">
        <v>117.824</v>
      </c>
      <c r="Q34">
        <v>117.45</v>
      </c>
      <c r="S34">
        <v>27</v>
      </c>
      <c r="T34">
        <f t="shared" si="2"/>
        <v>12.343333333333332</v>
      </c>
      <c r="U34">
        <f t="shared" si="3"/>
        <v>3.5307407407407414</v>
      </c>
      <c r="V34">
        <f t="shared" si="4"/>
        <v>3.3925925925925915</v>
      </c>
      <c r="W34">
        <f t="shared" si="5"/>
        <v>6.6433333333333326</v>
      </c>
      <c r="X34">
        <f t="shared" si="12"/>
        <v>4.2029629629629621</v>
      </c>
      <c r="AB34">
        <v>27</v>
      </c>
      <c r="AC34">
        <f t="shared" si="7"/>
        <v>6.0518518518518531</v>
      </c>
      <c r="AD34">
        <f t="shared" si="8"/>
        <v>5.2703703703703715</v>
      </c>
      <c r="AE34">
        <f t="shared" si="9"/>
        <v>4.854074074074072</v>
      </c>
      <c r="AF34">
        <f t="shared" si="10"/>
        <v>6.0433333333333303</v>
      </c>
      <c r="AG34">
        <f t="shared" si="13"/>
        <v>5.7333333333333343</v>
      </c>
    </row>
    <row r="35" spans="1:35">
      <c r="A35">
        <v>28</v>
      </c>
      <c r="B35">
        <v>136.636</v>
      </c>
      <c r="C35">
        <v>111.43</v>
      </c>
      <c r="D35">
        <v>109.73</v>
      </c>
      <c r="E35">
        <v>118.401</v>
      </c>
      <c r="F35">
        <v>110.652</v>
      </c>
      <c r="G35">
        <v>113.23399999999999</v>
      </c>
      <c r="H35">
        <v>112.872</v>
      </c>
      <c r="J35">
        <v>28</v>
      </c>
      <c r="K35">
        <v>116.282</v>
      </c>
      <c r="L35">
        <v>113.965</v>
      </c>
      <c r="M35">
        <v>114.69799999999999</v>
      </c>
      <c r="N35">
        <v>118.19499999999999</v>
      </c>
      <c r="O35">
        <v>115.45399999999999</v>
      </c>
      <c r="P35">
        <v>116.54300000000001</v>
      </c>
      <c r="Q35">
        <v>116.968</v>
      </c>
      <c r="S35">
        <v>28</v>
      </c>
      <c r="T35">
        <f t="shared" si="2"/>
        <v>13.198518518518517</v>
      </c>
      <c r="U35">
        <f t="shared" si="3"/>
        <v>3.8629629629629654</v>
      </c>
      <c r="V35">
        <f t="shared" si="4"/>
        <v>3.2333333333333347</v>
      </c>
      <c r="W35">
        <f t="shared" si="5"/>
        <v>6.444814814814813</v>
      </c>
      <c r="Y35">
        <f t="shared" si="14"/>
        <v>4.5311111111111098</v>
      </c>
      <c r="AB35">
        <v>28</v>
      </c>
      <c r="AC35">
        <f t="shared" si="7"/>
        <v>5.6599999999999984</v>
      </c>
      <c r="AD35">
        <f t="shared" si="8"/>
        <v>4.8018518518518531</v>
      </c>
      <c r="AE35">
        <f t="shared" si="9"/>
        <v>5.0733333333333315</v>
      </c>
      <c r="AF35">
        <f t="shared" si="10"/>
        <v>6.368518518518516</v>
      </c>
      <c r="AH35">
        <f t="shared" si="15"/>
        <v>5.7566666666666686</v>
      </c>
    </row>
    <row r="36" spans="1:35">
      <c r="A36">
        <v>29</v>
      </c>
      <c r="B36">
        <v>138.328</v>
      </c>
      <c r="C36">
        <v>110.758</v>
      </c>
      <c r="D36">
        <v>109.94799999999999</v>
      </c>
      <c r="E36">
        <v>119.52800000000001</v>
      </c>
      <c r="F36">
        <v>113.068</v>
      </c>
      <c r="G36">
        <v>111.962</v>
      </c>
      <c r="H36">
        <v>112.608</v>
      </c>
      <c r="J36">
        <v>29</v>
      </c>
      <c r="K36">
        <v>116.274</v>
      </c>
      <c r="L36">
        <v>115.256</v>
      </c>
      <c r="M36">
        <v>116.128</v>
      </c>
      <c r="N36">
        <v>118.301</v>
      </c>
      <c r="O36">
        <v>115.34</v>
      </c>
      <c r="P36">
        <v>115.974</v>
      </c>
      <c r="Q36">
        <v>116.895</v>
      </c>
      <c r="S36">
        <v>29</v>
      </c>
      <c r="T36">
        <f t="shared" si="2"/>
        <v>13.825185185185187</v>
      </c>
      <c r="U36">
        <f t="shared" si="3"/>
        <v>3.6140740740740722</v>
      </c>
      <c r="V36">
        <f t="shared" si="4"/>
        <v>3.3140740740740715</v>
      </c>
      <c r="W36">
        <f t="shared" si="5"/>
        <v>6.8622222222222238</v>
      </c>
      <c r="Z36">
        <f t="shared" si="6"/>
        <v>4.2992592592592613</v>
      </c>
      <c r="AB36">
        <v>29</v>
      </c>
      <c r="AC36">
        <f t="shared" si="7"/>
        <v>5.6570370370370373</v>
      </c>
      <c r="AD36">
        <f t="shared" si="8"/>
        <v>5.28</v>
      </c>
      <c r="AE36">
        <f t="shared" si="9"/>
        <v>5.6029629629629634</v>
      </c>
      <c r="AF36">
        <f t="shared" si="10"/>
        <v>6.4077777777777793</v>
      </c>
      <c r="AI36">
        <f t="shared" si="11"/>
        <v>5.887037037037036</v>
      </c>
    </row>
    <row r="37" spans="1:35">
      <c r="A37">
        <v>30</v>
      </c>
      <c r="B37">
        <v>138.374</v>
      </c>
      <c r="C37">
        <v>111.15600000000001</v>
      </c>
      <c r="D37">
        <v>110.05</v>
      </c>
      <c r="E37">
        <v>119.04900000000001</v>
      </c>
      <c r="F37">
        <v>112.58199999999999</v>
      </c>
      <c r="G37">
        <v>113.61799999999999</v>
      </c>
      <c r="H37">
        <v>113.133</v>
      </c>
      <c r="J37">
        <v>30</v>
      </c>
      <c r="K37">
        <v>117.005</v>
      </c>
      <c r="L37">
        <v>114.8</v>
      </c>
      <c r="M37">
        <v>115.843</v>
      </c>
      <c r="N37">
        <v>119.16800000000001</v>
      </c>
      <c r="O37">
        <v>118.492</v>
      </c>
      <c r="P37">
        <v>116.077</v>
      </c>
      <c r="Q37">
        <v>119.01300000000001</v>
      </c>
      <c r="S37">
        <v>30</v>
      </c>
      <c r="T37">
        <f t="shared" si="2"/>
        <v>13.842222222222219</v>
      </c>
      <c r="U37">
        <f t="shared" si="3"/>
        <v>3.7614814814814839</v>
      </c>
      <c r="V37">
        <f t="shared" si="4"/>
        <v>3.3518518518518512</v>
      </c>
      <c r="W37">
        <f t="shared" si="5"/>
        <v>6.6848148148148168</v>
      </c>
      <c r="X37">
        <f t="shared" si="12"/>
        <v>4.2896296296296272</v>
      </c>
      <c r="Y37">
        <f t="shared" si="14"/>
        <v>4.6733333333333311</v>
      </c>
      <c r="Z37">
        <f t="shared" si="6"/>
        <v>4.4937037037037015</v>
      </c>
      <c r="AB37">
        <v>30</v>
      </c>
      <c r="AC37">
        <f t="shared" si="7"/>
        <v>5.9277777777777763</v>
      </c>
      <c r="AD37">
        <f t="shared" si="8"/>
        <v>5.1111111111111098</v>
      </c>
      <c r="AE37">
        <f t="shared" si="9"/>
        <v>5.4974074074074082</v>
      </c>
      <c r="AF37">
        <f t="shared" si="10"/>
        <v>6.7288888888888909</v>
      </c>
      <c r="AG37">
        <f t="shared" si="13"/>
        <v>6.4785185185185199</v>
      </c>
      <c r="AH37">
        <f t="shared" si="15"/>
        <v>5.5840740740740733</v>
      </c>
      <c r="AI37">
        <f t="shared" si="11"/>
        <v>6.671481481481484</v>
      </c>
    </row>
    <row r="38" spans="1:35">
      <c r="A38">
        <v>31</v>
      </c>
      <c r="B38">
        <v>140.73099999999999</v>
      </c>
      <c r="C38">
        <v>112.02800000000001</v>
      </c>
      <c r="D38">
        <v>108.39</v>
      </c>
      <c r="E38">
        <v>119.399</v>
      </c>
      <c r="F38">
        <v>112.208</v>
      </c>
      <c r="G38">
        <v>113.55500000000001</v>
      </c>
      <c r="H38">
        <v>114.29900000000001</v>
      </c>
      <c r="J38">
        <v>31</v>
      </c>
      <c r="K38">
        <v>117.617</v>
      </c>
      <c r="L38">
        <v>116.16200000000001</v>
      </c>
      <c r="M38">
        <v>117.56</v>
      </c>
      <c r="N38">
        <v>120.386</v>
      </c>
      <c r="O38">
        <v>116.79600000000001</v>
      </c>
      <c r="P38">
        <v>117.907</v>
      </c>
      <c r="Q38">
        <v>116.75</v>
      </c>
      <c r="S38">
        <v>31</v>
      </c>
      <c r="T38">
        <f t="shared" si="2"/>
        <v>14.715185185185184</v>
      </c>
      <c r="U38">
        <f t="shared" si="3"/>
        <v>4.084444444444447</v>
      </c>
      <c r="V38">
        <f t="shared" si="4"/>
        <v>2.7370370370370369</v>
      </c>
      <c r="W38">
        <f t="shared" si="5"/>
        <v>6.8144444444444456</v>
      </c>
      <c r="Y38">
        <f t="shared" si="14"/>
        <v>4.650000000000003</v>
      </c>
      <c r="AB38">
        <v>31</v>
      </c>
      <c r="AC38">
        <f t="shared" si="7"/>
        <v>6.1544444444444464</v>
      </c>
      <c r="AD38">
        <f t="shared" si="8"/>
        <v>5.6155555555555576</v>
      </c>
      <c r="AE38">
        <f t="shared" si="9"/>
        <v>6.1333333333333346</v>
      </c>
      <c r="AF38">
        <f t="shared" si="10"/>
        <v>7.1799999999999988</v>
      </c>
      <c r="AH38">
        <f t="shared" si="15"/>
        <v>6.2618518518518504</v>
      </c>
    </row>
    <row r="39" spans="1:35">
      <c r="A39">
        <v>32</v>
      </c>
      <c r="B39">
        <v>141.41499999999999</v>
      </c>
      <c r="C39">
        <v>111.21899999999999</v>
      </c>
      <c r="D39">
        <v>111.77200000000001</v>
      </c>
      <c r="E39">
        <v>121.514</v>
      </c>
      <c r="F39">
        <v>112.021</v>
      </c>
      <c r="G39">
        <v>112.666</v>
      </c>
      <c r="H39">
        <v>113.328</v>
      </c>
      <c r="J39">
        <v>32</v>
      </c>
      <c r="K39">
        <v>116.431</v>
      </c>
      <c r="L39">
        <v>115.754</v>
      </c>
      <c r="M39">
        <v>116.748</v>
      </c>
      <c r="N39">
        <v>118.67700000000001</v>
      </c>
      <c r="O39">
        <v>115.929</v>
      </c>
      <c r="P39">
        <v>117.215</v>
      </c>
      <c r="Q39">
        <v>117.428</v>
      </c>
      <c r="S39">
        <v>32</v>
      </c>
      <c r="T39">
        <f t="shared" si="2"/>
        <v>14.968518518518515</v>
      </c>
      <c r="U39">
        <f t="shared" si="3"/>
        <v>3.7848148148148124</v>
      </c>
      <c r="V39">
        <f t="shared" si="4"/>
        <v>3.9896296296296319</v>
      </c>
      <c r="W39">
        <f t="shared" si="5"/>
        <v>7.5977777777777771</v>
      </c>
      <c r="Z39">
        <f t="shared" si="6"/>
        <v>4.5659259259259271</v>
      </c>
      <c r="AB39">
        <v>32</v>
      </c>
      <c r="AC39">
        <f t="shared" si="7"/>
        <v>5.7151851851851845</v>
      </c>
      <c r="AD39">
        <f t="shared" si="8"/>
        <v>5.464444444444446</v>
      </c>
      <c r="AE39">
        <f t="shared" si="9"/>
        <v>5.8325925925925937</v>
      </c>
      <c r="AF39">
        <f t="shared" si="10"/>
        <v>6.5470370370370397</v>
      </c>
      <c r="AI39">
        <f t="shared" si="11"/>
        <v>6.0844444444444434</v>
      </c>
    </row>
    <row r="40" spans="1:35">
      <c r="A40">
        <v>33</v>
      </c>
      <c r="B40">
        <v>141.04300000000001</v>
      </c>
      <c r="C40">
        <v>111.184</v>
      </c>
      <c r="D40">
        <v>110.938</v>
      </c>
      <c r="E40">
        <v>120.664</v>
      </c>
      <c r="F40">
        <v>113.315</v>
      </c>
      <c r="G40">
        <v>112.529</v>
      </c>
      <c r="H40">
        <v>113.149</v>
      </c>
      <c r="J40">
        <v>33</v>
      </c>
      <c r="K40">
        <v>116.958</v>
      </c>
      <c r="L40">
        <v>115.744</v>
      </c>
      <c r="M40">
        <v>117.877</v>
      </c>
      <c r="N40">
        <v>120.754</v>
      </c>
      <c r="O40">
        <v>117.73</v>
      </c>
      <c r="P40">
        <v>115.498</v>
      </c>
      <c r="Q40">
        <v>117.706</v>
      </c>
      <c r="S40">
        <v>33</v>
      </c>
      <c r="T40">
        <f t="shared" si="2"/>
        <v>14.830740740740744</v>
      </c>
      <c r="U40">
        <f t="shared" si="3"/>
        <v>3.7718518518518511</v>
      </c>
      <c r="V40">
        <f t="shared" si="4"/>
        <v>3.6807407407407413</v>
      </c>
      <c r="W40">
        <f t="shared" si="5"/>
        <v>7.2829629629629631</v>
      </c>
      <c r="X40">
        <f t="shared" si="12"/>
        <v>4.56111111111111</v>
      </c>
      <c r="AB40">
        <v>33</v>
      </c>
      <c r="AC40">
        <f t="shared" si="7"/>
        <v>5.9103703703703703</v>
      </c>
      <c r="AD40">
        <f t="shared" si="8"/>
        <v>5.4607407407407402</v>
      </c>
      <c r="AE40">
        <f t="shared" si="9"/>
        <v>6.2507407407407385</v>
      </c>
      <c r="AF40">
        <f t="shared" si="10"/>
        <v>7.316296296296299</v>
      </c>
      <c r="AG40">
        <f t="shared" si="13"/>
        <v>6.196296296296298</v>
      </c>
    </row>
    <row r="41" spans="1:35">
      <c r="A41">
        <v>34</v>
      </c>
      <c r="B41">
        <v>143.89400000000001</v>
      </c>
      <c r="C41">
        <v>111.586</v>
      </c>
      <c r="D41">
        <v>109.717</v>
      </c>
      <c r="E41">
        <v>119.47199999999999</v>
      </c>
      <c r="F41">
        <v>113.35599999999999</v>
      </c>
      <c r="G41">
        <v>115.34699999999999</v>
      </c>
      <c r="H41">
        <v>113.739</v>
      </c>
      <c r="J41">
        <v>34</v>
      </c>
      <c r="K41">
        <v>117.024</v>
      </c>
      <c r="L41">
        <v>116.021</v>
      </c>
      <c r="M41">
        <v>116.047</v>
      </c>
      <c r="N41">
        <v>121.06100000000001</v>
      </c>
      <c r="O41">
        <v>117.17</v>
      </c>
      <c r="P41">
        <v>116.27800000000001</v>
      </c>
      <c r="Q41">
        <v>119.169</v>
      </c>
      <c r="S41">
        <v>34</v>
      </c>
      <c r="T41">
        <f t="shared" si="2"/>
        <v>15.886666666666668</v>
      </c>
      <c r="U41">
        <f t="shared" si="3"/>
        <v>3.9207407407407397</v>
      </c>
      <c r="V41">
        <f t="shared" si="4"/>
        <v>3.2285185185185181</v>
      </c>
      <c r="W41">
        <f t="shared" si="5"/>
        <v>6.8414814814814786</v>
      </c>
      <c r="Y41">
        <f t="shared" si="14"/>
        <v>5.3137037037037018</v>
      </c>
      <c r="AB41">
        <v>34</v>
      </c>
      <c r="AC41">
        <f t="shared" si="7"/>
        <v>5.934814814814815</v>
      </c>
      <c r="AD41">
        <f t="shared" si="8"/>
        <v>5.5633333333333335</v>
      </c>
      <c r="AE41">
        <f t="shared" si="9"/>
        <v>5.5729629629629622</v>
      </c>
      <c r="AF41">
        <f t="shared" si="10"/>
        <v>7.4300000000000033</v>
      </c>
      <c r="AH41">
        <f t="shared" si="15"/>
        <v>5.6585185185185205</v>
      </c>
    </row>
    <row r="42" spans="1:35">
      <c r="A42">
        <v>35</v>
      </c>
      <c r="B42">
        <v>143.17599999999999</v>
      </c>
      <c r="C42">
        <v>112.30500000000001</v>
      </c>
      <c r="D42">
        <v>110.123</v>
      </c>
      <c r="E42">
        <v>121.602</v>
      </c>
      <c r="F42">
        <v>112.09099999999999</v>
      </c>
      <c r="G42">
        <v>113.288</v>
      </c>
      <c r="H42">
        <v>114.578</v>
      </c>
      <c r="J42">
        <v>35</v>
      </c>
      <c r="K42">
        <v>117.435</v>
      </c>
      <c r="L42">
        <v>116.883</v>
      </c>
      <c r="M42">
        <v>115.673</v>
      </c>
      <c r="N42">
        <v>118.297</v>
      </c>
      <c r="O42">
        <v>118.276</v>
      </c>
      <c r="P42">
        <v>116.705</v>
      </c>
      <c r="Q42">
        <v>119.506</v>
      </c>
      <c r="S42">
        <v>35</v>
      </c>
      <c r="T42">
        <f t="shared" si="2"/>
        <v>15.620740740740736</v>
      </c>
      <c r="U42">
        <f t="shared" si="3"/>
        <v>4.1870370370370402</v>
      </c>
      <c r="V42">
        <f t="shared" si="4"/>
        <v>3.3788888888888904</v>
      </c>
      <c r="W42">
        <f t="shared" si="5"/>
        <v>7.6303703703703718</v>
      </c>
      <c r="Z42">
        <f t="shared" si="6"/>
        <v>5.0288888888888899</v>
      </c>
      <c r="AB42">
        <v>35</v>
      </c>
      <c r="AC42">
        <f t="shared" si="7"/>
        <v>6.0870370370370379</v>
      </c>
      <c r="AD42">
        <f t="shared" si="8"/>
        <v>5.8825925925925908</v>
      </c>
      <c r="AE42">
        <f t="shared" si="9"/>
        <v>5.4344444444444449</v>
      </c>
      <c r="AF42">
        <f t="shared" si="10"/>
        <v>6.4062962962962944</v>
      </c>
      <c r="AI42">
        <f t="shared" si="11"/>
        <v>6.8540740740740738</v>
      </c>
    </row>
    <row r="43" spans="1:35">
      <c r="A43">
        <v>36</v>
      </c>
      <c r="B43">
        <v>143.00700000000001</v>
      </c>
      <c r="C43">
        <v>112.736</v>
      </c>
      <c r="D43">
        <v>109.95699999999999</v>
      </c>
      <c r="E43">
        <v>122.453</v>
      </c>
      <c r="F43">
        <v>112.43899999999999</v>
      </c>
      <c r="G43">
        <v>115.82</v>
      </c>
      <c r="H43">
        <v>114.345</v>
      </c>
      <c r="J43">
        <v>36</v>
      </c>
      <c r="K43">
        <v>118.01</v>
      </c>
      <c r="L43">
        <v>116.254</v>
      </c>
      <c r="M43">
        <v>116.378</v>
      </c>
      <c r="N43">
        <v>120.443</v>
      </c>
      <c r="O43">
        <v>117.53100000000001</v>
      </c>
      <c r="P43">
        <v>118.18300000000001</v>
      </c>
      <c r="Q43">
        <v>118.215</v>
      </c>
      <c r="S43">
        <v>36</v>
      </c>
      <c r="T43">
        <f t="shared" si="2"/>
        <v>15.558148148148149</v>
      </c>
      <c r="U43">
        <f t="shared" si="3"/>
        <v>4.3466666666666685</v>
      </c>
      <c r="V43">
        <f t="shared" si="4"/>
        <v>3.3174074074074049</v>
      </c>
      <c r="W43">
        <f t="shared" si="5"/>
        <v>7.9455555555555568</v>
      </c>
      <c r="X43">
        <f t="shared" si="12"/>
        <v>4.2366666666666646</v>
      </c>
      <c r="AB43">
        <v>36</v>
      </c>
      <c r="AC43">
        <f t="shared" si="7"/>
        <v>6.3000000000000016</v>
      </c>
      <c r="AD43">
        <f t="shared" si="8"/>
        <v>5.6496296296296311</v>
      </c>
      <c r="AE43">
        <f t="shared" si="9"/>
        <v>5.6955555555555559</v>
      </c>
      <c r="AF43">
        <f t="shared" si="10"/>
        <v>7.2011111111111106</v>
      </c>
      <c r="AG43">
        <f t="shared" si="13"/>
        <v>6.1225925925925946</v>
      </c>
    </row>
    <row r="44" spans="1:35">
      <c r="A44">
        <v>37</v>
      </c>
      <c r="B44">
        <v>144.27099999999999</v>
      </c>
      <c r="C44">
        <v>112.139</v>
      </c>
      <c r="D44">
        <v>111.985</v>
      </c>
      <c r="E44">
        <v>121.646</v>
      </c>
      <c r="F44">
        <v>113.35899999999999</v>
      </c>
      <c r="G44">
        <v>114.599</v>
      </c>
      <c r="H44">
        <v>114.14400000000001</v>
      </c>
      <c r="J44">
        <v>37</v>
      </c>
      <c r="K44">
        <v>117.553</v>
      </c>
      <c r="L44">
        <v>115.733</v>
      </c>
      <c r="M44">
        <v>115.626</v>
      </c>
      <c r="N44">
        <v>119.499</v>
      </c>
      <c r="O44">
        <v>117.208</v>
      </c>
      <c r="P44">
        <v>118.104</v>
      </c>
      <c r="Q44">
        <v>118.24299999999999</v>
      </c>
      <c r="S44">
        <v>37</v>
      </c>
      <c r="T44">
        <f t="shared" si="2"/>
        <v>16.026296296296291</v>
      </c>
      <c r="U44">
        <f t="shared" si="3"/>
        <v>4.1255555555555539</v>
      </c>
      <c r="V44">
        <f t="shared" si="4"/>
        <v>4.0685185185185189</v>
      </c>
      <c r="W44">
        <f t="shared" si="5"/>
        <v>7.6466666666666665</v>
      </c>
      <c r="Y44">
        <f t="shared" si="14"/>
        <v>5.036666666666668</v>
      </c>
      <c r="AB44">
        <v>37</v>
      </c>
      <c r="AC44">
        <f t="shared" si="7"/>
        <v>6.1307407407407402</v>
      </c>
      <c r="AD44">
        <f t="shared" si="8"/>
        <v>5.4566666666666679</v>
      </c>
      <c r="AE44">
        <f t="shared" si="9"/>
        <v>5.4170370370370389</v>
      </c>
      <c r="AF44">
        <f t="shared" si="10"/>
        <v>6.8514814814814793</v>
      </c>
      <c r="AH44">
        <f t="shared" si="15"/>
        <v>6.3348148148148136</v>
      </c>
    </row>
    <row r="45" spans="1:35">
      <c r="A45">
        <v>38</v>
      </c>
      <c r="B45">
        <v>143.65100000000001</v>
      </c>
      <c r="C45">
        <v>111.583</v>
      </c>
      <c r="D45">
        <v>112.14700000000001</v>
      </c>
      <c r="E45">
        <v>121.334</v>
      </c>
      <c r="F45">
        <v>114.15300000000001</v>
      </c>
      <c r="G45">
        <v>114.431</v>
      </c>
      <c r="H45">
        <v>114.327</v>
      </c>
      <c r="J45">
        <v>38</v>
      </c>
      <c r="K45">
        <v>119.63800000000001</v>
      </c>
      <c r="L45">
        <v>114.46599999999999</v>
      </c>
      <c r="M45">
        <v>115.886</v>
      </c>
      <c r="N45">
        <v>119.434</v>
      </c>
      <c r="O45">
        <v>117.26600000000001</v>
      </c>
      <c r="P45">
        <v>118.325</v>
      </c>
      <c r="Q45">
        <v>118.14100000000001</v>
      </c>
      <c r="S45">
        <v>38</v>
      </c>
      <c r="T45">
        <f t="shared" si="2"/>
        <v>15.79666666666667</v>
      </c>
      <c r="U45">
        <f t="shared" si="3"/>
        <v>3.9196296296296294</v>
      </c>
      <c r="V45">
        <f t="shared" si="4"/>
        <v>4.1285185185185203</v>
      </c>
      <c r="W45">
        <f t="shared" si="5"/>
        <v>7.5311111111111124</v>
      </c>
      <c r="Z45">
        <f t="shared" si="6"/>
        <v>4.9359259259259254</v>
      </c>
      <c r="AB45">
        <v>38</v>
      </c>
      <c r="AC45">
        <f t="shared" si="7"/>
        <v>6.902962962962965</v>
      </c>
      <c r="AD45">
        <f t="shared" si="8"/>
        <v>4.9874074074074048</v>
      </c>
      <c r="AE45">
        <f t="shared" si="9"/>
        <v>5.5133333333333319</v>
      </c>
      <c r="AF45">
        <f t="shared" si="10"/>
        <v>6.8274074074074074</v>
      </c>
      <c r="AI45">
        <f t="shared" si="11"/>
        <v>6.34851851851852</v>
      </c>
    </row>
    <row r="46" spans="1:35">
      <c r="A46">
        <v>39</v>
      </c>
      <c r="B46">
        <v>147.10300000000001</v>
      </c>
      <c r="C46">
        <v>111.908</v>
      </c>
      <c r="D46">
        <v>110.592</v>
      </c>
      <c r="E46">
        <v>122.152</v>
      </c>
      <c r="F46">
        <v>111.996</v>
      </c>
      <c r="G46">
        <v>114.318</v>
      </c>
      <c r="H46">
        <v>114.962</v>
      </c>
      <c r="J46">
        <v>39</v>
      </c>
      <c r="K46">
        <v>117.384</v>
      </c>
      <c r="L46">
        <v>115.59399999999999</v>
      </c>
      <c r="M46">
        <v>116.947</v>
      </c>
      <c r="N46">
        <v>121.01300000000001</v>
      </c>
      <c r="O46">
        <v>118.01</v>
      </c>
      <c r="P46">
        <v>117.2</v>
      </c>
      <c r="Q46">
        <v>119.252</v>
      </c>
      <c r="S46">
        <v>39</v>
      </c>
      <c r="T46">
        <f t="shared" si="2"/>
        <v>17.075185185185187</v>
      </c>
      <c r="U46">
        <f t="shared" si="3"/>
        <v>4.0400000000000009</v>
      </c>
      <c r="V46">
        <f t="shared" si="4"/>
        <v>3.5525925925925921</v>
      </c>
      <c r="W46">
        <f t="shared" si="5"/>
        <v>7.8340740740740742</v>
      </c>
      <c r="X46">
        <f t="shared" si="12"/>
        <v>4.0725925925925912</v>
      </c>
      <c r="AB46">
        <v>39</v>
      </c>
      <c r="AC46">
        <f t="shared" si="7"/>
        <v>6.0681481481481478</v>
      </c>
      <c r="AD46">
        <f t="shared" si="8"/>
        <v>5.4051851851851831</v>
      </c>
      <c r="AE46">
        <f t="shared" si="9"/>
        <v>5.906296296296297</v>
      </c>
      <c r="AF46">
        <f t="shared" si="10"/>
        <v>7.4122222222222245</v>
      </c>
      <c r="AG46">
        <f t="shared" si="13"/>
        <v>6.3000000000000016</v>
      </c>
    </row>
    <row r="47" spans="1:35">
      <c r="A47">
        <v>40</v>
      </c>
      <c r="B47">
        <v>145.83699999999999</v>
      </c>
      <c r="C47">
        <v>111.38500000000001</v>
      </c>
      <c r="D47">
        <v>113.65300000000001</v>
      </c>
      <c r="E47">
        <v>121.646</v>
      </c>
      <c r="F47">
        <v>112.724</v>
      </c>
      <c r="G47">
        <v>114.06699999999999</v>
      </c>
      <c r="H47">
        <v>114.959</v>
      </c>
      <c r="J47">
        <v>40</v>
      </c>
      <c r="K47">
        <v>118.637</v>
      </c>
      <c r="L47">
        <v>116.98699999999999</v>
      </c>
      <c r="M47">
        <v>116.345</v>
      </c>
      <c r="N47">
        <v>121.15900000000001</v>
      </c>
      <c r="O47">
        <v>116.92100000000001</v>
      </c>
      <c r="P47">
        <v>118.843</v>
      </c>
      <c r="Q47">
        <v>119.59699999999999</v>
      </c>
      <c r="S47">
        <v>40</v>
      </c>
      <c r="T47">
        <f t="shared" si="2"/>
        <v>16.606296296296293</v>
      </c>
      <c r="U47">
        <f t="shared" si="3"/>
        <v>3.8462962962962983</v>
      </c>
      <c r="V47">
        <f t="shared" si="4"/>
        <v>4.6862962962962982</v>
      </c>
      <c r="W47">
        <f t="shared" si="5"/>
        <v>7.6466666666666665</v>
      </c>
      <c r="Y47">
        <f t="shared" si="14"/>
        <v>4.8396296296296271</v>
      </c>
      <c r="AB47">
        <v>40</v>
      </c>
      <c r="AC47">
        <f t="shared" si="7"/>
        <v>6.5322222222222228</v>
      </c>
      <c r="AD47">
        <f t="shared" si="8"/>
        <v>5.9211111111111085</v>
      </c>
      <c r="AE47">
        <f t="shared" si="9"/>
        <v>5.6833333333333327</v>
      </c>
      <c r="AF47">
        <f t="shared" si="10"/>
        <v>7.4662962962962984</v>
      </c>
      <c r="AH47">
        <f t="shared" si="15"/>
        <v>6.6085185185185207</v>
      </c>
    </row>
    <row r="48" spans="1:35">
      <c r="A48">
        <v>41</v>
      </c>
      <c r="B48">
        <v>145.79900000000001</v>
      </c>
      <c r="C48">
        <v>111.598</v>
      </c>
      <c r="D48">
        <v>113.19199999999999</v>
      </c>
      <c r="E48">
        <v>121.81</v>
      </c>
      <c r="F48">
        <v>114.029</v>
      </c>
      <c r="G48">
        <v>112.452</v>
      </c>
      <c r="H48">
        <v>114.967</v>
      </c>
      <c r="J48">
        <v>41</v>
      </c>
      <c r="K48">
        <v>119.337</v>
      </c>
      <c r="L48">
        <v>114.29600000000001</v>
      </c>
      <c r="M48">
        <v>116.599</v>
      </c>
      <c r="N48">
        <v>121.59099999999999</v>
      </c>
      <c r="O48">
        <v>117.602</v>
      </c>
      <c r="P48">
        <v>117.93899999999999</v>
      </c>
      <c r="Q48">
        <v>118.65</v>
      </c>
      <c r="S48">
        <v>41</v>
      </c>
      <c r="T48">
        <f t="shared" si="2"/>
        <v>16.592222222222226</v>
      </c>
      <c r="U48">
        <f t="shared" si="3"/>
        <v>3.9251851851851849</v>
      </c>
      <c r="V48">
        <f t="shared" si="4"/>
        <v>4.5155555555555535</v>
      </c>
      <c r="W48">
        <f t="shared" si="5"/>
        <v>7.707407407407409</v>
      </c>
      <c r="Z48">
        <f t="shared" si="6"/>
        <v>5.1729629629629628</v>
      </c>
      <c r="AB48">
        <v>41</v>
      </c>
      <c r="AC48">
        <f t="shared" si="7"/>
        <v>6.7914814814814832</v>
      </c>
      <c r="AD48">
        <f t="shared" si="8"/>
        <v>4.9244444444444468</v>
      </c>
      <c r="AE48">
        <f t="shared" si="9"/>
        <v>5.7774074074074093</v>
      </c>
      <c r="AF48">
        <f t="shared" si="10"/>
        <v>7.6262962962962932</v>
      </c>
      <c r="AI48">
        <f t="shared" si="11"/>
        <v>6.5370370370370399</v>
      </c>
    </row>
    <row r="49" spans="1:35">
      <c r="A49">
        <v>42</v>
      </c>
      <c r="B49">
        <v>148.78</v>
      </c>
      <c r="C49">
        <v>110.795</v>
      </c>
      <c r="D49">
        <v>112.021</v>
      </c>
      <c r="E49">
        <v>122.113</v>
      </c>
      <c r="F49">
        <v>113.48099999999999</v>
      </c>
      <c r="G49">
        <v>113.515</v>
      </c>
      <c r="H49">
        <v>115.834</v>
      </c>
      <c r="J49">
        <v>42</v>
      </c>
      <c r="K49">
        <v>118.86199999999999</v>
      </c>
      <c r="L49">
        <v>116.378</v>
      </c>
      <c r="M49">
        <v>116.78400000000001</v>
      </c>
      <c r="N49">
        <v>121.628</v>
      </c>
      <c r="O49">
        <v>116.955</v>
      </c>
      <c r="P49">
        <v>118.614</v>
      </c>
      <c r="Q49">
        <v>119.324</v>
      </c>
      <c r="S49">
        <v>42</v>
      </c>
      <c r="T49">
        <f t="shared" si="2"/>
        <v>17.696296296296296</v>
      </c>
      <c r="U49">
        <f t="shared" si="3"/>
        <v>3.6277777777777782</v>
      </c>
      <c r="V49">
        <f t="shared" si="4"/>
        <v>4.0818518518518525</v>
      </c>
      <c r="W49">
        <f t="shared" si="5"/>
        <v>7.8196296296296293</v>
      </c>
      <c r="X49">
        <f t="shared" si="12"/>
        <v>4.622592592592591</v>
      </c>
      <c r="AB49">
        <v>42</v>
      </c>
      <c r="AC49">
        <f t="shared" si="7"/>
        <v>6.6155555555555541</v>
      </c>
      <c r="AD49">
        <f t="shared" si="8"/>
        <v>5.6955555555555559</v>
      </c>
      <c r="AE49">
        <f t="shared" si="9"/>
        <v>5.8459259259259282</v>
      </c>
      <c r="AF49">
        <f t="shared" si="10"/>
        <v>7.64</v>
      </c>
      <c r="AG49">
        <f t="shared" si="13"/>
        <v>5.9092592592592581</v>
      </c>
    </row>
    <row r="50" spans="1:35">
      <c r="A50">
        <v>43</v>
      </c>
      <c r="B50">
        <v>149.32300000000001</v>
      </c>
      <c r="C50">
        <v>112.818</v>
      </c>
      <c r="D50">
        <v>111.161</v>
      </c>
      <c r="E50">
        <v>122.441</v>
      </c>
      <c r="F50">
        <v>113.703</v>
      </c>
      <c r="G50">
        <v>114.47199999999999</v>
      </c>
      <c r="H50">
        <v>115.084</v>
      </c>
      <c r="J50">
        <v>43</v>
      </c>
      <c r="K50">
        <v>119.375</v>
      </c>
      <c r="L50">
        <v>117.372</v>
      </c>
      <c r="M50">
        <v>116.907</v>
      </c>
      <c r="N50">
        <v>121.325</v>
      </c>
      <c r="O50">
        <v>116.318</v>
      </c>
      <c r="P50">
        <v>118.63500000000001</v>
      </c>
      <c r="Q50">
        <v>118.58499999999999</v>
      </c>
      <c r="S50">
        <v>43</v>
      </c>
      <c r="T50">
        <f t="shared" si="2"/>
        <v>17.89740740740741</v>
      </c>
      <c r="U50">
        <f t="shared" si="3"/>
        <v>4.3770370370370362</v>
      </c>
      <c r="V50">
        <f t="shared" si="4"/>
        <v>3.7633333333333336</v>
      </c>
      <c r="W50">
        <f t="shared" si="5"/>
        <v>7.9411111111111126</v>
      </c>
      <c r="Y50">
        <f t="shared" si="14"/>
        <v>4.9896296296296274</v>
      </c>
      <c r="AB50">
        <v>43</v>
      </c>
      <c r="AC50">
        <f t="shared" si="7"/>
        <v>6.8055555555555554</v>
      </c>
      <c r="AD50">
        <f t="shared" si="8"/>
        <v>6.0637037037037036</v>
      </c>
      <c r="AE50">
        <f t="shared" si="9"/>
        <v>5.8914814814814802</v>
      </c>
      <c r="AF50">
        <f t="shared" si="10"/>
        <v>7.5277777777777795</v>
      </c>
      <c r="AH50">
        <f t="shared" si="15"/>
        <v>6.5314814814814843</v>
      </c>
    </row>
    <row r="51" spans="1:35">
      <c r="A51">
        <v>44</v>
      </c>
      <c r="B51">
        <v>151.94300000000001</v>
      </c>
      <c r="C51">
        <v>111.18600000000001</v>
      </c>
      <c r="D51">
        <v>111.357</v>
      </c>
      <c r="E51">
        <v>123.349</v>
      </c>
      <c r="F51">
        <v>113.57599999999999</v>
      </c>
      <c r="G51">
        <v>114.43</v>
      </c>
      <c r="H51">
        <v>115.59</v>
      </c>
      <c r="J51">
        <v>44</v>
      </c>
      <c r="K51">
        <v>119.039</v>
      </c>
      <c r="L51">
        <v>115.75</v>
      </c>
      <c r="M51">
        <v>116.40300000000001</v>
      </c>
      <c r="N51">
        <v>120.736</v>
      </c>
      <c r="O51">
        <v>116.801</v>
      </c>
      <c r="P51">
        <v>118.575</v>
      </c>
      <c r="Q51">
        <v>118.045</v>
      </c>
      <c r="S51">
        <v>44</v>
      </c>
      <c r="T51">
        <f t="shared" si="2"/>
        <v>18.867777777777782</v>
      </c>
      <c r="U51">
        <f t="shared" si="3"/>
        <v>3.7725925925925954</v>
      </c>
      <c r="V51">
        <f t="shared" si="4"/>
        <v>3.8359259259259257</v>
      </c>
      <c r="W51">
        <f t="shared" si="5"/>
        <v>8.2774074074074075</v>
      </c>
      <c r="Z51">
        <f t="shared" si="6"/>
        <v>5.4037037037037052</v>
      </c>
      <c r="AB51">
        <v>44</v>
      </c>
      <c r="AC51">
        <f t="shared" si="7"/>
        <v>6.681111111111111</v>
      </c>
      <c r="AD51">
        <f t="shared" si="8"/>
        <v>5.4629629629629628</v>
      </c>
      <c r="AE51">
        <f t="shared" si="9"/>
        <v>5.7048148148148163</v>
      </c>
      <c r="AF51">
        <f t="shared" si="10"/>
        <v>7.3096296296296313</v>
      </c>
      <c r="AI51">
        <f t="shared" si="11"/>
        <v>6.3129629629629633</v>
      </c>
    </row>
    <row r="52" spans="1:35">
      <c r="A52">
        <v>45</v>
      </c>
      <c r="B52">
        <v>152.15600000000001</v>
      </c>
      <c r="C52">
        <v>112.226</v>
      </c>
      <c r="D52">
        <v>112.101</v>
      </c>
      <c r="E52">
        <v>121.75</v>
      </c>
      <c r="F52">
        <v>113.14400000000001</v>
      </c>
      <c r="G52">
        <v>113.35899999999999</v>
      </c>
      <c r="H52">
        <v>115.19</v>
      </c>
      <c r="J52">
        <v>45</v>
      </c>
      <c r="K52">
        <v>118.795</v>
      </c>
      <c r="L52">
        <v>116.367</v>
      </c>
      <c r="M52">
        <v>117.932</v>
      </c>
      <c r="N52">
        <v>120.00700000000001</v>
      </c>
      <c r="O52">
        <v>118.485</v>
      </c>
      <c r="P52">
        <v>119.02</v>
      </c>
      <c r="Q52">
        <v>117.209</v>
      </c>
      <c r="S52">
        <v>45</v>
      </c>
      <c r="T52">
        <f t="shared" si="2"/>
        <v>18.946666666666669</v>
      </c>
      <c r="U52">
        <f t="shared" si="3"/>
        <v>4.1577777777777776</v>
      </c>
      <c r="V52">
        <f t="shared" si="4"/>
        <v>4.1114814814814808</v>
      </c>
      <c r="W52">
        <f t="shared" si="5"/>
        <v>7.6851851851851851</v>
      </c>
      <c r="X52">
        <f t="shared" si="12"/>
        <v>4.4977777777777801</v>
      </c>
      <c r="AB52">
        <v>45</v>
      </c>
      <c r="AC52">
        <f t="shared" si="7"/>
        <v>6.5907407407407419</v>
      </c>
      <c r="AD52">
        <f t="shared" si="8"/>
        <v>5.6914814814814827</v>
      </c>
      <c r="AE52">
        <f t="shared" si="9"/>
        <v>6.2711111111111117</v>
      </c>
      <c r="AF52">
        <f t="shared" si="10"/>
        <v>7.0396296296296317</v>
      </c>
      <c r="AG52">
        <f t="shared" si="13"/>
        <v>6.4759259259259254</v>
      </c>
    </row>
    <row r="53" spans="1:35">
      <c r="T53" s="1" t="s">
        <v>10</v>
      </c>
      <c r="U53" s="2"/>
      <c r="V53" s="2"/>
      <c r="W53" s="2"/>
      <c r="X53" s="2"/>
      <c r="Y53" s="2"/>
      <c r="Z53" s="3"/>
      <c r="AC53" s="7" t="s">
        <v>11</v>
      </c>
      <c r="AD53" s="8"/>
      <c r="AE53" s="8"/>
      <c r="AF53" s="8"/>
      <c r="AG53" s="8"/>
      <c r="AH53" s="8"/>
      <c r="AI53" s="9"/>
    </row>
    <row r="54" spans="1:35">
      <c r="A54" t="s">
        <v>7</v>
      </c>
      <c r="B54" t="s">
        <v>33</v>
      </c>
      <c r="C54" t="s">
        <v>34</v>
      </c>
      <c r="D54" t="s">
        <v>35</v>
      </c>
      <c r="E54" t="s">
        <v>36</v>
      </c>
      <c r="F54" t="s">
        <v>37</v>
      </c>
      <c r="G54" t="s">
        <v>38</v>
      </c>
      <c r="H54" t="s">
        <v>39</v>
      </c>
      <c r="J54" t="s">
        <v>54</v>
      </c>
      <c r="K54" t="s">
        <v>12</v>
      </c>
      <c r="L54" t="s">
        <v>13</v>
      </c>
      <c r="M54" t="s">
        <v>14</v>
      </c>
      <c r="N54" t="s">
        <v>15</v>
      </c>
      <c r="O54" t="s">
        <v>16</v>
      </c>
      <c r="P54" t="s">
        <v>17</v>
      </c>
      <c r="Q54" t="s">
        <v>18</v>
      </c>
      <c r="S54" t="s">
        <v>7</v>
      </c>
      <c r="T54" t="s">
        <v>33</v>
      </c>
      <c r="U54" t="s">
        <v>34</v>
      </c>
      <c r="V54" t="s">
        <v>35</v>
      </c>
      <c r="W54" t="s">
        <v>36</v>
      </c>
      <c r="X54" t="s">
        <v>37</v>
      </c>
      <c r="Y54" t="s">
        <v>38</v>
      </c>
      <c r="Z54" t="s">
        <v>39</v>
      </c>
      <c r="AB54" t="s">
        <v>54</v>
      </c>
      <c r="AC54" t="s">
        <v>12</v>
      </c>
      <c r="AD54" t="s">
        <v>13</v>
      </c>
      <c r="AE54" t="s">
        <v>14</v>
      </c>
      <c r="AF54" t="s">
        <v>15</v>
      </c>
      <c r="AG54" t="s">
        <v>16</v>
      </c>
      <c r="AH54" t="s">
        <v>17</v>
      </c>
      <c r="AI54" t="s">
        <v>18</v>
      </c>
    </row>
    <row r="55" spans="1:35">
      <c r="A55">
        <v>0</v>
      </c>
      <c r="B55">
        <v>104.785</v>
      </c>
      <c r="C55">
        <v>108.83499999999999</v>
      </c>
      <c r="D55">
        <v>105.877</v>
      </c>
      <c r="E55">
        <v>114.13200000000001</v>
      </c>
      <c r="F55">
        <v>108.372</v>
      </c>
      <c r="G55">
        <v>112.268</v>
      </c>
      <c r="H55">
        <v>106.426</v>
      </c>
      <c r="J55">
        <f t="shared" ref="J55" si="16">J7</f>
        <v>0</v>
      </c>
      <c r="K55">
        <v>113.76300000000001</v>
      </c>
      <c r="L55">
        <v>113.961</v>
      </c>
      <c r="M55">
        <v>112.91800000000001</v>
      </c>
      <c r="N55">
        <v>116.831</v>
      </c>
      <c r="O55">
        <v>114.33199999999999</v>
      </c>
      <c r="P55">
        <v>113.654</v>
      </c>
      <c r="Q55">
        <v>118.711</v>
      </c>
      <c r="S55">
        <v>0</v>
      </c>
      <c r="T55">
        <f>((B55-101)/270)*100</f>
        <v>1.4018518518518506</v>
      </c>
      <c r="U55">
        <f t="shared" ref="U55:AI55" si="17">((C55-101)/270)*100</f>
        <v>2.9018518518518497</v>
      </c>
      <c r="V55">
        <f t="shared" si="17"/>
        <v>1.8062962962962947</v>
      </c>
      <c r="W55">
        <f t="shared" si="17"/>
        <v>4.8637037037037052</v>
      </c>
      <c r="X55">
        <f t="shared" si="17"/>
        <v>2.7303703703703701</v>
      </c>
      <c r="Y55">
        <f t="shared" si="17"/>
        <v>4.1733333333333338</v>
      </c>
      <c r="Z55">
        <f t="shared" si="17"/>
        <v>2.0096296296296301</v>
      </c>
      <c r="AB55">
        <f t="shared" ref="AB55" si="18">AB7</f>
        <v>0</v>
      </c>
      <c r="AC55">
        <f t="shared" si="17"/>
        <v>4.7270370370370394</v>
      </c>
      <c r="AD55">
        <f t="shared" si="17"/>
        <v>4.80037037037037</v>
      </c>
      <c r="AE55">
        <f t="shared" si="17"/>
        <v>4.4140740740740769</v>
      </c>
      <c r="AF55">
        <f t="shared" si="17"/>
        <v>5.8633333333333342</v>
      </c>
      <c r="AG55">
        <f t="shared" si="17"/>
        <v>4.937777777777776</v>
      </c>
      <c r="AH55">
        <f t="shared" si="17"/>
        <v>4.6866666666666656</v>
      </c>
      <c r="AI55">
        <f t="shared" si="17"/>
        <v>6.5596296296296295</v>
      </c>
    </row>
    <row r="56" spans="1:35">
      <c r="A56">
        <v>30</v>
      </c>
      <c r="B56">
        <v>138.374</v>
      </c>
      <c r="C56">
        <v>111.15600000000001</v>
      </c>
      <c r="D56">
        <v>110.05</v>
      </c>
      <c r="E56">
        <v>119.04900000000001</v>
      </c>
      <c r="F56">
        <v>112.58199999999999</v>
      </c>
      <c r="G56">
        <v>113.61799999999999</v>
      </c>
      <c r="H56">
        <v>113.133</v>
      </c>
      <c r="J56">
        <f t="shared" ref="J56" si="19">J37</f>
        <v>30</v>
      </c>
      <c r="K56">
        <v>117.005</v>
      </c>
      <c r="L56">
        <v>114.8</v>
      </c>
      <c r="M56">
        <v>115.843</v>
      </c>
      <c r="N56">
        <v>119.16800000000001</v>
      </c>
      <c r="O56">
        <v>118.492</v>
      </c>
      <c r="P56">
        <v>116.077</v>
      </c>
      <c r="Q56">
        <v>119.01300000000001</v>
      </c>
      <c r="S56">
        <v>30</v>
      </c>
      <c r="T56">
        <f t="shared" ref="T56:T66" si="20">((B56-101)/270)*100</f>
        <v>13.842222222222219</v>
      </c>
      <c r="U56">
        <f t="shared" ref="U56:U66" si="21">((C56-101)/270)*100</f>
        <v>3.7614814814814839</v>
      </c>
      <c r="V56">
        <f t="shared" ref="V56:V66" si="22">((D56-101)/270)*100</f>
        <v>3.3518518518518512</v>
      </c>
      <c r="W56">
        <f t="shared" ref="W56:W66" si="23">((E56-101)/270)*100</f>
        <v>6.6848148148148168</v>
      </c>
      <c r="X56">
        <f t="shared" ref="X56:X66" si="24">((F56-101)/270)*100</f>
        <v>4.2896296296296272</v>
      </c>
      <c r="Y56">
        <f t="shared" ref="Y56:Y66" si="25">((G56-101)/270)*100</f>
        <v>4.6733333333333311</v>
      </c>
      <c r="Z56">
        <f t="shared" ref="Z56:Z66" si="26">((H56-101)/270)*100</f>
        <v>4.4937037037037015</v>
      </c>
      <c r="AB56">
        <f t="shared" ref="AB56" si="27">AB37</f>
        <v>30</v>
      </c>
      <c r="AC56">
        <f t="shared" ref="AC56:AC66" si="28">((K56-101)/270)*100</f>
        <v>5.9277777777777763</v>
      </c>
      <c r="AD56">
        <f t="shared" ref="AD56:AD66" si="29">((L56-101)/270)*100</f>
        <v>5.1111111111111098</v>
      </c>
      <c r="AE56">
        <f t="shared" ref="AE56:AE66" si="30">((M56-101)/270)*100</f>
        <v>5.4974074074074082</v>
      </c>
      <c r="AF56">
        <f t="shared" ref="AF56:AF66" si="31">((N56-101)/270)*100</f>
        <v>6.7288888888888909</v>
      </c>
      <c r="AG56">
        <f t="shared" ref="AG56:AG66" si="32">((O56-101)/270)*100</f>
        <v>6.4785185185185199</v>
      </c>
      <c r="AH56">
        <f t="shared" ref="AH56:AH66" si="33">((P56-101)/270)*100</f>
        <v>5.5840740740740733</v>
      </c>
      <c r="AI56">
        <f t="shared" ref="AI56:AI66" si="34">((Q56-101)/270)*100</f>
        <v>6.671481481481484</v>
      </c>
    </row>
    <row r="57" spans="1:35">
      <c r="T57">
        <f>((T56-T55)/($T$56-$T$55))*100</f>
        <v>100</v>
      </c>
      <c r="U57">
        <f t="shared" ref="U57:AI57" si="35">((U56-U55)/($T$56-$T$55))*100</f>
        <v>6.910000297716552</v>
      </c>
      <c r="V57">
        <f t="shared" si="35"/>
        <v>12.423710143201653</v>
      </c>
      <c r="W57">
        <f t="shared" si="35"/>
        <v>14.638721009854422</v>
      </c>
      <c r="X57">
        <f t="shared" si="35"/>
        <v>12.533865253505597</v>
      </c>
      <c r="Y57">
        <f t="shared" si="35"/>
        <v>4.0191729435231558</v>
      </c>
      <c r="Z57">
        <f t="shared" si="35"/>
        <v>19.967846616451794</v>
      </c>
      <c r="AC57">
        <f t="shared" si="35"/>
        <v>9.6519693947422969</v>
      </c>
      <c r="AD57">
        <f t="shared" si="35"/>
        <v>2.497841555271064</v>
      </c>
      <c r="AE57">
        <f t="shared" si="35"/>
        <v>8.7082080443002017</v>
      </c>
      <c r="AF57">
        <f t="shared" si="35"/>
        <v>6.9576349400101325</v>
      </c>
      <c r="AG57">
        <f t="shared" si="35"/>
        <v>12.385006996338113</v>
      </c>
      <c r="AH57">
        <f t="shared" si="35"/>
        <v>7.213671142338268</v>
      </c>
      <c r="AI57">
        <f t="shared" si="35"/>
        <v>0.89910387329187325</v>
      </c>
    </row>
    <row r="59" spans="1:35">
      <c r="A59" t="s">
        <v>7</v>
      </c>
      <c r="B59" t="s">
        <v>40</v>
      </c>
      <c r="C59" t="s">
        <v>41</v>
      </c>
      <c r="D59" t="s">
        <v>42</v>
      </c>
      <c r="E59" t="s">
        <v>43</v>
      </c>
      <c r="F59" t="s">
        <v>44</v>
      </c>
      <c r="G59" t="s">
        <v>45</v>
      </c>
      <c r="H59" t="s">
        <v>46</v>
      </c>
      <c r="J59" t="s">
        <v>8</v>
      </c>
      <c r="K59" t="s">
        <v>19</v>
      </c>
      <c r="L59" t="s">
        <v>20</v>
      </c>
      <c r="M59" t="s">
        <v>21</v>
      </c>
      <c r="N59" t="s">
        <v>22</v>
      </c>
      <c r="O59" t="s">
        <v>23</v>
      </c>
      <c r="P59" t="s">
        <v>24</v>
      </c>
      <c r="Q59" t="s">
        <v>25</v>
      </c>
      <c r="S59" t="s">
        <v>7</v>
      </c>
      <c r="T59" t="s">
        <v>40</v>
      </c>
      <c r="U59" t="s">
        <v>41</v>
      </c>
      <c r="V59" t="s">
        <v>42</v>
      </c>
      <c r="W59" t="s">
        <v>43</v>
      </c>
      <c r="X59" t="s">
        <v>44</v>
      </c>
      <c r="Y59" t="s">
        <v>45</v>
      </c>
      <c r="Z59" t="s">
        <v>46</v>
      </c>
      <c r="AB59" t="s">
        <v>8</v>
      </c>
      <c r="AC59" t="s">
        <v>19</v>
      </c>
      <c r="AD59" t="s">
        <v>20</v>
      </c>
      <c r="AE59" t="s">
        <v>21</v>
      </c>
      <c r="AF59" t="s">
        <v>22</v>
      </c>
      <c r="AG59" t="s">
        <v>23</v>
      </c>
      <c r="AH59" t="s">
        <v>24</v>
      </c>
      <c r="AI59" t="s">
        <v>25</v>
      </c>
    </row>
    <row r="60" spans="1:35">
      <c r="A60">
        <v>0</v>
      </c>
      <c r="B60">
        <v>118.221</v>
      </c>
      <c r="C60">
        <v>118.089</v>
      </c>
      <c r="D60">
        <v>118.497</v>
      </c>
      <c r="E60">
        <v>124.07</v>
      </c>
      <c r="F60">
        <v>116.101</v>
      </c>
      <c r="G60">
        <v>121.401</v>
      </c>
      <c r="H60">
        <v>122.021</v>
      </c>
      <c r="J60">
        <v>0</v>
      </c>
      <c r="K60">
        <v>107.03100000000001</v>
      </c>
      <c r="L60">
        <v>111.80200000000001</v>
      </c>
      <c r="M60">
        <v>104.66800000000001</v>
      </c>
      <c r="N60">
        <v>112.289</v>
      </c>
      <c r="O60">
        <v>109.996</v>
      </c>
      <c r="P60">
        <v>110.456</v>
      </c>
      <c r="Q60">
        <v>116.28400000000001</v>
      </c>
      <c r="S60">
        <v>0</v>
      </c>
      <c r="T60">
        <f t="shared" si="20"/>
        <v>6.3781481481481492</v>
      </c>
      <c r="U60">
        <f t="shared" si="21"/>
        <v>6.329259259259258</v>
      </c>
      <c r="V60">
        <f t="shared" si="22"/>
        <v>6.4803703703703697</v>
      </c>
      <c r="W60">
        <f t="shared" si="23"/>
        <v>8.5444444444444425</v>
      </c>
      <c r="X60">
        <f t="shared" si="24"/>
        <v>5.5929629629629627</v>
      </c>
      <c r="Y60">
        <f t="shared" si="25"/>
        <v>7.5559259259259246</v>
      </c>
      <c r="Z60">
        <f t="shared" si="26"/>
        <v>7.7855555555555549</v>
      </c>
      <c r="AB60">
        <v>0</v>
      </c>
      <c r="AC60">
        <f t="shared" si="28"/>
        <v>2.2337037037037057</v>
      </c>
      <c r="AD60">
        <f t="shared" si="29"/>
        <v>4.0007407407407429</v>
      </c>
      <c r="AE60">
        <f t="shared" si="30"/>
        <v>1.3585185185185209</v>
      </c>
      <c r="AF60">
        <f t="shared" si="31"/>
        <v>4.1811111111111119</v>
      </c>
      <c r="AG60">
        <f t="shared" si="32"/>
        <v>3.3318518518518498</v>
      </c>
      <c r="AH60">
        <f t="shared" si="33"/>
        <v>3.5022222222222235</v>
      </c>
      <c r="AI60">
        <f t="shared" si="34"/>
        <v>5.6607407407407431</v>
      </c>
    </row>
    <row r="61" spans="1:35">
      <c r="A61">
        <v>30</v>
      </c>
      <c r="B61">
        <v>129.54</v>
      </c>
      <c r="C61">
        <v>119.331</v>
      </c>
      <c r="D61">
        <v>119.357</v>
      </c>
      <c r="E61">
        <v>121.41500000000001</v>
      </c>
      <c r="F61">
        <v>118.23</v>
      </c>
      <c r="G61">
        <v>118.267</v>
      </c>
      <c r="H61">
        <v>120.747</v>
      </c>
      <c r="J61">
        <v>30</v>
      </c>
      <c r="K61">
        <v>119.59399999999999</v>
      </c>
      <c r="L61">
        <v>110.964</v>
      </c>
      <c r="M61">
        <v>108.789</v>
      </c>
      <c r="N61">
        <v>114.589</v>
      </c>
      <c r="O61">
        <v>111.746</v>
      </c>
      <c r="P61">
        <v>114.20699999999999</v>
      </c>
      <c r="Q61">
        <v>116.255</v>
      </c>
      <c r="S61">
        <v>30</v>
      </c>
      <c r="T61">
        <f t="shared" si="20"/>
        <v>10.570370370370368</v>
      </c>
      <c r="U61">
        <f t="shared" si="21"/>
        <v>6.7892592592592598</v>
      </c>
      <c r="V61">
        <f t="shared" si="22"/>
        <v>6.7988888888888894</v>
      </c>
      <c r="W61">
        <f t="shared" si="23"/>
        <v>7.5611111111111127</v>
      </c>
      <c r="X61">
        <f t="shared" si="24"/>
        <v>6.3814814814814822</v>
      </c>
      <c r="Y61">
        <f t="shared" si="25"/>
        <v>6.3951851851851842</v>
      </c>
      <c r="Z61">
        <f t="shared" si="26"/>
        <v>7.3137037037037045</v>
      </c>
      <c r="AB61">
        <v>30</v>
      </c>
      <c r="AC61">
        <f t="shared" si="28"/>
        <v>6.8866666666666649</v>
      </c>
      <c r="AD61">
        <f t="shared" si="29"/>
        <v>3.6903703703703696</v>
      </c>
      <c r="AE61">
        <f t="shared" si="30"/>
        <v>2.8848148148148156</v>
      </c>
      <c r="AF61">
        <f t="shared" si="31"/>
        <v>5.0329629629629631</v>
      </c>
      <c r="AG61">
        <f t="shared" si="32"/>
        <v>3.9799999999999982</v>
      </c>
      <c r="AH61">
        <f t="shared" si="33"/>
        <v>4.8914814814814793</v>
      </c>
      <c r="AI61">
        <f t="shared" si="34"/>
        <v>5.6499999999999977</v>
      </c>
    </row>
    <row r="62" spans="1:35">
      <c r="T62">
        <f>((T61-T60)/($T$61-$T$60))*100</f>
        <v>100</v>
      </c>
      <c r="U62">
        <f t="shared" ref="U62:AI62" si="36">((U61-U60)/($T$61-$T$60))*100</f>
        <v>10.972700768619188</v>
      </c>
      <c r="V62">
        <f t="shared" si="36"/>
        <v>7.5978443325382461</v>
      </c>
      <c r="W62">
        <f t="shared" si="36"/>
        <v>-23.456135701033599</v>
      </c>
      <c r="X62">
        <f t="shared" si="36"/>
        <v>18.809082074388236</v>
      </c>
      <c r="Y62">
        <f t="shared" si="36"/>
        <v>-27.687958300203213</v>
      </c>
      <c r="Z62">
        <f t="shared" si="36"/>
        <v>-11.25541125541123</v>
      </c>
      <c r="AC62">
        <f t="shared" si="36"/>
        <v>110.99037017404365</v>
      </c>
      <c r="AD62">
        <f t="shared" si="36"/>
        <v>-7.4034808728687045</v>
      </c>
      <c r="AE62">
        <f t="shared" si="36"/>
        <v>36.407809877197629</v>
      </c>
      <c r="AF62">
        <f t="shared" si="36"/>
        <v>20.319816238183588</v>
      </c>
      <c r="AG62">
        <f t="shared" si="36"/>
        <v>15.460729746444052</v>
      </c>
      <c r="AH62">
        <f t="shared" si="36"/>
        <v>33.138969873663697</v>
      </c>
      <c r="AI62">
        <f t="shared" si="36"/>
        <v>-0.25620637865546914</v>
      </c>
    </row>
    <row r="64" spans="1:35">
      <c r="A64" t="s">
        <v>7</v>
      </c>
      <c r="B64" t="s">
        <v>47</v>
      </c>
      <c r="C64" t="s">
        <v>48</v>
      </c>
      <c r="D64" t="s">
        <v>49</v>
      </c>
      <c r="E64" t="s">
        <v>50</v>
      </c>
      <c r="F64" t="s">
        <v>51</v>
      </c>
      <c r="G64" t="s">
        <v>52</v>
      </c>
      <c r="H64" t="s">
        <v>53</v>
      </c>
      <c r="J64" t="s">
        <v>9</v>
      </c>
      <c r="K64" t="s">
        <v>26</v>
      </c>
      <c r="L64" t="s">
        <v>27</v>
      </c>
      <c r="M64" t="s">
        <v>28</v>
      </c>
      <c r="N64" t="s">
        <v>29</v>
      </c>
      <c r="O64" t="s">
        <v>30</v>
      </c>
      <c r="P64" t="s">
        <v>31</v>
      </c>
      <c r="Q64" t="s">
        <v>32</v>
      </c>
      <c r="S64" t="s">
        <v>7</v>
      </c>
      <c r="T64" t="s">
        <v>47</v>
      </c>
      <c r="U64" t="s">
        <v>48</v>
      </c>
      <c r="V64" t="s">
        <v>49</v>
      </c>
      <c r="W64" t="s">
        <v>50</v>
      </c>
      <c r="X64" t="s">
        <v>51</v>
      </c>
      <c r="Y64" t="s">
        <v>52</v>
      </c>
      <c r="Z64" t="s">
        <v>53</v>
      </c>
      <c r="AB64" t="s">
        <v>9</v>
      </c>
      <c r="AC64" t="s">
        <v>26</v>
      </c>
      <c r="AD64" t="s">
        <v>27</v>
      </c>
      <c r="AE64" t="s">
        <v>28</v>
      </c>
      <c r="AF64" t="s">
        <v>29</v>
      </c>
      <c r="AG64" t="s">
        <v>30</v>
      </c>
      <c r="AH64" t="s">
        <v>31</v>
      </c>
      <c r="AI64" t="s">
        <v>32</v>
      </c>
    </row>
    <row r="65" spans="1:35">
      <c r="A65">
        <v>0</v>
      </c>
      <c r="B65">
        <v>111.28700000000001</v>
      </c>
      <c r="C65">
        <v>118.005</v>
      </c>
      <c r="D65">
        <v>113.128</v>
      </c>
      <c r="E65">
        <v>116.583</v>
      </c>
      <c r="F65">
        <v>114.23399999999999</v>
      </c>
      <c r="G65">
        <v>115.943</v>
      </c>
      <c r="H65">
        <v>118.143</v>
      </c>
      <c r="J65">
        <v>0</v>
      </c>
      <c r="K65">
        <v>113.81399999999999</v>
      </c>
      <c r="L65">
        <v>116.55800000000001</v>
      </c>
      <c r="M65">
        <v>113.47799999999999</v>
      </c>
      <c r="N65">
        <v>121.259</v>
      </c>
      <c r="O65">
        <v>113.566</v>
      </c>
      <c r="P65">
        <v>117.538</v>
      </c>
      <c r="Q65">
        <v>116.486</v>
      </c>
      <c r="S65">
        <v>0</v>
      </c>
      <c r="T65">
        <f t="shared" si="20"/>
        <v>3.8100000000000023</v>
      </c>
      <c r="U65">
        <f t="shared" si="21"/>
        <v>6.2981481481481456</v>
      </c>
      <c r="V65">
        <f t="shared" si="22"/>
        <v>4.4918518518518518</v>
      </c>
      <c r="W65">
        <f t="shared" si="23"/>
        <v>5.771481481481481</v>
      </c>
      <c r="X65">
        <f t="shared" si="24"/>
        <v>4.90148148148148</v>
      </c>
      <c r="Y65">
        <f t="shared" si="25"/>
        <v>5.5344444444444436</v>
      </c>
      <c r="Z65">
        <f t="shared" si="26"/>
        <v>6.3492592592592603</v>
      </c>
      <c r="AB65">
        <v>0</v>
      </c>
      <c r="AC65">
        <f t="shared" si="28"/>
        <v>4.7459259259259232</v>
      </c>
      <c r="AD65">
        <f t="shared" si="29"/>
        <v>5.762222222222225</v>
      </c>
      <c r="AE65">
        <f t="shared" si="30"/>
        <v>4.6214814814814789</v>
      </c>
      <c r="AF65">
        <f t="shared" si="31"/>
        <v>7.5033333333333339</v>
      </c>
      <c r="AG65">
        <f t="shared" si="32"/>
        <v>4.6540740740740754</v>
      </c>
      <c r="AH65">
        <f t="shared" si="33"/>
        <v>6.1251851851851846</v>
      </c>
      <c r="AI65">
        <f t="shared" si="34"/>
        <v>5.7355555555555569</v>
      </c>
    </row>
    <row r="66" spans="1:35">
      <c r="A66">
        <v>30</v>
      </c>
      <c r="B66">
        <v>129.398</v>
      </c>
      <c r="C66">
        <v>115.91800000000001</v>
      </c>
      <c r="D66">
        <v>114.82599999999999</v>
      </c>
      <c r="E66">
        <v>122.188</v>
      </c>
      <c r="F66">
        <v>115.575</v>
      </c>
      <c r="G66">
        <v>117.877</v>
      </c>
      <c r="H66">
        <v>119.062</v>
      </c>
      <c r="J66">
        <v>30</v>
      </c>
      <c r="K66">
        <v>118.52500000000001</v>
      </c>
      <c r="L66">
        <v>114.943</v>
      </c>
      <c r="M66">
        <v>115.515</v>
      </c>
      <c r="N66">
        <v>120.374</v>
      </c>
      <c r="O66">
        <v>115.923</v>
      </c>
      <c r="P66">
        <v>118.098</v>
      </c>
      <c r="Q66">
        <v>115.973</v>
      </c>
      <c r="S66">
        <v>30</v>
      </c>
      <c r="T66">
        <f t="shared" si="20"/>
        <v>10.517777777777775</v>
      </c>
      <c r="U66">
        <f t="shared" si="21"/>
        <v>5.5251851851851876</v>
      </c>
      <c r="V66">
        <f t="shared" si="22"/>
        <v>5.1207407407407386</v>
      </c>
      <c r="W66">
        <f t="shared" si="23"/>
        <v>7.8474074074074087</v>
      </c>
      <c r="X66">
        <f t="shared" si="24"/>
        <v>5.3981481481481488</v>
      </c>
      <c r="Y66">
        <f t="shared" si="25"/>
        <v>6.2507407407407385</v>
      </c>
      <c r="Z66">
        <f t="shared" si="26"/>
        <v>6.6896296296296285</v>
      </c>
      <c r="AB66">
        <v>30</v>
      </c>
      <c r="AC66">
        <f t="shared" si="28"/>
        <v>6.4907407407407431</v>
      </c>
      <c r="AD66">
        <f t="shared" si="29"/>
        <v>5.1640740740740734</v>
      </c>
      <c r="AE66">
        <f t="shared" si="30"/>
        <v>5.3759259259259267</v>
      </c>
      <c r="AF66">
        <f t="shared" si="31"/>
        <v>7.1755555555555546</v>
      </c>
      <c r="AG66">
        <f t="shared" si="32"/>
        <v>5.5270370370370383</v>
      </c>
      <c r="AH66">
        <f t="shared" si="33"/>
        <v>6.3325925925925928</v>
      </c>
      <c r="AI66">
        <f t="shared" si="34"/>
        <v>5.5455555555555547</v>
      </c>
    </row>
    <row r="67" spans="1:35">
      <c r="T67">
        <f>((T66-T65)/($T$66-$T$65))*100</f>
        <v>100</v>
      </c>
      <c r="U67">
        <f t="shared" ref="U67:AI67" si="37">((U66-U65)/($T$66-$T$65))*100</f>
        <v>-11.523383579040296</v>
      </c>
      <c r="V67">
        <f t="shared" si="37"/>
        <v>9.3755176412124985</v>
      </c>
      <c r="W67">
        <f t="shared" si="37"/>
        <v>30.948042626028428</v>
      </c>
      <c r="X67">
        <f t="shared" si="37"/>
        <v>7.4043399039258286</v>
      </c>
      <c r="Y67">
        <f t="shared" si="37"/>
        <v>10.678593120203178</v>
      </c>
      <c r="Z67">
        <f t="shared" si="37"/>
        <v>5.0742642592899063</v>
      </c>
      <c r="AC67">
        <f t="shared" si="37"/>
        <v>26.011816023411281</v>
      </c>
      <c r="AD67">
        <f t="shared" si="37"/>
        <v>-8.9172326210590835</v>
      </c>
      <c r="AE67">
        <f t="shared" si="37"/>
        <v>11.24730826569494</v>
      </c>
      <c r="AF67">
        <f t="shared" si="37"/>
        <v>-4.8865330462150327</v>
      </c>
      <c r="AG67">
        <f t="shared" si="37"/>
        <v>13.014190271105965</v>
      </c>
      <c r="AH67">
        <f t="shared" si="37"/>
        <v>3.0920435094693963</v>
      </c>
      <c r="AI67">
        <f t="shared" si="37"/>
        <v>-2.8325327149246657</v>
      </c>
    </row>
    <row r="70" spans="1:35">
      <c r="T70">
        <f>AVERAGE(T57,T62,T67)</f>
        <v>100</v>
      </c>
      <c r="U70">
        <f t="shared" ref="U70:AI70" si="38">AVERAGE(U57,U62,U67)</f>
        <v>2.1197724957651487</v>
      </c>
      <c r="V70">
        <f t="shared" si="38"/>
        <v>9.7990240389841308</v>
      </c>
      <c r="W70">
        <f t="shared" si="38"/>
        <v>7.3768759782830839</v>
      </c>
      <c r="X70">
        <f t="shared" si="38"/>
        <v>12.915762410606554</v>
      </c>
      <c r="Y70">
        <f t="shared" si="38"/>
        <v>-4.3300640788256262</v>
      </c>
      <c r="Z70">
        <f t="shared" si="38"/>
        <v>4.5955665401101564</v>
      </c>
      <c r="AC70">
        <f t="shared" si="38"/>
        <v>48.884718530732407</v>
      </c>
      <c r="AD70">
        <f t="shared" si="38"/>
        <v>-4.6076239795522413</v>
      </c>
      <c r="AE70">
        <f t="shared" si="38"/>
        <v>18.787775395730922</v>
      </c>
      <c r="AF70">
        <f t="shared" si="38"/>
        <v>7.4636393773262304</v>
      </c>
      <c r="AG70">
        <f t="shared" si="38"/>
        <v>13.619975671296045</v>
      </c>
      <c r="AH70">
        <f t="shared" si="38"/>
        <v>14.481561508490456</v>
      </c>
      <c r="AI70">
        <f t="shared" si="38"/>
        <v>-0.72987840676275384</v>
      </c>
    </row>
    <row r="71" spans="1:35">
      <c r="T71">
        <f>STDEV(T57,T62,T67)</f>
        <v>0</v>
      </c>
      <c r="U71">
        <f t="shared" ref="U71:AI71" si="39">STDEV(U57,U62,U67)</f>
        <v>11.988668172077901</v>
      </c>
      <c r="V71">
        <f t="shared" si="39"/>
        <v>2.4406481633671921</v>
      </c>
      <c r="W71">
        <f t="shared" si="39"/>
        <v>27.919606906394822</v>
      </c>
      <c r="X71">
        <f t="shared" si="39"/>
        <v>5.711954137826412</v>
      </c>
      <c r="Y71">
        <f t="shared" si="39"/>
        <v>20.500741111364526</v>
      </c>
      <c r="Z71">
        <f t="shared" si="39"/>
        <v>15.617132312398939</v>
      </c>
      <c r="AC71">
        <f t="shared" si="39"/>
        <v>54.403539590348714</v>
      </c>
      <c r="AD71">
        <f t="shared" si="39"/>
        <v>6.1998864053068523</v>
      </c>
      <c r="AE71">
        <f t="shared" si="39"/>
        <v>15.312118365191292</v>
      </c>
      <c r="AF71">
        <f t="shared" si="39"/>
        <v>12.610790674248516</v>
      </c>
      <c r="AG71">
        <f t="shared" si="39"/>
        <v>1.6248844796453685</v>
      </c>
      <c r="AH71">
        <f t="shared" si="39"/>
        <v>16.288680694415813</v>
      </c>
      <c r="AI71">
        <f t="shared" si="39"/>
        <v>1.9103800143656091</v>
      </c>
    </row>
    <row r="74" spans="1:35">
      <c r="R74" t="s">
        <v>57</v>
      </c>
      <c r="S74" t="s">
        <v>55</v>
      </c>
      <c r="T74">
        <f>T70</f>
        <v>100</v>
      </c>
      <c r="U74">
        <f t="shared" ref="U74:Z74" si="40">U70</f>
        <v>2.1197724957651487</v>
      </c>
      <c r="V74">
        <f t="shared" si="40"/>
        <v>9.7990240389841308</v>
      </c>
      <c r="W74">
        <f t="shared" si="40"/>
        <v>7.3768759782830839</v>
      </c>
      <c r="X74">
        <f t="shared" si="40"/>
        <v>12.915762410606554</v>
      </c>
      <c r="Y74">
        <f t="shared" si="40"/>
        <v>-4.3300640788256262</v>
      </c>
      <c r="Z74">
        <f t="shared" si="40"/>
        <v>4.5955665401101564</v>
      </c>
      <c r="AB74" t="s">
        <v>59</v>
      </c>
      <c r="AC74">
        <f>AVERAGE(AC56,AC61,AC66)</f>
        <v>6.4350617283950617</v>
      </c>
      <c r="AD74">
        <f t="shared" ref="AD74:AI74" si="41">AVERAGE(AD56,AD61,AD66)</f>
        <v>4.6551851851851849</v>
      </c>
      <c r="AE74">
        <f t="shared" si="41"/>
        <v>4.58604938271605</v>
      </c>
      <c r="AF74">
        <f t="shared" si="41"/>
        <v>6.3124691358024698</v>
      </c>
      <c r="AG74">
        <f t="shared" si="41"/>
        <v>5.3285185185185187</v>
      </c>
      <c r="AH74">
        <f t="shared" si="41"/>
        <v>5.6027160493827148</v>
      </c>
      <c r="AI74">
        <f t="shared" si="41"/>
        <v>5.9556790123456791</v>
      </c>
    </row>
    <row r="75" spans="1:35">
      <c r="S75" t="s">
        <v>56</v>
      </c>
      <c r="T75">
        <f>AC70</f>
        <v>48.884718530732407</v>
      </c>
      <c r="U75">
        <f t="shared" ref="U75:Z75" si="42">AD70</f>
        <v>-4.6076239795522413</v>
      </c>
      <c r="V75">
        <f t="shared" si="42"/>
        <v>18.787775395730922</v>
      </c>
      <c r="W75">
        <f t="shared" si="42"/>
        <v>7.4636393773262304</v>
      </c>
      <c r="X75">
        <f t="shared" si="42"/>
        <v>13.619975671296045</v>
      </c>
      <c r="Y75">
        <f t="shared" si="42"/>
        <v>14.481561508490456</v>
      </c>
      <c r="Z75">
        <f t="shared" si="42"/>
        <v>-0.72987840676275384</v>
      </c>
    </row>
    <row r="76" spans="1:35">
      <c r="AB76" t="s">
        <v>60</v>
      </c>
      <c r="AC76">
        <f>STDEV(AC56,AC61,AC66)</f>
        <v>0.48186314407774</v>
      </c>
      <c r="AD76">
        <f t="shared" ref="AD76:AI76" si="43">STDEV(AD56,AD61,AD66)</f>
        <v>0.83597367723275862</v>
      </c>
      <c r="AE76">
        <f t="shared" si="43"/>
        <v>1.4745639114166305</v>
      </c>
      <c r="AF76">
        <f t="shared" si="43"/>
        <v>1.1303671140512579</v>
      </c>
      <c r="AG76">
        <f t="shared" si="43"/>
        <v>1.2610336627113035</v>
      </c>
      <c r="AH76">
        <f t="shared" si="43"/>
        <v>0.72073639499787168</v>
      </c>
      <c r="AI76">
        <f t="shared" si="43"/>
        <v>0.62209890018349467</v>
      </c>
    </row>
    <row r="78" spans="1:35">
      <c r="R78" t="s">
        <v>58</v>
      </c>
      <c r="S78" t="s">
        <v>55</v>
      </c>
      <c r="T78">
        <f>T71</f>
        <v>0</v>
      </c>
      <c r="U78">
        <f t="shared" ref="U78:Z78" si="44">U71</f>
        <v>11.988668172077901</v>
      </c>
      <c r="V78">
        <f t="shared" si="44"/>
        <v>2.4406481633671921</v>
      </c>
      <c r="W78">
        <f t="shared" si="44"/>
        <v>27.919606906394822</v>
      </c>
      <c r="X78">
        <f t="shared" si="44"/>
        <v>5.711954137826412</v>
      </c>
      <c r="Y78">
        <f t="shared" si="44"/>
        <v>20.500741111364526</v>
      </c>
      <c r="Z78">
        <f t="shared" si="44"/>
        <v>15.617132312398939</v>
      </c>
    </row>
    <row r="79" spans="1:35">
      <c r="S79" t="s">
        <v>56</v>
      </c>
      <c r="T79">
        <f>AC71</f>
        <v>54.403539590348714</v>
      </c>
      <c r="U79">
        <f t="shared" ref="U79:Z79" si="45">AD71</f>
        <v>6.1998864053068523</v>
      </c>
      <c r="V79">
        <f t="shared" si="45"/>
        <v>15.312118365191292</v>
      </c>
      <c r="W79">
        <f t="shared" si="45"/>
        <v>12.610790674248516</v>
      </c>
      <c r="X79">
        <f t="shared" si="45"/>
        <v>1.6248844796453685</v>
      </c>
      <c r="Y79">
        <f t="shared" si="45"/>
        <v>16.288680694415813</v>
      </c>
      <c r="Z79">
        <f t="shared" si="45"/>
        <v>1.9103800143656091</v>
      </c>
    </row>
  </sheetData>
  <mergeCells count="6">
    <mergeCell ref="B5:H5"/>
    <mergeCell ref="K5:Q5"/>
    <mergeCell ref="T5:Z5"/>
    <mergeCell ref="AC5:AI5"/>
    <mergeCell ref="T53:Z53"/>
    <mergeCell ref="AC53:AI53"/>
  </mergeCells>
  <phoneticPr fontId="5" type="noConversion"/>
  <pageMargins left="0.75" right="0.75" top="1" bottom="1" header="0.5" footer="0.5"/>
  <pageSetup scale="61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2</vt:i4>
      </vt:variant>
    </vt:vector>
  </HeadingPairs>
  <TitlesOfParts>
    <vt:vector size="3" baseType="lpstr">
      <vt:lpstr>Newer Fig6 Data</vt:lpstr>
      <vt:lpstr>6A</vt:lpstr>
      <vt:lpstr>6B</vt:lpstr>
    </vt:vector>
  </TitlesOfParts>
  <Company>Dartmouth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Amy Orr</dc:creator>
  <cp:lastModifiedBy>Amy Orr</cp:lastModifiedBy>
  <cp:lastPrinted>2017-06-15T13:51:45Z</cp:lastPrinted>
  <dcterms:created xsi:type="dcterms:W3CDTF">2017-05-31T19:59:52Z</dcterms:created>
  <dcterms:modified xsi:type="dcterms:W3CDTF">2017-06-27T17:08:40Z</dcterms:modified>
</cp:coreProperties>
</file>