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3920" tabRatio="500"/>
  </bookViews>
  <sheets>
    <sheet name="Figure1" sheetId="2" r:id="rId1"/>
    <sheet name="Figure2" sheetId="3" r:id="rId2"/>
    <sheet name="Figure3" sheetId="4" r:id="rId3"/>
    <sheet name="Figure4" sheetId="1" r:id="rId4"/>
    <sheet name="Figure5" sheetId="5" r:id="rId5"/>
    <sheet name="Figure6" sheetId="6" r:id="rId6"/>
    <sheet name="Figure7" sheetId="7" r:id="rId7"/>
    <sheet name="Figure8" sheetId="8" r:id="rId8"/>
    <sheet name="Figure9" sheetId="9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1" l="1"/>
  <c r="I10" i="2"/>
  <c r="H10" i="2"/>
  <c r="G10" i="2"/>
  <c r="F10" i="2"/>
  <c r="E10" i="2"/>
  <c r="D10" i="2"/>
  <c r="C10" i="2"/>
  <c r="B10" i="2"/>
  <c r="I22" i="2"/>
  <c r="H22" i="2"/>
  <c r="G22" i="2"/>
  <c r="F22" i="2"/>
  <c r="E22" i="2"/>
  <c r="D22" i="2"/>
  <c r="C22" i="2"/>
  <c r="B22" i="2"/>
  <c r="I60" i="2"/>
  <c r="H60" i="2"/>
  <c r="G60" i="2"/>
  <c r="F60" i="2"/>
  <c r="E60" i="2"/>
  <c r="D60" i="2"/>
  <c r="C60" i="2"/>
  <c r="B60" i="2"/>
  <c r="I47" i="2"/>
  <c r="H47" i="2"/>
  <c r="G47" i="2"/>
  <c r="F47" i="2"/>
  <c r="E47" i="2"/>
  <c r="D47" i="2"/>
  <c r="C47" i="2"/>
  <c r="C35" i="2"/>
  <c r="D35" i="2"/>
  <c r="E35" i="2"/>
  <c r="F35" i="2"/>
  <c r="G35" i="2"/>
  <c r="H35" i="2"/>
  <c r="I35" i="2"/>
  <c r="B35" i="2"/>
  <c r="C71" i="2"/>
  <c r="D71" i="2"/>
  <c r="E71" i="2"/>
  <c r="F71" i="2"/>
  <c r="G71" i="2"/>
  <c r="H71" i="2"/>
  <c r="I71" i="2"/>
  <c r="C6" i="1"/>
  <c r="E6" i="1"/>
  <c r="B6" i="1"/>
  <c r="D6" i="1"/>
  <c r="C33" i="1"/>
  <c r="E33" i="1"/>
  <c r="D33" i="1"/>
  <c r="C20" i="1"/>
  <c r="D20" i="1"/>
  <c r="B20" i="1"/>
</calcChain>
</file>

<file path=xl/sharedStrings.xml><?xml version="1.0" encoding="utf-8"?>
<sst xmlns="http://schemas.openxmlformats.org/spreadsheetml/2006/main" count="928" uniqueCount="124">
  <si>
    <t>Statistically Significant</t>
  </si>
  <si>
    <t>p-Value</t>
  </si>
  <si>
    <t>Significance</t>
  </si>
  <si>
    <t>Figure 1</t>
  </si>
  <si>
    <t>Figure 2</t>
  </si>
  <si>
    <t>Figure 3</t>
  </si>
  <si>
    <t>Figure 4</t>
  </si>
  <si>
    <t>Figure 5</t>
  </si>
  <si>
    <t>Figure 6</t>
  </si>
  <si>
    <t>Figure 7</t>
  </si>
  <si>
    <t>Figure 8</t>
  </si>
  <si>
    <t>Figure 9</t>
  </si>
  <si>
    <t>N Cells</t>
  </si>
  <si>
    <t>N Experiments</t>
  </si>
  <si>
    <t>Mean</t>
  </si>
  <si>
    <t>Median</t>
  </si>
  <si>
    <t>STD</t>
  </si>
  <si>
    <t>SEM</t>
  </si>
  <si>
    <t>Statistical Test</t>
  </si>
  <si>
    <t>1 pulse/60sec</t>
  </si>
  <si>
    <t>1 at 10% pulse/60 sec</t>
  </si>
  <si>
    <t>0 pulse/0sec</t>
  </si>
  <si>
    <t>2 pulse/60sec</t>
  </si>
  <si>
    <t>3 pulse/60sec</t>
  </si>
  <si>
    <t>3 pulse/30sec</t>
  </si>
  <si>
    <t>3 pulse/15sec</t>
  </si>
  <si>
    <t>3 pulse/10sec</t>
  </si>
  <si>
    <t>WYK8308</t>
  </si>
  <si>
    <t>WYK8440</t>
  </si>
  <si>
    <t>As indicated</t>
  </si>
  <si>
    <t>Mann-Whitney U</t>
  </si>
  <si>
    <t>Figure 1F (Polarized)</t>
  </si>
  <si>
    <t>WYK8598</t>
  </si>
  <si>
    <t>WYK8599</t>
  </si>
  <si>
    <t>Figure 2D</t>
  </si>
  <si>
    <t>WYK8301</t>
  </si>
  <si>
    <t>WYK8318</t>
  </si>
  <si>
    <t>WYK8576</t>
  </si>
  <si>
    <t>N/A</t>
  </si>
  <si>
    <t>Light</t>
  </si>
  <si>
    <t>Dark</t>
  </si>
  <si>
    <t>Figure 2-Sup 1</t>
  </si>
  <si>
    <t>Figure 2B</t>
  </si>
  <si>
    <t xml:space="preserve">WYK8308 </t>
  </si>
  <si>
    <t>WYK8434</t>
  </si>
  <si>
    <t>WYK8436</t>
  </si>
  <si>
    <t>WYK8435</t>
  </si>
  <si>
    <t>As Indicated</t>
  </si>
  <si>
    <t>Figure 3B</t>
  </si>
  <si>
    <t>WYK8437</t>
  </si>
  <si>
    <t>WYK8439</t>
  </si>
  <si>
    <t>Figure 3 - Sup 1</t>
  </si>
  <si>
    <t>Figure 3D</t>
  </si>
  <si>
    <t>Figure 4B</t>
  </si>
  <si>
    <t>N Puncta</t>
  </si>
  <si>
    <t xml:space="preserve">WYK8500 </t>
  </si>
  <si>
    <t>WYK8502</t>
  </si>
  <si>
    <t>Light - Cdc42 Biosensor</t>
  </si>
  <si>
    <t>Dark - Cdc42 Biosensor</t>
  </si>
  <si>
    <t>Light - Whi5 Nuclear Exit</t>
  </si>
  <si>
    <t>Dark - Whi5 Nuclear Exit</t>
  </si>
  <si>
    <t>Combined - Whi5 Nuclear Exit</t>
  </si>
  <si>
    <t>Figure 5B, Figure 5 - Sup 1, Figure 5 - Sup 2</t>
  </si>
  <si>
    <t>Light - Bem1</t>
  </si>
  <si>
    <t>Dark - Bem1</t>
  </si>
  <si>
    <t>WYK8441</t>
  </si>
  <si>
    <t>DMSO</t>
  </si>
  <si>
    <t>1NMPP1</t>
  </si>
  <si>
    <t>WYK8442</t>
  </si>
  <si>
    <t>Figure 5 - Sup 3</t>
  </si>
  <si>
    <t xml:space="preserve">DMSO - Bem1 </t>
  </si>
  <si>
    <t>1NMPP1 - Bem1</t>
  </si>
  <si>
    <t>DMSO - Bud Emergence</t>
  </si>
  <si>
    <t>1NMPP1 - Bud Emergence</t>
  </si>
  <si>
    <t>DMSO - Cdc42 Biosensor</t>
  </si>
  <si>
    <t>1NMPP1 - Cdc42 Biosensor</t>
  </si>
  <si>
    <t>Figure 6B</t>
  </si>
  <si>
    <t>Bin Time = -45</t>
  </si>
  <si>
    <t>Bin Time = -35</t>
  </si>
  <si>
    <t>Bin Time = -25</t>
  </si>
  <si>
    <t>Bin Time = -15</t>
  </si>
  <si>
    <t>Bin Time = -5</t>
  </si>
  <si>
    <t>Figure 6D</t>
  </si>
  <si>
    <t>WYK8575</t>
  </si>
  <si>
    <t>Figure 6 - Sup 1</t>
  </si>
  <si>
    <t>Replicates</t>
  </si>
  <si>
    <t>Figure 7D</t>
  </si>
  <si>
    <t>Control</t>
  </si>
  <si>
    <t>DMSO - Whi5 Nuclear Exit</t>
  </si>
  <si>
    <t>LatrunculinA - Whi5 Nuclear Exit</t>
  </si>
  <si>
    <t>LatrunculinA - Cdc42 Biosensor</t>
  </si>
  <si>
    <t>DMSO - Bem1</t>
  </si>
  <si>
    <t>LatrunculinA - Bem1</t>
  </si>
  <si>
    <t>WYK85502</t>
  </si>
  <si>
    <t>Figure 8 - Sup 1</t>
  </si>
  <si>
    <t>Cdc24/Bem1_G1S</t>
  </si>
  <si>
    <t>Cdc24/Bem1_G1</t>
  </si>
  <si>
    <t>Bem1/Cdc24_G1S</t>
  </si>
  <si>
    <t xml:space="preserve"> Bem1/Cdc24_G1</t>
  </si>
  <si>
    <t xml:space="preserve">Cdc42/Bem1_G1 </t>
  </si>
  <si>
    <t>Cdc42/Bem1_G1S</t>
  </si>
  <si>
    <t>Bem1/Cdc42_G1</t>
  </si>
  <si>
    <t xml:space="preserve">Bem1/Cdc42_G1S </t>
  </si>
  <si>
    <t xml:space="preserve"> Cdc42/Cdc24_G1S</t>
  </si>
  <si>
    <t>Cdc42/Cdc24_G1</t>
  </si>
  <si>
    <t>Cdc24/Cdc42_G1S</t>
  </si>
  <si>
    <t>Cdc24/Cdc42_G1</t>
  </si>
  <si>
    <t>Figure 9B</t>
  </si>
  <si>
    <t>See Below</t>
  </si>
  <si>
    <t>pValue</t>
  </si>
  <si>
    <t>NS</t>
  </si>
  <si>
    <t>*</t>
  </si>
  <si>
    <t>Comparative p-Values</t>
  </si>
  <si>
    <t>Statistically Signficant</t>
  </si>
  <si>
    <t>See Right</t>
  </si>
  <si>
    <t>Figure 1F (Non-Polarized)</t>
  </si>
  <si>
    <t xml:space="preserve">Figure 1D </t>
  </si>
  <si>
    <t>Figure 1 - Sup 1</t>
  </si>
  <si>
    <t>Figure 1-Sup 1</t>
  </si>
  <si>
    <t>Figure 5D</t>
  </si>
  <si>
    <t>Figure 1-Sup 5</t>
  </si>
  <si>
    <t>Figure 1-Supplemental 4</t>
  </si>
  <si>
    <t>Figure 1-Supplemental 2</t>
  </si>
  <si>
    <t>WYK8476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</si>
</sst>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scheme val="minor"/>
    </font>
    <font>
      <b/>
      <sz val="12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59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17" fontId="0" fillId="0" borderId="0" xfId="0" applyNumberFormat="1"/>
    <xf numFmtId="17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11" fontId="4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6" fillId="0" borderId="0" xfId="0" applyFont="1"/>
    <xf numFmtId="0" fontId="0" fillId="0" borderId="0" xfId="0" applyAlignment="1">
      <alignment horizontal="center"/>
    </xf>
    <xf numFmtId="11" fontId="4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0" fillId="2" borderId="0" xfId="0" applyFont="1" applyFill="1"/>
    <xf numFmtId="0" fontId="1" fillId="0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ont="1" applyFill="1" applyAlignment="1">
      <alignment vertical="center"/>
    </xf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1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</cellXfs>
  <cellStyles count="5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activeCell="I87" sqref="I87"/>
    </sheetView>
  </sheetViews>
  <sheetFormatPr baseColWidth="10" defaultRowHeight="15" x14ac:dyDescent="0"/>
  <cols>
    <col min="1" max="1" width="13.1640625" bestFit="1" customWidth="1"/>
    <col min="2" max="2" width="33.5" bestFit="1" customWidth="1"/>
    <col min="3" max="3" width="19" bestFit="1" customWidth="1"/>
    <col min="4" max="9" width="17.83203125" bestFit="1" customWidth="1"/>
    <col min="11" max="11" width="13.1640625" bestFit="1" customWidth="1"/>
    <col min="12" max="12" width="21.5" bestFit="1" customWidth="1"/>
    <col min="14" max="14" width="13.1640625" bestFit="1" customWidth="1"/>
    <col min="15" max="15" width="21.5" bestFit="1" customWidth="1"/>
  </cols>
  <sheetData>
    <row r="1" spans="1:9">
      <c r="A1" t="s">
        <v>3</v>
      </c>
    </row>
    <row r="2" spans="1:9">
      <c r="B2" s="6" t="s">
        <v>116</v>
      </c>
    </row>
    <row r="3" spans="1:9">
      <c r="B3" s="6" t="s">
        <v>27</v>
      </c>
    </row>
    <row r="4" spans="1:9">
      <c r="B4" s="2" t="s">
        <v>21</v>
      </c>
      <c r="C4" t="s">
        <v>20</v>
      </c>
      <c r="D4" s="2" t="s">
        <v>19</v>
      </c>
      <c r="E4" s="2" t="s">
        <v>22</v>
      </c>
      <c r="F4" s="3" t="s">
        <v>23</v>
      </c>
      <c r="G4" s="3" t="s">
        <v>24</v>
      </c>
      <c r="H4" s="3" t="s">
        <v>25</v>
      </c>
      <c r="I4" s="3" t="s">
        <v>26</v>
      </c>
    </row>
    <row r="5" spans="1:9">
      <c r="A5" t="s">
        <v>85</v>
      </c>
      <c r="B5">
        <v>2</v>
      </c>
      <c r="C5">
        <v>3</v>
      </c>
      <c r="D5">
        <v>2</v>
      </c>
      <c r="E5">
        <v>2</v>
      </c>
      <c r="F5">
        <v>2</v>
      </c>
      <c r="G5">
        <v>2</v>
      </c>
      <c r="H5">
        <v>2</v>
      </c>
      <c r="I5">
        <v>2</v>
      </c>
    </row>
    <row r="6" spans="1:9">
      <c r="A6" t="s">
        <v>12</v>
      </c>
      <c r="B6">
        <v>21</v>
      </c>
      <c r="C6">
        <v>39</v>
      </c>
      <c r="D6">
        <v>37</v>
      </c>
      <c r="E6">
        <v>31</v>
      </c>
      <c r="F6">
        <v>26</v>
      </c>
      <c r="G6">
        <v>17</v>
      </c>
      <c r="H6">
        <v>23</v>
      </c>
      <c r="I6">
        <v>17</v>
      </c>
    </row>
    <row r="7" spans="1:9">
      <c r="A7" t="s">
        <v>14</v>
      </c>
      <c r="B7" s="4" t="s">
        <v>29</v>
      </c>
      <c r="C7" s="4" t="s">
        <v>29</v>
      </c>
      <c r="D7" s="4" t="s">
        <v>29</v>
      </c>
      <c r="E7" s="4" t="s">
        <v>29</v>
      </c>
      <c r="F7" s="4" t="s">
        <v>29</v>
      </c>
      <c r="G7" s="4" t="s">
        <v>29</v>
      </c>
      <c r="H7" s="4" t="s">
        <v>29</v>
      </c>
      <c r="I7" s="4" t="s">
        <v>29</v>
      </c>
    </row>
    <row r="8" spans="1:9">
      <c r="A8" s="7" t="s">
        <v>15</v>
      </c>
      <c r="B8" s="1">
        <v>0.189404762</v>
      </c>
      <c r="C8" s="1">
        <v>0.48498919800000001</v>
      </c>
      <c r="D8" s="1">
        <v>0.91140327673199995</v>
      </c>
      <c r="E8" s="1">
        <v>0.96518270248100002</v>
      </c>
      <c r="F8" s="1">
        <v>0.75891891899999997</v>
      </c>
      <c r="G8" s="1">
        <v>0.83441370798699999</v>
      </c>
      <c r="H8" s="1">
        <v>0.71968611331200005</v>
      </c>
      <c r="I8" s="1">
        <v>0.76685973588400003</v>
      </c>
    </row>
    <row r="9" spans="1:9">
      <c r="A9" s="7" t="s">
        <v>16</v>
      </c>
      <c r="B9" s="1">
        <v>0.59761188458799996</v>
      </c>
      <c r="C9" s="1">
        <v>0.74868250512699996</v>
      </c>
      <c r="D9" s="1">
        <v>0.49374353024000001</v>
      </c>
      <c r="E9" s="1">
        <v>0.30716748753400003</v>
      </c>
      <c r="F9" s="1">
        <v>0.20988439597799999</v>
      </c>
      <c r="G9" s="1">
        <v>0.63144631570999998</v>
      </c>
      <c r="H9" s="1">
        <v>0.65168591593900005</v>
      </c>
      <c r="I9" s="1">
        <v>0.50873042649699995</v>
      </c>
    </row>
    <row r="10" spans="1:9">
      <c r="A10" t="s">
        <v>17</v>
      </c>
      <c r="B10" s="25">
        <f>B9/SQRT(B6)</f>
        <v>0.13040960463474874</v>
      </c>
      <c r="C10" s="25">
        <f t="shared" ref="C10:I10" si="0">C9/SQRT(C6)</f>
        <v>0.11988514733215419</v>
      </c>
      <c r="D10" s="25">
        <f t="shared" si="0"/>
        <v>8.1170936360028062E-2</v>
      </c>
      <c r="E10" s="25">
        <f t="shared" si="0"/>
        <v>5.5168909371349696E-2</v>
      </c>
      <c r="F10" s="25">
        <f t="shared" si="0"/>
        <v>4.1161716565017575E-2</v>
      </c>
      <c r="G10" s="25">
        <f t="shared" si="0"/>
        <v>0.15314822685761448</v>
      </c>
      <c r="H10" s="25">
        <f t="shared" si="0"/>
        <v>0.13588590691126867</v>
      </c>
      <c r="I10" s="25">
        <f t="shared" si="0"/>
        <v>0.12338525196545014</v>
      </c>
    </row>
    <row r="11" spans="1:9">
      <c r="A11" t="s">
        <v>18</v>
      </c>
      <c r="B11" s="4" t="s">
        <v>30</v>
      </c>
      <c r="C11" s="4" t="s">
        <v>30</v>
      </c>
      <c r="D11" s="4" t="s">
        <v>30</v>
      </c>
      <c r="E11" s="4" t="s">
        <v>30</v>
      </c>
      <c r="F11" s="4" t="s">
        <v>30</v>
      </c>
      <c r="G11" s="4" t="s">
        <v>30</v>
      </c>
      <c r="H11" s="4" t="s">
        <v>30</v>
      </c>
      <c r="I11" s="4" t="s">
        <v>30</v>
      </c>
    </row>
    <row r="12" spans="1:9">
      <c r="A12" t="s">
        <v>1</v>
      </c>
      <c r="B12" s="4" t="s">
        <v>118</v>
      </c>
      <c r="C12" s="16" t="s">
        <v>118</v>
      </c>
      <c r="D12" s="16" t="s">
        <v>118</v>
      </c>
      <c r="E12" s="16" t="s">
        <v>118</v>
      </c>
      <c r="F12" s="16" t="s">
        <v>118</v>
      </c>
      <c r="G12" s="16" t="s">
        <v>118</v>
      </c>
      <c r="H12" s="16" t="s">
        <v>118</v>
      </c>
      <c r="I12" s="16" t="s">
        <v>118</v>
      </c>
    </row>
    <row r="13" spans="1:9">
      <c r="B13" s="4"/>
      <c r="C13" s="4"/>
      <c r="D13" s="4"/>
      <c r="E13" s="4"/>
      <c r="F13" s="4"/>
      <c r="G13" s="4"/>
      <c r="H13" s="4"/>
      <c r="I13" s="4"/>
    </row>
    <row r="15" spans="1:9">
      <c r="B15" s="6" t="s">
        <v>28</v>
      </c>
    </row>
    <row r="16" spans="1:9">
      <c r="B16" s="2" t="s">
        <v>21</v>
      </c>
      <c r="C16" t="s">
        <v>20</v>
      </c>
      <c r="D16" s="2" t="s">
        <v>19</v>
      </c>
      <c r="E16" s="2" t="s">
        <v>22</v>
      </c>
      <c r="F16" s="3" t="s">
        <v>23</v>
      </c>
      <c r="G16" s="3" t="s">
        <v>24</v>
      </c>
      <c r="H16" s="3" t="s">
        <v>25</v>
      </c>
      <c r="I16" s="3" t="s">
        <v>26</v>
      </c>
    </row>
    <row r="17" spans="1:11">
      <c r="A17" t="s">
        <v>85</v>
      </c>
      <c r="B17">
        <v>2</v>
      </c>
      <c r="C17">
        <v>2</v>
      </c>
      <c r="D17">
        <v>2</v>
      </c>
      <c r="E17">
        <v>2</v>
      </c>
      <c r="F17">
        <v>2</v>
      </c>
      <c r="G17">
        <v>2</v>
      </c>
      <c r="H17">
        <v>2</v>
      </c>
      <c r="I17">
        <v>4</v>
      </c>
    </row>
    <row r="18" spans="1:11">
      <c r="A18" t="s">
        <v>12</v>
      </c>
      <c r="B18">
        <v>17</v>
      </c>
      <c r="C18">
        <v>30</v>
      </c>
      <c r="D18">
        <v>43</v>
      </c>
      <c r="E18">
        <v>35</v>
      </c>
      <c r="F18">
        <v>48</v>
      </c>
      <c r="G18">
        <v>29</v>
      </c>
      <c r="H18">
        <v>22</v>
      </c>
      <c r="I18">
        <v>15</v>
      </c>
    </row>
    <row r="19" spans="1:11">
      <c r="A19" t="s">
        <v>14</v>
      </c>
      <c r="B19" s="4" t="s">
        <v>29</v>
      </c>
      <c r="C19" s="4" t="s">
        <v>29</v>
      </c>
      <c r="D19" s="4" t="s">
        <v>29</v>
      </c>
      <c r="E19" s="4" t="s">
        <v>29</v>
      </c>
      <c r="F19" s="4" t="s">
        <v>29</v>
      </c>
      <c r="G19" s="4" t="s">
        <v>29</v>
      </c>
      <c r="H19" s="4" t="s">
        <v>29</v>
      </c>
      <c r="I19" s="4" t="s">
        <v>29</v>
      </c>
    </row>
    <row r="20" spans="1:11">
      <c r="A20" s="7" t="s">
        <v>15</v>
      </c>
      <c r="B20" s="1">
        <v>0.10666666599999999</v>
      </c>
      <c r="C20" s="1">
        <v>0.84178115922499996</v>
      </c>
      <c r="D20" s="1">
        <v>0.89384142403099998</v>
      </c>
      <c r="E20" s="1">
        <v>0.91775462567099997</v>
      </c>
      <c r="F20" s="1">
        <v>0.91462138650000002</v>
      </c>
      <c r="G20" s="1">
        <v>0.91906294931300003</v>
      </c>
      <c r="H20" s="1">
        <v>0.88287176941400003</v>
      </c>
      <c r="I20" s="1">
        <v>0.691062648931</v>
      </c>
      <c r="K20" s="1"/>
    </row>
    <row r="21" spans="1:11">
      <c r="A21" s="7" t="s">
        <v>16</v>
      </c>
      <c r="B21" s="1">
        <v>0.63821516593799998</v>
      </c>
      <c r="C21" s="1">
        <v>0.68934817632699996</v>
      </c>
      <c r="D21" s="1">
        <v>0.394975974901</v>
      </c>
      <c r="E21" s="1">
        <v>0.28852670479199999</v>
      </c>
      <c r="F21" s="1">
        <v>0.55589319848600005</v>
      </c>
      <c r="G21" s="1">
        <v>0.20187745660600001</v>
      </c>
      <c r="H21" s="1">
        <v>0.30101878899099999</v>
      </c>
      <c r="I21" s="1">
        <v>0.68460508898100003</v>
      </c>
      <c r="K21" s="1"/>
    </row>
    <row r="22" spans="1:11">
      <c r="A22" t="s">
        <v>17</v>
      </c>
      <c r="B22" s="25">
        <f>B21/SQRT(B18)</f>
        <v>0.15478991417843979</v>
      </c>
      <c r="C22" s="25">
        <f t="shared" ref="C22:I22" si="1">C21/SQRT(C18)</f>
        <v>0.12585718204978222</v>
      </c>
      <c r="D22" s="25">
        <f t="shared" si="1"/>
        <v>6.023327148812925E-2</v>
      </c>
      <c r="E22" s="25">
        <f t="shared" si="1"/>
        <v>4.8769914431551493E-2</v>
      </c>
      <c r="F22" s="25">
        <f t="shared" si="1"/>
        <v>8.0236271946643553E-2</v>
      </c>
      <c r="G22" s="25">
        <f t="shared" si="1"/>
        <v>3.7487702574774288E-2</v>
      </c>
      <c r="H22" s="25">
        <f t="shared" si="1"/>
        <v>6.4177421449379532E-2</v>
      </c>
      <c r="I22" s="25">
        <f t="shared" si="1"/>
        <v>0.17676427389015065</v>
      </c>
    </row>
    <row r="23" spans="1:11">
      <c r="A23" t="s">
        <v>18</v>
      </c>
      <c r="B23" s="4" t="s">
        <v>30</v>
      </c>
      <c r="C23" s="4" t="s">
        <v>30</v>
      </c>
      <c r="D23" s="4" t="s">
        <v>30</v>
      </c>
      <c r="E23" s="4" t="s">
        <v>30</v>
      </c>
      <c r="F23" s="4" t="s">
        <v>30</v>
      </c>
      <c r="G23" s="4" t="s">
        <v>30</v>
      </c>
      <c r="H23" s="4" t="s">
        <v>30</v>
      </c>
      <c r="I23" s="4" t="s">
        <v>30</v>
      </c>
    </row>
    <row r="24" spans="1:11">
      <c r="A24" t="s">
        <v>1</v>
      </c>
      <c r="B24" s="4" t="s">
        <v>117</v>
      </c>
      <c r="C24" s="4" t="s">
        <v>117</v>
      </c>
      <c r="D24" s="4" t="s">
        <v>117</v>
      </c>
      <c r="E24" s="4" t="s">
        <v>117</v>
      </c>
      <c r="F24" s="4" t="s">
        <v>117</v>
      </c>
      <c r="G24" s="4" t="s">
        <v>117</v>
      </c>
      <c r="H24" s="4" t="s">
        <v>117</v>
      </c>
      <c r="I24" s="4" t="s">
        <v>117</v>
      </c>
    </row>
    <row r="27" spans="1:11">
      <c r="B27" s="6" t="s">
        <v>115</v>
      </c>
    </row>
    <row r="28" spans="1:11">
      <c r="B28" s="6" t="s">
        <v>27</v>
      </c>
    </row>
    <row r="29" spans="1:11">
      <c r="B29" s="2" t="s">
        <v>21</v>
      </c>
      <c r="C29" t="s">
        <v>20</v>
      </c>
      <c r="D29" s="2" t="s">
        <v>19</v>
      </c>
      <c r="E29" s="2" t="s">
        <v>22</v>
      </c>
      <c r="F29" s="3" t="s">
        <v>23</v>
      </c>
      <c r="G29" s="3" t="s">
        <v>24</v>
      </c>
      <c r="H29" s="3" t="s">
        <v>25</v>
      </c>
      <c r="I29" s="3" t="s">
        <v>26</v>
      </c>
    </row>
    <row r="30" spans="1:11">
      <c r="A30" t="s">
        <v>85</v>
      </c>
      <c r="B30">
        <v>2</v>
      </c>
      <c r="C30">
        <v>3</v>
      </c>
      <c r="D30">
        <v>2</v>
      </c>
      <c r="E30">
        <v>2</v>
      </c>
      <c r="F30">
        <v>2</v>
      </c>
      <c r="G30">
        <v>2</v>
      </c>
      <c r="H30">
        <v>2</v>
      </c>
      <c r="I30">
        <v>2</v>
      </c>
    </row>
    <row r="31" spans="1:11">
      <c r="A31" t="s">
        <v>12</v>
      </c>
      <c r="B31">
        <v>47</v>
      </c>
      <c r="C31">
        <v>39</v>
      </c>
      <c r="D31">
        <v>37</v>
      </c>
      <c r="E31">
        <v>31</v>
      </c>
      <c r="F31">
        <v>26</v>
      </c>
      <c r="G31">
        <v>17</v>
      </c>
      <c r="H31">
        <v>23</v>
      </c>
      <c r="I31">
        <v>17</v>
      </c>
    </row>
    <row r="32" spans="1:11">
      <c r="A32" t="s">
        <v>14</v>
      </c>
      <c r="B32" s="4" t="s">
        <v>29</v>
      </c>
      <c r="C32" s="4" t="s">
        <v>29</v>
      </c>
      <c r="D32" s="4" t="s">
        <v>29</v>
      </c>
      <c r="E32" s="4" t="s">
        <v>29</v>
      </c>
      <c r="F32" s="4" t="s">
        <v>29</v>
      </c>
      <c r="G32" s="4" t="s">
        <v>29</v>
      </c>
      <c r="H32" s="4" t="s">
        <v>29</v>
      </c>
      <c r="I32" s="4" t="s">
        <v>29</v>
      </c>
    </row>
    <row r="33" spans="1:9">
      <c r="A33" s="7" t="s">
        <v>15</v>
      </c>
      <c r="B33" s="24">
        <v>1.003176910858</v>
      </c>
      <c r="C33" s="24">
        <v>1.0181268882200001</v>
      </c>
      <c r="D33" s="24">
        <v>1.0246388903400001</v>
      </c>
      <c r="E33" s="24">
        <v>1.05313146396</v>
      </c>
      <c r="F33" s="24">
        <v>1.03483837096</v>
      </c>
      <c r="G33" s="24">
        <v>1.01764752643</v>
      </c>
      <c r="H33" s="24">
        <v>1.01217606459</v>
      </c>
      <c r="I33" s="24">
        <v>1.00769373624</v>
      </c>
    </row>
    <row r="34" spans="1:9">
      <c r="A34" s="7" t="s">
        <v>16</v>
      </c>
      <c r="B34" s="24">
        <v>5.1592941457158391E-2</v>
      </c>
      <c r="C34" s="24">
        <v>3.9987760480099999E-2</v>
      </c>
      <c r="D34" s="24">
        <v>8.0079320691900005E-2</v>
      </c>
      <c r="E34" s="24">
        <v>4.2988023839200001E-2</v>
      </c>
      <c r="F34" s="24">
        <v>7.4331842934100001E-2</v>
      </c>
      <c r="G34" s="24">
        <v>4.0941632262800003E-2</v>
      </c>
      <c r="H34" s="24">
        <v>3.6305924617899998E-2</v>
      </c>
      <c r="I34" s="24">
        <v>3.0745499372900002E-2</v>
      </c>
    </row>
    <row r="35" spans="1:9">
      <c r="A35" t="s">
        <v>17</v>
      </c>
      <c r="B35" s="25">
        <f>B34/SQRT(B31)</f>
        <v>7.5256039669997802E-3</v>
      </c>
      <c r="C35" s="25">
        <f t="shared" ref="C35:I35" si="2">C34/SQRT(C31)</f>
        <v>6.4031662604784375E-3</v>
      </c>
      <c r="D35" s="25">
        <f t="shared" si="2"/>
        <v>1.3164959225849305E-2</v>
      </c>
      <c r="E35" s="25">
        <f t="shared" si="2"/>
        <v>7.7208770051737166E-3</v>
      </c>
      <c r="F35" s="25">
        <f t="shared" si="2"/>
        <v>1.4577673753934227E-2</v>
      </c>
      <c r="G35" s="25">
        <f t="shared" si="2"/>
        <v>9.929804370865894E-3</v>
      </c>
      <c r="H35" s="25">
        <f t="shared" si="2"/>
        <v>7.5703085985017451E-3</v>
      </c>
      <c r="I35" s="25">
        <f t="shared" si="2"/>
        <v>7.4568789074604853E-3</v>
      </c>
    </row>
    <row r="36" spans="1:9">
      <c r="A36" t="s">
        <v>18</v>
      </c>
      <c r="B36" s="4" t="s">
        <v>30</v>
      </c>
      <c r="C36" s="4" t="s">
        <v>30</v>
      </c>
      <c r="D36" s="4" t="s">
        <v>30</v>
      </c>
      <c r="E36" s="4" t="s">
        <v>30</v>
      </c>
      <c r="F36" s="4" t="s">
        <v>30</v>
      </c>
      <c r="G36" s="4" t="s">
        <v>30</v>
      </c>
      <c r="H36" s="4" t="s">
        <v>30</v>
      </c>
      <c r="I36" s="4" t="s">
        <v>30</v>
      </c>
    </row>
    <row r="37" spans="1:9">
      <c r="A37" t="s">
        <v>1</v>
      </c>
      <c r="B37" s="4" t="s">
        <v>120</v>
      </c>
      <c r="C37" s="27" t="s">
        <v>120</v>
      </c>
      <c r="D37" s="27" t="s">
        <v>120</v>
      </c>
      <c r="E37" s="27" t="s">
        <v>120</v>
      </c>
      <c r="F37" s="27" t="s">
        <v>120</v>
      </c>
      <c r="G37" s="27" t="s">
        <v>120</v>
      </c>
      <c r="H37" s="27" t="s">
        <v>120</v>
      </c>
      <c r="I37" s="27" t="s">
        <v>120</v>
      </c>
    </row>
    <row r="38" spans="1:9">
      <c r="B38" s="4"/>
      <c r="C38" s="4"/>
      <c r="D38" s="4"/>
      <c r="E38" s="4"/>
      <c r="F38" s="4"/>
      <c r="G38" s="4"/>
      <c r="H38" s="4"/>
      <c r="I38" s="4"/>
    </row>
    <row r="40" spans="1:9">
      <c r="B40" s="6" t="s">
        <v>28</v>
      </c>
    </row>
    <row r="41" spans="1:9">
      <c r="B41" s="2" t="s">
        <v>21</v>
      </c>
      <c r="C41" t="s">
        <v>20</v>
      </c>
      <c r="D41" s="2" t="s">
        <v>19</v>
      </c>
      <c r="E41" s="2" t="s">
        <v>22</v>
      </c>
      <c r="F41" s="3" t="s">
        <v>23</v>
      </c>
      <c r="G41" s="3" t="s">
        <v>24</v>
      </c>
      <c r="H41" s="3" t="s">
        <v>25</v>
      </c>
      <c r="I41" s="3" t="s">
        <v>26</v>
      </c>
    </row>
    <row r="42" spans="1:9">
      <c r="A42" t="s">
        <v>85</v>
      </c>
      <c r="B42">
        <v>2</v>
      </c>
      <c r="C42">
        <v>2</v>
      </c>
      <c r="D42">
        <v>2</v>
      </c>
      <c r="E42">
        <v>2</v>
      </c>
      <c r="F42">
        <v>2</v>
      </c>
      <c r="G42">
        <v>2</v>
      </c>
      <c r="H42">
        <v>2</v>
      </c>
      <c r="I42">
        <v>4</v>
      </c>
    </row>
    <row r="43" spans="1:9">
      <c r="A43" t="s">
        <v>12</v>
      </c>
      <c r="B43">
        <v>87</v>
      </c>
      <c r="C43">
        <v>30</v>
      </c>
      <c r="D43">
        <v>43</v>
      </c>
      <c r="E43">
        <v>35</v>
      </c>
      <c r="F43">
        <v>48</v>
      </c>
      <c r="G43">
        <v>29</v>
      </c>
      <c r="H43">
        <v>22</v>
      </c>
      <c r="I43">
        <v>15</v>
      </c>
    </row>
    <row r="44" spans="1:9">
      <c r="A44" t="s">
        <v>14</v>
      </c>
      <c r="B44" s="4" t="s">
        <v>29</v>
      </c>
      <c r="C44" s="4" t="s">
        <v>29</v>
      </c>
      <c r="D44" s="4" t="s">
        <v>29</v>
      </c>
      <c r="E44" s="4" t="s">
        <v>29</v>
      </c>
      <c r="F44" s="4" t="s">
        <v>29</v>
      </c>
      <c r="G44" s="4" t="s">
        <v>29</v>
      </c>
      <c r="H44" s="4" t="s">
        <v>29</v>
      </c>
      <c r="I44" s="4" t="s">
        <v>29</v>
      </c>
    </row>
    <row r="45" spans="1:9">
      <c r="A45" s="7" t="s">
        <v>15</v>
      </c>
      <c r="B45">
        <v>1.0216983180294701</v>
      </c>
      <c r="C45" s="24">
        <v>1.0406430310599999</v>
      </c>
      <c r="D45" s="24">
        <v>1.08696414922</v>
      </c>
      <c r="E45" s="24">
        <v>1.0881275214999999</v>
      </c>
      <c r="F45" s="24">
        <v>1.0639677995200001</v>
      </c>
      <c r="G45" s="24">
        <v>1.0645246420800001</v>
      </c>
      <c r="H45" s="24">
        <v>1.0387532097300001</v>
      </c>
      <c r="I45" s="24">
        <v>1.0318199403099999</v>
      </c>
    </row>
    <row r="46" spans="1:9">
      <c r="A46" s="7" t="s">
        <v>16</v>
      </c>
      <c r="B46" s="24">
        <v>4.4861784215170251E-2</v>
      </c>
      <c r="C46" s="24">
        <v>4.7297805372900001E-2</v>
      </c>
      <c r="D46" s="24">
        <v>8.0127943739999999E-2</v>
      </c>
      <c r="E46" s="24">
        <v>8.2294703817499995E-2</v>
      </c>
      <c r="F46" s="24">
        <v>0.115922342673</v>
      </c>
      <c r="G46" s="24">
        <v>5.6384291336000002E-2</v>
      </c>
      <c r="H46" s="24">
        <v>6.54423544025E-2</v>
      </c>
      <c r="I46" s="24">
        <v>1.62425456199E-2</v>
      </c>
    </row>
    <row r="47" spans="1:9">
      <c r="A47" t="s">
        <v>17</v>
      </c>
      <c r="B47">
        <v>2.5478769918519501E-3</v>
      </c>
      <c r="C47" s="25">
        <f t="shared" ref="C47:I47" si="3">C46/SQRT(C43)</f>
        <v>8.6353583077421244E-3</v>
      </c>
      <c r="D47" s="25">
        <f t="shared" si="3"/>
        <v>1.2219396864041381E-2</v>
      </c>
      <c r="E47" s="25">
        <f t="shared" si="3"/>
        <v>1.3910343814596642E-2</v>
      </c>
      <c r="F47" s="25">
        <f t="shared" si="3"/>
        <v>1.6731948936837149E-2</v>
      </c>
      <c r="G47" s="25">
        <f t="shared" si="3"/>
        <v>1.0470300047511935E-2</v>
      </c>
      <c r="H47" s="25">
        <f t="shared" si="3"/>
        <v>1.3952356838610736E-2</v>
      </c>
      <c r="I47" s="25">
        <f t="shared" si="3"/>
        <v>4.1938072457257947E-3</v>
      </c>
    </row>
    <row r="48" spans="1:9">
      <c r="A48" t="s">
        <v>18</v>
      </c>
      <c r="B48" s="4" t="s">
        <v>30</v>
      </c>
      <c r="C48" s="4" t="s">
        <v>30</v>
      </c>
      <c r="D48" s="4" t="s">
        <v>30</v>
      </c>
      <c r="E48" s="4" t="s">
        <v>30</v>
      </c>
      <c r="F48" s="4" t="s">
        <v>30</v>
      </c>
      <c r="G48" s="4" t="s">
        <v>30</v>
      </c>
      <c r="H48" s="4" t="s">
        <v>30</v>
      </c>
      <c r="I48" s="4" t="s">
        <v>30</v>
      </c>
    </row>
    <row r="49" spans="1:9">
      <c r="A49" t="s">
        <v>1</v>
      </c>
      <c r="B49" s="27" t="s">
        <v>120</v>
      </c>
      <c r="C49" s="27" t="s">
        <v>120</v>
      </c>
      <c r="D49" s="27" t="s">
        <v>120</v>
      </c>
      <c r="E49" s="27" t="s">
        <v>120</v>
      </c>
      <c r="F49" s="27" t="s">
        <v>120</v>
      </c>
      <c r="G49" s="27" t="s">
        <v>120</v>
      </c>
      <c r="H49" s="27" t="s">
        <v>120</v>
      </c>
      <c r="I49" s="27" t="s">
        <v>120</v>
      </c>
    </row>
    <row r="52" spans="1:9">
      <c r="B52" s="6" t="s">
        <v>31</v>
      </c>
    </row>
    <row r="53" spans="1:9">
      <c r="B53" s="6" t="s">
        <v>27</v>
      </c>
    </row>
    <row r="54" spans="1:9">
      <c r="B54" s="2" t="s">
        <v>21</v>
      </c>
      <c r="C54" t="s">
        <v>20</v>
      </c>
      <c r="D54" s="2" t="s">
        <v>19</v>
      </c>
      <c r="E54" s="2" t="s">
        <v>22</v>
      </c>
      <c r="F54" s="3" t="s">
        <v>23</v>
      </c>
      <c r="G54" s="3" t="s">
        <v>24</v>
      </c>
      <c r="H54" s="3" t="s">
        <v>25</v>
      </c>
      <c r="I54" s="3" t="s">
        <v>26</v>
      </c>
    </row>
    <row r="55" spans="1:9">
      <c r="A55" t="s">
        <v>85</v>
      </c>
      <c r="B55">
        <v>2</v>
      </c>
      <c r="C55">
        <v>3</v>
      </c>
      <c r="D55">
        <v>2</v>
      </c>
      <c r="E55">
        <v>2</v>
      </c>
      <c r="F55">
        <v>2</v>
      </c>
      <c r="G55">
        <v>2</v>
      </c>
      <c r="H55">
        <v>2</v>
      </c>
      <c r="I55">
        <v>2</v>
      </c>
    </row>
    <row r="56" spans="1:9">
      <c r="A56" t="s">
        <v>12</v>
      </c>
      <c r="B56">
        <v>71</v>
      </c>
      <c r="C56">
        <v>96</v>
      </c>
      <c r="D56">
        <v>30</v>
      </c>
      <c r="E56">
        <v>44</v>
      </c>
      <c r="F56">
        <v>23</v>
      </c>
      <c r="G56">
        <v>46</v>
      </c>
      <c r="H56">
        <v>44</v>
      </c>
      <c r="I56">
        <v>15</v>
      </c>
    </row>
    <row r="57" spans="1:9">
      <c r="A57" t="s">
        <v>14</v>
      </c>
      <c r="B57" s="4" t="s">
        <v>29</v>
      </c>
      <c r="C57" s="4" t="s">
        <v>29</v>
      </c>
      <c r="D57" s="4" t="s">
        <v>29</v>
      </c>
      <c r="E57" s="4" t="s">
        <v>29</v>
      </c>
      <c r="F57" s="4" t="s">
        <v>29</v>
      </c>
      <c r="G57" s="4" t="s">
        <v>29</v>
      </c>
      <c r="H57" s="4" t="s">
        <v>29</v>
      </c>
      <c r="I57" s="4" t="s">
        <v>29</v>
      </c>
    </row>
    <row r="58" spans="1:9">
      <c r="A58" s="1" t="s">
        <v>15</v>
      </c>
      <c r="B58" s="1">
        <v>0.99671280511818805</v>
      </c>
      <c r="C58" s="1">
        <v>0.98940430453999995</v>
      </c>
      <c r="D58" s="1">
        <v>1.00081763734</v>
      </c>
      <c r="E58" s="1">
        <v>0.99944789787900001</v>
      </c>
      <c r="F58" s="1">
        <v>1.00545928078</v>
      </c>
      <c r="G58" s="1">
        <v>0.99970810821599998</v>
      </c>
      <c r="H58" s="1">
        <v>0.99648244343299996</v>
      </c>
      <c r="I58" s="1">
        <v>0.99250110853200002</v>
      </c>
    </row>
    <row r="59" spans="1:9">
      <c r="A59" s="1" t="s">
        <v>16</v>
      </c>
      <c r="B59" s="1">
        <v>1.5888795007660442E-2</v>
      </c>
      <c r="C59" s="1">
        <v>4.1501650419499998E-2</v>
      </c>
      <c r="D59" s="1">
        <v>2.80112059205E-2</v>
      </c>
      <c r="E59" s="1">
        <v>2.5298441877900001E-2</v>
      </c>
      <c r="F59" s="1">
        <v>5.0416958663700003E-2</v>
      </c>
      <c r="G59" s="1">
        <v>2.1855849653600001E-2</v>
      </c>
      <c r="H59" s="1">
        <v>1.73763858677E-2</v>
      </c>
      <c r="I59" s="1">
        <v>1.7945129003799999E-2</v>
      </c>
    </row>
    <row r="60" spans="1:9">
      <c r="A60" t="s">
        <v>17</v>
      </c>
      <c r="B60" s="25">
        <f t="shared" ref="B60:I60" si="4">B59/SQRT(B56)</f>
        <v>1.8856530485893478E-3</v>
      </c>
      <c r="C60" s="25">
        <f t="shared" si="4"/>
        <v>4.2357444587974346E-3</v>
      </c>
      <c r="D60" s="25">
        <f t="shared" si="4"/>
        <v>5.1141231151933704E-3</v>
      </c>
      <c r="E60" s="25">
        <f t="shared" si="4"/>
        <v>3.8138836131640162E-3</v>
      </c>
      <c r="F60" s="25">
        <f t="shared" si="4"/>
        <v>1.0512662594301166E-2</v>
      </c>
      <c r="G60" s="25">
        <f t="shared" si="4"/>
        <v>3.2224692263541151E-3</v>
      </c>
      <c r="H60" s="25">
        <f t="shared" si="4"/>
        <v>2.6195887334361386E-3</v>
      </c>
      <c r="I60" s="25">
        <f t="shared" si="4"/>
        <v>4.6334123851507394E-3</v>
      </c>
    </row>
    <row r="61" spans="1:9">
      <c r="A61" t="s">
        <v>18</v>
      </c>
      <c r="B61" s="4" t="s">
        <v>30</v>
      </c>
      <c r="C61" s="4" t="s">
        <v>30</v>
      </c>
      <c r="D61" s="4" t="s">
        <v>30</v>
      </c>
      <c r="E61" s="4" t="s">
        <v>30</v>
      </c>
      <c r="F61" s="4" t="s">
        <v>30</v>
      </c>
      <c r="G61" s="4" t="s">
        <v>30</v>
      </c>
      <c r="H61" s="4" t="s">
        <v>30</v>
      </c>
      <c r="I61" s="4" t="s">
        <v>30</v>
      </c>
    </row>
    <row r="62" spans="1:9">
      <c r="A62" t="s">
        <v>1</v>
      </c>
      <c r="B62" s="27" t="s">
        <v>120</v>
      </c>
      <c r="C62" s="27" t="s">
        <v>120</v>
      </c>
      <c r="D62" s="27" t="s">
        <v>120</v>
      </c>
      <c r="E62" s="27" t="s">
        <v>120</v>
      </c>
      <c r="F62" s="27" t="s">
        <v>120</v>
      </c>
      <c r="G62" s="27" t="s">
        <v>120</v>
      </c>
      <c r="H62" s="27" t="s">
        <v>120</v>
      </c>
      <c r="I62" s="27" t="s">
        <v>120</v>
      </c>
    </row>
    <row r="64" spans="1:9">
      <c r="B64" s="6" t="s">
        <v>28</v>
      </c>
    </row>
    <row r="65" spans="1:9">
      <c r="B65" s="2" t="s">
        <v>21</v>
      </c>
      <c r="C65" t="s">
        <v>20</v>
      </c>
      <c r="D65" s="2" t="s">
        <v>19</v>
      </c>
      <c r="E65" s="2" t="s">
        <v>22</v>
      </c>
      <c r="F65" s="3" t="s">
        <v>23</v>
      </c>
      <c r="G65" s="3" t="s">
        <v>24</v>
      </c>
      <c r="H65" s="3" t="s">
        <v>25</v>
      </c>
      <c r="I65" s="3" t="s">
        <v>26</v>
      </c>
    </row>
    <row r="66" spans="1:9">
      <c r="A66" t="s">
        <v>13</v>
      </c>
      <c r="B66">
        <v>2</v>
      </c>
      <c r="C66">
        <v>2</v>
      </c>
      <c r="D66">
        <v>2</v>
      </c>
      <c r="E66">
        <v>2</v>
      </c>
      <c r="F66">
        <v>2</v>
      </c>
      <c r="G66">
        <v>2</v>
      </c>
      <c r="H66">
        <v>2</v>
      </c>
      <c r="I66">
        <v>4</v>
      </c>
    </row>
    <row r="67" spans="1:9">
      <c r="A67" t="s">
        <v>12</v>
      </c>
      <c r="B67">
        <v>83</v>
      </c>
      <c r="C67">
        <v>40</v>
      </c>
      <c r="D67">
        <v>39</v>
      </c>
      <c r="E67">
        <v>18</v>
      </c>
      <c r="F67">
        <v>60</v>
      </c>
      <c r="G67">
        <v>36</v>
      </c>
      <c r="H67">
        <v>20</v>
      </c>
      <c r="I67">
        <v>34</v>
      </c>
    </row>
    <row r="68" spans="1:9">
      <c r="A68" t="s">
        <v>14</v>
      </c>
      <c r="B68" s="4" t="s">
        <v>29</v>
      </c>
      <c r="C68" s="4" t="s">
        <v>29</v>
      </c>
      <c r="D68" s="4" t="s">
        <v>29</v>
      </c>
      <c r="E68" s="4" t="s">
        <v>29</v>
      </c>
      <c r="F68" s="4" t="s">
        <v>29</v>
      </c>
      <c r="G68" s="4" t="s">
        <v>29</v>
      </c>
      <c r="H68" s="4" t="s">
        <v>29</v>
      </c>
      <c r="I68" s="4" t="s">
        <v>29</v>
      </c>
    </row>
    <row r="69" spans="1:9">
      <c r="A69" s="7" t="s">
        <v>15</v>
      </c>
      <c r="B69" s="24">
        <v>0.99879181768970504</v>
      </c>
      <c r="C69" s="24">
        <v>0.98738418657299998</v>
      </c>
      <c r="D69" s="24">
        <v>1.00631128992</v>
      </c>
      <c r="E69" s="24">
        <v>0.99636277613099999</v>
      </c>
      <c r="F69" s="24">
        <v>1.0152196736000001</v>
      </c>
      <c r="G69" s="24">
        <v>1.0178656209600001</v>
      </c>
      <c r="H69" s="24">
        <v>1.01514162652</v>
      </c>
      <c r="I69" s="24">
        <v>1.01339177925</v>
      </c>
    </row>
    <row r="70" spans="1:9">
      <c r="A70" s="7" t="s">
        <v>16</v>
      </c>
      <c r="B70" s="24">
        <v>0.11307634175026943</v>
      </c>
      <c r="C70" s="24">
        <v>1.89548334979E-2</v>
      </c>
      <c r="D70" s="24">
        <v>2.67660843795E-2</v>
      </c>
      <c r="E70" s="24">
        <v>4.5957143155100001E-2</v>
      </c>
      <c r="F70" s="24">
        <v>3.8999953316299997E-2</v>
      </c>
      <c r="G70" s="24">
        <v>2.6402565564800001E-2</v>
      </c>
      <c r="H70" s="24">
        <v>3.4022188668599997E-2</v>
      </c>
      <c r="I70" s="24">
        <v>3.1091644906199999E-2</v>
      </c>
    </row>
    <row r="71" spans="1:9">
      <c r="A71" t="s">
        <v>17</v>
      </c>
      <c r="B71" s="25">
        <v>3.1743591625172599E-3</v>
      </c>
      <c r="C71" s="25">
        <f t="shared" ref="C71:I71" si="5">C70/SQRT(C67)</f>
        <v>2.9970223261310213E-3</v>
      </c>
      <c r="D71" s="25">
        <f t="shared" si="5"/>
        <v>4.286003676280516E-3</v>
      </c>
      <c r="E71" s="25">
        <f t="shared" si="5"/>
        <v>1.0832202522977379E-2</v>
      </c>
      <c r="F71" s="25">
        <f t="shared" si="5"/>
        <v>5.0348723232298866E-3</v>
      </c>
      <c r="G71" s="25">
        <f t="shared" si="5"/>
        <v>4.4004275941333338E-3</v>
      </c>
      <c r="H71" s="25">
        <f t="shared" si="5"/>
        <v>7.6075926606312657E-3</v>
      </c>
      <c r="I71" s="25">
        <f t="shared" si="5"/>
        <v>5.3321731111665915E-3</v>
      </c>
    </row>
    <row r="72" spans="1:9">
      <c r="A72" t="s">
        <v>18</v>
      </c>
      <c r="B72" s="4" t="s">
        <v>30</v>
      </c>
      <c r="C72" s="4" t="s">
        <v>30</v>
      </c>
      <c r="D72" s="4" t="s">
        <v>30</v>
      </c>
      <c r="E72" s="4" t="s">
        <v>30</v>
      </c>
      <c r="F72" s="4" t="s">
        <v>30</v>
      </c>
      <c r="G72" s="4" t="s">
        <v>30</v>
      </c>
      <c r="H72" s="4" t="s">
        <v>30</v>
      </c>
      <c r="I72" s="4" t="s">
        <v>30</v>
      </c>
    </row>
    <row r="73" spans="1:9">
      <c r="A73" t="s">
        <v>1</v>
      </c>
      <c r="B73" s="27" t="s">
        <v>120</v>
      </c>
      <c r="C73" s="27" t="s">
        <v>120</v>
      </c>
      <c r="D73" s="27" t="s">
        <v>120</v>
      </c>
      <c r="E73" s="27" t="s">
        <v>120</v>
      </c>
      <c r="F73" s="27" t="s">
        <v>120</v>
      </c>
      <c r="G73" s="27" t="s">
        <v>120</v>
      </c>
      <c r="H73" s="27" t="s">
        <v>120</v>
      </c>
      <c r="I73" s="27" t="s">
        <v>120</v>
      </c>
    </row>
    <row r="75" spans="1:9">
      <c r="B75" s="6" t="s">
        <v>122</v>
      </c>
    </row>
    <row r="76" spans="1:9">
      <c r="B76" s="6" t="s">
        <v>123</v>
      </c>
    </row>
    <row r="77" spans="1:9">
      <c r="B77" t="s">
        <v>20</v>
      </c>
      <c r="C77" s="2" t="s">
        <v>19</v>
      </c>
      <c r="D77" s="2" t="s">
        <v>22</v>
      </c>
      <c r="E77" s="3" t="s">
        <v>23</v>
      </c>
      <c r="F77" s="3" t="s">
        <v>24</v>
      </c>
      <c r="G77" s="3" t="s">
        <v>25</v>
      </c>
      <c r="H77" s="3" t="s">
        <v>26</v>
      </c>
    </row>
    <row r="78" spans="1:9">
      <c r="A78" t="s">
        <v>13</v>
      </c>
      <c r="B78">
        <v>5</v>
      </c>
      <c r="C78">
        <v>5</v>
      </c>
      <c r="D78">
        <v>5</v>
      </c>
      <c r="E78">
        <v>5</v>
      </c>
      <c r="F78">
        <v>5</v>
      </c>
      <c r="G78">
        <v>5</v>
      </c>
      <c r="H78">
        <v>5</v>
      </c>
    </row>
    <row r="79" spans="1:9">
      <c r="A79" t="s">
        <v>12</v>
      </c>
      <c r="B79">
        <v>92</v>
      </c>
      <c r="C79">
        <v>54</v>
      </c>
      <c r="D79">
        <v>89</v>
      </c>
      <c r="E79">
        <v>88</v>
      </c>
      <c r="F79">
        <v>116</v>
      </c>
      <c r="G79">
        <v>83</v>
      </c>
      <c r="H79">
        <v>116</v>
      </c>
    </row>
    <row r="80" spans="1:9">
      <c r="A80" t="s">
        <v>14</v>
      </c>
      <c r="B80">
        <v>0.99491802370593596</v>
      </c>
      <c r="C80">
        <v>1.0100786706217182</v>
      </c>
      <c r="D80">
        <v>1.1121378575778902</v>
      </c>
      <c r="E80">
        <v>1.1070484277411572</v>
      </c>
      <c r="F80">
        <v>1.1019658750726962</v>
      </c>
      <c r="G80">
        <v>1.0780763916999041</v>
      </c>
      <c r="H80">
        <v>1.0650093163772267</v>
      </c>
    </row>
    <row r="81" spans="1:8">
      <c r="A81" s="7" t="s">
        <v>15</v>
      </c>
      <c r="B81">
        <v>0.99394034028831002</v>
      </c>
      <c r="C81">
        <v>1.0073763837758438</v>
      </c>
      <c r="D81">
        <v>1.1058398387732398</v>
      </c>
      <c r="E81">
        <v>1.0947236257063939</v>
      </c>
      <c r="F81">
        <v>1.0905119558917808</v>
      </c>
      <c r="G81">
        <v>1.0727702331797955</v>
      </c>
      <c r="H81">
        <v>1.0678555788325768</v>
      </c>
    </row>
    <row r="82" spans="1:8">
      <c r="A82" s="7" t="s">
        <v>16</v>
      </c>
      <c r="B82">
        <v>1.9844913532493114E-2</v>
      </c>
      <c r="C82">
        <v>2.1015969879934111E-2</v>
      </c>
      <c r="D82">
        <v>6.2385540416831461E-2</v>
      </c>
      <c r="E82">
        <v>6.8621209212171561E-2</v>
      </c>
      <c r="F82">
        <v>7.4571640626572011E-2</v>
      </c>
      <c r="G82">
        <v>6.7290196936890923E-2</v>
      </c>
      <c r="H82">
        <v>4.6371548931244295E-2</v>
      </c>
    </row>
    <row r="83" spans="1:8">
      <c r="A83" t="s">
        <v>17</v>
      </c>
      <c r="B83">
        <v>2.0689752586205579E-3</v>
      </c>
      <c r="C83">
        <v>2.8599112586410458E-3</v>
      </c>
      <c r="D83">
        <v>6.6128540584892443E-3</v>
      </c>
      <c r="E83">
        <v>7.3150454806115948E-3</v>
      </c>
      <c r="F83">
        <v>6.9238030122844348E-3</v>
      </c>
      <c r="G83">
        <v>7.3860586713383599E-3</v>
      </c>
      <c r="H83">
        <v>4.3054902302905587E-3</v>
      </c>
    </row>
    <row r="85" spans="1:8">
      <c r="B85" s="6" t="s">
        <v>121</v>
      </c>
    </row>
    <row r="86" spans="1:8">
      <c r="B86" s="6" t="s">
        <v>32</v>
      </c>
      <c r="C86" s="6"/>
      <c r="D86" s="6" t="s">
        <v>33</v>
      </c>
    </row>
    <row r="87" spans="1:8">
      <c r="B87" s="7" t="s">
        <v>39</v>
      </c>
      <c r="C87" s="7" t="s">
        <v>40</v>
      </c>
      <c r="D87" s="7" t="s">
        <v>39</v>
      </c>
      <c r="E87" s="7" t="s">
        <v>40</v>
      </c>
    </row>
    <row r="88" spans="1:8">
      <c r="A88" t="s">
        <v>85</v>
      </c>
      <c r="B88" s="7">
        <v>3</v>
      </c>
      <c r="C88" s="7"/>
      <c r="D88" s="7">
        <v>3</v>
      </c>
      <c r="E88" s="7"/>
    </row>
    <row r="89" spans="1:8">
      <c r="A89" t="s">
        <v>12</v>
      </c>
      <c r="B89" s="7">
        <v>42</v>
      </c>
      <c r="C89" s="7"/>
      <c r="D89" s="7">
        <v>42</v>
      </c>
      <c r="E89" s="7"/>
    </row>
    <row r="90" spans="1:8">
      <c r="A90" t="s">
        <v>14</v>
      </c>
      <c r="B90" s="8" t="s">
        <v>29</v>
      </c>
      <c r="C90" s="8" t="s">
        <v>29</v>
      </c>
      <c r="D90" s="8" t="s">
        <v>29</v>
      </c>
      <c r="E90" s="8" t="s">
        <v>29</v>
      </c>
    </row>
    <row r="91" spans="1:8">
      <c r="A91" s="1" t="s">
        <v>15</v>
      </c>
      <c r="B91" s="1">
        <v>0.63583485080000002</v>
      </c>
      <c r="C91" s="1">
        <v>0.167899241</v>
      </c>
      <c r="D91" s="1">
        <v>0.71858823549600004</v>
      </c>
      <c r="E91" s="1">
        <v>5.4666666410000002E-2</v>
      </c>
    </row>
    <row r="92" spans="1:8">
      <c r="A92" s="1" t="s">
        <v>16</v>
      </c>
      <c r="B92" s="1">
        <v>0.49188446481300002</v>
      </c>
      <c r="C92" s="1">
        <v>0.63249123219900005</v>
      </c>
      <c r="D92" s="1">
        <v>0.38987218390099998</v>
      </c>
      <c r="E92" s="1">
        <v>0.552145436386</v>
      </c>
    </row>
    <row r="93" spans="1:8">
      <c r="A93" t="s">
        <v>17</v>
      </c>
      <c r="B93" s="8" t="s">
        <v>29</v>
      </c>
      <c r="C93" s="8" t="s">
        <v>29</v>
      </c>
      <c r="D93" s="8" t="s">
        <v>29</v>
      </c>
      <c r="E93" s="8" t="s">
        <v>29</v>
      </c>
    </row>
    <row r="94" spans="1:8">
      <c r="A94" t="s">
        <v>18</v>
      </c>
      <c r="B94" s="28" t="s">
        <v>30</v>
      </c>
      <c r="C94" s="28"/>
      <c r="D94" s="28" t="s">
        <v>30</v>
      </c>
      <c r="E94" s="28"/>
    </row>
    <row r="95" spans="1:8">
      <c r="A95" t="s">
        <v>1</v>
      </c>
      <c r="B95" s="29">
        <v>2.5477214919799999E-3</v>
      </c>
      <c r="C95" s="29"/>
      <c r="D95" s="30">
        <v>4.2489701402900004E-6</v>
      </c>
      <c r="E95" s="30"/>
    </row>
  </sheetData>
  <mergeCells count="4">
    <mergeCell ref="B94:C94"/>
    <mergeCell ref="D94:E94"/>
    <mergeCell ref="B95:C95"/>
    <mergeCell ref="D95:E9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F29" sqref="F29"/>
    </sheetView>
  </sheetViews>
  <sheetFormatPr baseColWidth="10" defaultRowHeight="15" x14ac:dyDescent="0"/>
  <cols>
    <col min="1" max="1" width="19.1640625" style="7" bestFit="1" customWidth="1"/>
    <col min="2" max="9" width="15.33203125" style="7" bestFit="1" customWidth="1"/>
    <col min="10" max="16384" width="10.83203125" style="7"/>
  </cols>
  <sheetData>
    <row r="1" spans="1:7">
      <c r="A1" s="7" t="s">
        <v>4</v>
      </c>
    </row>
    <row r="3" spans="1:7">
      <c r="B3" s="6" t="s">
        <v>42</v>
      </c>
    </row>
    <row r="4" spans="1:7">
      <c r="B4" s="7" t="s">
        <v>27</v>
      </c>
      <c r="D4" s="7" t="s">
        <v>36</v>
      </c>
      <c r="F4" s="7" t="s">
        <v>37</v>
      </c>
    </row>
    <row r="5" spans="1:7">
      <c r="B5" s="7" t="s">
        <v>39</v>
      </c>
      <c r="C5" s="7" t="s">
        <v>40</v>
      </c>
      <c r="D5" s="7" t="s">
        <v>39</v>
      </c>
      <c r="E5" s="7" t="s">
        <v>40</v>
      </c>
      <c r="F5" s="7" t="s">
        <v>39</v>
      </c>
      <c r="G5" s="7" t="s">
        <v>40</v>
      </c>
    </row>
    <row r="6" spans="1:7">
      <c r="A6" s="7" t="s">
        <v>85</v>
      </c>
      <c r="B6" s="7">
        <v>2</v>
      </c>
      <c r="C6" s="7">
        <v>2</v>
      </c>
      <c r="D6" s="7">
        <v>2</v>
      </c>
      <c r="E6" s="7">
        <v>2</v>
      </c>
      <c r="F6" s="7">
        <v>2</v>
      </c>
      <c r="G6" s="7">
        <v>2</v>
      </c>
    </row>
    <row r="7" spans="1:7">
      <c r="A7" s="7" t="s">
        <v>12</v>
      </c>
      <c r="B7" s="7">
        <v>31</v>
      </c>
      <c r="C7" s="7">
        <v>33</v>
      </c>
      <c r="D7" s="7">
        <v>39</v>
      </c>
      <c r="E7" s="7">
        <v>22</v>
      </c>
      <c r="F7" s="7">
        <v>38</v>
      </c>
      <c r="G7" s="7">
        <v>37</v>
      </c>
    </row>
    <row r="8" spans="1:7">
      <c r="A8" s="7" t="s">
        <v>14</v>
      </c>
      <c r="B8" s="8" t="s">
        <v>41</v>
      </c>
      <c r="C8" s="8" t="s">
        <v>41</v>
      </c>
      <c r="D8" s="8" t="s">
        <v>41</v>
      </c>
      <c r="E8" s="8" t="s">
        <v>41</v>
      </c>
      <c r="F8" s="8" t="s">
        <v>41</v>
      </c>
      <c r="G8" s="8" t="s">
        <v>41</v>
      </c>
    </row>
    <row r="9" spans="1:7">
      <c r="A9" s="1" t="s">
        <v>15</v>
      </c>
      <c r="B9" s="8">
        <v>-12</v>
      </c>
      <c r="C9" s="8">
        <v>-13</v>
      </c>
      <c r="D9" s="8">
        <v>-9</v>
      </c>
      <c r="E9" s="8">
        <v>-12</v>
      </c>
      <c r="F9" s="8">
        <v>-9</v>
      </c>
      <c r="G9" s="8">
        <v>-13</v>
      </c>
    </row>
    <row r="10" spans="1:7">
      <c r="A10" s="1" t="s">
        <v>16</v>
      </c>
      <c r="B10" s="8">
        <v>4.0387904076578716</v>
      </c>
      <c r="C10" s="8">
        <v>3.9609839610119528</v>
      </c>
      <c r="D10" s="8">
        <v>4.037944186385154</v>
      </c>
      <c r="E10" s="8">
        <v>4.1322823688317296</v>
      </c>
      <c r="F10" s="8">
        <v>4.0394605307281246</v>
      </c>
      <c r="G10" s="8">
        <v>4.6127841676993491</v>
      </c>
    </row>
    <row r="11" spans="1:7">
      <c r="A11" s="7" t="s">
        <v>17</v>
      </c>
      <c r="B11" s="7">
        <v>0.72538817099023345</v>
      </c>
      <c r="C11" s="7">
        <v>0.68951880321107595</v>
      </c>
      <c r="D11" s="7">
        <v>0.64658854773383934</v>
      </c>
      <c r="E11" s="7">
        <v>0.88100556121858353</v>
      </c>
      <c r="F11" s="7">
        <v>0.74136237949771988</v>
      </c>
      <c r="G11" s="7">
        <v>0.75833704582795847</v>
      </c>
    </row>
    <row r="12" spans="1:7">
      <c r="A12" s="7" t="s">
        <v>18</v>
      </c>
      <c r="B12" s="8" t="s">
        <v>38</v>
      </c>
      <c r="C12" s="8" t="s">
        <v>38</v>
      </c>
      <c r="D12" s="8" t="s">
        <v>38</v>
      </c>
      <c r="E12" s="8" t="s">
        <v>38</v>
      </c>
      <c r="F12" s="8" t="s">
        <v>38</v>
      </c>
      <c r="G12" s="8" t="s">
        <v>38</v>
      </c>
    </row>
    <row r="13" spans="1:7">
      <c r="A13" s="7" t="s">
        <v>1</v>
      </c>
      <c r="B13" s="8" t="s">
        <v>38</v>
      </c>
      <c r="C13" s="8" t="s">
        <v>38</v>
      </c>
      <c r="D13" s="8" t="s">
        <v>38</v>
      </c>
      <c r="E13" s="8" t="s">
        <v>38</v>
      </c>
      <c r="F13" s="8" t="s">
        <v>38</v>
      </c>
      <c r="G13" s="8" t="s">
        <v>38</v>
      </c>
    </row>
    <row r="16" spans="1:7">
      <c r="B16" s="6" t="s">
        <v>34</v>
      </c>
    </row>
    <row r="17" spans="1:11">
      <c r="B17" s="7" t="s">
        <v>43</v>
      </c>
      <c r="D17" s="7" t="s">
        <v>44</v>
      </c>
      <c r="F17" s="7" t="s">
        <v>46</v>
      </c>
      <c r="H17" s="7" t="s">
        <v>45</v>
      </c>
    </row>
    <row r="18" spans="1:11">
      <c r="B18" s="7" t="s">
        <v>39</v>
      </c>
      <c r="C18" s="7" t="s">
        <v>40</v>
      </c>
      <c r="D18" s="7" t="s">
        <v>39</v>
      </c>
      <c r="E18" s="7" t="s">
        <v>40</v>
      </c>
      <c r="F18" s="7" t="s">
        <v>39</v>
      </c>
      <c r="G18" s="7" t="s">
        <v>40</v>
      </c>
      <c r="H18" s="7" t="s">
        <v>39</v>
      </c>
      <c r="I18" s="7" t="s">
        <v>40</v>
      </c>
    </row>
    <row r="19" spans="1:11">
      <c r="A19" s="7" t="s">
        <v>85</v>
      </c>
      <c r="B19" s="7">
        <v>3</v>
      </c>
      <c r="C19" s="7">
        <v>3</v>
      </c>
      <c r="D19" s="7">
        <v>2</v>
      </c>
      <c r="E19" s="7">
        <v>2</v>
      </c>
      <c r="F19" s="7">
        <v>3</v>
      </c>
      <c r="G19" s="7">
        <v>2</v>
      </c>
      <c r="H19" s="7">
        <v>3</v>
      </c>
      <c r="I19" s="7">
        <v>2</v>
      </c>
    </row>
    <row r="20" spans="1:11">
      <c r="A20" s="7" t="s">
        <v>12</v>
      </c>
      <c r="B20" s="7">
        <v>43</v>
      </c>
      <c r="C20" s="7">
        <v>63</v>
      </c>
      <c r="D20" s="7">
        <v>34</v>
      </c>
      <c r="E20" s="7">
        <v>29</v>
      </c>
      <c r="F20" s="7">
        <v>49</v>
      </c>
      <c r="G20" s="7">
        <v>35</v>
      </c>
      <c r="H20" s="7">
        <v>61</v>
      </c>
      <c r="I20" s="7">
        <v>36</v>
      </c>
    </row>
    <row r="21" spans="1:11">
      <c r="A21" s="7" t="s">
        <v>14</v>
      </c>
      <c r="B21" s="8" t="s">
        <v>47</v>
      </c>
      <c r="C21" s="8" t="s">
        <v>47</v>
      </c>
      <c r="D21" s="8" t="s">
        <v>47</v>
      </c>
      <c r="E21" s="8" t="s">
        <v>47</v>
      </c>
      <c r="F21" s="8" t="s">
        <v>47</v>
      </c>
      <c r="G21" s="8" t="s">
        <v>47</v>
      </c>
      <c r="H21" s="8" t="s">
        <v>47</v>
      </c>
      <c r="I21" s="8" t="s">
        <v>47</v>
      </c>
    </row>
    <row r="22" spans="1:11">
      <c r="A22" s="1" t="s">
        <v>15</v>
      </c>
      <c r="B22" s="8">
        <v>0.8</v>
      </c>
      <c r="C22" s="8">
        <v>7.999999999999996E-2</v>
      </c>
      <c r="D22" s="8">
        <v>0.76</v>
      </c>
      <c r="E22" s="8">
        <v>-0.24</v>
      </c>
      <c r="F22" s="8">
        <v>0.62</v>
      </c>
      <c r="G22" s="8">
        <v>0.15999999999999992</v>
      </c>
      <c r="H22" s="8">
        <v>0.23999999999999988</v>
      </c>
      <c r="I22" s="8">
        <v>-2.0000000000000018E-2</v>
      </c>
    </row>
    <row r="23" spans="1:11">
      <c r="A23" s="1" t="s">
        <v>16</v>
      </c>
      <c r="B23" s="8">
        <v>0.28148632559152204</v>
      </c>
      <c r="C23" s="8">
        <v>0.60534642708822772</v>
      </c>
      <c r="D23" s="8">
        <v>0.48116261317506792</v>
      </c>
      <c r="E23" s="8">
        <v>0.53704068599380661</v>
      </c>
      <c r="F23" s="8">
        <v>0.46377426315415454</v>
      </c>
      <c r="G23" s="8">
        <v>0.59641942375501</v>
      </c>
      <c r="H23" s="8">
        <v>0.6747091416990858</v>
      </c>
      <c r="I23" s="8">
        <v>0.59408726845446069</v>
      </c>
    </row>
    <row r="24" spans="1:11">
      <c r="A24" s="7" t="s">
        <v>17</v>
      </c>
      <c r="B24" s="8" t="s">
        <v>47</v>
      </c>
      <c r="C24" s="8" t="s">
        <v>47</v>
      </c>
      <c r="D24" s="8" t="s">
        <v>47</v>
      </c>
      <c r="E24" s="8" t="s">
        <v>47</v>
      </c>
      <c r="F24" s="8" t="s">
        <v>47</v>
      </c>
      <c r="G24" s="8" t="s">
        <v>47</v>
      </c>
      <c r="H24" s="8" t="s">
        <v>47</v>
      </c>
      <c r="I24" s="8" t="s">
        <v>47</v>
      </c>
    </row>
    <row r="25" spans="1:11">
      <c r="A25" s="7" t="s">
        <v>18</v>
      </c>
      <c r="B25" s="31" t="s">
        <v>30</v>
      </c>
      <c r="C25" s="31"/>
      <c r="D25" s="31" t="s">
        <v>30</v>
      </c>
      <c r="E25" s="31"/>
      <c r="F25" s="31" t="s">
        <v>30</v>
      </c>
      <c r="G25" s="31"/>
      <c r="H25" s="31" t="s">
        <v>30</v>
      </c>
      <c r="I25" s="31"/>
    </row>
    <row r="26" spans="1:11">
      <c r="A26" s="7" t="s">
        <v>1</v>
      </c>
      <c r="B26" s="30">
        <v>1.08331772549E-11</v>
      </c>
      <c r="C26" s="30"/>
      <c r="D26" s="29">
        <v>5.2639115698300003E-4</v>
      </c>
      <c r="E26" s="29"/>
      <c r="F26" s="29">
        <v>4.3423234231500002E-4</v>
      </c>
      <c r="G26" s="29"/>
      <c r="H26" s="29">
        <v>0.92197338585999999</v>
      </c>
      <c r="I26" s="29"/>
    </row>
    <row r="27" spans="1:11">
      <c r="A27" s="7" t="s">
        <v>2</v>
      </c>
      <c r="B27" s="31" t="s">
        <v>113</v>
      </c>
      <c r="C27" s="31"/>
      <c r="D27" s="31" t="s">
        <v>113</v>
      </c>
      <c r="E27" s="31"/>
      <c r="F27" s="31" t="s">
        <v>113</v>
      </c>
      <c r="G27" s="31"/>
      <c r="H27" s="31" t="s">
        <v>110</v>
      </c>
      <c r="I27" s="31"/>
    </row>
    <row r="28" spans="1:11">
      <c r="A28" s="7" t="s">
        <v>112</v>
      </c>
      <c r="B28" s="11" t="s">
        <v>108</v>
      </c>
      <c r="C28" s="11" t="s">
        <v>108</v>
      </c>
      <c r="D28" s="11" t="s">
        <v>108</v>
      </c>
      <c r="E28" s="11" t="s">
        <v>108</v>
      </c>
      <c r="F28" s="11" t="s">
        <v>108</v>
      </c>
      <c r="G28" s="11" t="s">
        <v>108</v>
      </c>
      <c r="H28" s="11" t="s">
        <v>108</v>
      </c>
      <c r="I28" s="11" t="s">
        <v>108</v>
      </c>
    </row>
    <row r="29" spans="1:11">
      <c r="B29" s="11"/>
      <c r="C29" s="11"/>
      <c r="D29" s="11"/>
      <c r="E29" s="11"/>
      <c r="F29" s="11"/>
      <c r="G29" s="11"/>
      <c r="H29" s="11"/>
      <c r="I29" s="11"/>
    </row>
    <row r="30" spans="1:11"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>
      <c r="A31" s="20" t="s">
        <v>109</v>
      </c>
      <c r="B31" s="7" t="s">
        <v>43</v>
      </c>
      <c r="C31" s="7" t="s">
        <v>44</v>
      </c>
      <c r="D31" s="7" t="s">
        <v>46</v>
      </c>
      <c r="E31" s="7" t="s">
        <v>45</v>
      </c>
      <c r="G31" s="20" t="s">
        <v>2</v>
      </c>
      <c r="H31" s="7" t="s">
        <v>43</v>
      </c>
      <c r="I31" s="7" t="s">
        <v>44</v>
      </c>
      <c r="J31" s="7" t="s">
        <v>46</v>
      </c>
      <c r="K31" s="7" t="s">
        <v>45</v>
      </c>
    </row>
    <row r="32" spans="1:11">
      <c r="A32" s="7" t="s">
        <v>43</v>
      </c>
      <c r="B32" s="19"/>
      <c r="G32" s="7" t="s">
        <v>43</v>
      </c>
      <c r="H32" s="19"/>
    </row>
    <row r="33" spans="1:11">
      <c r="A33" s="7" t="s">
        <v>44</v>
      </c>
      <c r="B33" s="1">
        <v>0.856586124507</v>
      </c>
      <c r="C33" s="19"/>
      <c r="G33" s="7" t="s">
        <v>44</v>
      </c>
      <c r="H33" s="13" t="s">
        <v>110</v>
      </c>
      <c r="I33" s="19"/>
    </row>
    <row r="34" spans="1:11">
      <c r="A34" s="7" t="s">
        <v>46</v>
      </c>
      <c r="B34" s="12">
        <v>4.5916784702300002E-8</v>
      </c>
      <c r="C34" s="12">
        <v>2.0499375994499999E-9</v>
      </c>
      <c r="D34" s="19"/>
      <c r="G34" s="7" t="s">
        <v>46</v>
      </c>
      <c r="H34" s="8" t="s">
        <v>111</v>
      </c>
      <c r="I34" s="8" t="s">
        <v>111</v>
      </c>
      <c r="J34" s="19"/>
    </row>
    <row r="35" spans="1:11">
      <c r="A35" s="7" t="s">
        <v>45</v>
      </c>
      <c r="B35" s="12">
        <v>1.7324300534299999E-8</v>
      </c>
      <c r="C35" s="12">
        <v>1.5554774903200001E-9</v>
      </c>
      <c r="D35" s="1">
        <v>0.13749150252299999</v>
      </c>
      <c r="E35" s="19"/>
      <c r="G35" s="7" t="s">
        <v>45</v>
      </c>
      <c r="H35" s="8" t="s">
        <v>111</v>
      </c>
      <c r="I35" s="8" t="s">
        <v>111</v>
      </c>
      <c r="J35" s="13" t="s">
        <v>110</v>
      </c>
      <c r="K35" s="19"/>
    </row>
  </sheetData>
  <mergeCells count="12">
    <mergeCell ref="B27:C27"/>
    <mergeCell ref="D27:E27"/>
    <mergeCell ref="F27:G27"/>
    <mergeCell ref="H27:I27"/>
    <mergeCell ref="B25:C25"/>
    <mergeCell ref="D25:E25"/>
    <mergeCell ref="F25:G25"/>
    <mergeCell ref="H25:I25"/>
    <mergeCell ref="B26:C26"/>
    <mergeCell ref="D26:E26"/>
    <mergeCell ref="F26:G26"/>
    <mergeCell ref="H26:I2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2" workbookViewId="0">
      <selection activeCell="I18" sqref="I18"/>
    </sheetView>
  </sheetViews>
  <sheetFormatPr baseColWidth="10" defaultRowHeight="15" x14ac:dyDescent="0"/>
  <cols>
    <col min="1" max="1" width="19.1640625" bestFit="1" customWidth="1"/>
    <col min="2" max="7" width="15.33203125" bestFit="1" customWidth="1"/>
  </cols>
  <sheetData>
    <row r="1" spans="1:12">
      <c r="A1" s="1" t="s">
        <v>5</v>
      </c>
    </row>
    <row r="3" spans="1:12">
      <c r="A3" s="7"/>
      <c r="B3" s="6" t="s">
        <v>48</v>
      </c>
      <c r="C3" s="7"/>
      <c r="D3" s="7"/>
      <c r="E3" s="7"/>
      <c r="F3" s="7"/>
      <c r="G3" s="7"/>
    </row>
    <row r="4" spans="1:12">
      <c r="A4" s="7"/>
      <c r="B4" s="7" t="s">
        <v>28</v>
      </c>
      <c r="C4" s="7"/>
      <c r="D4" s="7" t="s">
        <v>49</v>
      </c>
      <c r="E4" s="7"/>
      <c r="F4" s="7" t="s">
        <v>50</v>
      </c>
      <c r="G4" s="7"/>
      <c r="I4" s="20" t="s">
        <v>109</v>
      </c>
      <c r="J4" s="7" t="s">
        <v>28</v>
      </c>
      <c r="K4" s="7" t="s">
        <v>49</v>
      </c>
      <c r="L4" s="7" t="s">
        <v>50</v>
      </c>
    </row>
    <row r="5" spans="1:12">
      <c r="A5" s="7"/>
      <c r="B5" s="7" t="s">
        <v>39</v>
      </c>
      <c r="C5" s="7" t="s">
        <v>40</v>
      </c>
      <c r="D5" s="7" t="s">
        <v>39</v>
      </c>
      <c r="E5" s="7" t="s">
        <v>40</v>
      </c>
      <c r="F5" s="7" t="s">
        <v>39</v>
      </c>
      <c r="G5" s="7" t="s">
        <v>40</v>
      </c>
      <c r="I5" s="7" t="s">
        <v>28</v>
      </c>
      <c r="J5" s="19"/>
      <c r="K5" s="7"/>
      <c r="L5" s="7"/>
    </row>
    <row r="6" spans="1:12">
      <c r="A6" s="7" t="s">
        <v>85</v>
      </c>
      <c r="B6" s="10">
        <v>2</v>
      </c>
      <c r="C6" s="10">
        <v>2</v>
      </c>
      <c r="D6" s="10">
        <v>2</v>
      </c>
      <c r="E6" s="10">
        <v>2</v>
      </c>
      <c r="F6" s="10">
        <v>2</v>
      </c>
      <c r="G6" s="10">
        <v>2</v>
      </c>
      <c r="I6" s="7" t="s">
        <v>49</v>
      </c>
      <c r="J6" s="1">
        <v>5.8104803030300002E-2</v>
      </c>
      <c r="K6" s="19"/>
      <c r="L6" s="7"/>
    </row>
    <row r="7" spans="1:12">
      <c r="A7" s="7" t="s">
        <v>12</v>
      </c>
      <c r="B7" s="7">
        <v>33</v>
      </c>
      <c r="C7" s="7">
        <v>36</v>
      </c>
      <c r="D7" s="7">
        <v>15</v>
      </c>
      <c r="E7" s="7">
        <v>15</v>
      </c>
      <c r="F7" s="7">
        <v>19</v>
      </c>
      <c r="G7" s="7">
        <v>17</v>
      </c>
      <c r="I7" s="7" t="s">
        <v>50</v>
      </c>
      <c r="J7" s="1">
        <v>9.7753795025999992E-4</v>
      </c>
      <c r="K7" s="1">
        <v>8.3999216970600003E-4</v>
      </c>
      <c r="L7" s="19"/>
    </row>
    <row r="8" spans="1:12">
      <c r="A8" s="7" t="s">
        <v>14</v>
      </c>
      <c r="B8" s="8" t="s">
        <v>47</v>
      </c>
      <c r="C8" s="8" t="s">
        <v>47</v>
      </c>
      <c r="D8" s="8" t="s">
        <v>47</v>
      </c>
      <c r="E8" s="8" t="s">
        <v>47</v>
      </c>
      <c r="F8" s="8" t="s">
        <v>47</v>
      </c>
      <c r="G8" s="8" t="s">
        <v>47</v>
      </c>
    </row>
    <row r="9" spans="1:12">
      <c r="A9" s="1" t="s">
        <v>15</v>
      </c>
      <c r="B9" s="8">
        <v>0.85609756074409582</v>
      </c>
      <c r="C9" s="8">
        <v>0.28153846157589152</v>
      </c>
      <c r="D9" s="8">
        <v>0.83151515159192446</v>
      </c>
      <c r="E9" s="8">
        <v>0.1256410257831384</v>
      </c>
      <c r="F9" s="8">
        <v>-6.0705590265589082E-2</v>
      </c>
      <c r="G9" s="8">
        <v>0.17444444459200459</v>
      </c>
      <c r="I9" s="20" t="s">
        <v>2</v>
      </c>
      <c r="J9" s="7" t="s">
        <v>28</v>
      </c>
      <c r="K9" s="7" t="s">
        <v>49</v>
      </c>
      <c r="L9" s="7" t="s">
        <v>50</v>
      </c>
    </row>
    <row r="10" spans="1:12">
      <c r="A10" s="1" t="s">
        <v>16</v>
      </c>
      <c r="B10" s="8">
        <v>0.16286925045359077</v>
      </c>
      <c r="C10" s="8">
        <v>0.65269453639410613</v>
      </c>
      <c r="D10" s="8">
        <v>0.42832591297728989</v>
      </c>
      <c r="E10" s="8">
        <v>0.44390688189676591</v>
      </c>
      <c r="F10" s="8">
        <v>0.62023144306634725</v>
      </c>
      <c r="G10" s="8">
        <v>0.58392081025540787</v>
      </c>
      <c r="I10" s="7" t="s">
        <v>28</v>
      </c>
      <c r="J10" s="19"/>
      <c r="K10" s="7"/>
      <c r="L10" s="7"/>
    </row>
    <row r="11" spans="1:12">
      <c r="A11" s="7" t="s">
        <v>17</v>
      </c>
      <c r="B11" s="8" t="s">
        <v>47</v>
      </c>
      <c r="C11" s="8" t="s">
        <v>47</v>
      </c>
      <c r="D11" s="8" t="s">
        <v>47</v>
      </c>
      <c r="E11" s="8" t="s">
        <v>47</v>
      </c>
      <c r="F11" s="8" t="s">
        <v>47</v>
      </c>
      <c r="G11" s="8" t="s">
        <v>47</v>
      </c>
      <c r="I11" s="7" t="s">
        <v>49</v>
      </c>
      <c r="J11" s="13" t="s">
        <v>110</v>
      </c>
      <c r="K11" s="21"/>
      <c r="L11" s="7"/>
    </row>
    <row r="12" spans="1:12">
      <c r="A12" s="7" t="s">
        <v>18</v>
      </c>
      <c r="B12" s="4" t="s">
        <v>30</v>
      </c>
      <c r="C12" s="4" t="s">
        <v>30</v>
      </c>
      <c r="D12" s="4" t="s">
        <v>30</v>
      </c>
      <c r="E12" s="4" t="s">
        <v>30</v>
      </c>
      <c r="F12" s="4" t="s">
        <v>30</v>
      </c>
      <c r="G12" s="4" t="s">
        <v>30</v>
      </c>
      <c r="H12" s="4"/>
      <c r="I12" s="7" t="s">
        <v>50</v>
      </c>
      <c r="J12" s="17" t="s">
        <v>111</v>
      </c>
      <c r="K12" s="17" t="s">
        <v>111</v>
      </c>
      <c r="L12" s="19"/>
    </row>
    <row r="13" spans="1:12">
      <c r="A13" s="7" t="s">
        <v>1</v>
      </c>
      <c r="B13" s="30">
        <v>7.0848601403300004E-8</v>
      </c>
      <c r="C13" s="30"/>
      <c r="D13" s="29">
        <v>7.2300952716699996E-3</v>
      </c>
      <c r="E13" s="29"/>
      <c r="F13" s="29">
        <v>0.40779607264099998</v>
      </c>
      <c r="G13" s="29"/>
    </row>
    <row r="14" spans="1:12">
      <c r="A14" s="7" t="s">
        <v>2</v>
      </c>
      <c r="B14" s="32" t="s">
        <v>0</v>
      </c>
      <c r="C14" s="32"/>
      <c r="D14" s="32" t="s">
        <v>0</v>
      </c>
      <c r="E14" s="32"/>
      <c r="F14" s="32" t="s">
        <v>110</v>
      </c>
      <c r="G14" s="32"/>
    </row>
    <row r="15" spans="1:12">
      <c r="A15" s="7" t="s">
        <v>112</v>
      </c>
      <c r="B15" s="11" t="s">
        <v>114</v>
      </c>
      <c r="C15" s="11" t="s">
        <v>114</v>
      </c>
      <c r="D15" s="11" t="s">
        <v>114</v>
      </c>
      <c r="E15" s="11" t="s">
        <v>114</v>
      </c>
      <c r="F15" s="11" t="s">
        <v>114</v>
      </c>
      <c r="G15" s="11" t="s">
        <v>114</v>
      </c>
    </row>
    <row r="17" spans="1:7">
      <c r="B17" s="6" t="s">
        <v>52</v>
      </c>
    </row>
    <row r="18" spans="1:7">
      <c r="A18" s="7"/>
      <c r="B18" s="7" t="s">
        <v>28</v>
      </c>
      <c r="C18" s="7"/>
      <c r="D18" s="7" t="s">
        <v>35</v>
      </c>
      <c r="E18" s="7"/>
    </row>
    <row r="19" spans="1:7">
      <c r="A19" s="7"/>
      <c r="B19" s="7" t="s">
        <v>39</v>
      </c>
      <c r="C19" s="7" t="s">
        <v>40</v>
      </c>
      <c r="D19" s="7" t="s">
        <v>39</v>
      </c>
      <c r="E19" s="7" t="s">
        <v>40</v>
      </c>
    </row>
    <row r="20" spans="1:7">
      <c r="A20" s="7" t="s">
        <v>85</v>
      </c>
      <c r="B20" s="10">
        <v>2</v>
      </c>
      <c r="C20" s="10">
        <v>2</v>
      </c>
      <c r="D20" s="10">
        <v>2</v>
      </c>
      <c r="E20" s="10">
        <v>2</v>
      </c>
    </row>
    <row r="21" spans="1:7">
      <c r="A21" s="7" t="s">
        <v>12</v>
      </c>
      <c r="B21" s="7">
        <v>33</v>
      </c>
      <c r="C21" s="7">
        <v>34</v>
      </c>
      <c r="D21" s="7">
        <v>24</v>
      </c>
      <c r="E21" s="7">
        <v>15</v>
      </c>
    </row>
    <row r="22" spans="1:7">
      <c r="A22" s="7" t="s">
        <v>14</v>
      </c>
      <c r="B22" s="8" t="s">
        <v>51</v>
      </c>
      <c r="C22" s="8" t="s">
        <v>51</v>
      </c>
      <c r="D22" s="8" t="s">
        <v>51</v>
      </c>
      <c r="E22" s="8" t="s">
        <v>51</v>
      </c>
    </row>
    <row r="23" spans="1:7">
      <c r="A23" s="1" t="s">
        <v>15</v>
      </c>
      <c r="B23" s="8">
        <v>-27</v>
      </c>
      <c r="C23" s="8">
        <v>-13</v>
      </c>
      <c r="D23" s="8">
        <v>-13</v>
      </c>
      <c r="E23" s="8">
        <v>-11</v>
      </c>
    </row>
    <row r="24" spans="1:7">
      <c r="A24" s="1" t="s">
        <v>16</v>
      </c>
      <c r="B24" s="8">
        <v>8.1587005055580999</v>
      </c>
      <c r="C24" s="8">
        <v>4.9194039028482184</v>
      </c>
      <c r="D24" s="8">
        <v>3.2344947861666329</v>
      </c>
      <c r="E24" s="8">
        <v>3.6415476881701538</v>
      </c>
    </row>
    <row r="25" spans="1:7">
      <c r="A25" s="7" t="s">
        <v>17</v>
      </c>
      <c r="B25" s="8">
        <v>1.4202474596521208</v>
      </c>
      <c r="C25" s="8">
        <v>0.8436708090830054</v>
      </c>
      <c r="D25" s="8">
        <v>0.66023848348340308</v>
      </c>
      <c r="E25" s="8">
        <v>0.53117432257411712</v>
      </c>
    </row>
    <row r="26" spans="1:7">
      <c r="A26" s="7" t="s">
        <v>18</v>
      </c>
      <c r="B26" s="8" t="s">
        <v>38</v>
      </c>
      <c r="C26" s="8" t="s">
        <v>38</v>
      </c>
      <c r="D26" s="8" t="s">
        <v>38</v>
      </c>
      <c r="E26" s="8" t="s">
        <v>38</v>
      </c>
      <c r="F26" s="8"/>
      <c r="G26" s="8"/>
    </row>
    <row r="27" spans="1:7">
      <c r="A27" s="7" t="s">
        <v>1</v>
      </c>
      <c r="B27" s="8" t="s">
        <v>38</v>
      </c>
      <c r="C27" s="8" t="s">
        <v>38</v>
      </c>
      <c r="D27" s="8" t="s">
        <v>38</v>
      </c>
      <c r="E27" s="8" t="s">
        <v>38</v>
      </c>
      <c r="F27" s="8"/>
      <c r="G27" s="8"/>
    </row>
  </sheetData>
  <mergeCells count="6">
    <mergeCell ref="B14:C14"/>
    <mergeCell ref="D14:E14"/>
    <mergeCell ref="F14:G14"/>
    <mergeCell ref="B13:C13"/>
    <mergeCell ref="D13:E13"/>
    <mergeCell ref="F13:G1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workbookViewId="0">
      <selection activeCell="E10" sqref="E10"/>
    </sheetView>
  </sheetViews>
  <sheetFormatPr baseColWidth="10" defaultRowHeight="15" x14ac:dyDescent="0"/>
  <cols>
    <col min="1" max="1" width="13.1640625" style="7" bestFit="1" customWidth="1"/>
    <col min="2" max="2" width="32.1640625" style="7" bestFit="1" customWidth="1"/>
    <col min="3" max="3" width="32.1640625" style="7" customWidth="1"/>
    <col min="4" max="4" width="32.6640625" style="7" bestFit="1" customWidth="1"/>
    <col min="5" max="5" width="32.6640625" style="7" customWidth="1"/>
    <col min="6" max="6" width="32.1640625" style="7" bestFit="1" customWidth="1"/>
    <col min="7" max="7" width="27" style="7" customWidth="1"/>
    <col min="8" max="9" width="32.83203125" style="7" bestFit="1" customWidth="1"/>
    <col min="10" max="16384" width="10.83203125" style="7"/>
  </cols>
  <sheetData>
    <row r="1" spans="1:5">
      <c r="A1" s="7" t="s">
        <v>6</v>
      </c>
    </row>
    <row r="2" spans="1:5">
      <c r="B2" s="6" t="s">
        <v>53</v>
      </c>
      <c r="C2" s="6"/>
    </row>
    <row r="3" spans="1:5">
      <c r="B3" s="15" t="s">
        <v>96</v>
      </c>
      <c r="C3" s="15" t="s">
        <v>95</v>
      </c>
      <c r="D3" s="15" t="s">
        <v>98</v>
      </c>
      <c r="E3" s="15" t="s">
        <v>97</v>
      </c>
    </row>
    <row r="4" spans="1:5">
      <c r="A4" s="7" t="s">
        <v>85</v>
      </c>
      <c r="B4" s="1">
        <v>2</v>
      </c>
      <c r="C4" s="1">
        <v>2</v>
      </c>
      <c r="D4" s="1">
        <v>2</v>
      </c>
      <c r="E4" s="1">
        <v>2</v>
      </c>
    </row>
    <row r="5" spans="1:5">
      <c r="A5" s="7" t="s">
        <v>12</v>
      </c>
      <c r="B5" s="1">
        <v>25</v>
      </c>
      <c r="C5" s="1">
        <v>10</v>
      </c>
      <c r="D5" s="1">
        <v>25</v>
      </c>
      <c r="E5" s="1">
        <v>10</v>
      </c>
    </row>
    <row r="6" spans="1:5">
      <c r="A6" s="7" t="s">
        <v>54</v>
      </c>
      <c r="B6" s="1">
        <f>113+35</f>
        <v>148</v>
      </c>
      <c r="C6" s="1">
        <f>37+22</f>
        <v>59</v>
      </c>
      <c r="D6" s="1">
        <f>138+35</f>
        <v>173</v>
      </c>
      <c r="E6" s="1">
        <f>31+22</f>
        <v>53</v>
      </c>
    </row>
    <row r="7" spans="1:5">
      <c r="A7" s="7" t="s">
        <v>14</v>
      </c>
      <c r="B7" s="13" t="s">
        <v>47</v>
      </c>
      <c r="C7" s="13" t="s">
        <v>47</v>
      </c>
      <c r="D7" s="13" t="s">
        <v>47</v>
      </c>
      <c r="E7" s="13" t="s">
        <v>47</v>
      </c>
    </row>
    <row r="8" spans="1:5">
      <c r="A8" s="1" t="s">
        <v>15</v>
      </c>
      <c r="B8" s="13">
        <v>0.33333333333333331</v>
      </c>
      <c r="C8" s="13">
        <v>0.6333333333333333</v>
      </c>
      <c r="D8" s="13">
        <v>0.22222222222222221</v>
      </c>
      <c r="E8" s="13">
        <v>0.75</v>
      </c>
    </row>
    <row r="9" spans="1:5">
      <c r="A9" s="1" t="s">
        <v>16</v>
      </c>
      <c r="B9" s="13">
        <v>0.15543841759001337</v>
      </c>
      <c r="C9" s="13">
        <v>0.30123716098863662</v>
      </c>
      <c r="D9" s="13">
        <v>0.14142229712802895</v>
      </c>
      <c r="E9" s="13">
        <v>0.26378067956842544</v>
      </c>
    </row>
    <row r="10" spans="1:5">
      <c r="A10" s="7" t="s">
        <v>17</v>
      </c>
      <c r="B10" s="13" t="s">
        <v>47</v>
      </c>
      <c r="C10" s="13" t="s">
        <v>47</v>
      </c>
      <c r="D10" s="13" t="s">
        <v>47</v>
      </c>
      <c r="E10" s="13" t="s">
        <v>47</v>
      </c>
    </row>
    <row r="11" spans="1:5">
      <c r="B11" s="13"/>
      <c r="C11" s="13"/>
      <c r="D11" s="13"/>
      <c r="E11" s="13"/>
    </row>
    <row r="12" spans="1:5">
      <c r="A12" s="7" t="s">
        <v>18</v>
      </c>
      <c r="B12" s="31" t="s">
        <v>30</v>
      </c>
      <c r="C12" s="31"/>
      <c r="D12" s="31" t="s">
        <v>30</v>
      </c>
      <c r="E12" s="31"/>
    </row>
    <row r="13" spans="1:5">
      <c r="A13" s="7" t="s">
        <v>1</v>
      </c>
      <c r="B13" s="30">
        <v>2.8222923638199999E-7</v>
      </c>
      <c r="C13" s="30"/>
      <c r="D13" s="12">
        <v>8.8364279897299998E-9</v>
      </c>
      <c r="E13" s="12"/>
    </row>
    <row r="14" spans="1:5">
      <c r="A14" s="7" t="s">
        <v>2</v>
      </c>
      <c r="B14" s="29" t="s">
        <v>0</v>
      </c>
      <c r="C14" s="29"/>
      <c r="D14" s="29" t="s">
        <v>0</v>
      </c>
      <c r="E14" s="29"/>
    </row>
    <row r="17" spans="1:5">
      <c r="B17" s="15" t="s">
        <v>99</v>
      </c>
      <c r="C17" s="6" t="s">
        <v>100</v>
      </c>
      <c r="D17" s="15" t="s">
        <v>101</v>
      </c>
      <c r="E17" s="6" t="s">
        <v>102</v>
      </c>
    </row>
    <row r="18" spans="1:5">
      <c r="A18" s="7" t="s">
        <v>85</v>
      </c>
      <c r="B18" s="1">
        <v>2</v>
      </c>
      <c r="C18" s="1">
        <v>2</v>
      </c>
      <c r="D18" s="1">
        <v>2</v>
      </c>
      <c r="E18" s="1">
        <v>2</v>
      </c>
    </row>
    <row r="19" spans="1:5">
      <c r="A19" s="7" t="s">
        <v>12</v>
      </c>
      <c r="B19" s="1">
        <v>25</v>
      </c>
      <c r="C19" s="1">
        <v>12</v>
      </c>
      <c r="D19" s="1">
        <v>25</v>
      </c>
      <c r="E19" s="1">
        <v>12</v>
      </c>
    </row>
    <row r="20" spans="1:5">
      <c r="A20" s="7" t="s">
        <v>54</v>
      </c>
      <c r="B20" s="1">
        <f>156+49</f>
        <v>205</v>
      </c>
      <c r="C20" s="7">
        <f>52+35</f>
        <v>87</v>
      </c>
      <c r="D20" s="1">
        <f>131+49</f>
        <v>180</v>
      </c>
      <c r="E20" s="7">
        <v>75</v>
      </c>
    </row>
    <row r="21" spans="1:5">
      <c r="A21" s="7" t="s">
        <v>14</v>
      </c>
      <c r="B21" s="13" t="s">
        <v>47</v>
      </c>
      <c r="C21" s="13" t="s">
        <v>47</v>
      </c>
      <c r="D21" s="13" t="s">
        <v>47</v>
      </c>
      <c r="E21" s="13" t="s">
        <v>47</v>
      </c>
    </row>
    <row r="22" spans="1:5">
      <c r="A22" s="1" t="s">
        <v>15</v>
      </c>
      <c r="B22" s="13">
        <v>0.2857142857142857</v>
      </c>
      <c r="C22" s="7">
        <v>0.67500000000000004</v>
      </c>
      <c r="D22" s="13">
        <v>0.4</v>
      </c>
      <c r="E22" s="7">
        <v>1</v>
      </c>
    </row>
    <row r="23" spans="1:5">
      <c r="A23" s="1" t="s">
        <v>16</v>
      </c>
      <c r="B23" s="7">
        <v>0.10733283421948431</v>
      </c>
      <c r="C23" s="7">
        <v>0.20503061331102537</v>
      </c>
      <c r="D23" s="7">
        <v>0.12289820281016438</v>
      </c>
      <c r="E23" s="7">
        <v>0.16577412526103297</v>
      </c>
    </row>
    <row r="24" spans="1:5">
      <c r="A24" s="7" t="s">
        <v>17</v>
      </c>
      <c r="B24" s="13" t="s">
        <v>47</v>
      </c>
      <c r="C24" s="13" t="s">
        <v>47</v>
      </c>
      <c r="D24" s="13" t="s">
        <v>47</v>
      </c>
      <c r="E24" s="13" t="s">
        <v>47</v>
      </c>
    </row>
    <row r="25" spans="1:5">
      <c r="A25" s="7" t="s">
        <v>18</v>
      </c>
      <c r="B25" s="31" t="s">
        <v>30</v>
      </c>
      <c r="C25" s="31"/>
      <c r="D25" s="31" t="s">
        <v>30</v>
      </c>
      <c r="E25" s="31"/>
    </row>
    <row r="26" spans="1:5">
      <c r="A26" s="7" t="s">
        <v>1</v>
      </c>
      <c r="B26" s="30">
        <v>1.52750010117E-9</v>
      </c>
      <c r="C26" s="30"/>
      <c r="D26" s="30">
        <v>2.1627480794700001E-9</v>
      </c>
      <c r="E26" s="30"/>
    </row>
    <row r="27" spans="1:5">
      <c r="A27" s="7" t="s">
        <v>2</v>
      </c>
      <c r="B27" s="29" t="s">
        <v>0</v>
      </c>
      <c r="C27" s="29"/>
      <c r="D27" s="29" t="s">
        <v>0</v>
      </c>
      <c r="E27" s="29"/>
    </row>
    <row r="30" spans="1:5">
      <c r="B30" s="15" t="s">
        <v>104</v>
      </c>
      <c r="C30" s="6" t="s">
        <v>103</v>
      </c>
      <c r="D30" s="15" t="s">
        <v>106</v>
      </c>
      <c r="E30" s="6" t="s">
        <v>105</v>
      </c>
    </row>
    <row r="31" spans="1:5">
      <c r="A31" s="7" t="s">
        <v>85</v>
      </c>
      <c r="B31" s="1">
        <v>2</v>
      </c>
      <c r="C31" s="1">
        <v>2</v>
      </c>
      <c r="D31" s="1">
        <v>2</v>
      </c>
      <c r="E31" s="1">
        <v>2</v>
      </c>
    </row>
    <row r="32" spans="1:5">
      <c r="A32" s="7" t="s">
        <v>12</v>
      </c>
      <c r="B32" s="1">
        <v>25</v>
      </c>
      <c r="C32" s="1">
        <v>12</v>
      </c>
      <c r="D32" s="1">
        <v>25</v>
      </c>
      <c r="E32" s="1">
        <v>12</v>
      </c>
    </row>
    <row r="33" spans="1:5">
      <c r="A33" s="7" t="s">
        <v>54</v>
      </c>
      <c r="B33" s="1">
        <f>129+52</f>
        <v>181</v>
      </c>
      <c r="C33" s="7">
        <f>42+16</f>
        <v>58</v>
      </c>
      <c r="D33" s="7">
        <f>88+52</f>
        <v>140</v>
      </c>
      <c r="E33" s="7">
        <f>36+17</f>
        <v>53</v>
      </c>
    </row>
    <row r="34" spans="1:5">
      <c r="A34" s="7" t="s">
        <v>14</v>
      </c>
      <c r="B34" s="13" t="s">
        <v>47</v>
      </c>
      <c r="C34" s="13" t="s">
        <v>47</v>
      </c>
      <c r="D34" s="13" t="s">
        <v>47</v>
      </c>
      <c r="E34" s="13" t="s">
        <v>47</v>
      </c>
    </row>
    <row r="35" spans="1:5">
      <c r="A35" s="1" t="s">
        <v>15</v>
      </c>
      <c r="B35" s="13">
        <v>0.42857142857142855</v>
      </c>
      <c r="C35" s="7">
        <v>0.3666666666666667</v>
      </c>
      <c r="D35" s="13">
        <v>0.5</v>
      </c>
      <c r="E35" s="7">
        <v>0.45</v>
      </c>
    </row>
    <row r="36" spans="1:5">
      <c r="A36" s="1" t="s">
        <v>16</v>
      </c>
      <c r="B36" s="13">
        <v>0.24492816368599007</v>
      </c>
      <c r="C36" s="7">
        <v>0.25249595789677254</v>
      </c>
      <c r="D36" s="13">
        <v>0.25981296691616018</v>
      </c>
      <c r="E36" s="7">
        <v>0.26294755017191956</v>
      </c>
    </row>
    <row r="37" spans="1:5">
      <c r="A37" s="7" t="s">
        <v>17</v>
      </c>
      <c r="B37" s="13" t="s">
        <v>47</v>
      </c>
      <c r="C37" s="13" t="s">
        <v>47</v>
      </c>
      <c r="D37" s="13" t="s">
        <v>47</v>
      </c>
      <c r="E37" s="13" t="s">
        <v>47</v>
      </c>
    </row>
    <row r="38" spans="1:5">
      <c r="A38" s="7" t="s">
        <v>18</v>
      </c>
      <c r="B38" s="31" t="s">
        <v>30</v>
      </c>
      <c r="C38" s="31"/>
      <c r="D38" s="31" t="s">
        <v>30</v>
      </c>
      <c r="E38" s="31"/>
    </row>
    <row r="39" spans="1:5">
      <c r="A39" s="7" t="s">
        <v>1</v>
      </c>
      <c r="B39" s="29">
        <v>5.6726156932199998E-2</v>
      </c>
      <c r="C39" s="29"/>
      <c r="D39" s="1">
        <v>5.7083296228300003E-2</v>
      </c>
    </row>
    <row r="40" spans="1:5">
      <c r="A40" s="7" t="s">
        <v>2</v>
      </c>
      <c r="B40" s="29" t="s">
        <v>110</v>
      </c>
      <c r="C40" s="29"/>
      <c r="D40" s="29" t="s">
        <v>110</v>
      </c>
      <c r="E40" s="29"/>
    </row>
  </sheetData>
  <mergeCells count="16">
    <mergeCell ref="B38:C38"/>
    <mergeCell ref="B39:C39"/>
    <mergeCell ref="B40:C40"/>
    <mergeCell ref="D40:E40"/>
    <mergeCell ref="D38:E38"/>
    <mergeCell ref="B12:C12"/>
    <mergeCell ref="D12:E12"/>
    <mergeCell ref="B13:C13"/>
    <mergeCell ref="B14:C14"/>
    <mergeCell ref="D14:E14"/>
    <mergeCell ref="B25:C25"/>
    <mergeCell ref="D25:E25"/>
    <mergeCell ref="B26:C26"/>
    <mergeCell ref="D26:E26"/>
    <mergeCell ref="B27:C27"/>
    <mergeCell ref="D27:E2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E15" sqref="E15"/>
    </sheetView>
  </sheetViews>
  <sheetFormatPr baseColWidth="10" defaultRowHeight="15" x14ac:dyDescent="0"/>
  <cols>
    <col min="1" max="1" width="13.1640625" bestFit="1" customWidth="1"/>
    <col min="2" max="2" width="20.1640625" bestFit="1" customWidth="1"/>
    <col min="3" max="3" width="20.6640625" bestFit="1" customWidth="1"/>
    <col min="4" max="4" width="21.1640625" bestFit="1" customWidth="1"/>
    <col min="5" max="5" width="22.6640625" bestFit="1" customWidth="1"/>
    <col min="6" max="6" width="25.5" bestFit="1" customWidth="1"/>
    <col min="7" max="7" width="20.6640625" bestFit="1" customWidth="1"/>
    <col min="8" max="8" width="23.1640625" bestFit="1" customWidth="1"/>
    <col min="9" max="9" width="22.6640625" bestFit="1" customWidth="1"/>
    <col min="10" max="10" width="21" bestFit="1" customWidth="1"/>
    <col min="11" max="11" width="25.5" bestFit="1" customWidth="1"/>
  </cols>
  <sheetData>
    <row r="1" spans="1:11">
      <c r="A1" t="s">
        <v>7</v>
      </c>
    </row>
    <row r="3" spans="1:11">
      <c r="B3" s="6" t="s">
        <v>62</v>
      </c>
    </row>
    <row r="4" spans="1:11">
      <c r="B4" s="14" t="s">
        <v>55</v>
      </c>
      <c r="G4" s="14" t="s">
        <v>56</v>
      </c>
    </row>
    <row r="5" spans="1:11">
      <c r="B5" s="7" t="s">
        <v>57</v>
      </c>
      <c r="C5" s="7" t="s">
        <v>58</v>
      </c>
      <c r="D5" s="7" t="s">
        <v>59</v>
      </c>
      <c r="E5" s="7" t="s">
        <v>60</v>
      </c>
      <c r="F5" s="7" t="s">
        <v>61</v>
      </c>
      <c r="G5" s="7" t="s">
        <v>63</v>
      </c>
      <c r="H5" s="7" t="s">
        <v>64</v>
      </c>
      <c r="I5" s="7" t="s">
        <v>59</v>
      </c>
      <c r="J5" s="7" t="s">
        <v>60</v>
      </c>
      <c r="K5" s="7" t="s">
        <v>61</v>
      </c>
    </row>
    <row r="6" spans="1:11">
      <c r="A6" s="7" t="s">
        <v>85</v>
      </c>
      <c r="B6">
        <v>3</v>
      </c>
      <c r="C6">
        <v>3</v>
      </c>
      <c r="D6">
        <v>3</v>
      </c>
      <c r="E6">
        <v>3</v>
      </c>
      <c r="F6">
        <v>6</v>
      </c>
      <c r="G6">
        <v>4</v>
      </c>
      <c r="H6">
        <v>3</v>
      </c>
      <c r="I6">
        <v>4</v>
      </c>
      <c r="J6">
        <v>3</v>
      </c>
      <c r="K6">
        <v>7</v>
      </c>
    </row>
    <row r="7" spans="1:11">
      <c r="A7" s="7" t="s">
        <v>12</v>
      </c>
      <c r="B7">
        <v>28</v>
      </c>
      <c r="C7">
        <v>28</v>
      </c>
      <c r="D7">
        <v>28</v>
      </c>
      <c r="E7">
        <v>28</v>
      </c>
      <c r="F7">
        <v>56</v>
      </c>
      <c r="G7">
        <v>35</v>
      </c>
      <c r="H7">
        <v>45</v>
      </c>
      <c r="I7">
        <v>35</v>
      </c>
      <c r="J7">
        <v>45</v>
      </c>
      <c r="K7">
        <v>80</v>
      </c>
    </row>
    <row r="8" spans="1:11">
      <c r="A8" s="7" t="s">
        <v>14</v>
      </c>
      <c r="B8">
        <v>-26.5</v>
      </c>
      <c r="C8">
        <v>-12.42</v>
      </c>
      <c r="D8">
        <v>-20.607142857142858</v>
      </c>
      <c r="E8">
        <v>-19.178571428571427</v>
      </c>
      <c r="F8">
        <v>-19.892857142857142</v>
      </c>
      <c r="G8">
        <v>-13.028571428571428</v>
      </c>
      <c r="H8">
        <v>-11.733333333333333</v>
      </c>
      <c r="I8">
        <v>-21.085714285714285</v>
      </c>
      <c r="J8">
        <v>-23.222222222222221</v>
      </c>
      <c r="K8">
        <v>-22.287500000000001</v>
      </c>
    </row>
    <row r="9" spans="1:11">
      <c r="A9" s="7" t="s">
        <v>15</v>
      </c>
      <c r="B9">
        <v>-25.5</v>
      </c>
      <c r="C9">
        <v>-12</v>
      </c>
      <c r="D9">
        <v>-20</v>
      </c>
      <c r="E9">
        <v>-18.5</v>
      </c>
      <c r="F9">
        <v>-19.5</v>
      </c>
      <c r="G9">
        <v>-13</v>
      </c>
      <c r="H9">
        <v>-11</v>
      </c>
      <c r="I9">
        <v>-22</v>
      </c>
      <c r="J9">
        <v>-23</v>
      </c>
      <c r="K9">
        <v>-23</v>
      </c>
    </row>
    <row r="10" spans="1:11">
      <c r="A10" s="7" t="s">
        <v>16</v>
      </c>
      <c r="B10">
        <v>9.3273790530888157</v>
      </c>
      <c r="C10">
        <v>3.8627237696520482</v>
      </c>
      <c r="D10">
        <v>5.1807284323680838</v>
      </c>
      <c r="E10">
        <v>5.5045676079293058</v>
      </c>
      <c r="F10">
        <v>5.3451033544852846</v>
      </c>
      <c r="G10">
        <v>3.4935715273637569</v>
      </c>
      <c r="H10">
        <v>2.7169501618208209</v>
      </c>
      <c r="I10">
        <v>5.2152007945745575</v>
      </c>
      <c r="J10">
        <v>6.5881742845829754</v>
      </c>
      <c r="K10">
        <v>6.0842060526529842</v>
      </c>
    </row>
    <row r="11" spans="1:11">
      <c r="A11" s="7" t="s">
        <v>17</v>
      </c>
      <c r="B11">
        <v>1.7627089541790095</v>
      </c>
      <c r="C11">
        <v>0.72998617698837598</v>
      </c>
      <c r="D11">
        <v>0.97906564587196132</v>
      </c>
      <c r="E11">
        <v>1.0402654975373313</v>
      </c>
      <c r="F11">
        <v>0.71426948033500137</v>
      </c>
      <c r="G11">
        <v>0.59052136810997624</v>
      </c>
      <c r="H11">
        <v>0.40501901688736058</v>
      </c>
      <c r="I11">
        <v>0.88152982815964553</v>
      </c>
      <c r="J11">
        <v>0.98210703652957176</v>
      </c>
      <c r="K11">
        <v>0.68023491614238685</v>
      </c>
    </row>
    <row r="12" spans="1:11">
      <c r="A12" s="7" t="s">
        <v>18</v>
      </c>
      <c r="B12" s="8" t="s">
        <v>38</v>
      </c>
      <c r="C12" s="8" t="s">
        <v>38</v>
      </c>
      <c r="D12" s="8" t="s">
        <v>38</v>
      </c>
      <c r="E12" s="8" t="s">
        <v>38</v>
      </c>
      <c r="F12" s="8" t="s">
        <v>38</v>
      </c>
      <c r="G12" s="8" t="s">
        <v>38</v>
      </c>
      <c r="H12" s="8" t="s">
        <v>38</v>
      </c>
      <c r="I12" s="8" t="s">
        <v>38</v>
      </c>
      <c r="J12" s="8" t="s">
        <v>38</v>
      </c>
      <c r="K12" s="8" t="s">
        <v>38</v>
      </c>
    </row>
    <row r="13" spans="1:11">
      <c r="A13" s="7" t="s">
        <v>1</v>
      </c>
      <c r="B13" s="8" t="s">
        <v>38</v>
      </c>
      <c r="C13" s="8" t="s">
        <v>38</v>
      </c>
      <c r="D13" s="8" t="s">
        <v>38</v>
      </c>
      <c r="E13" s="8" t="s">
        <v>38</v>
      </c>
      <c r="F13" s="8" t="s">
        <v>38</v>
      </c>
      <c r="G13" s="8" t="s">
        <v>38</v>
      </c>
      <c r="H13" s="8" t="s">
        <v>38</v>
      </c>
      <c r="I13" s="8" t="s">
        <v>38</v>
      </c>
      <c r="J13" s="8" t="s">
        <v>38</v>
      </c>
      <c r="K13" s="8" t="s">
        <v>38</v>
      </c>
    </row>
    <row r="17" spans="1:9">
      <c r="B17" s="6" t="s">
        <v>119</v>
      </c>
    </row>
    <row r="18" spans="1:9">
      <c r="A18" s="7"/>
      <c r="B18" s="7" t="s">
        <v>65</v>
      </c>
      <c r="D18" s="7"/>
      <c r="F18" s="7" t="s">
        <v>68</v>
      </c>
      <c r="G18" s="7"/>
    </row>
    <row r="19" spans="1:9">
      <c r="A19" s="7"/>
      <c r="B19" s="7" t="s">
        <v>70</v>
      </c>
      <c r="C19" s="7" t="s">
        <v>72</v>
      </c>
      <c r="D19" s="7" t="s">
        <v>71</v>
      </c>
      <c r="E19" s="7" t="s">
        <v>73</v>
      </c>
      <c r="F19" s="7" t="s">
        <v>74</v>
      </c>
      <c r="G19" s="7" t="s">
        <v>72</v>
      </c>
      <c r="H19" s="7" t="s">
        <v>75</v>
      </c>
      <c r="I19" s="7" t="s">
        <v>73</v>
      </c>
    </row>
    <row r="20" spans="1:9">
      <c r="A20" s="7" t="s">
        <v>85</v>
      </c>
      <c r="B20" s="10">
        <v>2</v>
      </c>
      <c r="C20" s="10">
        <v>2</v>
      </c>
      <c r="D20" s="10">
        <v>2</v>
      </c>
      <c r="E20" s="10">
        <v>2</v>
      </c>
      <c r="F20" s="10">
        <v>2</v>
      </c>
      <c r="G20" s="10">
        <v>2</v>
      </c>
      <c r="H20" s="10">
        <v>2</v>
      </c>
      <c r="I20" s="10">
        <v>2</v>
      </c>
    </row>
    <row r="21" spans="1:9">
      <c r="A21" s="7" t="s">
        <v>12</v>
      </c>
      <c r="B21" s="7">
        <v>33</v>
      </c>
      <c r="C21" s="7">
        <v>33</v>
      </c>
      <c r="D21" s="7">
        <v>34</v>
      </c>
      <c r="E21" s="7">
        <v>34</v>
      </c>
      <c r="F21" s="7">
        <v>26</v>
      </c>
      <c r="G21" s="7">
        <v>26</v>
      </c>
      <c r="H21" s="7">
        <v>40</v>
      </c>
      <c r="I21" s="7">
        <v>40</v>
      </c>
    </row>
    <row r="22" spans="1:9">
      <c r="A22" s="7" t="s">
        <v>14</v>
      </c>
      <c r="B22" s="8" t="s">
        <v>69</v>
      </c>
      <c r="C22" s="8" t="s">
        <v>69</v>
      </c>
      <c r="D22" s="8" t="s">
        <v>69</v>
      </c>
      <c r="E22" s="8" t="s">
        <v>69</v>
      </c>
      <c r="F22" s="8" t="s">
        <v>69</v>
      </c>
      <c r="G22" s="8" t="s">
        <v>69</v>
      </c>
      <c r="H22" s="8" t="s">
        <v>69</v>
      </c>
      <c r="I22" s="8" t="s">
        <v>69</v>
      </c>
    </row>
    <row r="23" spans="1:9">
      <c r="A23" s="7" t="s">
        <v>15</v>
      </c>
      <c r="B23" s="8">
        <v>33</v>
      </c>
      <c r="C23">
        <v>44</v>
      </c>
      <c r="D23" s="8">
        <v>0</v>
      </c>
      <c r="E23" s="8">
        <v>0</v>
      </c>
      <c r="F23" s="8">
        <v>9.5</v>
      </c>
      <c r="G23">
        <v>47.5</v>
      </c>
      <c r="H23" s="8">
        <v>47</v>
      </c>
      <c r="I23" s="8">
        <v>0</v>
      </c>
    </row>
    <row r="24" spans="1:9">
      <c r="A24" s="7" t="s">
        <v>16</v>
      </c>
      <c r="B24" s="8">
        <v>14.381501528244421</v>
      </c>
      <c r="C24">
        <v>14.013628131180546</v>
      </c>
      <c r="D24" s="8">
        <v>0</v>
      </c>
      <c r="E24" s="8">
        <v>0</v>
      </c>
      <c r="F24" s="8">
        <v>14.543515605033267</v>
      </c>
      <c r="G24">
        <v>20.067884791377491</v>
      </c>
      <c r="H24" s="8">
        <v>21.016480128099232</v>
      </c>
      <c r="I24" s="8">
        <v>0</v>
      </c>
    </row>
    <row r="25" spans="1:9">
      <c r="A25" s="7" t="s">
        <v>17</v>
      </c>
      <c r="B25" s="8">
        <v>2.6705777897811362</v>
      </c>
      <c r="C25">
        <v>2.602265414907019</v>
      </c>
      <c r="D25" s="8">
        <v>0</v>
      </c>
      <c r="E25" s="8">
        <v>0</v>
      </c>
      <c r="F25" s="8">
        <v>2.8522180717809928</v>
      </c>
      <c r="G25">
        <v>3.9356360056832962</v>
      </c>
      <c r="H25" s="8">
        <v>3.552433519936077</v>
      </c>
      <c r="I25" s="8">
        <v>0</v>
      </c>
    </row>
    <row r="26" spans="1:9">
      <c r="A26" s="7" t="s">
        <v>18</v>
      </c>
      <c r="B26" s="8" t="s">
        <v>38</v>
      </c>
      <c r="C26" s="8" t="s">
        <v>38</v>
      </c>
      <c r="D26" s="8" t="s">
        <v>38</v>
      </c>
      <c r="E26" s="8" t="s">
        <v>38</v>
      </c>
      <c r="F26" s="8" t="s">
        <v>38</v>
      </c>
      <c r="G26" s="8" t="s">
        <v>38</v>
      </c>
      <c r="H26" s="8" t="s">
        <v>38</v>
      </c>
      <c r="I26" s="8" t="s">
        <v>38</v>
      </c>
    </row>
    <row r="27" spans="1:9">
      <c r="A27" s="7" t="s">
        <v>1</v>
      </c>
      <c r="B27" s="8" t="s">
        <v>38</v>
      </c>
      <c r="C27" s="8" t="s">
        <v>38</v>
      </c>
      <c r="D27" s="8" t="s">
        <v>38</v>
      </c>
      <c r="E27" s="8" t="s">
        <v>38</v>
      </c>
      <c r="F27" s="8" t="s">
        <v>38</v>
      </c>
      <c r="G27" s="8" t="s">
        <v>38</v>
      </c>
      <c r="H27" s="8" t="s">
        <v>38</v>
      </c>
      <c r="I27" s="8" t="s">
        <v>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15" workbookViewId="0">
      <selection activeCell="G11" sqref="G11"/>
    </sheetView>
  </sheetViews>
  <sheetFormatPr baseColWidth="10" defaultRowHeight="15" x14ac:dyDescent="0"/>
  <cols>
    <col min="1" max="1" width="13.1640625" bestFit="1" customWidth="1"/>
    <col min="2" max="6" width="15.33203125" bestFit="1" customWidth="1"/>
    <col min="7" max="7" width="15.33203125" customWidth="1"/>
    <col min="8" max="12" width="15.33203125" bestFit="1" customWidth="1"/>
    <col min="13" max="13" width="11.83203125" bestFit="1" customWidth="1"/>
  </cols>
  <sheetData>
    <row r="1" spans="1:13">
      <c r="A1" t="s">
        <v>8</v>
      </c>
    </row>
    <row r="3" spans="1:13">
      <c r="B3" s="6" t="s">
        <v>76</v>
      </c>
    </row>
    <row r="4" spans="1:13">
      <c r="B4" s="14" t="s">
        <v>28</v>
      </c>
      <c r="H4" t="s">
        <v>27</v>
      </c>
    </row>
    <row r="5" spans="1:13">
      <c r="B5" s="14" t="s">
        <v>77</v>
      </c>
      <c r="C5" t="s">
        <v>78</v>
      </c>
      <c r="D5" t="s">
        <v>79</v>
      </c>
      <c r="E5" t="s">
        <v>80</v>
      </c>
      <c r="F5" t="s">
        <v>81</v>
      </c>
      <c r="H5" s="14" t="s">
        <v>77</v>
      </c>
      <c r="I5" t="s">
        <v>78</v>
      </c>
      <c r="J5" t="s">
        <v>79</v>
      </c>
      <c r="K5" t="s">
        <v>80</v>
      </c>
      <c r="L5" t="s">
        <v>81</v>
      </c>
    </row>
    <row r="6" spans="1:13">
      <c r="A6" s="7" t="s">
        <v>85</v>
      </c>
      <c r="B6">
        <v>2</v>
      </c>
      <c r="C6">
        <v>2</v>
      </c>
      <c r="D6">
        <v>2</v>
      </c>
      <c r="E6">
        <v>2</v>
      </c>
      <c r="F6">
        <v>2</v>
      </c>
      <c r="H6">
        <v>2</v>
      </c>
      <c r="I6">
        <v>2</v>
      </c>
      <c r="J6">
        <v>2</v>
      </c>
      <c r="K6">
        <v>2</v>
      </c>
      <c r="L6">
        <v>2</v>
      </c>
    </row>
    <row r="7" spans="1:13">
      <c r="A7" s="7" t="s">
        <v>12</v>
      </c>
      <c r="B7">
        <v>10</v>
      </c>
      <c r="C7">
        <v>15</v>
      </c>
      <c r="D7">
        <v>16</v>
      </c>
      <c r="E7">
        <v>29</v>
      </c>
      <c r="F7">
        <v>11</v>
      </c>
      <c r="H7">
        <v>10</v>
      </c>
      <c r="I7">
        <v>12</v>
      </c>
      <c r="J7">
        <v>19</v>
      </c>
      <c r="K7">
        <v>18</v>
      </c>
      <c r="L7">
        <v>10</v>
      </c>
    </row>
    <row r="8" spans="1:13">
      <c r="A8" s="7" t="s">
        <v>14</v>
      </c>
      <c r="B8" t="s">
        <v>76</v>
      </c>
      <c r="C8" t="s">
        <v>76</v>
      </c>
      <c r="D8" t="s">
        <v>76</v>
      </c>
      <c r="E8" t="s">
        <v>76</v>
      </c>
      <c r="F8" t="s">
        <v>76</v>
      </c>
      <c r="H8" t="s">
        <v>76</v>
      </c>
      <c r="I8" t="s">
        <v>76</v>
      </c>
      <c r="J8" t="s">
        <v>76</v>
      </c>
      <c r="K8" t="s">
        <v>76</v>
      </c>
      <c r="L8" t="s">
        <v>76</v>
      </c>
    </row>
    <row r="9" spans="1:13">
      <c r="A9" s="7" t="s">
        <v>15</v>
      </c>
      <c r="B9">
        <v>0.29999999999999993</v>
      </c>
      <c r="C9">
        <v>0.28297289047191532</v>
      </c>
      <c r="D9">
        <v>0.56000000000000005</v>
      </c>
      <c r="E9">
        <v>0.68491514915191143</v>
      </c>
      <c r="F9">
        <v>0.64000000000000012</v>
      </c>
      <c r="H9">
        <v>-8.0000000000000071E-2</v>
      </c>
      <c r="I9">
        <v>-0.12064231824035809</v>
      </c>
      <c r="J9">
        <v>-0.19999999999999996</v>
      </c>
      <c r="K9">
        <v>0.58000000000000007</v>
      </c>
      <c r="L9">
        <v>0.8</v>
      </c>
    </row>
    <row r="10" spans="1:13">
      <c r="A10" s="7" t="s">
        <v>16</v>
      </c>
      <c r="B10">
        <v>0.62735271464418529</v>
      </c>
      <c r="C10">
        <v>0.63133189006266499</v>
      </c>
      <c r="D10">
        <v>0.451809296999718</v>
      </c>
      <c r="E10">
        <v>0.25752118102020144</v>
      </c>
      <c r="F10">
        <v>0.32492421136810845</v>
      </c>
      <c r="H10">
        <v>0.73788888052334822</v>
      </c>
      <c r="I10">
        <v>0.63737954402773067</v>
      </c>
      <c r="J10">
        <v>0.62059511810947732</v>
      </c>
      <c r="K10">
        <v>0.39296796612214391</v>
      </c>
      <c r="L10">
        <v>0.27928480087537877</v>
      </c>
    </row>
    <row r="11" spans="1:13">
      <c r="A11" s="7" t="s">
        <v>17</v>
      </c>
      <c r="B11" t="s">
        <v>76</v>
      </c>
      <c r="C11" t="s">
        <v>76</v>
      </c>
      <c r="D11" t="s">
        <v>76</v>
      </c>
      <c r="E11" t="s">
        <v>76</v>
      </c>
      <c r="F11" t="s">
        <v>76</v>
      </c>
      <c r="H11" t="s">
        <v>76</v>
      </c>
      <c r="I11" t="s">
        <v>76</v>
      </c>
      <c r="J11" t="s">
        <v>76</v>
      </c>
      <c r="K11" t="s">
        <v>76</v>
      </c>
      <c r="L11" t="s">
        <v>76</v>
      </c>
    </row>
    <row r="12" spans="1:13">
      <c r="A12" s="7" t="s">
        <v>18</v>
      </c>
      <c r="B12" s="8" t="s">
        <v>30</v>
      </c>
      <c r="C12" s="8" t="s">
        <v>30</v>
      </c>
      <c r="D12" s="8" t="s">
        <v>30</v>
      </c>
      <c r="E12" s="8" t="s">
        <v>30</v>
      </c>
      <c r="F12" s="8" t="s">
        <v>30</v>
      </c>
      <c r="G12" s="8"/>
      <c r="H12" s="8" t="s">
        <v>30</v>
      </c>
      <c r="I12" s="8" t="s">
        <v>30</v>
      </c>
      <c r="J12" s="8" t="s">
        <v>30</v>
      </c>
      <c r="K12" s="8" t="s">
        <v>30</v>
      </c>
      <c r="L12" s="8" t="s">
        <v>30</v>
      </c>
    </row>
    <row r="13" spans="1:13">
      <c r="A13" s="7" t="s">
        <v>1</v>
      </c>
      <c r="B13" s="8" t="s">
        <v>108</v>
      </c>
      <c r="C13" s="8" t="s">
        <v>108</v>
      </c>
      <c r="D13" s="8" t="s">
        <v>108</v>
      </c>
      <c r="E13" s="8" t="s">
        <v>108</v>
      </c>
      <c r="F13" s="8" t="s">
        <v>108</v>
      </c>
      <c r="G13" s="8"/>
      <c r="H13" s="8" t="s">
        <v>108</v>
      </c>
      <c r="I13" s="8" t="s">
        <v>108</v>
      </c>
      <c r="J13" s="8" t="s">
        <v>108</v>
      </c>
      <c r="K13" s="8" t="s">
        <v>108</v>
      </c>
      <c r="L13" s="8" t="s">
        <v>108</v>
      </c>
    </row>
    <row r="14" spans="1:13">
      <c r="A14" s="7"/>
      <c r="B14" s="8"/>
    </row>
    <row r="15" spans="1:13">
      <c r="A15" s="6" t="s">
        <v>109</v>
      </c>
      <c r="B15" s="14" t="s">
        <v>77</v>
      </c>
      <c r="C15" t="s">
        <v>78</v>
      </c>
      <c r="D15" t="s">
        <v>79</v>
      </c>
      <c r="E15" t="s">
        <v>80</v>
      </c>
      <c r="F15" t="s">
        <v>81</v>
      </c>
      <c r="H15" s="6" t="s">
        <v>109</v>
      </c>
      <c r="I15" s="14" t="s">
        <v>77</v>
      </c>
      <c r="J15" t="s">
        <v>78</v>
      </c>
      <c r="K15" t="s">
        <v>79</v>
      </c>
      <c r="L15" t="s">
        <v>80</v>
      </c>
      <c r="M15" t="s">
        <v>81</v>
      </c>
    </row>
    <row r="16" spans="1:13">
      <c r="A16" s="14" t="s">
        <v>77</v>
      </c>
      <c r="B16" s="22"/>
      <c r="H16" s="14" t="s">
        <v>77</v>
      </c>
      <c r="I16" s="22"/>
    </row>
    <row r="17" spans="1:13">
      <c r="A17" t="s">
        <v>78</v>
      </c>
      <c r="B17" s="1">
        <v>0.33720114833600001</v>
      </c>
      <c r="C17" s="19"/>
      <c r="D17" s="7"/>
      <c r="E17" s="7"/>
      <c r="F17" s="7"/>
      <c r="G17" s="7"/>
      <c r="H17" s="7" t="s">
        <v>78</v>
      </c>
      <c r="I17" s="1">
        <v>5.0653366709200003E-3</v>
      </c>
      <c r="J17" s="19"/>
      <c r="K17" s="7"/>
      <c r="L17" s="7"/>
    </row>
    <row r="18" spans="1:13">
      <c r="A18" t="s">
        <v>79</v>
      </c>
      <c r="B18" s="1">
        <v>6.4082457688100002E-4</v>
      </c>
      <c r="C18" s="1">
        <v>5.0365036833900003E-3</v>
      </c>
      <c r="D18" s="23"/>
      <c r="E18" s="7"/>
      <c r="F18" s="7"/>
      <c r="G18" s="7"/>
      <c r="H18" s="7" t="s">
        <v>79</v>
      </c>
      <c r="I18" s="12">
        <v>5.2219380531800002E-5</v>
      </c>
      <c r="J18" s="1">
        <v>0.30678851831600001</v>
      </c>
      <c r="K18" s="23"/>
      <c r="L18" s="7"/>
    </row>
    <row r="19" spans="1:13">
      <c r="A19" t="s">
        <v>80</v>
      </c>
      <c r="B19" s="12">
        <v>2.3279547153100001E-5</v>
      </c>
      <c r="C19" s="1">
        <v>6.1963391136000004E-3</v>
      </c>
      <c r="D19" s="1">
        <v>0.13652285407600001</v>
      </c>
      <c r="E19" s="19"/>
      <c r="F19" s="7"/>
      <c r="G19" s="7"/>
      <c r="H19" s="7" t="s">
        <v>80</v>
      </c>
      <c r="I19" s="1">
        <v>2.0673462767600002E-3</v>
      </c>
      <c r="J19" s="1">
        <v>5.1118756955399998E-3</v>
      </c>
      <c r="K19" s="1">
        <v>1.20100841906E-2</v>
      </c>
      <c r="L19" s="19"/>
    </row>
    <row r="20" spans="1:13">
      <c r="A20" t="s">
        <v>81</v>
      </c>
      <c r="B20" s="1">
        <v>1.5936910184399999E-3</v>
      </c>
      <c r="C20" s="1">
        <v>9.1947559010299995E-3</v>
      </c>
      <c r="D20" s="1">
        <v>0.95658627314099998</v>
      </c>
      <c r="E20" s="1">
        <v>0.21432402</v>
      </c>
      <c r="F20" s="19"/>
      <c r="G20" s="10"/>
      <c r="H20" s="7" t="s">
        <v>81</v>
      </c>
      <c r="I20" s="1">
        <v>4.3894261631700002E-2</v>
      </c>
      <c r="J20" s="7">
        <v>1.32575373597E-2</v>
      </c>
      <c r="K20" s="12">
        <v>7.3309062633800001E-6</v>
      </c>
      <c r="L20" s="1">
        <v>8.6554542851499997E-4</v>
      </c>
      <c r="M20" s="22"/>
    </row>
    <row r="21" spans="1:13">
      <c r="B21" s="7"/>
      <c r="C21" s="7"/>
      <c r="D21" s="7"/>
      <c r="E21" s="7"/>
      <c r="F21" s="7"/>
      <c r="G21" s="10"/>
      <c r="H21" s="7"/>
      <c r="I21" s="7"/>
      <c r="J21" s="7"/>
      <c r="K21" s="7"/>
      <c r="L21" s="7"/>
    </row>
    <row r="22" spans="1:13">
      <c r="A22" s="6" t="s">
        <v>2</v>
      </c>
      <c r="B22" s="14" t="s">
        <v>77</v>
      </c>
      <c r="C22" s="7" t="s">
        <v>78</v>
      </c>
      <c r="D22" s="7" t="s">
        <v>79</v>
      </c>
      <c r="E22" s="7" t="s">
        <v>80</v>
      </c>
      <c r="F22" s="7" t="s">
        <v>81</v>
      </c>
      <c r="G22" s="10"/>
      <c r="H22" s="6" t="s">
        <v>2</v>
      </c>
      <c r="I22" s="14" t="s">
        <v>77</v>
      </c>
      <c r="J22" s="7" t="s">
        <v>78</v>
      </c>
      <c r="K22" s="7" t="s">
        <v>79</v>
      </c>
      <c r="L22" s="7" t="s">
        <v>80</v>
      </c>
      <c r="M22" t="s">
        <v>81</v>
      </c>
    </row>
    <row r="23" spans="1:13">
      <c r="A23" s="14" t="s">
        <v>77</v>
      </c>
      <c r="B23" s="19"/>
      <c r="C23" s="7"/>
      <c r="D23" s="7"/>
      <c r="E23" s="7"/>
      <c r="F23" s="7"/>
      <c r="G23" s="10"/>
      <c r="H23" s="14" t="s">
        <v>77</v>
      </c>
      <c r="I23" s="19"/>
      <c r="J23" s="7"/>
      <c r="K23" s="7"/>
      <c r="L23" s="7"/>
    </row>
    <row r="24" spans="1:13">
      <c r="A24" t="s">
        <v>78</v>
      </c>
      <c r="B24" s="26" t="s">
        <v>110</v>
      </c>
      <c r="C24" s="19"/>
      <c r="D24" s="7"/>
      <c r="E24" s="7"/>
      <c r="F24" s="7"/>
      <c r="G24" s="10"/>
      <c r="H24" s="7" t="s">
        <v>78</v>
      </c>
      <c r="I24" s="26" t="s">
        <v>111</v>
      </c>
      <c r="J24" s="19"/>
      <c r="K24" s="7"/>
      <c r="L24" s="7"/>
    </row>
    <row r="25" spans="1:13">
      <c r="A25" t="s">
        <v>79</v>
      </c>
      <c r="B25" s="26" t="s">
        <v>111</v>
      </c>
      <c r="C25" s="26" t="s">
        <v>111</v>
      </c>
      <c r="D25" s="23"/>
      <c r="E25" s="7"/>
      <c r="F25" s="7"/>
      <c r="G25" s="10"/>
      <c r="H25" s="7" t="s">
        <v>79</v>
      </c>
      <c r="I25" s="26" t="s">
        <v>111</v>
      </c>
      <c r="J25" s="26" t="s">
        <v>110</v>
      </c>
      <c r="K25" s="23"/>
      <c r="L25" s="7"/>
    </row>
    <row r="26" spans="1:13">
      <c r="A26" t="s">
        <v>80</v>
      </c>
      <c r="B26" s="26" t="s">
        <v>111</v>
      </c>
      <c r="C26" s="26" t="s">
        <v>111</v>
      </c>
      <c r="D26" s="26" t="s">
        <v>110</v>
      </c>
      <c r="E26" s="19"/>
      <c r="F26" s="7"/>
      <c r="G26" s="10"/>
      <c r="H26" s="7" t="s">
        <v>80</v>
      </c>
      <c r="I26" s="26" t="s">
        <v>111</v>
      </c>
      <c r="J26" s="26" t="s">
        <v>111</v>
      </c>
      <c r="K26" s="26" t="s">
        <v>111</v>
      </c>
      <c r="L26" s="19"/>
    </row>
    <row r="27" spans="1:13">
      <c r="A27" t="s">
        <v>81</v>
      </c>
      <c r="B27" s="26" t="s">
        <v>111</v>
      </c>
      <c r="C27" s="26" t="s">
        <v>111</v>
      </c>
      <c r="D27" s="26" t="s">
        <v>110</v>
      </c>
      <c r="E27" s="26" t="s">
        <v>110</v>
      </c>
      <c r="F27" s="19"/>
      <c r="G27" s="10"/>
      <c r="H27" s="7" t="s">
        <v>81</v>
      </c>
      <c r="I27" s="26" t="s">
        <v>111</v>
      </c>
      <c r="J27" s="26" t="s">
        <v>111</v>
      </c>
      <c r="K27" s="26" t="s">
        <v>111</v>
      </c>
      <c r="L27" s="26" t="s">
        <v>111</v>
      </c>
      <c r="M27" s="22"/>
    </row>
    <row r="29" spans="1:13">
      <c r="B29" s="6"/>
    </row>
    <row r="30" spans="1:13">
      <c r="B30" s="6" t="s">
        <v>82</v>
      </c>
    </row>
    <row r="31" spans="1:13">
      <c r="B31" s="14" t="s">
        <v>83</v>
      </c>
    </row>
    <row r="32" spans="1:13">
      <c r="B32" s="14" t="s">
        <v>39</v>
      </c>
      <c r="C32" t="s">
        <v>40</v>
      </c>
    </row>
    <row r="33" spans="1:3">
      <c r="A33" s="7" t="s">
        <v>85</v>
      </c>
      <c r="B33">
        <v>4</v>
      </c>
      <c r="C33">
        <v>3</v>
      </c>
    </row>
    <row r="34" spans="1:3">
      <c r="A34" s="7" t="s">
        <v>12</v>
      </c>
      <c r="B34">
        <v>37</v>
      </c>
      <c r="C34">
        <v>35</v>
      </c>
    </row>
    <row r="35" spans="1:3">
      <c r="A35" s="7" t="s">
        <v>14</v>
      </c>
      <c r="B35" t="s">
        <v>84</v>
      </c>
      <c r="C35" t="s">
        <v>84</v>
      </c>
    </row>
    <row r="36" spans="1:3">
      <c r="A36" s="7" t="s">
        <v>15</v>
      </c>
      <c r="B36">
        <v>-28</v>
      </c>
      <c r="C36">
        <v>-14</v>
      </c>
    </row>
    <row r="37" spans="1:3">
      <c r="A37" s="7" t="s">
        <v>16</v>
      </c>
      <c r="B37">
        <v>19.422712007897911</v>
      </c>
      <c r="C37">
        <v>4.858847945896696</v>
      </c>
    </row>
    <row r="38" spans="1:3">
      <c r="A38" s="7" t="s">
        <v>17</v>
      </c>
      <c r="B38">
        <v>3.1930741848220192</v>
      </c>
      <c r="C38">
        <v>0.82129520291070113</v>
      </c>
    </row>
    <row r="39" spans="1:3">
      <c r="A39" s="7" t="s">
        <v>18</v>
      </c>
      <c r="B39" s="5" t="s">
        <v>38</v>
      </c>
      <c r="C39" s="5" t="s">
        <v>38</v>
      </c>
    </row>
    <row r="40" spans="1:3">
      <c r="A40" s="7" t="s">
        <v>1</v>
      </c>
      <c r="B40" s="5" t="s">
        <v>38</v>
      </c>
      <c r="C40" s="5" t="s">
        <v>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12" sqref="B12:D13"/>
    </sheetView>
  </sheetViews>
  <sheetFormatPr baseColWidth="10" defaultRowHeight="15" x14ac:dyDescent="0"/>
  <cols>
    <col min="1" max="1" width="13" bestFit="1" customWidth="1"/>
    <col min="2" max="2" width="13.83203125" bestFit="1" customWidth="1"/>
  </cols>
  <sheetData>
    <row r="1" spans="1:4">
      <c r="A1" t="s">
        <v>9</v>
      </c>
    </row>
    <row r="3" spans="1:4">
      <c r="B3" s="6" t="s">
        <v>86</v>
      </c>
    </row>
    <row r="4" spans="1:4">
      <c r="B4" s="14" t="s">
        <v>35</v>
      </c>
      <c r="C4" t="s">
        <v>65</v>
      </c>
      <c r="D4" t="s">
        <v>65</v>
      </c>
    </row>
    <row r="5" spans="1:4">
      <c r="B5" s="14" t="s">
        <v>87</v>
      </c>
      <c r="C5" t="s">
        <v>66</v>
      </c>
      <c r="D5" t="s">
        <v>67</v>
      </c>
    </row>
    <row r="6" spans="1:4">
      <c r="A6" s="7" t="s">
        <v>85</v>
      </c>
      <c r="B6">
        <v>4</v>
      </c>
      <c r="C6">
        <v>2</v>
      </c>
      <c r="D6">
        <v>2</v>
      </c>
    </row>
    <row r="7" spans="1:4">
      <c r="A7" s="7" t="s">
        <v>12</v>
      </c>
      <c r="B7">
        <v>37</v>
      </c>
      <c r="C7">
        <v>21</v>
      </c>
      <c r="D7">
        <v>68</v>
      </c>
    </row>
    <row r="8" spans="1:4">
      <c r="A8" s="7" t="s">
        <v>14</v>
      </c>
      <c r="B8" t="s">
        <v>47</v>
      </c>
      <c r="C8" t="s">
        <v>47</v>
      </c>
      <c r="D8">
        <v>0</v>
      </c>
    </row>
    <row r="9" spans="1:4">
      <c r="A9" s="7" t="s">
        <v>15</v>
      </c>
      <c r="B9">
        <v>-28</v>
      </c>
      <c r="C9">
        <v>-12</v>
      </c>
      <c r="D9">
        <v>0</v>
      </c>
    </row>
    <row r="10" spans="1:4">
      <c r="A10" s="7" t="s">
        <v>16</v>
      </c>
      <c r="B10">
        <v>19.422712007897911</v>
      </c>
      <c r="C10">
        <v>2.9431114083406307</v>
      </c>
      <c r="D10">
        <v>0</v>
      </c>
    </row>
    <row r="11" spans="1:4">
      <c r="A11" s="7" t="s">
        <v>17</v>
      </c>
      <c r="B11">
        <v>3.1930741848220192</v>
      </c>
      <c r="C11">
        <v>0.64223956225757273</v>
      </c>
      <c r="D11">
        <v>0</v>
      </c>
    </row>
    <row r="12" spans="1:4">
      <c r="A12" s="7" t="s">
        <v>18</v>
      </c>
      <c r="B12" s="8" t="s">
        <v>38</v>
      </c>
      <c r="C12" s="8" t="s">
        <v>38</v>
      </c>
      <c r="D12" s="8" t="s">
        <v>38</v>
      </c>
    </row>
    <row r="13" spans="1:4">
      <c r="A13" s="7" t="s">
        <v>1</v>
      </c>
      <c r="B13" s="8" t="s">
        <v>38</v>
      </c>
      <c r="C13" s="8" t="s">
        <v>38</v>
      </c>
      <c r="D13" s="8" t="s">
        <v>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F6" sqref="F6"/>
    </sheetView>
  </sheetViews>
  <sheetFormatPr baseColWidth="10" defaultRowHeight="15" x14ac:dyDescent="0"/>
  <cols>
    <col min="1" max="1" width="13" bestFit="1" customWidth="1"/>
    <col min="2" max="2" width="22.5" bestFit="1" customWidth="1"/>
    <col min="3" max="3" width="27.5" bestFit="1" customWidth="1"/>
    <col min="4" max="4" width="25.5" bestFit="1" customWidth="1"/>
    <col min="5" max="5" width="27.5" bestFit="1" customWidth="1"/>
    <col min="6" max="6" width="25.5" bestFit="1" customWidth="1"/>
    <col min="7" max="7" width="27.5" bestFit="1" customWidth="1"/>
    <col min="8" max="8" width="22.5" bestFit="1" customWidth="1"/>
    <col min="9" max="9" width="27.5" bestFit="1" customWidth="1"/>
    <col min="10" max="10" width="21" bestFit="1" customWidth="1"/>
    <col min="11" max="11" width="25.5" bestFit="1" customWidth="1"/>
  </cols>
  <sheetData>
    <row r="1" spans="1:11">
      <c r="A1" t="s">
        <v>10</v>
      </c>
    </row>
    <row r="3" spans="1:11">
      <c r="B3" s="6" t="s">
        <v>10</v>
      </c>
    </row>
    <row r="4" spans="1:11">
      <c r="B4" s="18" t="s">
        <v>55</v>
      </c>
      <c r="F4" s="18" t="s">
        <v>56</v>
      </c>
    </row>
    <row r="5" spans="1:11">
      <c r="B5" s="18" t="s">
        <v>39</v>
      </c>
      <c r="D5" s="18" t="s">
        <v>40</v>
      </c>
      <c r="F5" s="18" t="s">
        <v>39</v>
      </c>
      <c r="H5" s="18" t="s">
        <v>40</v>
      </c>
    </row>
    <row r="6" spans="1:11">
      <c r="B6" s="7" t="s">
        <v>74</v>
      </c>
      <c r="C6" s="7" t="s">
        <v>90</v>
      </c>
      <c r="D6" s="7" t="s">
        <v>74</v>
      </c>
      <c r="E6" s="7" t="s">
        <v>90</v>
      </c>
      <c r="F6" s="7" t="s">
        <v>91</v>
      </c>
      <c r="G6" s="7" t="s">
        <v>92</v>
      </c>
      <c r="H6" s="7" t="s">
        <v>91</v>
      </c>
      <c r="I6" s="7" t="s">
        <v>92</v>
      </c>
      <c r="J6" s="7"/>
      <c r="K6" s="7"/>
    </row>
    <row r="7" spans="1:11">
      <c r="A7" s="7" t="s">
        <v>85</v>
      </c>
      <c r="B7">
        <v>2</v>
      </c>
      <c r="C7">
        <v>2</v>
      </c>
      <c r="D7">
        <v>2</v>
      </c>
      <c r="E7">
        <v>2</v>
      </c>
      <c r="F7">
        <v>2</v>
      </c>
      <c r="G7">
        <v>2</v>
      </c>
      <c r="H7">
        <v>2</v>
      </c>
      <c r="I7">
        <v>2</v>
      </c>
    </row>
    <row r="8" spans="1:11">
      <c r="A8" s="7" t="s">
        <v>12</v>
      </c>
      <c r="B8">
        <v>22</v>
      </c>
      <c r="C8">
        <v>28</v>
      </c>
      <c r="D8">
        <v>74</v>
      </c>
      <c r="E8">
        <v>75</v>
      </c>
      <c r="F8">
        <v>35</v>
      </c>
      <c r="G8">
        <v>43</v>
      </c>
      <c r="H8">
        <v>60</v>
      </c>
      <c r="I8">
        <v>80</v>
      </c>
    </row>
    <row r="9" spans="1:11">
      <c r="A9" s="7" t="s">
        <v>14</v>
      </c>
      <c r="B9">
        <v>-4.55</v>
      </c>
      <c r="C9">
        <v>-8.1304347826086953</v>
      </c>
      <c r="D9">
        <v>7.2461538461538462</v>
      </c>
      <c r="E9">
        <v>11.608695652173912</v>
      </c>
      <c r="F9">
        <v>14.6875</v>
      </c>
      <c r="G9">
        <v>11.484848484848484</v>
      </c>
      <c r="H9">
        <v>12.205128205128204</v>
      </c>
      <c r="I9">
        <v>14.352941176470589</v>
      </c>
    </row>
    <row r="10" spans="1:11">
      <c r="A10" s="7" t="s">
        <v>15</v>
      </c>
      <c r="B10">
        <v>-6</v>
      </c>
      <c r="C10">
        <v>-9</v>
      </c>
      <c r="D10">
        <v>6</v>
      </c>
      <c r="E10">
        <v>10</v>
      </c>
      <c r="F10">
        <v>11</v>
      </c>
      <c r="G10">
        <v>10</v>
      </c>
      <c r="H10">
        <v>11</v>
      </c>
      <c r="I10">
        <v>14</v>
      </c>
    </row>
    <row r="11" spans="1:11">
      <c r="A11" s="7" t="s">
        <v>16</v>
      </c>
      <c r="B11">
        <v>10.845687961970002</v>
      </c>
      <c r="C11">
        <v>16.454632803908524</v>
      </c>
      <c r="D11">
        <v>6.5288560666062736</v>
      </c>
      <c r="E11">
        <v>5.6467136897554084</v>
      </c>
      <c r="F11">
        <v>12.632363710059405</v>
      </c>
      <c r="G11">
        <v>8.6100276281540324</v>
      </c>
      <c r="H11">
        <v>6.2331013112908025</v>
      </c>
      <c r="I11">
        <v>7.2710141698956647</v>
      </c>
    </row>
    <row r="12" spans="1:11">
      <c r="A12" s="7" t="s">
        <v>17</v>
      </c>
      <c r="B12">
        <v>2.3667231452189941</v>
      </c>
      <c r="C12">
        <v>3.4310281176313073</v>
      </c>
      <c r="D12">
        <v>0.80980492939265269</v>
      </c>
      <c r="E12">
        <v>1.1774211963674117</v>
      </c>
      <c r="F12">
        <v>2.2331075104494649</v>
      </c>
      <c r="G12">
        <v>1.4988134272228508</v>
      </c>
      <c r="H12">
        <v>0.99809500545706387</v>
      </c>
      <c r="I12">
        <v>1.7634799663436789</v>
      </c>
    </row>
    <row r="13" spans="1:11">
      <c r="A13" s="7" t="s">
        <v>18</v>
      </c>
      <c r="B13" s="8" t="s">
        <v>38</v>
      </c>
      <c r="C13" s="8" t="s">
        <v>38</v>
      </c>
      <c r="D13" s="8" t="s">
        <v>38</v>
      </c>
      <c r="E13" s="8" t="s">
        <v>38</v>
      </c>
      <c r="F13" s="8" t="s">
        <v>38</v>
      </c>
      <c r="G13" s="8" t="s">
        <v>38</v>
      </c>
      <c r="H13" s="8" t="s">
        <v>38</v>
      </c>
      <c r="I13" s="8" t="s">
        <v>38</v>
      </c>
    </row>
    <row r="14" spans="1:11">
      <c r="A14" s="7" t="s">
        <v>1</v>
      </c>
      <c r="B14" s="8" t="s">
        <v>38</v>
      </c>
      <c r="C14" s="8" t="s">
        <v>38</v>
      </c>
      <c r="D14" s="8" t="s">
        <v>38</v>
      </c>
      <c r="E14" s="8" t="s">
        <v>38</v>
      </c>
      <c r="F14" s="8" t="s">
        <v>38</v>
      </c>
      <c r="G14" s="8" t="s">
        <v>38</v>
      </c>
      <c r="H14" s="8" t="s">
        <v>38</v>
      </c>
      <c r="I14" s="8" t="s">
        <v>38</v>
      </c>
    </row>
    <row r="15" spans="1:11">
      <c r="A15" s="7"/>
      <c r="B15" s="8"/>
      <c r="C15" s="8"/>
      <c r="G15" s="8"/>
      <c r="H15" s="8"/>
    </row>
    <row r="17" spans="1:9">
      <c r="B17" s="6" t="s">
        <v>94</v>
      </c>
    </row>
    <row r="18" spans="1:9">
      <c r="B18" s="18" t="s">
        <v>55</v>
      </c>
      <c r="F18" s="18" t="s">
        <v>93</v>
      </c>
    </row>
    <row r="19" spans="1:9">
      <c r="B19" s="18" t="s">
        <v>39</v>
      </c>
      <c r="D19" s="6" t="s">
        <v>40</v>
      </c>
      <c r="F19" s="18" t="s">
        <v>39</v>
      </c>
      <c r="H19" s="6" t="s">
        <v>40</v>
      </c>
    </row>
    <row r="20" spans="1:9">
      <c r="B20" s="7" t="s">
        <v>88</v>
      </c>
      <c r="C20" s="7" t="s">
        <v>89</v>
      </c>
      <c r="D20" s="7" t="s">
        <v>88</v>
      </c>
      <c r="E20" s="7" t="s">
        <v>89</v>
      </c>
      <c r="F20" s="7" t="s">
        <v>88</v>
      </c>
      <c r="G20" s="7" t="s">
        <v>89</v>
      </c>
      <c r="H20" s="7" t="s">
        <v>88</v>
      </c>
      <c r="I20" s="7" t="s">
        <v>89</v>
      </c>
    </row>
    <row r="21" spans="1:9">
      <c r="A21" s="7" t="s">
        <v>85</v>
      </c>
      <c r="B21">
        <v>2</v>
      </c>
      <c r="C21">
        <v>2</v>
      </c>
      <c r="D21">
        <v>2</v>
      </c>
      <c r="E21">
        <v>2</v>
      </c>
      <c r="F21">
        <v>2</v>
      </c>
      <c r="G21">
        <v>2</v>
      </c>
      <c r="H21">
        <v>2</v>
      </c>
      <c r="I21">
        <v>2</v>
      </c>
    </row>
    <row r="22" spans="1:9">
      <c r="A22" s="7" t="s">
        <v>12</v>
      </c>
      <c r="B22">
        <v>28</v>
      </c>
      <c r="C22">
        <v>22</v>
      </c>
      <c r="D22">
        <v>74</v>
      </c>
      <c r="E22">
        <v>75</v>
      </c>
      <c r="F22">
        <v>35</v>
      </c>
      <c r="G22">
        <v>43</v>
      </c>
      <c r="H22">
        <v>60</v>
      </c>
      <c r="I22">
        <v>80</v>
      </c>
    </row>
    <row r="23" spans="1:9">
      <c r="A23" s="7" t="s">
        <v>14</v>
      </c>
      <c r="B23">
        <v>28.3</v>
      </c>
      <c r="C23">
        <v>42.375</v>
      </c>
      <c r="D23">
        <v>23.242857142857144</v>
      </c>
      <c r="E23">
        <v>43.137931034482762</v>
      </c>
      <c r="F23">
        <v>17.71875</v>
      </c>
      <c r="G23">
        <v>43</v>
      </c>
      <c r="H23">
        <v>26.4</v>
      </c>
      <c r="I23">
        <v>26.4</v>
      </c>
    </row>
    <row r="24" spans="1:9">
      <c r="A24" s="7" t="s">
        <v>15</v>
      </c>
      <c r="B24">
        <v>25.5</v>
      </c>
      <c r="C24">
        <v>45.5</v>
      </c>
      <c r="D24">
        <v>20</v>
      </c>
      <c r="E24">
        <v>44.5</v>
      </c>
      <c r="F24">
        <v>16</v>
      </c>
      <c r="G24">
        <v>43.5</v>
      </c>
      <c r="H24">
        <v>22</v>
      </c>
      <c r="I24">
        <v>22</v>
      </c>
    </row>
    <row r="25" spans="1:9">
      <c r="A25" s="7" t="s">
        <v>16</v>
      </c>
      <c r="B25">
        <v>16.141153679500832</v>
      </c>
      <c r="C25">
        <v>23.773958167636323</v>
      </c>
      <c r="D25">
        <v>14.553684442396754</v>
      </c>
      <c r="E25">
        <v>25.678476396200928</v>
      </c>
      <c r="F25">
        <v>8.9703251820080485</v>
      </c>
      <c r="G25">
        <v>16.37942960806982</v>
      </c>
      <c r="H25">
        <v>17.20820876731776</v>
      </c>
      <c r="I25">
        <v>17.20820876731776</v>
      </c>
    </row>
    <row r="26" spans="1:9">
      <c r="A26" s="7" t="s">
        <v>17</v>
      </c>
      <c r="B26">
        <v>3.5222885019155972</v>
      </c>
      <c r="C26">
        <v>4.8528388897484618</v>
      </c>
      <c r="D26">
        <v>1.7394980016777473</v>
      </c>
      <c r="E26">
        <v>3.3717491368577273</v>
      </c>
      <c r="F26">
        <v>1.5857444414115855</v>
      </c>
      <c r="G26">
        <v>2.7299049346783035</v>
      </c>
      <c r="H26">
        <v>2.4336082222888376</v>
      </c>
      <c r="I26">
        <v>2.4336082222888376</v>
      </c>
    </row>
    <row r="27" spans="1:9">
      <c r="A27" s="7" t="s">
        <v>18</v>
      </c>
      <c r="B27" s="8" t="s">
        <v>38</v>
      </c>
      <c r="C27" s="8" t="s">
        <v>38</v>
      </c>
      <c r="D27" s="8" t="s">
        <v>38</v>
      </c>
      <c r="E27" s="8" t="s">
        <v>38</v>
      </c>
      <c r="F27" s="8" t="s">
        <v>38</v>
      </c>
      <c r="G27" s="8" t="s">
        <v>38</v>
      </c>
      <c r="H27" s="8" t="s">
        <v>38</v>
      </c>
      <c r="I27" s="8" t="s">
        <v>38</v>
      </c>
    </row>
    <row r="28" spans="1:9">
      <c r="A28" s="7" t="s">
        <v>1</v>
      </c>
      <c r="B28" s="8" t="s">
        <v>38</v>
      </c>
      <c r="C28" s="8" t="s">
        <v>38</v>
      </c>
      <c r="D28" s="8" t="s">
        <v>38</v>
      </c>
      <c r="E28" s="8" t="s">
        <v>38</v>
      </c>
      <c r="F28" s="8" t="s">
        <v>38</v>
      </c>
      <c r="G28" s="8" t="s">
        <v>38</v>
      </c>
      <c r="H28" s="8" t="s">
        <v>38</v>
      </c>
      <c r="I28" s="8" t="s">
        <v>38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8" sqref="E8"/>
    </sheetView>
  </sheetViews>
  <sheetFormatPr baseColWidth="10" defaultRowHeight="15" x14ac:dyDescent="0"/>
  <cols>
    <col min="2" max="2" width="21.33203125" bestFit="1" customWidth="1"/>
    <col min="3" max="3" width="26.5" bestFit="1" customWidth="1"/>
    <col min="4" max="4" width="21.33203125" bestFit="1" customWidth="1"/>
    <col min="5" max="5" width="26.5" bestFit="1" customWidth="1"/>
  </cols>
  <sheetData>
    <row r="1" spans="1:5">
      <c r="A1" t="s">
        <v>11</v>
      </c>
    </row>
    <row r="3" spans="1:5">
      <c r="B3" s="6" t="s">
        <v>107</v>
      </c>
    </row>
    <row r="4" spans="1:5">
      <c r="B4" s="18" t="s">
        <v>28</v>
      </c>
      <c r="C4" s="6" t="s">
        <v>35</v>
      </c>
      <c r="D4" s="14"/>
    </row>
    <row r="5" spans="1:5">
      <c r="A5" s="7" t="s">
        <v>85</v>
      </c>
      <c r="B5">
        <v>3</v>
      </c>
      <c r="C5">
        <v>2</v>
      </c>
    </row>
    <row r="6" spans="1:5">
      <c r="A6" s="7" t="s">
        <v>12</v>
      </c>
      <c r="B6">
        <v>25</v>
      </c>
      <c r="C6">
        <v>22</v>
      </c>
    </row>
    <row r="7" spans="1:5">
      <c r="A7" s="7" t="s">
        <v>14</v>
      </c>
      <c r="B7" s="4" t="s">
        <v>38</v>
      </c>
      <c r="C7" s="4" t="s">
        <v>38</v>
      </c>
      <c r="D7" s="4"/>
      <c r="E7" s="4"/>
    </row>
    <row r="8" spans="1:5">
      <c r="A8" s="7" t="s">
        <v>15</v>
      </c>
      <c r="B8" s="4" t="s">
        <v>38</v>
      </c>
      <c r="C8" s="4" t="s">
        <v>38</v>
      </c>
      <c r="D8" s="4"/>
      <c r="E8" s="4"/>
    </row>
    <row r="9" spans="1:5">
      <c r="A9" s="7" t="s">
        <v>16</v>
      </c>
      <c r="B9" s="4" t="s">
        <v>38</v>
      </c>
      <c r="C9" s="4" t="s">
        <v>38</v>
      </c>
      <c r="D9" s="4"/>
      <c r="E9" s="4"/>
    </row>
    <row r="10" spans="1:5">
      <c r="A10" s="7" t="s">
        <v>17</v>
      </c>
      <c r="B10" s="4" t="s">
        <v>38</v>
      </c>
      <c r="C10" s="4" t="s">
        <v>38</v>
      </c>
      <c r="D10" s="4"/>
      <c r="E1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Figure1</vt:lpstr>
      <vt:lpstr>Figure2</vt:lpstr>
      <vt:lpstr>Figure3</vt:lpstr>
      <vt:lpstr>Figure4</vt:lpstr>
      <vt:lpstr>Figure5</vt:lpstr>
      <vt:lpstr>Figure6</vt:lpstr>
      <vt:lpstr>Figure7</vt:lpstr>
      <vt:lpstr>Figure8</vt:lpstr>
      <vt:lpstr>Figure9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Witte</dc:creator>
  <cp:lastModifiedBy>Kristen Witte</cp:lastModifiedBy>
  <dcterms:created xsi:type="dcterms:W3CDTF">2017-03-13T23:44:02Z</dcterms:created>
  <dcterms:modified xsi:type="dcterms:W3CDTF">2017-06-15T00:28:51Z</dcterms:modified>
</cp:coreProperties>
</file>