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filterPrivacy="1" defaultThemeVersion="164011"/>
  <bookViews>
    <workbookView xWindow="0" yWindow="0" windowWidth="22260" windowHeight="12645"/>
  </bookViews>
  <sheets>
    <sheet name="Fig 9 E" sheetId="1" r:id="rId1"/>
    <sheet name="In Situ 9 Fig a, b, c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6" i="1" l="1"/>
  <c r="P16" i="1" l="1"/>
  <c r="Q16" i="1"/>
  <c r="R16" i="1"/>
  <c r="S16" i="1"/>
  <c r="O16" i="1"/>
  <c r="I6" i="2"/>
  <c r="I5" i="2"/>
  <c r="I4" i="2"/>
  <c r="G16" i="1" l="1"/>
  <c r="H16" i="1"/>
  <c r="I16" i="1"/>
  <c r="J16" i="1"/>
  <c r="J17" i="1"/>
  <c r="J18" i="1" s="1"/>
  <c r="I17" i="1"/>
  <c r="I18" i="1" s="1"/>
  <c r="H17" i="1"/>
  <c r="H18" i="1" s="1"/>
  <c r="G17" i="1"/>
  <c r="G18" i="1" s="1"/>
  <c r="F17" i="1"/>
  <c r="F16" i="1"/>
</calcChain>
</file>

<file path=xl/sharedStrings.xml><?xml version="1.0" encoding="utf-8"?>
<sst xmlns="http://schemas.openxmlformats.org/spreadsheetml/2006/main" count="32" uniqueCount="29">
  <si>
    <t>No. of Embryos</t>
  </si>
  <si>
    <t>RFP</t>
  </si>
  <si>
    <t>RFP+MO13</t>
  </si>
  <si>
    <t>RFP+MO13+PCNS</t>
  </si>
  <si>
    <t>Set 1</t>
  </si>
  <si>
    <t>Set 2</t>
  </si>
  <si>
    <t>Set 3</t>
  </si>
  <si>
    <t>Set 4</t>
  </si>
  <si>
    <t>Set 5</t>
  </si>
  <si>
    <t>RFP+MO13+Ap2a</t>
  </si>
  <si>
    <t>RFP+MO13+Arid3a</t>
  </si>
  <si>
    <t>Total</t>
  </si>
  <si>
    <t>PCNS</t>
  </si>
  <si>
    <t>MOArid3a</t>
  </si>
  <si>
    <t>Slug</t>
  </si>
  <si>
    <t>RFP+MO13+AP2a</t>
  </si>
  <si>
    <t>Embryos</t>
  </si>
  <si>
    <t>Embryos no effect on migration</t>
  </si>
  <si>
    <t>Embryos showing effect on migration</t>
  </si>
  <si>
    <t>Ratio</t>
  </si>
  <si>
    <t>AP2a</t>
  </si>
  <si>
    <t>Avg</t>
  </si>
  <si>
    <t>Std.Dev</t>
  </si>
  <si>
    <t>Std Err</t>
  </si>
  <si>
    <t>RFP (Normalized to zero)</t>
  </si>
  <si>
    <t xml:space="preserve">In situ </t>
  </si>
  <si>
    <t>NI Error</t>
  </si>
  <si>
    <t>Avg.</t>
  </si>
  <si>
    <t>1.56 (Avg Err)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</si>
</sst>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9:W39"/>
  <sheetViews>
    <sheetView tabSelected="1" topLeftCell="A7" workbookViewId="0">
      <selection activeCell="G24" sqref="G24"/>
    </sheetView>
  </sheetViews>
  <sheetFormatPr defaultRowHeight="15" x14ac:dyDescent="0.25"/>
  <sheetData>
    <row r="9" spans="5:23" x14ac:dyDescent="0.25">
      <c r="O9" t="s">
        <v>0</v>
      </c>
    </row>
    <row r="10" spans="5:23" x14ac:dyDescent="0.25">
      <c r="F10" t="s">
        <v>24</v>
      </c>
      <c r="G10" t="s">
        <v>2</v>
      </c>
      <c r="H10" t="s">
        <v>3</v>
      </c>
      <c r="I10" t="s">
        <v>9</v>
      </c>
      <c r="J10" t="s">
        <v>10</v>
      </c>
      <c r="O10" t="s">
        <v>1</v>
      </c>
      <c r="P10" t="s">
        <v>2</v>
      </c>
      <c r="Q10" t="s">
        <v>3</v>
      </c>
      <c r="R10" t="s">
        <v>15</v>
      </c>
      <c r="S10" t="s">
        <v>10</v>
      </c>
      <c r="W10" t="s">
        <v>26</v>
      </c>
    </row>
    <row r="11" spans="5:23" x14ac:dyDescent="0.25">
      <c r="E11" t="s">
        <v>4</v>
      </c>
      <c r="F11">
        <v>0</v>
      </c>
      <c r="G11">
        <v>53</v>
      </c>
      <c r="H11">
        <v>34</v>
      </c>
      <c r="I11">
        <v>44</v>
      </c>
      <c r="J11">
        <v>42</v>
      </c>
      <c r="O11">
        <v>26</v>
      </c>
      <c r="P11">
        <v>32</v>
      </c>
      <c r="Q11">
        <v>36</v>
      </c>
      <c r="R11">
        <v>46</v>
      </c>
      <c r="S11">
        <v>31</v>
      </c>
      <c r="W11">
        <v>1.4</v>
      </c>
    </row>
    <row r="12" spans="5:23" x14ac:dyDescent="0.25">
      <c r="E12" t="s">
        <v>5</v>
      </c>
      <c r="F12">
        <v>0</v>
      </c>
      <c r="G12">
        <v>63</v>
      </c>
      <c r="H12">
        <v>52</v>
      </c>
      <c r="I12">
        <v>36</v>
      </c>
      <c r="J12">
        <v>54</v>
      </c>
      <c r="O12">
        <v>25</v>
      </c>
      <c r="P12">
        <v>26</v>
      </c>
      <c r="Q12">
        <v>42</v>
      </c>
      <c r="R12">
        <v>28</v>
      </c>
      <c r="S12">
        <v>32</v>
      </c>
      <c r="W12">
        <v>1.6</v>
      </c>
    </row>
    <row r="13" spans="5:23" x14ac:dyDescent="0.25">
      <c r="E13" t="s">
        <v>6</v>
      </c>
      <c r="F13">
        <v>0</v>
      </c>
      <c r="G13">
        <v>56</v>
      </c>
      <c r="H13">
        <v>33</v>
      </c>
      <c r="I13">
        <v>39</v>
      </c>
      <c r="J13">
        <v>58</v>
      </c>
      <c r="O13">
        <v>27</v>
      </c>
      <c r="P13">
        <v>32</v>
      </c>
      <c r="Q13">
        <v>36</v>
      </c>
      <c r="R13">
        <v>38</v>
      </c>
      <c r="S13">
        <v>50</v>
      </c>
      <c r="W13">
        <v>1.9</v>
      </c>
    </row>
    <row r="14" spans="5:23" x14ac:dyDescent="0.25">
      <c r="E14" t="s">
        <v>7</v>
      </c>
      <c r="F14">
        <v>0</v>
      </c>
      <c r="G14">
        <v>62</v>
      </c>
      <c r="H14">
        <v>33</v>
      </c>
      <c r="I14">
        <v>42</v>
      </c>
      <c r="O14">
        <v>31</v>
      </c>
      <c r="P14">
        <v>35</v>
      </c>
      <c r="Q14">
        <v>41</v>
      </c>
      <c r="R14">
        <v>45</v>
      </c>
      <c r="W14">
        <v>1.2</v>
      </c>
    </row>
    <row r="15" spans="5:23" x14ac:dyDescent="0.25">
      <c r="E15" t="s">
        <v>8</v>
      </c>
      <c r="F15">
        <v>0</v>
      </c>
      <c r="G15">
        <v>67</v>
      </c>
      <c r="H15">
        <v>31</v>
      </c>
      <c r="O15">
        <v>30</v>
      </c>
      <c r="P15">
        <v>39</v>
      </c>
      <c r="Q15">
        <v>43</v>
      </c>
      <c r="W15">
        <v>1.7</v>
      </c>
    </row>
    <row r="16" spans="5:23" x14ac:dyDescent="0.25">
      <c r="E16" t="s">
        <v>21</v>
      </c>
      <c r="F16">
        <f>AVERAGE(F11:F15)</f>
        <v>0</v>
      </c>
      <c r="G16">
        <f t="shared" ref="G16:J16" si="0">AVERAGE(G11:G15)</f>
        <v>60.2</v>
      </c>
      <c r="H16">
        <f t="shared" si="0"/>
        <v>36.6</v>
      </c>
      <c r="I16">
        <f t="shared" si="0"/>
        <v>40.25</v>
      </c>
      <c r="J16">
        <f t="shared" si="0"/>
        <v>51.333333333333336</v>
      </c>
      <c r="O16">
        <f>SUM(O11:O15)</f>
        <v>139</v>
      </c>
      <c r="P16">
        <f t="shared" ref="P16:S16" si="1">SUM(P11:P15)</f>
        <v>164</v>
      </c>
      <c r="Q16">
        <f t="shared" si="1"/>
        <v>198</v>
      </c>
      <c r="R16">
        <f t="shared" si="1"/>
        <v>157</v>
      </c>
      <c r="S16">
        <f t="shared" si="1"/>
        <v>113</v>
      </c>
      <c r="V16" t="s">
        <v>27</v>
      </c>
      <c r="W16">
        <f>AVERAGE(W11:W15)</f>
        <v>1.56</v>
      </c>
    </row>
    <row r="17" spans="5:10" x14ac:dyDescent="0.25">
      <c r="E17" t="s">
        <v>22</v>
      </c>
      <c r="F17">
        <f>STDEV(F11:F15)</f>
        <v>0</v>
      </c>
      <c r="G17">
        <f t="shared" ref="G17:J17" si="2">STDEV(G11:G15)</f>
        <v>5.6302753041036988</v>
      </c>
      <c r="H17">
        <f t="shared" si="2"/>
        <v>8.6775572599666528</v>
      </c>
      <c r="I17">
        <f t="shared" si="2"/>
        <v>3.5</v>
      </c>
      <c r="J17">
        <f t="shared" si="2"/>
        <v>8.3266639978645394</v>
      </c>
    </row>
    <row r="18" spans="5:10" x14ac:dyDescent="0.25">
      <c r="E18" t="s">
        <v>23</v>
      </c>
      <c r="F18" t="s">
        <v>28</v>
      </c>
      <c r="G18">
        <f t="shared" ref="G18:J18" si="3">G17/SQRT(5)</f>
        <v>2.517935662402834</v>
      </c>
      <c r="H18">
        <f t="shared" si="3"/>
        <v>3.88072158238645</v>
      </c>
      <c r="I18">
        <f t="shared" si="3"/>
        <v>1.5652475842498528</v>
      </c>
      <c r="J18">
        <f t="shared" si="3"/>
        <v>3.7237973450050545</v>
      </c>
    </row>
    <row r="21" spans="5:10" x14ac:dyDescent="0.25">
      <c r="F21" s="1"/>
      <c r="G21" s="1"/>
      <c r="H21" s="1"/>
      <c r="I21" s="1"/>
      <c r="J21" s="1"/>
    </row>
    <row r="22" spans="5:10" x14ac:dyDescent="0.25">
      <c r="F22" s="1"/>
      <c r="G22" s="1"/>
      <c r="H22" s="1"/>
      <c r="I22" s="1"/>
      <c r="J22" s="1"/>
    </row>
    <row r="23" spans="5:10" x14ac:dyDescent="0.25">
      <c r="F23" s="1"/>
      <c r="G23" s="1"/>
      <c r="H23" s="1"/>
      <c r="I23" s="1"/>
      <c r="J23" s="1"/>
    </row>
    <row r="24" spans="5:10" x14ac:dyDescent="0.25">
      <c r="F24" s="1"/>
      <c r="G24" s="1"/>
      <c r="H24" s="1"/>
      <c r="I24" s="1"/>
      <c r="J24" s="1"/>
    </row>
    <row r="25" spans="5:10" x14ac:dyDescent="0.25">
      <c r="F25" s="1"/>
      <c r="G25" s="1"/>
      <c r="H25" s="1"/>
      <c r="I25" s="1"/>
      <c r="J25" s="1"/>
    </row>
    <row r="26" spans="5:10" x14ac:dyDescent="0.25">
      <c r="F26" s="1"/>
      <c r="G26" s="1"/>
      <c r="H26" s="1"/>
      <c r="I26" s="1"/>
      <c r="J26" s="1"/>
    </row>
    <row r="27" spans="5:10" x14ac:dyDescent="0.25">
      <c r="F27" s="1"/>
      <c r="G27" s="1"/>
      <c r="H27" s="1"/>
      <c r="I27" s="1"/>
      <c r="J27" s="1"/>
    </row>
    <row r="28" spans="5:10" x14ac:dyDescent="0.25">
      <c r="F28" s="1"/>
      <c r="G28" s="1"/>
      <c r="H28" s="1"/>
      <c r="I28" s="1"/>
      <c r="J28" s="1"/>
    </row>
    <row r="29" spans="5:10" x14ac:dyDescent="0.25">
      <c r="F29" s="1"/>
      <c r="G29" s="1"/>
      <c r="H29" s="1"/>
      <c r="I29" s="1"/>
      <c r="J29" s="1"/>
    </row>
    <row r="30" spans="5:10" x14ac:dyDescent="0.25">
      <c r="F30" s="1"/>
      <c r="G30" s="1"/>
      <c r="H30" s="1"/>
      <c r="I30" s="1"/>
      <c r="J30" s="1"/>
    </row>
    <row r="31" spans="5:10" x14ac:dyDescent="0.25">
      <c r="F31" s="1"/>
      <c r="G31" s="1"/>
      <c r="H31" s="1"/>
      <c r="I31" s="1"/>
      <c r="J31" s="1"/>
    </row>
    <row r="32" spans="5:10" x14ac:dyDescent="0.25">
      <c r="F32" s="1"/>
      <c r="G32" s="1"/>
      <c r="H32" s="1"/>
      <c r="I32" s="1"/>
      <c r="J32" s="1"/>
    </row>
    <row r="33" spans="6:10" x14ac:dyDescent="0.25">
      <c r="F33" s="1"/>
      <c r="G33" s="1"/>
      <c r="H33" s="1"/>
      <c r="I33" s="1"/>
      <c r="J33" s="1"/>
    </row>
    <row r="34" spans="6:10" x14ac:dyDescent="0.25">
      <c r="F34" s="1"/>
      <c r="G34" s="1"/>
      <c r="H34" s="1"/>
      <c r="I34" s="1"/>
      <c r="J34" s="1"/>
    </row>
    <row r="35" spans="6:10" x14ac:dyDescent="0.25">
      <c r="F35" s="1"/>
      <c r="G35" s="1"/>
      <c r="H35" s="1"/>
      <c r="I35" s="1"/>
      <c r="J35" s="1"/>
    </row>
    <row r="36" spans="6:10" x14ac:dyDescent="0.25">
      <c r="F36" s="1"/>
      <c r="G36" s="1"/>
      <c r="H36" s="1"/>
      <c r="I36" s="1"/>
      <c r="J36" s="1"/>
    </row>
    <row r="37" spans="6:10" x14ac:dyDescent="0.25">
      <c r="F37" s="1"/>
      <c r="G37" s="1"/>
      <c r="H37" s="1"/>
      <c r="I37" s="1"/>
      <c r="J37" s="1"/>
    </row>
    <row r="38" spans="6:10" x14ac:dyDescent="0.25">
      <c r="F38" s="1"/>
      <c r="G38" s="1"/>
      <c r="H38" s="1"/>
      <c r="I38" s="1"/>
      <c r="J38" s="1"/>
    </row>
    <row r="39" spans="6:10" x14ac:dyDescent="0.25">
      <c r="F39" s="1"/>
      <c r="G39" s="1"/>
      <c r="H39" s="1"/>
      <c r="I39" s="1"/>
      <c r="J3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J6"/>
  <sheetViews>
    <sheetView workbookViewId="0">
      <selection activeCell="K11" sqref="K11"/>
    </sheetView>
  </sheetViews>
  <sheetFormatPr defaultRowHeight="15" x14ac:dyDescent="0.25"/>
  <sheetData>
    <row r="2" spans="5:10" x14ac:dyDescent="0.25">
      <c r="F2" t="s">
        <v>16</v>
      </c>
    </row>
    <row r="3" spans="5:10" x14ac:dyDescent="0.25">
      <c r="F3" t="s">
        <v>17</v>
      </c>
      <c r="G3" t="s">
        <v>18</v>
      </c>
      <c r="H3" t="s">
        <v>11</v>
      </c>
      <c r="I3" t="s">
        <v>19</v>
      </c>
      <c r="J3" t="s">
        <v>25</v>
      </c>
    </row>
    <row r="4" spans="5:10" x14ac:dyDescent="0.25">
      <c r="E4" t="s">
        <v>13</v>
      </c>
      <c r="F4">
        <v>8</v>
      </c>
      <c r="G4">
        <v>21</v>
      </c>
      <c r="H4">
        <v>29</v>
      </c>
      <c r="I4">
        <f t="shared" ref="I4:I6" si="0">G4/H4</f>
        <v>0.72413793103448276</v>
      </c>
      <c r="J4" t="s">
        <v>12</v>
      </c>
    </row>
    <row r="5" spans="5:10" x14ac:dyDescent="0.25">
      <c r="F5">
        <v>7</v>
      </c>
      <c r="G5">
        <v>20</v>
      </c>
      <c r="H5">
        <v>27</v>
      </c>
      <c r="I5">
        <f t="shared" si="0"/>
        <v>0.7407407407407407</v>
      </c>
      <c r="J5" t="s">
        <v>20</v>
      </c>
    </row>
    <row r="6" spans="5:10" x14ac:dyDescent="0.25">
      <c r="F6">
        <v>6</v>
      </c>
      <c r="G6">
        <v>25</v>
      </c>
      <c r="H6">
        <v>31</v>
      </c>
      <c r="I6">
        <f t="shared" si="0"/>
        <v>0.80645161290322576</v>
      </c>
      <c r="J6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9 E</vt:lpstr>
      <vt:lpstr>In Situ 9 Fig a, b,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2017-08-14T14:16:28Z</dcterms:modified>
</cp:coreProperties>
</file>