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/>
  </bookViews>
  <sheets>
    <sheet name="Fig 3 a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H106" i="1"/>
  <c r="F105" i="1"/>
  <c r="H105" i="1"/>
  <c r="F107" i="1"/>
  <c r="H107" i="1"/>
  <c r="I105" i="1"/>
  <c r="J106" i="1"/>
  <c r="J107" i="1"/>
  <c r="F108" i="1"/>
  <c r="H108" i="1"/>
  <c r="J108" i="1"/>
  <c r="F109" i="1"/>
  <c r="H109" i="1"/>
  <c r="J109" i="1"/>
  <c r="F110" i="1"/>
  <c r="H110" i="1"/>
  <c r="J110" i="1"/>
  <c r="F111" i="1"/>
  <c r="H111" i="1"/>
  <c r="J111" i="1"/>
  <c r="F112" i="1"/>
  <c r="H112" i="1"/>
  <c r="J112" i="1"/>
  <c r="F113" i="1"/>
  <c r="H113" i="1"/>
  <c r="J113" i="1"/>
  <c r="F114" i="1"/>
  <c r="H114" i="1"/>
  <c r="J114" i="1"/>
  <c r="F115" i="1"/>
  <c r="H115" i="1"/>
  <c r="J115" i="1"/>
  <c r="F116" i="1"/>
  <c r="H116" i="1"/>
  <c r="J116" i="1"/>
  <c r="F117" i="1"/>
  <c r="H117" i="1"/>
  <c r="J117" i="1"/>
  <c r="F118" i="1"/>
  <c r="H118" i="1"/>
  <c r="J118" i="1"/>
  <c r="F119" i="1"/>
  <c r="H119" i="1"/>
  <c r="J119" i="1"/>
  <c r="J105" i="1"/>
  <c r="I117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05" i="1"/>
  <c r="I114" i="1"/>
  <c r="I111" i="1"/>
  <c r="I108" i="1"/>
  <c r="G87" i="1"/>
  <c r="G89" i="1"/>
  <c r="H87" i="1"/>
  <c r="I87" i="1"/>
  <c r="G86" i="1"/>
  <c r="H86" i="1"/>
  <c r="I86" i="1"/>
  <c r="G88" i="1"/>
  <c r="H88" i="1"/>
  <c r="I88" i="1"/>
  <c r="J86" i="1"/>
  <c r="K87" i="1"/>
  <c r="K88" i="1"/>
  <c r="H89" i="1"/>
  <c r="I89" i="1"/>
  <c r="K89" i="1"/>
  <c r="G90" i="1"/>
  <c r="H90" i="1"/>
  <c r="I90" i="1"/>
  <c r="K90" i="1"/>
  <c r="G91" i="1"/>
  <c r="H91" i="1"/>
  <c r="I91" i="1"/>
  <c r="K91" i="1"/>
  <c r="G92" i="1"/>
  <c r="H92" i="1"/>
  <c r="I92" i="1"/>
  <c r="K92" i="1"/>
  <c r="G93" i="1"/>
  <c r="H93" i="1"/>
  <c r="I93" i="1"/>
  <c r="K93" i="1"/>
  <c r="G94" i="1"/>
  <c r="H94" i="1"/>
  <c r="I94" i="1"/>
  <c r="K94" i="1"/>
  <c r="M92" i="1"/>
  <c r="N92" i="1"/>
  <c r="G95" i="1"/>
  <c r="H95" i="1"/>
  <c r="I95" i="1"/>
  <c r="K95" i="1"/>
  <c r="G96" i="1"/>
  <c r="H96" i="1"/>
  <c r="I96" i="1"/>
  <c r="K96" i="1"/>
  <c r="G97" i="1"/>
  <c r="H97" i="1"/>
  <c r="I97" i="1"/>
  <c r="K97" i="1"/>
  <c r="G98" i="1"/>
  <c r="H98" i="1"/>
  <c r="I98" i="1"/>
  <c r="K98" i="1"/>
  <c r="G99" i="1"/>
  <c r="H99" i="1"/>
  <c r="I99" i="1"/>
  <c r="K99" i="1"/>
  <c r="G100" i="1"/>
  <c r="H100" i="1"/>
  <c r="I100" i="1"/>
  <c r="K100" i="1"/>
  <c r="K86" i="1"/>
  <c r="M86" i="1"/>
  <c r="N86" i="1"/>
  <c r="J92" i="1"/>
  <c r="J98" i="1"/>
  <c r="M98" i="1"/>
  <c r="N98" i="1"/>
  <c r="J95" i="1"/>
  <c r="G69" i="1"/>
  <c r="G73" i="1"/>
  <c r="H69" i="1"/>
  <c r="I69" i="1"/>
  <c r="G68" i="1"/>
  <c r="H68" i="1"/>
  <c r="I68" i="1"/>
  <c r="G70" i="1"/>
  <c r="H70" i="1"/>
  <c r="I70" i="1"/>
  <c r="J68" i="1"/>
  <c r="K69" i="1"/>
  <c r="K70" i="1"/>
  <c r="G71" i="1"/>
  <c r="H71" i="1"/>
  <c r="I71" i="1"/>
  <c r="K71" i="1"/>
  <c r="G72" i="1"/>
  <c r="H72" i="1"/>
  <c r="I72" i="1"/>
  <c r="K72" i="1"/>
  <c r="H73" i="1"/>
  <c r="I73" i="1"/>
  <c r="K73" i="1"/>
  <c r="G74" i="1"/>
  <c r="H74" i="1"/>
  <c r="I74" i="1"/>
  <c r="K74" i="1"/>
  <c r="G75" i="1"/>
  <c r="H75" i="1"/>
  <c r="I75" i="1"/>
  <c r="K75" i="1"/>
  <c r="G76" i="1"/>
  <c r="H76" i="1"/>
  <c r="I76" i="1"/>
  <c r="K76" i="1"/>
  <c r="G77" i="1"/>
  <c r="H77" i="1"/>
  <c r="I77" i="1"/>
  <c r="K77" i="1"/>
  <c r="G78" i="1"/>
  <c r="H78" i="1"/>
  <c r="I78" i="1"/>
  <c r="K78" i="1"/>
  <c r="G79" i="1"/>
  <c r="H79" i="1"/>
  <c r="I79" i="1"/>
  <c r="K79" i="1"/>
  <c r="G80" i="1"/>
  <c r="H80" i="1"/>
  <c r="I80" i="1"/>
  <c r="K80" i="1"/>
  <c r="G81" i="1"/>
  <c r="H81" i="1"/>
  <c r="I81" i="1"/>
  <c r="K81" i="1"/>
  <c r="G82" i="1"/>
  <c r="H82" i="1"/>
  <c r="I82" i="1"/>
  <c r="K82" i="1"/>
  <c r="K68" i="1"/>
  <c r="J80" i="1"/>
  <c r="J77" i="1"/>
  <c r="J71" i="1"/>
  <c r="M95" i="1"/>
  <c r="N95" i="1"/>
  <c r="M89" i="1"/>
  <c r="N89" i="1"/>
  <c r="J89" i="1"/>
  <c r="L86" i="1"/>
  <c r="L89" i="1"/>
  <c r="L92" i="1"/>
  <c r="L95" i="1"/>
  <c r="L98" i="1"/>
  <c r="J74" i="1"/>
  <c r="M71" i="1"/>
  <c r="N71" i="1"/>
  <c r="L71" i="1"/>
  <c r="M74" i="1"/>
  <c r="N74" i="1"/>
  <c r="L74" i="1"/>
  <c r="M77" i="1"/>
  <c r="N77" i="1"/>
  <c r="L77" i="1"/>
  <c r="M68" i="1"/>
  <c r="N68" i="1"/>
  <c r="L68" i="1"/>
  <c r="M80" i="1"/>
  <c r="N80" i="1"/>
  <c r="L80" i="1"/>
  <c r="K117" i="1"/>
  <c r="L117" i="1"/>
  <c r="M117" i="1"/>
  <c r="L114" i="1"/>
  <c r="M114" i="1"/>
  <c r="K114" i="1"/>
  <c r="L111" i="1"/>
  <c r="M111" i="1"/>
  <c r="K111" i="1"/>
  <c r="K105" i="1"/>
  <c r="L105" i="1"/>
  <c r="M105" i="1"/>
  <c r="K108" i="1"/>
  <c r="L108" i="1"/>
  <c r="M108" i="1"/>
  <c r="G63" i="1"/>
  <c r="G62" i="1"/>
  <c r="H62" i="1"/>
  <c r="I62" i="1"/>
  <c r="G61" i="1"/>
  <c r="H61" i="1"/>
  <c r="I61" i="1"/>
  <c r="G60" i="1"/>
  <c r="H60" i="1"/>
  <c r="I60" i="1"/>
  <c r="G59" i="1"/>
  <c r="G58" i="1"/>
  <c r="H58" i="1"/>
  <c r="I58" i="1"/>
  <c r="G57" i="1"/>
  <c r="G56" i="1"/>
  <c r="G55" i="1"/>
  <c r="H63" i="1"/>
  <c r="I63" i="1"/>
  <c r="H55" i="1"/>
  <c r="I55" i="1"/>
  <c r="H56" i="1"/>
  <c r="I56" i="1"/>
  <c r="H57" i="1"/>
  <c r="I57" i="1"/>
  <c r="H59" i="1"/>
  <c r="I59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G6" i="1"/>
  <c r="F7" i="1"/>
  <c r="F5" i="1"/>
  <c r="F27" i="1"/>
  <c r="F31" i="1"/>
  <c r="G27" i="1"/>
  <c r="H27" i="1"/>
  <c r="G31" i="1"/>
  <c r="H31" i="1"/>
  <c r="F35" i="1"/>
  <c r="G35" i="1"/>
  <c r="H35" i="1"/>
  <c r="F40" i="1"/>
  <c r="G40" i="1"/>
  <c r="H40" i="1"/>
  <c r="F39" i="1"/>
  <c r="G39" i="1"/>
  <c r="H39" i="1"/>
  <c r="F38" i="1"/>
  <c r="F37" i="1"/>
  <c r="G37" i="1"/>
  <c r="H37" i="1"/>
  <c r="F36" i="1"/>
  <c r="G36" i="1"/>
  <c r="H36" i="1"/>
  <c r="F34" i="1"/>
  <c r="G34" i="1"/>
  <c r="H34" i="1"/>
  <c r="F33" i="1"/>
  <c r="G33" i="1"/>
  <c r="H33" i="1"/>
  <c r="F32" i="1"/>
  <c r="G32" i="1"/>
  <c r="H32" i="1"/>
  <c r="F29" i="1"/>
  <c r="G29" i="1"/>
  <c r="H29" i="1"/>
  <c r="F30" i="1"/>
  <c r="G30" i="1"/>
  <c r="H30" i="1"/>
  <c r="F28" i="1"/>
  <c r="G28" i="1"/>
  <c r="H28" i="1"/>
  <c r="F26" i="1"/>
  <c r="G26" i="1"/>
  <c r="H26" i="1"/>
  <c r="J55" i="1"/>
  <c r="J61" i="1"/>
  <c r="K56" i="1"/>
  <c r="J58" i="1"/>
  <c r="G17" i="1"/>
  <c r="G8" i="1"/>
  <c r="H8" i="1"/>
  <c r="G7" i="1"/>
  <c r="H7" i="1"/>
  <c r="G18" i="1"/>
  <c r="H18" i="1"/>
  <c r="G9" i="1"/>
  <c r="H9" i="1"/>
  <c r="H17" i="1"/>
  <c r="G19" i="1"/>
  <c r="H19" i="1"/>
  <c r="G11" i="1"/>
  <c r="H11" i="1"/>
  <c r="H6" i="1"/>
  <c r="G12" i="1"/>
  <c r="H12" i="1"/>
  <c r="G5" i="1"/>
  <c r="G14" i="1"/>
  <c r="H14" i="1"/>
  <c r="G10" i="1"/>
  <c r="H10" i="1"/>
  <c r="G13" i="1"/>
  <c r="H13" i="1"/>
  <c r="H5" i="1"/>
  <c r="G16" i="1"/>
  <c r="H16" i="1"/>
  <c r="G15" i="1"/>
  <c r="H15" i="1"/>
  <c r="I35" i="1"/>
  <c r="I32" i="1"/>
  <c r="G38" i="1"/>
  <c r="H38" i="1"/>
  <c r="I26" i="1"/>
  <c r="J37" i="1"/>
  <c r="I29" i="1"/>
  <c r="K58" i="1"/>
  <c r="K61" i="1"/>
  <c r="K60" i="1"/>
  <c r="K62" i="1"/>
  <c r="K55" i="1"/>
  <c r="K63" i="1"/>
  <c r="K59" i="1"/>
  <c r="K57" i="1"/>
  <c r="I5" i="1"/>
  <c r="J13" i="1"/>
  <c r="I17" i="1"/>
  <c r="I11" i="1"/>
  <c r="I8" i="1"/>
  <c r="I14" i="1"/>
  <c r="J9" i="1"/>
  <c r="J7" i="1"/>
  <c r="J11" i="1"/>
  <c r="J15" i="1"/>
  <c r="J16" i="1"/>
  <c r="J14" i="1"/>
  <c r="J19" i="1"/>
  <c r="J12" i="1"/>
  <c r="J31" i="1"/>
  <c r="J36" i="1"/>
  <c r="J35" i="1"/>
  <c r="K35" i="1"/>
  <c r="J27" i="1"/>
  <c r="J30" i="1"/>
  <c r="J26" i="1"/>
  <c r="J32" i="1"/>
  <c r="J39" i="1"/>
  <c r="J33" i="1"/>
  <c r="J29" i="1"/>
  <c r="J38" i="1"/>
  <c r="J40" i="1"/>
  <c r="K38" i="1"/>
  <c r="I38" i="1"/>
  <c r="J28" i="1"/>
  <c r="J34" i="1"/>
  <c r="K32" i="1"/>
  <c r="L32" i="1"/>
  <c r="M32" i="1"/>
  <c r="M61" i="1"/>
  <c r="N61" i="1"/>
  <c r="L61" i="1"/>
  <c r="M55" i="1"/>
  <c r="N55" i="1"/>
  <c r="L55" i="1"/>
  <c r="M58" i="1"/>
  <c r="N58" i="1"/>
  <c r="L58" i="1"/>
  <c r="J8" i="1"/>
  <c r="J10" i="1"/>
  <c r="L8" i="1"/>
  <c r="M8" i="1"/>
  <c r="J17" i="1"/>
  <c r="J18" i="1"/>
  <c r="K17" i="1"/>
  <c r="J5" i="1"/>
  <c r="J6" i="1"/>
  <c r="L5" i="1"/>
  <c r="M5" i="1"/>
  <c r="K8" i="1"/>
  <c r="K11" i="1"/>
  <c r="L14" i="1"/>
  <c r="M14" i="1"/>
  <c r="L11" i="1"/>
  <c r="M11" i="1"/>
  <c r="K14" i="1"/>
  <c r="K29" i="1"/>
  <c r="L29" i="1"/>
  <c r="M29" i="1"/>
  <c r="L38" i="1"/>
  <c r="M38" i="1"/>
  <c r="L35" i="1"/>
  <c r="M35" i="1"/>
  <c r="L26" i="1"/>
  <c r="M26" i="1"/>
  <c r="K26" i="1"/>
  <c r="K5" i="1"/>
  <c r="L17" i="1"/>
  <c r="M17" i="1"/>
</calcChain>
</file>

<file path=xl/sharedStrings.xml><?xml version="1.0" encoding="utf-8"?>
<sst xmlns="http://schemas.openxmlformats.org/spreadsheetml/2006/main" count="169" uniqueCount="65">
  <si>
    <t>GAPDH cT</t>
  </si>
  <si>
    <t>PCNS cT</t>
  </si>
  <si>
    <t>∆cT</t>
  </si>
  <si>
    <t>∆∆cT</t>
  </si>
  <si>
    <t>Power</t>
  </si>
  <si>
    <t>Avg</t>
  </si>
  <si>
    <t>expo</t>
  </si>
  <si>
    <t>SD</t>
  </si>
  <si>
    <t>SEM</t>
  </si>
  <si>
    <t>Non-Injected</t>
  </si>
  <si>
    <t>ADAM 13</t>
  </si>
  <si>
    <t>ADAM 13 E/A</t>
  </si>
  <si>
    <t>Delta cyto</t>
  </si>
  <si>
    <t>C13</t>
  </si>
  <si>
    <t>Table Analyzed</t>
  </si>
  <si>
    <t>Data 1</t>
  </si>
  <si>
    <t>One-way analysis of variance</t>
  </si>
  <si>
    <t>P value</t>
  </si>
  <si>
    <t>P&lt;0.0001</t>
  </si>
  <si>
    <t>P value summary</t>
  </si>
  <si>
    <t>***</t>
  </si>
  <si>
    <t>Are means signif. different? (P &lt; 0.05)</t>
  </si>
  <si>
    <t>Yes</t>
  </si>
  <si>
    <t>Number of groups</t>
  </si>
  <si>
    <t>F</t>
  </si>
  <si>
    <t>R squared</t>
  </si>
  <si>
    <t>ANOVA Table</t>
  </si>
  <si>
    <t>SS</t>
  </si>
  <si>
    <t>df</t>
  </si>
  <si>
    <t>MS</t>
  </si>
  <si>
    <t>Treatment (between columns)</t>
  </si>
  <si>
    <t>Residual (within columns)</t>
  </si>
  <si>
    <t>Total</t>
  </si>
  <si>
    <t>Newman-Keuls Multiple Comparison Test</t>
  </si>
  <si>
    <t>Mean Diff.</t>
  </si>
  <si>
    <t>q</t>
  </si>
  <si>
    <t>Significant? P &lt; 0.05?</t>
  </si>
  <si>
    <t>Summary</t>
  </si>
  <si>
    <t>C13 vs A13</t>
  </si>
  <si>
    <t>C13 vs nI</t>
  </si>
  <si>
    <t>No</t>
  </si>
  <si>
    <t>ns</t>
  </si>
  <si>
    <t>C13 vs dcyto</t>
  </si>
  <si>
    <t>---</t>
  </si>
  <si>
    <t>C13 vs A13ea</t>
  </si>
  <si>
    <t>A13ea vs A13</t>
  </si>
  <si>
    <t>A13ea vs nI</t>
  </si>
  <si>
    <t>A13ea vs dcyto</t>
  </si>
  <si>
    <t>dcyto vs A13</t>
  </si>
  <si>
    <t>dcyto vs nI</t>
  </si>
  <si>
    <t>nI vs A13</t>
  </si>
  <si>
    <t>**</t>
  </si>
  <si>
    <t>dcyto vs C13</t>
  </si>
  <si>
    <t>dcyto vs A13ea</t>
  </si>
  <si>
    <t>A13ea vs C13</t>
  </si>
  <si>
    <t>*</t>
  </si>
  <si>
    <t>C 13</t>
  </si>
  <si>
    <t xml:space="preserve">ADAM 13 </t>
  </si>
  <si>
    <t>Avg power treatment/Avg power NI</t>
  </si>
  <si>
    <t>Set 1</t>
  </si>
  <si>
    <t>Set 2</t>
  </si>
  <si>
    <t>Set 3</t>
  </si>
  <si>
    <t>Set 4</t>
  </si>
  <si>
    <t>Set 5</t>
  </si>
  <si>
    <t>Set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</si>
</sst>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T119"/>
  <sheetViews>
    <sheetView tabSelected="1" topLeftCell="A104" workbookViewId="0">
      <selection activeCell="C104" sqref="C104"/>
    </sheetView>
  </sheetViews>
  <sheetFormatPr baseColWidth="10" defaultColWidth="8.83203125" defaultRowHeight="14" x14ac:dyDescent="0"/>
  <sheetData>
    <row r="4" spans="3:20">
      <c r="C4" t="s">
        <v>59</v>
      </c>
      <c r="D4" t="s">
        <v>0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58</v>
      </c>
      <c r="K4" t="s">
        <v>5</v>
      </c>
      <c r="L4" t="s">
        <v>7</v>
      </c>
      <c r="M4" t="s">
        <v>8</v>
      </c>
      <c r="P4" s="1" t="s">
        <v>14</v>
      </c>
      <c r="Q4" s="1" t="s">
        <v>15</v>
      </c>
      <c r="R4" s="1"/>
      <c r="S4" s="1"/>
      <c r="T4" s="1"/>
    </row>
    <row r="5" spans="3:20">
      <c r="D5">
        <v>21.65</v>
      </c>
      <c r="E5">
        <v>33.97</v>
      </c>
      <c r="F5">
        <f>E5-D5</f>
        <v>12.32</v>
      </c>
      <c r="G5">
        <f>F5-F$8</f>
        <v>4.8000000000000007</v>
      </c>
      <c r="H5">
        <f>POWER(2,-G5)</f>
        <v>3.5896823593657333E-2</v>
      </c>
      <c r="I5">
        <f>AVERAGE(H5:H7)</f>
        <v>9.0168408885024309E-2</v>
      </c>
      <c r="J5">
        <f>H5/I$5</f>
        <v>0.39810865066311807</v>
      </c>
      <c r="K5">
        <f>AVERAGE(J5:J7)</f>
        <v>0.99999999999999989</v>
      </c>
      <c r="L5">
        <f>STDEV(J5:J7)</f>
        <v>0.68319516092648391</v>
      </c>
      <c r="M5">
        <f>L5/SQRT(3)</f>
        <v>0.39444291006995519</v>
      </c>
      <c r="P5" s="1"/>
      <c r="Q5" s="1"/>
      <c r="R5" s="1"/>
      <c r="S5" s="1"/>
      <c r="T5" s="1"/>
    </row>
    <row r="6" spans="3:20">
      <c r="D6">
        <v>21.34</v>
      </c>
      <c r="E6">
        <v>32.549999999999997</v>
      </c>
      <c r="F6">
        <f t="shared" ref="F6:F19" si="0">E6-D6</f>
        <v>11.209999999999997</v>
      </c>
      <c r="G6">
        <f t="shared" ref="G6:G19" si="1">F6-F$8</f>
        <v>3.6899999999999977</v>
      </c>
      <c r="H6">
        <f t="shared" ref="H6:H19" si="2">POWER(2,-G6)</f>
        <v>7.7481731246186791E-2</v>
      </c>
      <c r="J6">
        <f t="shared" ref="J6:J19" si="3">H6/I$5</f>
        <v>0.85930019398462965</v>
      </c>
      <c r="P6" s="1" t="s">
        <v>16</v>
      </c>
      <c r="Q6" s="1"/>
      <c r="R6" s="1"/>
      <c r="S6" s="1"/>
      <c r="T6" s="1"/>
    </row>
    <row r="7" spans="3:20">
      <c r="D7">
        <v>21.12</v>
      </c>
      <c r="E7">
        <v>31.31</v>
      </c>
      <c r="F7">
        <f t="shared" si="0"/>
        <v>10.189999999999998</v>
      </c>
      <c r="G7">
        <f t="shared" si="1"/>
        <v>2.6699999999999982</v>
      </c>
      <c r="H7">
        <f t="shared" si="2"/>
        <v>0.15712667181522877</v>
      </c>
      <c r="J7">
        <f t="shared" si="3"/>
        <v>1.742591155352252</v>
      </c>
      <c r="P7" s="1" t="s">
        <v>17</v>
      </c>
      <c r="Q7" s="1" t="s">
        <v>18</v>
      </c>
      <c r="R7" s="1"/>
      <c r="S7" s="1"/>
      <c r="T7" s="1"/>
    </row>
    <row r="8" spans="3:20">
      <c r="D8">
        <v>23.45</v>
      </c>
      <c r="E8">
        <v>30.97</v>
      </c>
      <c r="F8">
        <f t="shared" si="0"/>
        <v>7.52</v>
      </c>
      <c r="G8">
        <f t="shared" si="1"/>
        <v>0</v>
      </c>
      <c r="H8">
        <f t="shared" si="2"/>
        <v>1</v>
      </c>
      <c r="I8">
        <f>AVERAGE(H8:H10)</f>
        <v>0.76578937219812193</v>
      </c>
      <c r="J8">
        <f t="shared" si="3"/>
        <v>11.090358722810798</v>
      </c>
      <c r="K8">
        <f>AVERAGE(J8:J10)</f>
        <v>8.4928788437932461</v>
      </c>
      <c r="L8">
        <f>STDEV(J8:J10)</f>
        <v>2.4112847129831385</v>
      </c>
      <c r="M8">
        <f>L8/SQRT(3)</f>
        <v>1.3921558781336445</v>
      </c>
      <c r="P8" s="1" t="s">
        <v>19</v>
      </c>
      <c r="Q8" s="1" t="s">
        <v>20</v>
      </c>
      <c r="R8" s="1"/>
      <c r="S8" s="1"/>
      <c r="T8" s="1"/>
    </row>
    <row r="9" spans="3:20">
      <c r="D9">
        <v>23.09</v>
      </c>
      <c r="E9">
        <v>31.07</v>
      </c>
      <c r="F9">
        <f t="shared" si="0"/>
        <v>7.98</v>
      </c>
      <c r="G9">
        <f t="shared" si="1"/>
        <v>0.46000000000000085</v>
      </c>
      <c r="H9">
        <f t="shared" si="2"/>
        <v>0.72698625866015487</v>
      </c>
      <c r="J9">
        <f t="shared" si="3"/>
        <v>8.0625383950952347</v>
      </c>
      <c r="P9" s="1" t="s">
        <v>21</v>
      </c>
      <c r="Q9" s="1" t="s">
        <v>22</v>
      </c>
      <c r="R9" s="1"/>
      <c r="S9" s="1"/>
      <c r="T9" s="1"/>
    </row>
    <row r="10" spans="3:20">
      <c r="D10">
        <v>23.02</v>
      </c>
      <c r="E10">
        <v>31.35</v>
      </c>
      <c r="F10">
        <f t="shared" si="0"/>
        <v>8.3300000000000018</v>
      </c>
      <c r="G10">
        <f t="shared" si="1"/>
        <v>0.81000000000000227</v>
      </c>
      <c r="H10">
        <f t="shared" si="2"/>
        <v>0.57038185793421092</v>
      </c>
      <c r="J10">
        <f t="shared" si="3"/>
        <v>6.3257394134737055</v>
      </c>
      <c r="P10" s="1" t="s">
        <v>23</v>
      </c>
      <c r="Q10" s="1">
        <v>5</v>
      </c>
      <c r="R10" s="1"/>
      <c r="S10" s="1"/>
      <c r="T10" s="1"/>
    </row>
    <row r="11" spans="3:20">
      <c r="D11">
        <v>21.78</v>
      </c>
      <c r="E11">
        <v>34.07</v>
      </c>
      <c r="F11">
        <f t="shared" si="0"/>
        <v>12.29</v>
      </c>
      <c r="G11">
        <f t="shared" si="1"/>
        <v>4.7699999999999996</v>
      </c>
      <c r="H11">
        <f t="shared" si="2"/>
        <v>3.6651092163496227E-2</v>
      </c>
      <c r="I11">
        <f>AVERAGE(H11:H13)</f>
        <v>3.6931526400694442E-2</v>
      </c>
      <c r="J11">
        <f t="shared" si="3"/>
        <v>0.40647375967597288</v>
      </c>
      <c r="K11">
        <f>AVERAGE(J11:J13)</f>
        <v>0.40958387596465889</v>
      </c>
      <c r="L11">
        <f>STDEV(J11:J13)</f>
        <v>1.8706089083221123E-2</v>
      </c>
      <c r="M11">
        <f>L11/SQRT(3)</f>
        <v>1.0799965567682836E-2</v>
      </c>
      <c r="P11" s="1" t="s">
        <v>24</v>
      </c>
      <c r="Q11" s="1">
        <v>29.57</v>
      </c>
      <c r="R11" s="1"/>
      <c r="S11" s="1"/>
      <c r="T11" s="1"/>
    </row>
    <row r="12" spans="3:20">
      <c r="D12">
        <v>21.45</v>
      </c>
      <c r="E12">
        <v>33.79</v>
      </c>
      <c r="F12">
        <f t="shared" si="0"/>
        <v>12.34</v>
      </c>
      <c r="G12">
        <f t="shared" si="1"/>
        <v>4.82</v>
      </c>
      <c r="H12">
        <f t="shared" si="2"/>
        <v>3.5402621415493704E-2</v>
      </c>
      <c r="J12">
        <f t="shared" si="3"/>
        <v>0.39262777122568898</v>
      </c>
      <c r="P12" s="1" t="s">
        <v>25</v>
      </c>
      <c r="Q12" s="1">
        <v>0.92200000000000004</v>
      </c>
      <c r="R12" s="1"/>
      <c r="S12" s="1"/>
      <c r="T12" s="1"/>
    </row>
    <row r="13" spans="3:20">
      <c r="D13">
        <v>21.34</v>
      </c>
      <c r="E13">
        <v>33.549999999999997</v>
      </c>
      <c r="F13">
        <f t="shared" si="0"/>
        <v>12.209999999999997</v>
      </c>
      <c r="G13">
        <f t="shared" si="1"/>
        <v>4.6899999999999977</v>
      </c>
      <c r="H13">
        <f t="shared" si="2"/>
        <v>3.8740865623093396E-2</v>
      </c>
      <c r="J13">
        <f t="shared" si="3"/>
        <v>0.42965009699231482</v>
      </c>
      <c r="P13" s="1"/>
      <c r="Q13" s="1"/>
      <c r="R13" s="1"/>
      <c r="S13" s="1"/>
      <c r="T13" s="1"/>
    </row>
    <row r="14" spans="3:20">
      <c r="D14">
        <v>22.45</v>
      </c>
      <c r="E14">
        <v>33.53</v>
      </c>
      <c r="F14">
        <f t="shared" si="0"/>
        <v>11.080000000000002</v>
      </c>
      <c r="G14">
        <f t="shared" si="1"/>
        <v>3.5600000000000023</v>
      </c>
      <c r="H14">
        <f t="shared" si="2"/>
        <v>8.4787770465479362E-2</v>
      </c>
      <c r="I14">
        <f>AVERAGE(H14:H16)</f>
        <v>7.9207158858075583E-2</v>
      </c>
      <c r="J14">
        <f t="shared" si="3"/>
        <v>0.94032678976950879</v>
      </c>
      <c r="K14">
        <f>AVERAGE(J14:J16)</f>
        <v>0.87843580515071906</v>
      </c>
      <c r="L14">
        <f>STDEV(J14:J16)</f>
        <v>5.3920102250125931E-2</v>
      </c>
      <c r="M14">
        <f>L14/SQRT(3)</f>
        <v>3.1130785548842355E-2</v>
      </c>
      <c r="P14" s="1" t="s">
        <v>26</v>
      </c>
      <c r="Q14" s="1" t="s">
        <v>27</v>
      </c>
      <c r="R14" s="1" t="s">
        <v>28</v>
      </c>
      <c r="S14" s="1" t="s">
        <v>29</v>
      </c>
      <c r="T14" s="1"/>
    </row>
    <row r="15" spans="3:20">
      <c r="D15">
        <v>22.31</v>
      </c>
      <c r="E15">
        <v>33.53</v>
      </c>
      <c r="F15">
        <f t="shared" si="0"/>
        <v>11.220000000000002</v>
      </c>
      <c r="G15">
        <f t="shared" si="1"/>
        <v>3.7000000000000028</v>
      </c>
      <c r="H15">
        <f t="shared" si="2"/>
        <v>7.6946525834057103E-2</v>
      </c>
      <c r="J15">
        <f t="shared" si="3"/>
        <v>0.85336457397372156</v>
      </c>
      <c r="P15" s="1" t="s">
        <v>30</v>
      </c>
      <c r="Q15" s="1">
        <v>148.69999999999999</v>
      </c>
      <c r="R15" s="1">
        <v>4</v>
      </c>
      <c r="S15" s="1">
        <v>37.17</v>
      </c>
      <c r="T15" s="1"/>
    </row>
    <row r="16" spans="3:20">
      <c r="D16">
        <v>21.97</v>
      </c>
      <c r="E16">
        <v>33.21</v>
      </c>
      <c r="F16">
        <f t="shared" si="0"/>
        <v>11.240000000000002</v>
      </c>
      <c r="G16">
        <f t="shared" si="1"/>
        <v>3.7200000000000024</v>
      </c>
      <c r="H16">
        <f t="shared" si="2"/>
        <v>7.5887180274690297E-2</v>
      </c>
      <c r="J16">
        <f t="shared" si="3"/>
        <v>0.84161605170892706</v>
      </c>
      <c r="P16" s="1" t="s">
        <v>31</v>
      </c>
      <c r="Q16" s="1">
        <v>12.57</v>
      </c>
      <c r="R16" s="1">
        <v>10</v>
      </c>
      <c r="S16" s="1">
        <v>1.2569999999999999</v>
      </c>
      <c r="T16" s="1"/>
    </row>
    <row r="17" spans="3:20">
      <c r="D17">
        <v>20.21</v>
      </c>
      <c r="E17">
        <v>32.89</v>
      </c>
      <c r="F17">
        <f t="shared" si="0"/>
        <v>12.68</v>
      </c>
      <c r="G17">
        <f t="shared" si="1"/>
        <v>5.16</v>
      </c>
      <c r="H17">
        <f t="shared" si="2"/>
        <v>2.7969533466499143E-2</v>
      </c>
      <c r="I17">
        <f>AVERAGE(H17:H19)</f>
        <v>2.7998953485869321E-2</v>
      </c>
      <c r="J17">
        <f t="shared" si="3"/>
        <v>0.31019215945313733</v>
      </c>
      <c r="K17">
        <f>AVERAGE(J17:J19)</f>
        <v>0.31051843802158463</v>
      </c>
      <c r="L17">
        <f>STDEV(J17:J19)</f>
        <v>3.112203287207856E-2</v>
      </c>
      <c r="M17">
        <f>L17/SQRT(3)</f>
        <v>1.7968314056422938E-2</v>
      </c>
      <c r="P17" s="1" t="s">
        <v>32</v>
      </c>
      <c r="Q17" s="1">
        <v>161.30000000000001</v>
      </c>
      <c r="R17" s="1">
        <v>14</v>
      </c>
      <c r="S17" s="1"/>
      <c r="T17" s="1"/>
    </row>
    <row r="18" spans="3:20">
      <c r="D18">
        <v>19.98</v>
      </c>
      <c r="E18">
        <v>32.520000000000003</v>
      </c>
      <c r="F18">
        <f t="shared" si="0"/>
        <v>12.540000000000003</v>
      </c>
      <c r="G18">
        <f t="shared" si="1"/>
        <v>5.0200000000000031</v>
      </c>
      <c r="H18">
        <f t="shared" si="2"/>
        <v>3.0819772015417416E-2</v>
      </c>
      <c r="J18">
        <f t="shared" si="3"/>
        <v>0.34180232740622468</v>
      </c>
      <c r="P18" s="1"/>
      <c r="Q18" s="1"/>
      <c r="R18" s="1"/>
      <c r="S18" s="1"/>
      <c r="T18" s="1"/>
    </row>
    <row r="19" spans="3:20">
      <c r="D19">
        <v>19.559999999999999</v>
      </c>
      <c r="E19">
        <v>32.39</v>
      </c>
      <c r="F19">
        <f t="shared" si="0"/>
        <v>12.830000000000002</v>
      </c>
      <c r="G19">
        <f t="shared" si="1"/>
        <v>5.3100000000000023</v>
      </c>
      <c r="H19">
        <f t="shared" si="2"/>
        <v>2.5207554975691403E-2</v>
      </c>
      <c r="J19">
        <f t="shared" si="3"/>
        <v>0.27956082720539188</v>
      </c>
      <c r="P19" s="1" t="s">
        <v>33</v>
      </c>
      <c r="Q19" s="1" t="s">
        <v>34</v>
      </c>
      <c r="R19" s="1" t="s">
        <v>35</v>
      </c>
      <c r="S19" s="1" t="s">
        <v>36</v>
      </c>
      <c r="T19" s="1" t="s">
        <v>37</v>
      </c>
    </row>
    <row r="20" spans="3:20">
      <c r="P20" s="1" t="s">
        <v>38</v>
      </c>
      <c r="Q20" s="1">
        <v>-8.1820000000000004</v>
      </c>
      <c r="R20" s="1">
        <v>12.64</v>
      </c>
      <c r="S20" s="1" t="s">
        <v>22</v>
      </c>
      <c r="T20" s="1" t="s">
        <v>20</v>
      </c>
    </row>
    <row r="21" spans="3:20">
      <c r="P21" s="1" t="s">
        <v>39</v>
      </c>
      <c r="Q21" s="1">
        <v>-0.6895</v>
      </c>
      <c r="R21" s="1">
        <v>1.0649999999999999</v>
      </c>
      <c r="S21" s="1" t="s">
        <v>40</v>
      </c>
      <c r="T21" s="1" t="s">
        <v>41</v>
      </c>
    </row>
    <row r="22" spans="3:20">
      <c r="P22" s="1" t="s">
        <v>42</v>
      </c>
      <c r="Q22" s="1">
        <v>-0.56789999999999996</v>
      </c>
      <c r="R22" s="1" t="s">
        <v>43</v>
      </c>
      <c r="S22" s="1" t="s">
        <v>40</v>
      </c>
      <c r="T22" s="1" t="s">
        <v>41</v>
      </c>
    </row>
    <row r="23" spans="3:20">
      <c r="P23" s="1" t="s">
        <v>44</v>
      </c>
      <c r="Q23" s="1">
        <v>-9.9070000000000005E-2</v>
      </c>
      <c r="R23" s="1" t="s">
        <v>43</v>
      </c>
      <c r="S23" s="1" t="s">
        <v>40</v>
      </c>
      <c r="T23" s="1" t="s">
        <v>41</v>
      </c>
    </row>
    <row r="24" spans="3:20">
      <c r="P24" s="1" t="s">
        <v>45</v>
      </c>
      <c r="Q24" s="1">
        <v>-8.0830000000000002</v>
      </c>
      <c r="R24" s="1">
        <v>12.49</v>
      </c>
      <c r="S24" s="1" t="s">
        <v>22</v>
      </c>
      <c r="T24" s="1" t="s">
        <v>20</v>
      </c>
    </row>
    <row r="25" spans="3:20">
      <c r="C25" t="s">
        <v>60</v>
      </c>
      <c r="D25" t="s">
        <v>0</v>
      </c>
      <c r="E25" t="s">
        <v>1</v>
      </c>
      <c r="F25" t="s">
        <v>2</v>
      </c>
      <c r="G25" t="s">
        <v>3</v>
      </c>
      <c r="H25" t="s">
        <v>4</v>
      </c>
      <c r="I25" t="s">
        <v>5</v>
      </c>
      <c r="J25" t="s">
        <v>58</v>
      </c>
      <c r="K25" t="s">
        <v>5</v>
      </c>
      <c r="L25" t="s">
        <v>7</v>
      </c>
      <c r="M25" t="s">
        <v>8</v>
      </c>
      <c r="P25" s="1" t="s">
        <v>46</v>
      </c>
      <c r="Q25" s="1">
        <v>-0.59040000000000004</v>
      </c>
      <c r="R25" s="1" t="s">
        <v>43</v>
      </c>
      <c r="S25" s="1" t="s">
        <v>40</v>
      </c>
      <c r="T25" s="1" t="s">
        <v>41</v>
      </c>
    </row>
    <row r="26" spans="3:20">
      <c r="D26">
        <v>27.51</v>
      </c>
      <c r="E26">
        <v>33.119999999999997</v>
      </c>
      <c r="F26">
        <f>E26-D26</f>
        <v>5.6099999999999959</v>
      </c>
      <c r="G26">
        <f t="shared" ref="G26:G40" si="4">F26-F$31</f>
        <v>0.16999999999999815</v>
      </c>
      <c r="H26">
        <f>POWER(2,-G26)</f>
        <v>0.88884268116657139</v>
      </c>
      <c r="I26">
        <f>AVERAGE(H26:H28)</f>
        <v>0.6355790248549229</v>
      </c>
      <c r="J26">
        <f t="shared" ref="J26:J40" si="5">H26/I$26</f>
        <v>1.3984770522744334</v>
      </c>
      <c r="K26">
        <f>AVERAGE(J26:J28)</f>
        <v>0.99999999999999989</v>
      </c>
      <c r="L26">
        <f>STDEV(J26:J28)</f>
        <v>0.35837271464821469</v>
      </c>
      <c r="M26">
        <f>L26/SQRT(3)</f>
        <v>0.20690658327236369</v>
      </c>
      <c r="P26" s="1" t="s">
        <v>47</v>
      </c>
      <c r="Q26" s="1">
        <v>-0.46889999999999998</v>
      </c>
      <c r="R26" s="1" t="s">
        <v>43</v>
      </c>
      <c r="S26" s="1" t="s">
        <v>40</v>
      </c>
      <c r="T26" s="1" t="s">
        <v>41</v>
      </c>
    </row>
    <row r="27" spans="3:20">
      <c r="D27">
        <v>27.12</v>
      </c>
      <c r="E27">
        <v>33.72</v>
      </c>
      <c r="F27">
        <f t="shared" ref="F27:F40" si="6">E27-D27</f>
        <v>6.5999999999999979</v>
      </c>
      <c r="G27">
        <f t="shared" si="4"/>
        <v>1.1600000000000001</v>
      </c>
      <c r="H27">
        <f t="shared" ref="H27:H40" si="7">POWER(2,-G27)</f>
        <v>0.44751253546398617</v>
      </c>
      <c r="J27">
        <f t="shared" si="5"/>
        <v>0.7041021147073494</v>
      </c>
      <c r="P27" s="1" t="s">
        <v>48</v>
      </c>
      <c r="Q27" s="1">
        <v>-7.6139999999999999</v>
      </c>
      <c r="R27" s="1">
        <v>11.76</v>
      </c>
      <c r="S27" s="1" t="s">
        <v>22</v>
      </c>
      <c r="T27" s="1" t="s">
        <v>20</v>
      </c>
    </row>
    <row r="28" spans="3:20">
      <c r="D28">
        <v>27.08</v>
      </c>
      <c r="E28">
        <v>33.33</v>
      </c>
      <c r="F28">
        <f t="shared" si="6"/>
        <v>6.25</v>
      </c>
      <c r="G28">
        <f t="shared" si="4"/>
        <v>0.81000000000000227</v>
      </c>
      <c r="H28">
        <f t="shared" si="7"/>
        <v>0.57038185793421092</v>
      </c>
      <c r="J28">
        <f t="shared" si="5"/>
        <v>0.89742083301821696</v>
      </c>
      <c r="P28" s="1" t="s">
        <v>49</v>
      </c>
      <c r="Q28" s="1">
        <v>-0.1216</v>
      </c>
      <c r="R28" s="1" t="s">
        <v>43</v>
      </c>
      <c r="S28" s="1" t="s">
        <v>40</v>
      </c>
      <c r="T28" s="1" t="s">
        <v>41</v>
      </c>
    </row>
    <row r="29" spans="3:20">
      <c r="D29">
        <v>28.53</v>
      </c>
      <c r="E29">
        <v>34.24</v>
      </c>
      <c r="F29">
        <f t="shared" si="6"/>
        <v>5.7100000000000009</v>
      </c>
      <c r="G29">
        <f t="shared" si="4"/>
        <v>0.27000000000000313</v>
      </c>
      <c r="H29">
        <f t="shared" si="7"/>
        <v>0.8293195458144399</v>
      </c>
      <c r="I29">
        <f>AVERAGE(H29:H31)</f>
        <v>0.86064763983999126</v>
      </c>
      <c r="J29">
        <f t="shared" si="5"/>
        <v>1.3048252276791861</v>
      </c>
      <c r="K29">
        <f>AVERAGE(J29:J31)</f>
        <v>1.3541158631476902</v>
      </c>
      <c r="L29">
        <f>STDEV(J29:J31)</f>
        <v>0.19923396628710072</v>
      </c>
      <c r="M29">
        <f>L29/SQRT(3)</f>
        <v>0.11502778406757443</v>
      </c>
      <c r="P29" s="1" t="s">
        <v>50</v>
      </c>
      <c r="Q29" s="1">
        <v>-7.4930000000000003</v>
      </c>
      <c r="R29" s="1">
        <v>11.58</v>
      </c>
      <c r="S29" s="1" t="s">
        <v>22</v>
      </c>
      <c r="T29" s="1" t="s">
        <v>20</v>
      </c>
    </row>
    <row r="30" spans="3:20">
      <c r="D30">
        <v>28.3</v>
      </c>
      <c r="E30">
        <v>34.15</v>
      </c>
      <c r="F30">
        <f t="shared" si="6"/>
        <v>5.8499999999999979</v>
      </c>
      <c r="G30">
        <f t="shared" si="4"/>
        <v>0.41000000000000014</v>
      </c>
      <c r="H30">
        <f t="shared" si="7"/>
        <v>0.75262337370553356</v>
      </c>
      <c r="J30">
        <f t="shared" si="5"/>
        <v>1.1841538884599396</v>
      </c>
    </row>
    <row r="31" spans="3:20">
      <c r="D31">
        <v>28.18</v>
      </c>
      <c r="E31">
        <v>33.619999999999997</v>
      </c>
      <c r="F31">
        <f t="shared" si="6"/>
        <v>5.4399999999999977</v>
      </c>
      <c r="G31">
        <f t="shared" si="4"/>
        <v>0</v>
      </c>
      <c r="H31">
        <f t="shared" si="7"/>
        <v>1</v>
      </c>
      <c r="J31">
        <f t="shared" si="5"/>
        <v>1.5733684733039448</v>
      </c>
    </row>
    <row r="32" spans="3:20">
      <c r="D32">
        <v>26.3</v>
      </c>
      <c r="E32">
        <v>34.07</v>
      </c>
      <c r="F32">
        <f t="shared" si="6"/>
        <v>7.77</v>
      </c>
      <c r="G32">
        <f t="shared" si="4"/>
        <v>2.3300000000000018</v>
      </c>
      <c r="H32">
        <f t="shared" si="7"/>
        <v>0.19888412093872943</v>
      </c>
      <c r="I32">
        <f>AVERAGE(H32:H34)</f>
        <v>0.18172049598882009</v>
      </c>
      <c r="J32">
        <f t="shared" si="5"/>
        <v>0.31291800572576584</v>
      </c>
      <c r="K32">
        <f>AVERAGE(J32:J34)</f>
        <v>0.28591329934196547</v>
      </c>
      <c r="L32">
        <f>STDEV(J32:J34)</f>
        <v>2.3386761750110893E-2</v>
      </c>
      <c r="M32">
        <f>L32/SQRT(3)</f>
        <v>1.3502353191900168E-2</v>
      </c>
    </row>
    <row r="33" spans="4:15">
      <c r="D33">
        <v>26.32</v>
      </c>
      <c r="E33">
        <v>34.29</v>
      </c>
      <c r="F33">
        <f t="shared" si="6"/>
        <v>7.9699999999999989</v>
      </c>
      <c r="G33">
        <f t="shared" si="4"/>
        <v>2.5300000000000011</v>
      </c>
      <c r="H33">
        <f t="shared" si="7"/>
        <v>0.17313868351386544</v>
      </c>
      <c r="J33">
        <f t="shared" si="5"/>
        <v>0.27241094615006534</v>
      </c>
    </row>
    <row r="34" spans="4:15">
      <c r="D34">
        <v>26.08</v>
      </c>
      <c r="E34">
        <v>34.049999999999997</v>
      </c>
      <c r="F34">
        <f t="shared" si="6"/>
        <v>7.9699999999999989</v>
      </c>
      <c r="G34">
        <f t="shared" si="4"/>
        <v>2.5300000000000011</v>
      </c>
      <c r="H34">
        <f t="shared" si="7"/>
        <v>0.17313868351386544</v>
      </c>
      <c r="J34">
        <f t="shared" si="5"/>
        <v>0.27241094615006534</v>
      </c>
    </row>
    <row r="35" spans="4:15">
      <c r="D35">
        <v>26.06</v>
      </c>
      <c r="E35">
        <v>34.43</v>
      </c>
      <c r="F35">
        <f t="shared" si="6"/>
        <v>8.370000000000001</v>
      </c>
      <c r="G35">
        <f t="shared" si="4"/>
        <v>2.9300000000000033</v>
      </c>
      <c r="H35">
        <f t="shared" si="7"/>
        <v>0.13121458545288309</v>
      </c>
      <c r="I35">
        <f>AVERAGE(H35:H37)</f>
        <v>0.10772219994538225</v>
      </c>
      <c r="J35">
        <f t="shared" si="5"/>
        <v>0.20644889198921265</v>
      </c>
      <c r="K35">
        <f>AVERAGE(J35:J37)</f>
        <v>0.16948671326900835</v>
      </c>
      <c r="L35">
        <f>STDEV(J35:J37)</f>
        <v>3.3838033365043228E-2</v>
      </c>
      <c r="M35">
        <f>L35/SQRT(3)</f>
        <v>1.9536397672155249E-2</v>
      </c>
    </row>
    <row r="36" spans="4:15">
      <c r="D36">
        <v>25.82</v>
      </c>
      <c r="E36">
        <v>34.75</v>
      </c>
      <c r="F36">
        <f t="shared" si="6"/>
        <v>8.93</v>
      </c>
      <c r="G36">
        <f t="shared" si="4"/>
        <v>3.490000000000002</v>
      </c>
      <c r="H36">
        <f t="shared" si="7"/>
        <v>8.900313722481687E-2</v>
      </c>
      <c r="J36">
        <f t="shared" si="5"/>
        <v>0.1400347301346716</v>
      </c>
    </row>
    <row r="37" spans="4:15">
      <c r="D37">
        <v>25.76</v>
      </c>
      <c r="E37">
        <v>34.479999999999997</v>
      </c>
      <c r="F37">
        <f t="shared" si="6"/>
        <v>8.7199999999999953</v>
      </c>
      <c r="G37">
        <f t="shared" si="4"/>
        <v>3.2799999999999976</v>
      </c>
      <c r="H37">
        <f t="shared" si="7"/>
        <v>0.10294887715844681</v>
      </c>
      <c r="J37">
        <f t="shared" si="5"/>
        <v>0.16197651768314081</v>
      </c>
    </row>
    <row r="38" spans="4:15">
      <c r="D38">
        <v>27.25</v>
      </c>
      <c r="E38">
        <v>34.49</v>
      </c>
      <c r="F38">
        <f t="shared" si="6"/>
        <v>7.240000000000002</v>
      </c>
      <c r="G38">
        <f t="shared" si="4"/>
        <v>1.8000000000000043</v>
      </c>
      <c r="H38">
        <f t="shared" si="7"/>
        <v>0.28717458874925794</v>
      </c>
      <c r="I38">
        <f>AVERAGE(H38:H40)</f>
        <v>0.24261621785605772</v>
      </c>
      <c r="J38">
        <f t="shared" si="5"/>
        <v>0.45183144427210814</v>
      </c>
      <c r="K38">
        <f>AVERAGE(J38:J40)</f>
        <v>0.38172470828696281</v>
      </c>
      <c r="L38">
        <f>STDEV(J38:J40)</f>
        <v>7.0541405654436048E-2</v>
      </c>
      <c r="M38">
        <f>L38/SQRT(3)</f>
        <v>4.0727099543603242E-2</v>
      </c>
    </row>
    <row r="39" spans="4:15">
      <c r="D39">
        <v>26.85</v>
      </c>
      <c r="E39">
        <v>34.630000000000003</v>
      </c>
      <c r="F39">
        <f t="shared" si="6"/>
        <v>7.7800000000000011</v>
      </c>
      <c r="G39">
        <f t="shared" si="4"/>
        <v>2.3400000000000034</v>
      </c>
      <c r="H39">
        <f t="shared" si="7"/>
        <v>0.19751032796584381</v>
      </c>
      <c r="J39">
        <f t="shared" si="5"/>
        <v>0.31075652317338109</v>
      </c>
    </row>
    <row r="40" spans="4:15">
      <c r="D40">
        <v>26.96</v>
      </c>
      <c r="E40">
        <v>34.44</v>
      </c>
      <c r="F40">
        <f t="shared" si="6"/>
        <v>7.4799999999999969</v>
      </c>
      <c r="G40">
        <f t="shared" si="4"/>
        <v>2.0399999999999991</v>
      </c>
      <c r="H40">
        <f t="shared" si="7"/>
        <v>0.24316373685307152</v>
      </c>
      <c r="J40">
        <f t="shared" si="5"/>
        <v>0.38258615741539931</v>
      </c>
    </row>
    <row r="42" spans="4:15">
      <c r="K42" s="1" t="s">
        <v>48</v>
      </c>
      <c r="L42" s="1">
        <v>-1.1850000000000001</v>
      </c>
      <c r="M42" s="1">
        <v>10.97</v>
      </c>
      <c r="N42" s="1" t="s">
        <v>22</v>
      </c>
      <c r="O42" s="1" t="s">
        <v>20</v>
      </c>
    </row>
    <row r="43" spans="4:15">
      <c r="D43" t="s">
        <v>9</v>
      </c>
      <c r="E43" t="s">
        <v>10</v>
      </c>
      <c r="F43" t="s">
        <v>11</v>
      </c>
      <c r="G43" t="s">
        <v>12</v>
      </c>
      <c r="H43" t="s">
        <v>13</v>
      </c>
      <c r="K43" s="1" t="s">
        <v>49</v>
      </c>
      <c r="L43" s="1">
        <v>-0.83050000000000002</v>
      </c>
      <c r="M43" s="1">
        <v>7.694</v>
      </c>
      <c r="N43" s="1" t="s">
        <v>22</v>
      </c>
      <c r="O43" s="1" t="s">
        <v>51</v>
      </c>
    </row>
    <row r="44" spans="4:15">
      <c r="D44">
        <v>0.99999999999999989</v>
      </c>
      <c r="E44">
        <v>1.3541158631476902</v>
      </c>
      <c r="F44">
        <v>0.28591329934196547</v>
      </c>
      <c r="G44">
        <v>0.16948671326900835</v>
      </c>
      <c r="H44">
        <v>0.38172470828696281</v>
      </c>
      <c r="K44" s="1" t="s">
        <v>52</v>
      </c>
      <c r="L44" s="1">
        <v>-0.2122</v>
      </c>
      <c r="M44" s="1">
        <v>1.966</v>
      </c>
      <c r="N44" s="1" t="s">
        <v>40</v>
      </c>
      <c r="O44" s="1" t="s">
        <v>41</v>
      </c>
    </row>
    <row r="45" spans="4:15">
      <c r="D45">
        <v>0.20690658327236369</v>
      </c>
      <c r="E45">
        <v>0.11502778406757443</v>
      </c>
      <c r="F45">
        <v>1.3502353191900168E-2</v>
      </c>
      <c r="G45">
        <v>1.9536397672155249E-2</v>
      </c>
      <c r="H45">
        <v>4.0727099543603242E-2</v>
      </c>
      <c r="K45" s="1" t="s">
        <v>53</v>
      </c>
      <c r="L45" s="1">
        <v>-0.1164</v>
      </c>
      <c r="M45" s="1" t="s">
        <v>43</v>
      </c>
      <c r="N45" s="1" t="s">
        <v>40</v>
      </c>
      <c r="O45" s="1" t="s">
        <v>41</v>
      </c>
    </row>
    <row r="46" spans="4:15">
      <c r="K46" s="1" t="s">
        <v>45</v>
      </c>
      <c r="L46" s="1">
        <v>-1.0680000000000001</v>
      </c>
      <c r="M46" s="1">
        <v>9.8949999999999996</v>
      </c>
      <c r="N46" s="1" t="s">
        <v>22</v>
      </c>
      <c r="O46" s="1" t="s">
        <v>20</v>
      </c>
    </row>
    <row r="47" spans="4:15">
      <c r="K47" s="1" t="s">
        <v>54</v>
      </c>
      <c r="L47" s="1">
        <v>-9.5810000000000006E-2</v>
      </c>
      <c r="M47" s="1" t="s">
        <v>43</v>
      </c>
      <c r="N47" s="1" t="s">
        <v>40</v>
      </c>
      <c r="O47" s="1" t="s">
        <v>41</v>
      </c>
    </row>
    <row r="48" spans="4:15">
      <c r="K48" s="1" t="s">
        <v>38</v>
      </c>
      <c r="L48" s="1">
        <v>-0.97240000000000004</v>
      </c>
      <c r="M48" s="1">
        <v>9.0079999999999991</v>
      </c>
      <c r="N48" s="1" t="s">
        <v>22</v>
      </c>
      <c r="O48" s="1" t="s">
        <v>20</v>
      </c>
    </row>
    <row r="49" spans="4:15">
      <c r="K49" s="1" t="s">
        <v>50</v>
      </c>
      <c r="L49" s="1">
        <v>-0.35410000000000003</v>
      </c>
      <c r="M49" s="1">
        <v>3.28</v>
      </c>
      <c r="N49" s="1" t="s">
        <v>22</v>
      </c>
      <c r="O49" s="1" t="s">
        <v>55</v>
      </c>
    </row>
    <row r="54" spans="4:15">
      <c r="D54" t="s">
        <v>61</v>
      </c>
      <c r="E54" t="s">
        <v>0</v>
      </c>
      <c r="F54" t="s">
        <v>1</v>
      </c>
      <c r="G54" t="s">
        <v>2</v>
      </c>
      <c r="H54" t="s">
        <v>3</v>
      </c>
      <c r="I54" t="s">
        <v>4</v>
      </c>
      <c r="J54" t="s">
        <v>5</v>
      </c>
      <c r="K54" t="s">
        <v>58</v>
      </c>
      <c r="L54" t="s">
        <v>5</v>
      </c>
      <c r="M54" t="s">
        <v>7</v>
      </c>
      <c r="N54" t="s">
        <v>8</v>
      </c>
    </row>
    <row r="55" spans="4:15">
      <c r="D55" t="s">
        <v>9</v>
      </c>
      <c r="E55">
        <v>24.95</v>
      </c>
      <c r="F55">
        <v>31.75</v>
      </c>
      <c r="G55">
        <f>F55-E55</f>
        <v>6.8000000000000007</v>
      </c>
      <c r="H55">
        <f t="shared" ref="H55:H63" si="8">G55-G$63</f>
        <v>2.740000000000002</v>
      </c>
      <c r="I55">
        <f>POWER(2,-H55)</f>
        <v>0.14968483807736588</v>
      </c>
      <c r="J55">
        <f>AVERAGE(I55:I57)</f>
        <v>0.14110580438447651</v>
      </c>
      <c r="K55">
        <f>I55/J$55</f>
        <v>1.0607985881963704</v>
      </c>
      <c r="L55">
        <f>AVERAGE(K55:K57)</f>
        <v>1</v>
      </c>
      <c r="M55">
        <f>STDEV(K55:K57)</f>
        <v>5.6380418724957908E-2</v>
      </c>
      <c r="N55">
        <f>M55/SQRT(3)</f>
        <v>3.2551249927878265E-2</v>
      </c>
    </row>
    <row r="56" spans="4:15">
      <c r="E56">
        <v>24.77</v>
      </c>
      <c r="F56">
        <v>31.67</v>
      </c>
      <c r="G56">
        <f t="shared" ref="G56:G57" si="9">F56-E56</f>
        <v>6.9000000000000021</v>
      </c>
      <c r="H56">
        <f t="shared" si="8"/>
        <v>2.8400000000000034</v>
      </c>
      <c r="I56">
        <f t="shared" ref="I56:I57" si="10">POWER(2,-H56)</f>
        <v>0.13966089225902717</v>
      </c>
      <c r="K56">
        <f t="shared" ref="K56:K57" si="11">I56/J$55</f>
        <v>0.98976008016288031</v>
      </c>
    </row>
    <row r="57" spans="4:15">
      <c r="E57">
        <v>24.71</v>
      </c>
      <c r="F57">
        <v>31.67</v>
      </c>
      <c r="G57">
        <f t="shared" si="9"/>
        <v>6.9600000000000009</v>
      </c>
      <c r="H57">
        <f t="shared" si="8"/>
        <v>2.9000000000000021</v>
      </c>
      <c r="I57">
        <f t="shared" si="10"/>
        <v>0.13397168281703645</v>
      </c>
      <c r="K57">
        <f t="shared" si="11"/>
        <v>0.94944133164074929</v>
      </c>
    </row>
    <row r="58" spans="4:15">
      <c r="D58" t="s">
        <v>56</v>
      </c>
      <c r="E58">
        <v>26.84</v>
      </c>
      <c r="F58">
        <v>32.15</v>
      </c>
      <c r="G58">
        <f t="shared" ref="G58:G63" si="12">F58-E58</f>
        <v>5.3099999999999987</v>
      </c>
      <c r="H58">
        <f t="shared" si="8"/>
        <v>1.25</v>
      </c>
      <c r="I58">
        <f t="shared" ref="I58:I63" si="13">POWER(2,-H58)</f>
        <v>0.42044820762685731</v>
      </c>
      <c r="J58">
        <f>AVERAGE(I58:I60)</f>
        <v>0.36236718328250461</v>
      </c>
      <c r="K58">
        <f t="shared" ref="K58:K63" si="14">I58/J$55</f>
        <v>2.9796662827649927</v>
      </c>
      <c r="L58">
        <f>AVERAGE(K58:K60)</f>
        <v>2.5680529930232248</v>
      </c>
      <c r="M58">
        <f>STDEV(K58:K60)</f>
        <v>0.35656156603569505</v>
      </c>
      <c r="N58">
        <f>M58/SQRT(3)</f>
        <v>0.20586091613338309</v>
      </c>
    </row>
    <row r="59" spans="4:15">
      <c r="E59">
        <v>26.41</v>
      </c>
      <c r="F59">
        <v>32.049999999999997</v>
      </c>
      <c r="G59">
        <f t="shared" si="12"/>
        <v>5.639999999999997</v>
      </c>
      <c r="H59">
        <f t="shared" si="8"/>
        <v>1.5799999999999983</v>
      </c>
      <c r="I59">
        <f t="shared" si="13"/>
        <v>0.33448188869652845</v>
      </c>
      <c r="K59">
        <f t="shared" si="14"/>
        <v>2.3704332373539545</v>
      </c>
    </row>
    <row r="60" spans="4:15">
      <c r="E60">
        <v>26.28</v>
      </c>
      <c r="F60">
        <v>31.93</v>
      </c>
      <c r="G60">
        <f t="shared" si="12"/>
        <v>5.6499999999999986</v>
      </c>
      <c r="H60">
        <f t="shared" si="8"/>
        <v>1.5899999999999999</v>
      </c>
      <c r="I60">
        <f t="shared" si="13"/>
        <v>0.33217145352412791</v>
      </c>
      <c r="K60">
        <f t="shared" si="14"/>
        <v>2.3540594589507271</v>
      </c>
    </row>
    <row r="61" spans="4:15">
      <c r="D61" t="s">
        <v>57</v>
      </c>
      <c r="E61">
        <v>27.19</v>
      </c>
      <c r="F61">
        <v>31.85</v>
      </c>
      <c r="G61">
        <f t="shared" si="12"/>
        <v>4.66</v>
      </c>
      <c r="H61">
        <f t="shared" si="8"/>
        <v>0.60000000000000142</v>
      </c>
      <c r="I61">
        <f t="shared" si="13"/>
        <v>0.65975395538644654</v>
      </c>
      <c r="J61">
        <f>AVERAGE(I61:I63)</f>
        <v>0.785708596187216</v>
      </c>
      <c r="K61">
        <f t="shared" si="14"/>
        <v>4.6755975649930681</v>
      </c>
      <c r="L61">
        <f>AVERAGE(K61:K63)</f>
        <v>5.5682230763970919</v>
      </c>
      <c r="M61">
        <f>STDEV(K61:K63)</f>
        <v>1.3219337036390786</v>
      </c>
      <c r="N61">
        <f>M61/SQRT(3)</f>
        <v>0.76321877964686102</v>
      </c>
    </row>
    <row r="62" spans="4:15">
      <c r="E62">
        <v>26.99</v>
      </c>
      <c r="F62">
        <v>31.57</v>
      </c>
      <c r="G62">
        <f t="shared" si="12"/>
        <v>4.5800000000000018</v>
      </c>
      <c r="H62">
        <f t="shared" si="8"/>
        <v>0.52000000000000313</v>
      </c>
      <c r="I62">
        <f t="shared" si="13"/>
        <v>0.69737183317520124</v>
      </c>
      <c r="K62">
        <f t="shared" si="14"/>
        <v>4.9421909766025278</v>
      </c>
    </row>
    <row r="63" spans="4:15">
      <c r="E63">
        <v>26.96</v>
      </c>
      <c r="F63">
        <v>31.02</v>
      </c>
      <c r="G63">
        <f t="shared" si="12"/>
        <v>4.0599999999999987</v>
      </c>
      <c r="H63">
        <f t="shared" si="8"/>
        <v>0</v>
      </c>
      <c r="I63">
        <f t="shared" si="13"/>
        <v>1</v>
      </c>
      <c r="K63">
        <f t="shared" si="14"/>
        <v>7.0868806875956771</v>
      </c>
    </row>
    <row r="67" spans="4:14">
      <c r="D67" t="s">
        <v>62</v>
      </c>
      <c r="E67" t="s">
        <v>0</v>
      </c>
      <c r="F67" t="s">
        <v>1</v>
      </c>
      <c r="G67" t="s">
        <v>2</v>
      </c>
      <c r="H67" t="s">
        <v>3</v>
      </c>
      <c r="I67" t="s">
        <v>4</v>
      </c>
      <c r="J67" t="s">
        <v>5</v>
      </c>
      <c r="K67" t="s">
        <v>58</v>
      </c>
      <c r="L67" t="s">
        <v>5</v>
      </c>
      <c r="M67" t="s">
        <v>7</v>
      </c>
      <c r="N67" t="s">
        <v>8</v>
      </c>
    </row>
    <row r="68" spans="4:14">
      <c r="D68" t="s">
        <v>9</v>
      </c>
      <c r="E68">
        <v>26.83</v>
      </c>
      <c r="F68">
        <v>32.659999999999997</v>
      </c>
      <c r="G68">
        <f>F68-E68</f>
        <v>5.8299999999999983</v>
      </c>
      <c r="H68">
        <f>G68-G$73</f>
        <v>4.25</v>
      </c>
      <c r="I68">
        <f>POWER(2,-H68)</f>
        <v>5.2556025953357163E-2</v>
      </c>
      <c r="J68">
        <f>AVERAGE(I68:I70)</f>
        <v>9.0346087327407856E-2</v>
      </c>
      <c r="K68">
        <f>I68/J$68</f>
        <v>0.58171889351331652</v>
      </c>
      <c r="L68">
        <f>AVERAGE(K68:K70)</f>
        <v>1</v>
      </c>
      <c r="M68">
        <f>STDEV(K68:K70)</f>
        <v>0.39054069303876937</v>
      </c>
      <c r="N68">
        <f>M68/SQRT(3)</f>
        <v>0.22547877425543653</v>
      </c>
    </row>
    <row r="69" spans="4:14">
      <c r="E69">
        <v>26.71</v>
      </c>
      <c r="F69">
        <v>31.67</v>
      </c>
      <c r="G69">
        <f t="shared" ref="G69:G82" si="15">F69-E69</f>
        <v>4.9600000000000009</v>
      </c>
      <c r="H69">
        <f t="shared" ref="H69:H82" si="16">G69-G$73</f>
        <v>3.3800000000000026</v>
      </c>
      <c r="I69">
        <f t="shared" ref="I69:I82" si="17">POWER(2,-H69)</f>
        <v>9.6054698830500621E-2</v>
      </c>
      <c r="K69">
        <f t="shared" ref="K69:K82" si="18">I69/J$68</f>
        <v>1.0631860401702307</v>
      </c>
    </row>
    <row r="70" spans="4:14">
      <c r="E70">
        <v>26.51</v>
      </c>
      <c r="F70">
        <v>31.12</v>
      </c>
      <c r="G70">
        <f t="shared" si="15"/>
        <v>4.6099999999999994</v>
      </c>
      <c r="H70">
        <f t="shared" si="16"/>
        <v>3.0300000000000011</v>
      </c>
      <c r="I70">
        <f t="shared" si="17"/>
        <v>0.1224275371983658</v>
      </c>
      <c r="K70">
        <f t="shared" si="18"/>
        <v>1.3550950663164529</v>
      </c>
    </row>
    <row r="71" spans="4:14">
      <c r="D71" t="s">
        <v>10</v>
      </c>
      <c r="E71">
        <v>28.25</v>
      </c>
      <c r="F71">
        <v>30.31</v>
      </c>
      <c r="G71">
        <f t="shared" si="15"/>
        <v>2.0599999999999987</v>
      </c>
      <c r="H71">
        <f t="shared" si="16"/>
        <v>0.48000000000000043</v>
      </c>
      <c r="I71">
        <f t="shared" si="17"/>
        <v>0.71697762400791354</v>
      </c>
      <c r="J71">
        <f>AVERAGE(I71:I73)</f>
        <v>0.78771801310888623</v>
      </c>
      <c r="K71">
        <f t="shared" si="18"/>
        <v>7.9359012129616318</v>
      </c>
      <c r="L71">
        <f>AVERAGE(K71:K73)</f>
        <v>8.7188946019792937</v>
      </c>
      <c r="M71">
        <f>STDEV(K71:K73)</f>
        <v>2.0722418968527294</v>
      </c>
      <c r="N71">
        <f>M71/SQRT(3)</f>
        <v>1.1964094169739441</v>
      </c>
    </row>
    <row r="72" spans="4:14">
      <c r="E72">
        <v>27.91</v>
      </c>
      <c r="F72">
        <v>30.12</v>
      </c>
      <c r="G72">
        <f t="shared" si="15"/>
        <v>2.2100000000000009</v>
      </c>
      <c r="H72">
        <f t="shared" si="16"/>
        <v>0.63000000000000256</v>
      </c>
      <c r="I72">
        <f t="shared" si="17"/>
        <v>0.64617641531874503</v>
      </c>
      <c r="K72">
        <f t="shared" si="18"/>
        <v>7.152234639415509</v>
      </c>
    </row>
    <row r="73" spans="4:14">
      <c r="E73">
        <v>27.71</v>
      </c>
      <c r="F73">
        <v>29.29</v>
      </c>
      <c r="G73">
        <f t="shared" si="15"/>
        <v>1.5799999999999983</v>
      </c>
      <c r="H73">
        <f t="shared" si="16"/>
        <v>0</v>
      </c>
      <c r="I73">
        <f t="shared" si="17"/>
        <v>1</v>
      </c>
      <c r="K73">
        <f t="shared" si="18"/>
        <v>11.068547953560739</v>
      </c>
    </row>
    <row r="74" spans="4:14">
      <c r="D74" t="s">
        <v>11</v>
      </c>
      <c r="E74">
        <v>25.72</v>
      </c>
      <c r="F74">
        <v>31.63</v>
      </c>
      <c r="G74">
        <f t="shared" si="15"/>
        <v>5.91</v>
      </c>
      <c r="H74">
        <f t="shared" si="16"/>
        <v>4.3300000000000018</v>
      </c>
      <c r="I74">
        <f t="shared" si="17"/>
        <v>4.9721030234682356E-2</v>
      </c>
      <c r="J74">
        <f>AVERAGE(I74:I76)</f>
        <v>5.0912845173948097E-2</v>
      </c>
      <c r="K74">
        <f t="shared" si="18"/>
        <v>0.55033960745302501</v>
      </c>
      <c r="L74">
        <f>AVERAGE(K74:K76)</f>
        <v>0.56353126826005795</v>
      </c>
      <c r="M74">
        <f>STDEV(K74:K76)</f>
        <v>8.5110897852395923E-2</v>
      </c>
      <c r="N74">
        <f>M74/SQRT(3)</f>
        <v>4.9138799786051533E-2</v>
      </c>
    </row>
    <row r="75" spans="4:14">
      <c r="E75">
        <v>25.33</v>
      </c>
      <c r="F75">
        <v>31.42</v>
      </c>
      <c r="G75">
        <f t="shared" si="15"/>
        <v>6.0900000000000034</v>
      </c>
      <c r="H75">
        <f t="shared" si="16"/>
        <v>4.5100000000000051</v>
      </c>
      <c r="I75">
        <f t="shared" si="17"/>
        <v>4.3888902366812262E-2</v>
      </c>
      <c r="K75">
        <f t="shared" si="18"/>
        <v>0.4857864204762069</v>
      </c>
    </row>
    <row r="76" spans="4:14">
      <c r="E76">
        <v>25.26</v>
      </c>
      <c r="F76">
        <v>30.92</v>
      </c>
      <c r="G76">
        <f t="shared" si="15"/>
        <v>5.66</v>
      </c>
      <c r="H76">
        <f t="shared" si="16"/>
        <v>4.0800000000000018</v>
      </c>
      <c r="I76">
        <f t="shared" si="17"/>
        <v>5.9128602920349674E-2</v>
      </c>
      <c r="K76">
        <f t="shared" si="18"/>
        <v>0.65446777685094193</v>
      </c>
    </row>
    <row r="77" spans="4:14">
      <c r="D77" t="s">
        <v>12</v>
      </c>
      <c r="E77">
        <v>25.45</v>
      </c>
      <c r="F77">
        <v>30.47</v>
      </c>
      <c r="G77">
        <f t="shared" si="15"/>
        <v>5.0199999999999996</v>
      </c>
      <c r="H77">
        <f t="shared" si="16"/>
        <v>3.4400000000000013</v>
      </c>
      <c r="I77">
        <f t="shared" si="17"/>
        <v>9.2141826080693739E-2</v>
      </c>
      <c r="J77">
        <f>AVERAGE(I77:I79)</f>
        <v>9.2606242637394517E-2</v>
      </c>
      <c r="K77">
        <f t="shared" si="18"/>
        <v>1.0198762205028122</v>
      </c>
      <c r="L77">
        <f>AVERAGE(K77:K79)</f>
        <v>1.0250166374310823</v>
      </c>
      <c r="M77">
        <f>STDEV(K77:K79)</f>
        <v>3.5876462307168115E-2</v>
      </c>
      <c r="N77">
        <f>M77/SQRT(3)</f>
        <v>2.0713285170614975E-2</v>
      </c>
    </row>
    <row r="78" spans="4:14">
      <c r="E78">
        <v>25.37</v>
      </c>
      <c r="F78">
        <v>30.33</v>
      </c>
      <c r="G78">
        <f t="shared" si="15"/>
        <v>4.9599999999999973</v>
      </c>
      <c r="H78">
        <f t="shared" si="16"/>
        <v>3.379999999999999</v>
      </c>
      <c r="I78">
        <f t="shared" si="17"/>
        <v>9.6054698830500829E-2</v>
      </c>
      <c r="K78">
        <f t="shared" si="18"/>
        <v>1.0631860401702331</v>
      </c>
    </row>
    <row r="79" spans="4:14">
      <c r="E79">
        <v>25.04</v>
      </c>
      <c r="F79">
        <v>30.1</v>
      </c>
      <c r="G79">
        <f t="shared" si="15"/>
        <v>5.0600000000000023</v>
      </c>
      <c r="H79">
        <f t="shared" si="16"/>
        <v>3.480000000000004</v>
      </c>
      <c r="I79">
        <f t="shared" si="17"/>
        <v>8.9622203000988956E-2</v>
      </c>
      <c r="K79">
        <f t="shared" si="18"/>
        <v>0.99198765162020142</v>
      </c>
    </row>
    <row r="80" spans="4:14">
      <c r="D80" t="s">
        <v>13</v>
      </c>
      <c r="E80">
        <v>24.88</v>
      </c>
      <c r="F80">
        <v>31.18</v>
      </c>
      <c r="G80">
        <f t="shared" si="15"/>
        <v>6.3000000000000007</v>
      </c>
      <c r="H80">
        <f t="shared" si="16"/>
        <v>4.7200000000000024</v>
      </c>
      <c r="I80">
        <f t="shared" si="17"/>
        <v>3.7943590137345162E-2</v>
      </c>
      <c r="J80">
        <f>AVERAGE(I80:I82)</f>
        <v>4.4068210436951923E-2</v>
      </c>
      <c r="K80">
        <f t="shared" si="18"/>
        <v>0.41998044696545922</v>
      </c>
      <c r="L80">
        <f>AVERAGE(K80:K82)</f>
        <v>0.48777110044900818</v>
      </c>
      <c r="M80">
        <f>STDEV(K80:K82)</f>
        <v>6.7104401478210757E-2</v>
      </c>
      <c r="N80">
        <f>M80/SQRT(3)</f>
        <v>3.8742744257253707E-2</v>
      </c>
    </row>
    <row r="81" spans="4:14">
      <c r="E81">
        <v>24.84</v>
      </c>
      <c r="F81">
        <v>30.74</v>
      </c>
      <c r="G81">
        <f t="shared" si="15"/>
        <v>5.8999999999999986</v>
      </c>
      <c r="H81">
        <f t="shared" si="16"/>
        <v>4.32</v>
      </c>
      <c r="I81">
        <f t="shared" si="17"/>
        <v>5.0066867349351382E-2</v>
      </c>
      <c r="K81">
        <f t="shared" si="18"/>
        <v>0.55416752214086018</v>
      </c>
    </row>
    <row r="82" spans="4:14">
      <c r="E82">
        <v>24</v>
      </c>
      <c r="F82">
        <v>30.08</v>
      </c>
      <c r="G82">
        <f t="shared" si="15"/>
        <v>6.0799999999999983</v>
      </c>
      <c r="H82">
        <f t="shared" si="16"/>
        <v>4.5</v>
      </c>
      <c r="I82">
        <f t="shared" si="17"/>
        <v>4.4194173824159223E-2</v>
      </c>
      <c r="K82">
        <f t="shared" si="18"/>
        <v>0.48916533224070513</v>
      </c>
    </row>
    <row r="85" spans="4:14">
      <c r="D85" t="s">
        <v>63</v>
      </c>
      <c r="E85" t="s">
        <v>0</v>
      </c>
      <c r="F85" t="s">
        <v>1</v>
      </c>
      <c r="G85" t="s">
        <v>2</v>
      </c>
      <c r="H85" t="s">
        <v>3</v>
      </c>
      <c r="I85" t="s">
        <v>4</v>
      </c>
      <c r="J85" t="s">
        <v>5</v>
      </c>
      <c r="K85" t="s">
        <v>58</v>
      </c>
      <c r="L85" t="s">
        <v>5</v>
      </c>
      <c r="M85" t="s">
        <v>7</v>
      </c>
      <c r="N85" t="s">
        <v>8</v>
      </c>
    </row>
    <row r="86" spans="4:14">
      <c r="D86" t="s">
        <v>9</v>
      </c>
      <c r="E86">
        <v>26.81</v>
      </c>
      <c r="F86">
        <v>39.67</v>
      </c>
      <c r="G86">
        <f>F86-E86</f>
        <v>12.860000000000003</v>
      </c>
      <c r="H86">
        <f>G86-G$89</f>
        <v>3.5700000000000038</v>
      </c>
      <c r="I86">
        <f>POWER(2,-H86)</f>
        <v>8.4202098554105431E-2</v>
      </c>
      <c r="J86">
        <f>AVERAGE(I86:I88)</f>
        <v>0.23719487690972654</v>
      </c>
      <c r="K86">
        <f>I86/J$86</f>
        <v>0.35499121925028643</v>
      </c>
      <c r="L86">
        <f>AVERAGE(K86:K88)</f>
        <v>1</v>
      </c>
      <c r="M86">
        <f>STDEV(K86:K88)</f>
        <v>0.63280196934021449</v>
      </c>
      <c r="N86">
        <f>M86/SQRT(3)</f>
        <v>0.36534838734229819</v>
      </c>
    </row>
    <row r="87" spans="4:14">
      <c r="E87">
        <v>26.69</v>
      </c>
      <c r="F87">
        <v>38.020000000000003</v>
      </c>
      <c r="G87">
        <f t="shared" ref="G87:G100" si="19">F87-E87</f>
        <v>11.330000000000002</v>
      </c>
      <c r="H87">
        <f t="shared" ref="H87:H100" si="20">G87-G$89</f>
        <v>2.0400000000000027</v>
      </c>
      <c r="I87">
        <f t="shared" ref="I87:I100" si="21">POWER(2,-H87)</f>
        <v>0.24316373685307091</v>
      </c>
      <c r="K87">
        <f t="shared" ref="K87:K100" si="22">I87/J$86</f>
        <v>1.0251643712592327</v>
      </c>
    </row>
    <row r="88" spans="4:14">
      <c r="E88">
        <v>26.45</v>
      </c>
      <c r="F88">
        <v>37.119999999999997</v>
      </c>
      <c r="G88">
        <f t="shared" si="19"/>
        <v>10.669999999999998</v>
      </c>
      <c r="H88">
        <f t="shared" si="20"/>
        <v>1.379999999999999</v>
      </c>
      <c r="I88">
        <f t="shared" si="21"/>
        <v>0.38421879532200331</v>
      </c>
      <c r="K88">
        <f t="shared" si="22"/>
        <v>1.6198444094904809</v>
      </c>
    </row>
    <row r="89" spans="4:14">
      <c r="D89" t="s">
        <v>10</v>
      </c>
      <c r="E89">
        <v>28.72</v>
      </c>
      <c r="F89">
        <v>38.01</v>
      </c>
      <c r="G89">
        <f t="shared" si="19"/>
        <v>9.2899999999999991</v>
      </c>
      <c r="H89">
        <f t="shared" si="20"/>
        <v>0</v>
      </c>
      <c r="I89">
        <f t="shared" si="21"/>
        <v>1</v>
      </c>
      <c r="J89">
        <f>AVERAGE(I89:I91)</f>
        <v>0.86189972151091909</v>
      </c>
      <c r="K89">
        <f t="shared" si="22"/>
        <v>4.2159426587471689</v>
      </c>
      <c r="L89">
        <f>AVERAGE(K89:K91)</f>
        <v>3.6337198034801887</v>
      </c>
      <c r="M89">
        <f>STDEV(K89:K91)</f>
        <v>0.79788074367652118</v>
      </c>
      <c r="N89">
        <f>M89/SQRT(3)</f>
        <v>0.46065666214285833</v>
      </c>
    </row>
    <row r="90" spans="4:14">
      <c r="E90">
        <v>28.55</v>
      </c>
      <c r="F90">
        <v>37.93</v>
      </c>
      <c r="G90">
        <f t="shared" si="19"/>
        <v>9.379999999999999</v>
      </c>
      <c r="H90">
        <f t="shared" si="20"/>
        <v>8.9999999999999858E-2</v>
      </c>
      <c r="I90">
        <f t="shared" si="21"/>
        <v>0.93952274921401191</v>
      </c>
      <c r="K90">
        <f t="shared" si="22"/>
        <v>3.960974037274771</v>
      </c>
    </row>
    <row r="91" spans="4:14">
      <c r="E91">
        <v>27.79</v>
      </c>
      <c r="F91">
        <v>37.71</v>
      </c>
      <c r="G91">
        <f t="shared" si="19"/>
        <v>9.9200000000000017</v>
      </c>
      <c r="H91">
        <f t="shared" si="20"/>
        <v>0.63000000000000256</v>
      </c>
      <c r="I91">
        <f t="shared" si="21"/>
        <v>0.64617641531874503</v>
      </c>
      <c r="K91">
        <f t="shared" si="22"/>
        <v>2.724242714418625</v>
      </c>
    </row>
    <row r="92" spans="4:14">
      <c r="D92" t="s">
        <v>11</v>
      </c>
      <c r="E92">
        <v>26.47</v>
      </c>
      <c r="F92">
        <v>40.409999999999997</v>
      </c>
      <c r="G92">
        <f t="shared" si="19"/>
        <v>13.939999999999998</v>
      </c>
      <c r="H92">
        <f t="shared" si="20"/>
        <v>4.6499999999999986</v>
      </c>
      <c r="I92">
        <f t="shared" si="21"/>
        <v>3.9830019603726979E-2</v>
      </c>
      <c r="J92">
        <f>AVERAGE(I92:I94)</f>
        <v>0.15201728054492494</v>
      </c>
      <c r="K92">
        <f t="shared" si="22"/>
        <v>0.16792107874608858</v>
      </c>
      <c r="L92">
        <f>AVERAGE(K92:K94)</f>
        <v>0.64089613791608524</v>
      </c>
      <c r="M92">
        <f>STDEV(K92:K94)</f>
        <v>0.41016088071132195</v>
      </c>
      <c r="N92">
        <f>M92/SQRT(3)</f>
        <v>0.23680649488973574</v>
      </c>
    </row>
    <row r="93" spans="4:14">
      <c r="E93">
        <v>26.31</v>
      </c>
      <c r="F93">
        <v>37.83</v>
      </c>
      <c r="G93">
        <f t="shared" si="19"/>
        <v>11.52</v>
      </c>
      <c r="H93">
        <f t="shared" si="20"/>
        <v>2.2300000000000004</v>
      </c>
      <c r="I93">
        <f t="shared" si="21"/>
        <v>0.21315872294198909</v>
      </c>
      <c r="K93">
        <f t="shared" si="22"/>
        <v>0.89866495313520067</v>
      </c>
    </row>
    <row r="94" spans="4:14">
      <c r="E94">
        <v>26.24</v>
      </c>
      <c r="F94">
        <v>37.83</v>
      </c>
      <c r="G94">
        <f t="shared" si="19"/>
        <v>11.59</v>
      </c>
      <c r="H94">
        <f t="shared" si="20"/>
        <v>2.3000000000000007</v>
      </c>
      <c r="I94">
        <f t="shared" si="21"/>
        <v>0.20306309908905881</v>
      </c>
      <c r="K94">
        <f t="shared" si="22"/>
        <v>0.85610238186696641</v>
      </c>
    </row>
    <row r="95" spans="4:14">
      <c r="D95" t="s">
        <v>12</v>
      </c>
      <c r="E95">
        <v>25.87</v>
      </c>
      <c r="F95">
        <v>38.67</v>
      </c>
      <c r="G95">
        <f t="shared" si="19"/>
        <v>12.8</v>
      </c>
      <c r="H95">
        <f t="shared" si="20"/>
        <v>3.5100000000000016</v>
      </c>
      <c r="I95">
        <f t="shared" si="21"/>
        <v>8.7777804733624731E-2</v>
      </c>
      <c r="J95">
        <f>AVERAGE(I95:I97)</f>
        <v>0.10248970158738586</v>
      </c>
      <c r="K95">
        <f t="shared" si="22"/>
        <v>0.37006619146766767</v>
      </c>
      <c r="L95">
        <f>AVERAGE(K95:K97)</f>
        <v>0.43209070500452756</v>
      </c>
      <c r="M95">
        <f>STDEV(K95:K97)</f>
        <v>0.11851428446274484</v>
      </c>
      <c r="N95">
        <f>M95/SQRT(3)</f>
        <v>6.8424254037381615E-2</v>
      </c>
    </row>
    <row r="96" spans="4:14">
      <c r="E96">
        <v>25.73</v>
      </c>
      <c r="F96">
        <v>38.58</v>
      </c>
      <c r="G96">
        <f t="shared" si="19"/>
        <v>12.849999999999998</v>
      </c>
      <c r="H96">
        <f t="shared" si="20"/>
        <v>3.5599999999999987</v>
      </c>
      <c r="I96">
        <f t="shared" si="21"/>
        <v>8.4787770465479556E-2</v>
      </c>
      <c r="K96">
        <f t="shared" si="22"/>
        <v>0.35746037844547857</v>
      </c>
    </row>
    <row r="97" spans="3:14">
      <c r="E97">
        <v>25.4</v>
      </c>
      <c r="F97">
        <v>37.58</v>
      </c>
      <c r="G97">
        <f t="shared" si="19"/>
        <v>12.18</v>
      </c>
      <c r="H97">
        <f t="shared" si="20"/>
        <v>2.8900000000000006</v>
      </c>
      <c r="I97">
        <f t="shared" si="21"/>
        <v>0.13490352956305335</v>
      </c>
      <c r="K97">
        <f t="shared" si="22"/>
        <v>0.5687455451004364</v>
      </c>
    </row>
    <row r="98" spans="3:14">
      <c r="D98" t="s">
        <v>13</v>
      </c>
      <c r="E98">
        <v>27.02</v>
      </c>
      <c r="F98">
        <v>38.35</v>
      </c>
      <c r="G98">
        <f t="shared" si="19"/>
        <v>11.330000000000002</v>
      </c>
      <c r="H98">
        <f t="shared" si="20"/>
        <v>2.0400000000000027</v>
      </c>
      <c r="I98">
        <f t="shared" si="21"/>
        <v>0.24316373685307091</v>
      </c>
      <c r="J98">
        <f>AVERAGE(I98:I100)</f>
        <v>0.23874600485619632</v>
      </c>
      <c r="K98">
        <f t="shared" si="22"/>
        <v>1.0251643712592327</v>
      </c>
      <c r="L98">
        <f>AVERAGE(K98:K100)</f>
        <v>1.0065394664786966</v>
      </c>
      <c r="M98">
        <f>STDEV(K98:K100)</f>
        <v>2.1242826482578209E-2</v>
      </c>
      <c r="N98">
        <f>M98/SQRT(3)</f>
        <v>1.2264551588065041E-2</v>
      </c>
    </row>
    <row r="99" spans="3:14">
      <c r="E99">
        <v>26.64</v>
      </c>
      <c r="F99">
        <v>38.03</v>
      </c>
      <c r="G99">
        <f t="shared" si="19"/>
        <v>11.39</v>
      </c>
      <c r="H99">
        <f t="shared" si="20"/>
        <v>2.1000000000000014</v>
      </c>
      <c r="I99">
        <f t="shared" si="21"/>
        <v>0.23325824788420166</v>
      </c>
      <c r="K99">
        <f t="shared" si="22"/>
        <v>0.98340339775962737</v>
      </c>
    </row>
    <row r="100" spans="3:14">
      <c r="E100">
        <v>26.56</v>
      </c>
      <c r="F100">
        <v>37.909999999999997</v>
      </c>
      <c r="G100">
        <f t="shared" si="19"/>
        <v>11.349999999999998</v>
      </c>
      <c r="H100">
        <f t="shared" si="20"/>
        <v>2.0599999999999987</v>
      </c>
      <c r="I100">
        <f t="shared" si="21"/>
        <v>0.23981602983131631</v>
      </c>
      <c r="K100">
        <f t="shared" si="22"/>
        <v>1.01105063041723</v>
      </c>
    </row>
    <row r="104" spans="3:14">
      <c r="C104" t="s">
        <v>64</v>
      </c>
      <c r="D104" t="s">
        <v>0</v>
      </c>
      <c r="E104" t="s">
        <v>1</v>
      </c>
      <c r="F104" t="s">
        <v>2</v>
      </c>
      <c r="G104" t="s">
        <v>3</v>
      </c>
      <c r="H104" t="s">
        <v>4</v>
      </c>
      <c r="I104" t="s">
        <v>5</v>
      </c>
      <c r="J104" t="s">
        <v>6</v>
      </c>
      <c r="K104" t="s">
        <v>5</v>
      </c>
      <c r="L104" t="s">
        <v>7</v>
      </c>
      <c r="M104" t="s">
        <v>8</v>
      </c>
    </row>
    <row r="105" spans="3:14">
      <c r="D105">
        <v>27.51</v>
      </c>
      <c r="E105">
        <v>33.119999999999997</v>
      </c>
      <c r="F105">
        <f>E105-D105</f>
        <v>5.6099999999999959</v>
      </c>
      <c r="G105">
        <f>F105-F$105</f>
        <v>0</v>
      </c>
      <c r="H105">
        <f>POWER(2,-F105)</f>
        <v>2.0474896935286983E-2</v>
      </c>
      <c r="I105">
        <f>AVERAGE(H105:H107)</f>
        <v>1.4640852992179839E-2</v>
      </c>
      <c r="J105">
        <f>H105/I$105</f>
        <v>1.3984770522744336</v>
      </c>
      <c r="K105">
        <f>AVERAGE(J105:J107)</f>
        <v>1</v>
      </c>
      <c r="L105">
        <f>STDEV(J105:J107)</f>
        <v>0.35837271464821469</v>
      </c>
      <c r="M105">
        <f>L105/SQRT(3)</f>
        <v>0.20690658327236369</v>
      </c>
    </row>
    <row r="106" spans="3:14">
      <c r="D106">
        <v>27.12</v>
      </c>
      <c r="E106">
        <v>33.72</v>
      </c>
      <c r="F106">
        <f t="shared" ref="F106:F119" si="23">E106-D106</f>
        <v>6.5999999999999979</v>
      </c>
      <c r="G106">
        <f t="shared" ref="G106:G119" si="24">F106-F$105</f>
        <v>0.99000000000000199</v>
      </c>
      <c r="H106">
        <f t="shared" ref="H106:H119" si="25">POWER(2,-F106)</f>
        <v>1.030865555291325E-2</v>
      </c>
      <c r="J106">
        <f t="shared" ref="J106:J119" si="26">H106/I$105</f>
        <v>0.70410211470734951</v>
      </c>
    </row>
    <row r="107" spans="3:14">
      <c r="D107">
        <v>27.08</v>
      </c>
      <c r="E107">
        <v>33.33</v>
      </c>
      <c r="F107">
        <f t="shared" si="23"/>
        <v>6.25</v>
      </c>
      <c r="G107">
        <f t="shared" si="24"/>
        <v>0.64000000000000412</v>
      </c>
      <c r="H107">
        <f t="shared" si="25"/>
        <v>1.3139006488339287E-2</v>
      </c>
      <c r="J107">
        <f t="shared" si="26"/>
        <v>0.89742083301821707</v>
      </c>
    </row>
    <row r="108" spans="3:14">
      <c r="D108">
        <v>28.53</v>
      </c>
      <c r="E108">
        <v>34.24</v>
      </c>
      <c r="F108">
        <f t="shared" si="23"/>
        <v>5.7100000000000009</v>
      </c>
      <c r="G108">
        <f t="shared" si="24"/>
        <v>0.10000000000000497</v>
      </c>
      <c r="H108">
        <f t="shared" si="25"/>
        <v>1.9103754338938565E-2</v>
      </c>
      <c r="I108">
        <f>AVERAGE(H108:H110)</f>
        <v>1.9825411286724055E-2</v>
      </c>
      <c r="J108">
        <f t="shared" si="26"/>
        <v>1.304825227679187</v>
      </c>
      <c r="K108">
        <f>AVERAGE(J108:J110)</f>
        <v>1.3541158631476906</v>
      </c>
      <c r="L108">
        <f>STDEV(J108:J110)</f>
        <v>0.19923396628710072</v>
      </c>
      <c r="M108">
        <f>L108/SQRT(3)</f>
        <v>0.11502778406757443</v>
      </c>
    </row>
    <row r="109" spans="3:14">
      <c r="D109">
        <v>28.3</v>
      </c>
      <c r="E109">
        <v>34.15</v>
      </c>
      <c r="F109">
        <f t="shared" si="23"/>
        <v>5.8499999999999979</v>
      </c>
      <c r="G109">
        <f t="shared" si="24"/>
        <v>0.24000000000000199</v>
      </c>
      <c r="H109">
        <f t="shared" si="25"/>
        <v>1.7337023001060107E-2</v>
      </c>
      <c r="J109">
        <f t="shared" si="26"/>
        <v>1.1841538884599401</v>
      </c>
    </row>
    <row r="110" spans="3:14">
      <c r="D110">
        <v>28.18</v>
      </c>
      <c r="E110">
        <v>33.619999999999997</v>
      </c>
      <c r="F110">
        <f t="shared" si="23"/>
        <v>5.4399999999999977</v>
      </c>
      <c r="G110">
        <f t="shared" si="24"/>
        <v>-0.16999999999999815</v>
      </c>
      <c r="H110">
        <f t="shared" si="25"/>
        <v>2.303545652017349E-2</v>
      </c>
      <c r="J110">
        <f t="shared" si="26"/>
        <v>1.573368473303945</v>
      </c>
    </row>
    <row r="111" spans="3:14">
      <c r="D111">
        <v>26.3</v>
      </c>
      <c r="E111">
        <v>34.07</v>
      </c>
      <c r="F111">
        <f t="shared" si="23"/>
        <v>7.77</v>
      </c>
      <c r="G111">
        <f t="shared" si="24"/>
        <v>2.1600000000000037</v>
      </c>
      <c r="H111">
        <f t="shared" si="25"/>
        <v>4.5813865204370275E-3</v>
      </c>
      <c r="I111">
        <f>AVERAGE(H111:H113)</f>
        <v>4.1860145841748275E-3</v>
      </c>
      <c r="J111">
        <f t="shared" si="26"/>
        <v>0.31291800572576589</v>
      </c>
      <c r="K111">
        <f>AVERAGE(J111:J113)</f>
        <v>0.28591329934196558</v>
      </c>
      <c r="L111">
        <f>STDEV(J111:J113)</f>
        <v>2.3386761750110827E-2</v>
      </c>
      <c r="M111">
        <f>L111/SQRT(3)</f>
        <v>1.3502353191900129E-2</v>
      </c>
    </row>
    <row r="112" spans="3:14">
      <c r="D112">
        <v>26.32</v>
      </c>
      <c r="E112">
        <v>34.29</v>
      </c>
      <c r="F112">
        <f t="shared" si="23"/>
        <v>7.9699999999999989</v>
      </c>
      <c r="G112">
        <f t="shared" si="24"/>
        <v>2.360000000000003</v>
      </c>
      <c r="H112">
        <f t="shared" si="25"/>
        <v>3.9883286160437275E-3</v>
      </c>
      <c r="J112">
        <f t="shared" si="26"/>
        <v>0.2724109461500655</v>
      </c>
    </row>
    <row r="113" spans="4:13">
      <c r="D113">
        <v>26.08</v>
      </c>
      <c r="E113">
        <v>34.049999999999997</v>
      </c>
      <c r="F113">
        <f t="shared" si="23"/>
        <v>7.9699999999999989</v>
      </c>
      <c r="G113">
        <f t="shared" si="24"/>
        <v>2.360000000000003</v>
      </c>
      <c r="H113">
        <f t="shared" si="25"/>
        <v>3.9883286160437275E-3</v>
      </c>
      <c r="J113">
        <f t="shared" si="26"/>
        <v>0.2724109461500655</v>
      </c>
    </row>
    <row r="114" spans="4:13">
      <c r="D114">
        <v>26.06</v>
      </c>
      <c r="E114">
        <v>34.43</v>
      </c>
      <c r="F114">
        <f t="shared" si="23"/>
        <v>8.370000000000001</v>
      </c>
      <c r="G114">
        <f t="shared" si="24"/>
        <v>2.7600000000000051</v>
      </c>
      <c r="H114">
        <f t="shared" si="25"/>
        <v>3.0225878780124776E-3</v>
      </c>
      <c r="I114">
        <f>AVERAGE(H114:H116)</f>
        <v>2.4814300530992882E-3</v>
      </c>
      <c r="J114">
        <f t="shared" si="26"/>
        <v>0.20644889198921273</v>
      </c>
      <c r="K114">
        <f>AVERAGE(J114:J116)</f>
        <v>0.16948671326900841</v>
      </c>
      <c r="L114">
        <f>STDEV(J114:J116)</f>
        <v>3.383803336504343E-2</v>
      </c>
      <c r="M114">
        <f>L114/SQRT(3)</f>
        <v>1.9536397672155363E-2</v>
      </c>
    </row>
    <row r="115" spans="4:13">
      <c r="D115">
        <v>25.82</v>
      </c>
      <c r="E115">
        <v>34.75</v>
      </c>
      <c r="F115">
        <f t="shared" si="23"/>
        <v>8.93</v>
      </c>
      <c r="G115">
        <f t="shared" si="24"/>
        <v>3.3200000000000038</v>
      </c>
      <c r="H115">
        <f t="shared" si="25"/>
        <v>2.0502278977013034E-3</v>
      </c>
      <c r="J115">
        <f t="shared" si="26"/>
        <v>0.14003473013467163</v>
      </c>
    </row>
    <row r="116" spans="4:13">
      <c r="D116">
        <v>25.76</v>
      </c>
      <c r="E116">
        <v>34.479999999999997</v>
      </c>
      <c r="F116">
        <f t="shared" si="23"/>
        <v>8.7199999999999953</v>
      </c>
      <c r="G116">
        <f t="shared" si="24"/>
        <v>3.1099999999999994</v>
      </c>
      <c r="H116">
        <f t="shared" si="25"/>
        <v>2.3714743835840835E-3</v>
      </c>
      <c r="J116">
        <f t="shared" si="26"/>
        <v>0.16197651768314086</v>
      </c>
    </row>
    <row r="117" spans="4:13">
      <c r="D117">
        <v>27.25</v>
      </c>
      <c r="E117">
        <v>34.49</v>
      </c>
      <c r="F117">
        <f t="shared" si="23"/>
        <v>7.240000000000002</v>
      </c>
      <c r="G117">
        <f t="shared" si="24"/>
        <v>1.6300000000000061</v>
      </c>
      <c r="H117">
        <f t="shared" si="25"/>
        <v>6.6151977528322381E-3</v>
      </c>
      <c r="I117">
        <f>AVERAGE(H117:H119)</f>
        <v>5.5887753375121604E-3</v>
      </c>
      <c r="J117">
        <f t="shared" si="26"/>
        <v>0.45183144427210853</v>
      </c>
      <c r="K117">
        <f>AVERAGE(J117:J119)</f>
        <v>0.38172470828696303</v>
      </c>
      <c r="L117">
        <f>STDEV(J117:J119)</f>
        <v>7.0541405654436826E-2</v>
      </c>
      <c r="M117">
        <f>L117/SQRT(3)</f>
        <v>4.0727099543603693E-2</v>
      </c>
    </row>
    <row r="118" spans="4:13">
      <c r="D118">
        <v>26.85</v>
      </c>
      <c r="E118">
        <v>34.630000000000003</v>
      </c>
      <c r="F118">
        <f t="shared" si="23"/>
        <v>7.7800000000000011</v>
      </c>
      <c r="G118">
        <f t="shared" si="24"/>
        <v>2.1700000000000053</v>
      </c>
      <c r="H118">
        <f t="shared" si="25"/>
        <v>4.5497405721424012E-3</v>
      </c>
      <c r="J118">
        <f t="shared" si="26"/>
        <v>0.31075652317338115</v>
      </c>
    </row>
    <row r="119" spans="4:13">
      <c r="D119">
        <v>26.96</v>
      </c>
      <c r="E119">
        <v>34.44</v>
      </c>
      <c r="F119">
        <f t="shared" si="23"/>
        <v>7.4799999999999969</v>
      </c>
      <c r="G119">
        <f t="shared" si="24"/>
        <v>1.870000000000001</v>
      </c>
      <c r="H119">
        <f t="shared" si="25"/>
        <v>5.6013876875618401E-3</v>
      </c>
      <c r="J119">
        <f t="shared" si="26"/>
        <v>0.38258615741539959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2017-08-14T13:20:03Z</dcterms:modified>
</cp:coreProperties>
</file>