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1640" yWindow="0" windowWidth="25600" windowHeight="16060" tabRatio="500" activeTab="4"/>
  </bookViews>
  <sheets>
    <sheet name="Fig 5A" sheetId="3" r:id="rId1"/>
    <sheet name="Fig 5B-5F" sheetId="4" r:id="rId2"/>
    <sheet name="Fig 5G" sheetId="5" r:id="rId3"/>
    <sheet name="Fig 5H" sheetId="2" r:id="rId4"/>
    <sheet name="Fig 5J-K" sheetId="1" r:id="rId5"/>
  </sheets>
  <definedNames>
    <definedName name="_xlnm.Print_Area" localSheetId="4">'Fig 5J-K'!$A$2:$O$33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3" i="4" l="1"/>
  <c r="B32" i="4"/>
  <c r="C32" i="4"/>
  <c r="C33" i="4"/>
  <c r="B34" i="4"/>
  <c r="C34" i="4"/>
  <c r="B35" i="4"/>
  <c r="C35" i="4"/>
  <c r="C31" i="4"/>
  <c r="B31" i="4"/>
  <c r="B25" i="4"/>
  <c r="C25" i="4"/>
  <c r="B26" i="4"/>
  <c r="C26" i="4"/>
  <c r="B27" i="4"/>
  <c r="C27" i="4"/>
  <c r="B28" i="4"/>
  <c r="C28" i="4"/>
  <c r="C24" i="4"/>
  <c r="B24" i="4"/>
  <c r="C35" i="2"/>
  <c r="C34" i="2"/>
  <c r="B32" i="2"/>
  <c r="C32" i="2"/>
  <c r="B33" i="2"/>
  <c r="C33" i="2"/>
  <c r="B34" i="2"/>
  <c r="B35" i="2"/>
  <c r="C31" i="2"/>
  <c r="B31" i="2"/>
  <c r="C28" i="2"/>
  <c r="C27" i="2"/>
  <c r="C26" i="2"/>
  <c r="C25" i="2"/>
  <c r="C24" i="2"/>
  <c r="B25" i="2"/>
  <c r="B26" i="2"/>
  <c r="B27" i="2"/>
  <c r="B28" i="2"/>
  <c r="B24" i="2"/>
  <c r="E13" i="3"/>
  <c r="B13" i="3"/>
  <c r="F12" i="3"/>
  <c r="E12" i="3"/>
  <c r="C12" i="3"/>
  <c r="B12" i="3"/>
  <c r="F8" i="3"/>
  <c r="E8" i="3"/>
  <c r="F9" i="3"/>
  <c r="F10" i="3"/>
  <c r="B8" i="3"/>
  <c r="C8" i="3"/>
  <c r="C9" i="3"/>
  <c r="C10" i="3"/>
  <c r="N31" i="1"/>
  <c r="M31" i="1"/>
  <c r="L31" i="1"/>
  <c r="K31" i="1"/>
  <c r="J31" i="1"/>
  <c r="N30" i="1"/>
  <c r="M30" i="1"/>
  <c r="L30" i="1"/>
  <c r="K30" i="1"/>
  <c r="J30" i="1"/>
  <c r="N29" i="1"/>
  <c r="M29" i="1"/>
  <c r="L29" i="1"/>
  <c r="K29" i="1"/>
  <c r="J29" i="1"/>
  <c r="N28" i="1"/>
  <c r="M28" i="1"/>
  <c r="L28" i="1"/>
  <c r="K28" i="1"/>
  <c r="J28" i="1"/>
  <c r="B29" i="1"/>
  <c r="C29" i="1"/>
  <c r="D29" i="1"/>
  <c r="E29" i="1"/>
  <c r="F29" i="1"/>
  <c r="B30" i="1"/>
  <c r="C30" i="1"/>
  <c r="D30" i="1"/>
  <c r="E30" i="1"/>
  <c r="F30" i="1"/>
  <c r="B31" i="1"/>
  <c r="C31" i="1"/>
  <c r="D31" i="1"/>
  <c r="E31" i="1"/>
  <c r="F31" i="1"/>
  <c r="C28" i="1"/>
  <c r="D28" i="1"/>
  <c r="E28" i="1"/>
  <c r="F28" i="1"/>
  <c r="B28" i="1"/>
  <c r="N25" i="1"/>
  <c r="M25" i="1"/>
  <c r="L25" i="1"/>
  <c r="K25" i="1"/>
  <c r="J25" i="1"/>
  <c r="N24" i="1"/>
  <c r="M24" i="1"/>
  <c r="L24" i="1"/>
  <c r="K24" i="1"/>
  <c r="J24" i="1"/>
  <c r="N23" i="1"/>
  <c r="M23" i="1"/>
  <c r="L23" i="1"/>
  <c r="K23" i="1"/>
  <c r="J23" i="1"/>
  <c r="N22" i="1"/>
  <c r="M22" i="1"/>
  <c r="L22" i="1"/>
  <c r="K22" i="1"/>
  <c r="J22" i="1"/>
  <c r="B23" i="1"/>
  <c r="C23" i="1"/>
  <c r="D23" i="1"/>
  <c r="E23" i="1"/>
  <c r="F23" i="1"/>
  <c r="B24" i="1"/>
  <c r="C24" i="1"/>
  <c r="D24" i="1"/>
  <c r="E24" i="1"/>
  <c r="F24" i="1"/>
  <c r="B25" i="1"/>
  <c r="C25" i="1"/>
  <c r="D25" i="1"/>
  <c r="E25" i="1"/>
  <c r="F25" i="1"/>
  <c r="C22" i="1"/>
  <c r="D22" i="1"/>
  <c r="E22" i="1"/>
  <c r="F22" i="1"/>
  <c r="B22" i="1"/>
</calcChain>
</file>

<file path=xl/sharedStrings.xml><?xml version="1.0" encoding="utf-8"?>
<sst xmlns="http://schemas.openxmlformats.org/spreadsheetml/2006/main" count="234" uniqueCount="61">
  <si>
    <t>Day 1</t>
  </si>
  <si>
    <t>Day 2</t>
  </si>
  <si>
    <t>Day 3</t>
  </si>
  <si>
    <t>Day 4</t>
  </si>
  <si>
    <t>RD Control</t>
  </si>
  <si>
    <t>RD Control;HMGA1 OE</t>
  </si>
  <si>
    <t>RD CRISPRIMP2</t>
  </si>
  <si>
    <t>RD CRISPRIMP2;HMGA1OE</t>
  </si>
  <si>
    <t>Day 5</t>
  </si>
  <si>
    <t>IgG</t>
  </si>
  <si>
    <t>IGF1R</t>
  </si>
  <si>
    <t>IGFBP1</t>
  </si>
  <si>
    <t>IGFBP2</t>
  </si>
  <si>
    <t>IGFBP3</t>
  </si>
  <si>
    <t>Grb14</t>
  </si>
  <si>
    <t>IMP2 +/+</t>
  </si>
  <si>
    <t>IMP2 +/+;HMGA1 OE</t>
  </si>
  <si>
    <t>IMP2 −/−</t>
  </si>
  <si>
    <t>IMP2 −/−;HMGA1OE</t>
  </si>
  <si>
    <t>Experiment 1</t>
  </si>
  <si>
    <t>Experiment 2</t>
  </si>
  <si>
    <t>Experiment 3</t>
  </si>
  <si>
    <t>Average</t>
  </si>
  <si>
    <t>Stdev</t>
  </si>
  <si>
    <t>MEF cells</t>
  </si>
  <si>
    <t>RD cells</t>
  </si>
  <si>
    <t>IMP2</t>
  </si>
  <si>
    <t>AVERAGE CT</t>
  </si>
  <si>
    <t xml:space="preserve"> HMGA1 mRNA CT  </t>
  </si>
  <si>
    <t>ΔCT</t>
  </si>
  <si>
    <t>2^ΔCT</t>
  </si>
  <si>
    <t>P value</t>
  </si>
  <si>
    <r>
      <t>Average(x10</t>
    </r>
    <r>
      <rPr>
        <b/>
        <vertAlign val="superscript"/>
        <sz val="12"/>
        <color theme="1"/>
        <rFont val="Calibri"/>
        <scheme val="minor"/>
      </rPr>
      <t>4</t>
    </r>
    <r>
      <rPr>
        <b/>
        <sz val="12"/>
        <color theme="1"/>
        <rFont val="Calibri"/>
        <family val="2"/>
        <scheme val="minor"/>
      </rPr>
      <t xml:space="preserve">) </t>
    </r>
  </si>
  <si>
    <r>
      <t>Average (x10</t>
    </r>
    <r>
      <rPr>
        <b/>
        <vertAlign val="superscript"/>
        <sz val="12"/>
        <color theme="1"/>
        <rFont val="Calibri"/>
        <scheme val="minor"/>
      </rPr>
      <t>4</t>
    </r>
    <r>
      <rPr>
        <b/>
        <sz val="12"/>
        <color theme="1"/>
        <rFont val="Calibri"/>
        <family val="2"/>
        <scheme val="minor"/>
      </rPr>
      <t>)</t>
    </r>
  </si>
  <si>
    <t>HMGA1 IP</t>
  </si>
  <si>
    <t>IgG control</t>
  </si>
  <si>
    <t>HMGA1 mRNA t1/2</t>
  </si>
  <si>
    <t>HMGA1 protein t1/2</t>
  </si>
  <si>
    <t>relative  HMGA1 mRNA</t>
  </si>
  <si>
    <t>relative HMGA1 protein</t>
  </si>
  <si>
    <t>% Polysomal HMGA1 mRNA</t>
  </si>
  <si>
    <t>igfbp2 mRNA</t>
  </si>
  <si>
    <t>sh GFP</t>
  </si>
  <si>
    <t>CONTROL</t>
  </si>
  <si>
    <t>sh HMGA1</t>
  </si>
  <si>
    <t>HMGA1 OE</t>
  </si>
  <si>
    <t>average</t>
  </si>
  <si>
    <t>STDEV</t>
  </si>
  <si>
    <t>P vaule</t>
  </si>
  <si>
    <t>p Vaule</t>
  </si>
  <si>
    <t>IMP2 +/+;HMGA1 OE and IMP2 +/+</t>
  </si>
  <si>
    <t>IMP2 −/−;HMGA1OE and IMP2 −/−</t>
  </si>
  <si>
    <t>RD Control;HMGA1 OE and  RD Control</t>
  </si>
  <si>
    <t>RD CRISPRIMP2;HMGA1OE and RD CRISPRIMP2</t>
  </si>
  <si>
    <t>Fig. 5A: HMGA1 mRNA in IMP2 IP</t>
  </si>
  <si>
    <t xml:space="preserve">Fig. 5B-F (data acquired as in Fig. 3): </t>
  </si>
  <si>
    <t>Fig. 5G, left</t>
  </si>
  <si>
    <t>Fig. 5G, right</t>
  </si>
  <si>
    <t>Fig. 5H: HMGA1 CHIP (% of chromatin input)</t>
  </si>
  <si>
    <t>Fig. 5J:</t>
  </si>
  <si>
    <t>Fig. 5K: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</si>
</sst>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vertAlign val="superscript"/>
      <sz val="12"/>
      <color theme="1"/>
      <name val="Calibri"/>
      <scheme val="minor"/>
    </font>
    <font>
      <b/>
      <i/>
      <sz val="12"/>
      <color rgb="FF000000"/>
      <name val="Calibri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0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1" fillId="0" borderId="0" xfId="0" applyFont="1"/>
    <xf numFmtId="0" fontId="5" fillId="0" borderId="0" xfId="0" applyFont="1"/>
    <xf numFmtId="2" fontId="0" fillId="0" borderId="0" xfId="0" applyNumberFormat="1"/>
    <xf numFmtId="2" fontId="2" fillId="0" borderId="0" xfId="0" applyNumberFormat="1" applyFont="1"/>
    <xf numFmtId="2" fontId="5" fillId="0" borderId="0" xfId="0" applyNumberFormat="1" applyFont="1"/>
    <xf numFmtId="2" fontId="7" fillId="0" borderId="0" xfId="0" applyNumberFormat="1" applyFont="1"/>
    <xf numFmtId="2" fontId="1" fillId="0" borderId="0" xfId="0" applyNumberFormat="1" applyFont="1"/>
    <xf numFmtId="11" fontId="0" fillId="0" borderId="0" xfId="0" applyNumberFormat="1"/>
    <xf numFmtId="11" fontId="2" fillId="0" borderId="0" xfId="0" applyNumberFormat="1" applyFont="1"/>
  </cellXfs>
  <cellStyles count="40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XFD1048576"/>
    </sheetView>
  </sheetViews>
  <sheetFormatPr baseColWidth="10" defaultRowHeight="15" x14ac:dyDescent="0"/>
  <cols>
    <col min="1" max="1" width="24" customWidth="1"/>
  </cols>
  <sheetData>
    <row r="1" spans="1:6">
      <c r="A1" s="2" t="s">
        <v>54</v>
      </c>
    </row>
    <row r="2" spans="1:6">
      <c r="A2" s="2" t="s">
        <v>24</v>
      </c>
      <c r="E2" s="2" t="s">
        <v>25</v>
      </c>
    </row>
    <row r="3" spans="1:6">
      <c r="B3" s="4" t="s">
        <v>15</v>
      </c>
      <c r="C3" s="4" t="s">
        <v>17</v>
      </c>
      <c r="D3" s="4"/>
      <c r="E3" s="4" t="s">
        <v>26</v>
      </c>
      <c r="F3" s="4" t="s">
        <v>9</v>
      </c>
    </row>
    <row r="4" spans="1:6">
      <c r="A4" t="s">
        <v>28</v>
      </c>
      <c r="B4" s="4">
        <v>23.35</v>
      </c>
      <c r="C4" s="4">
        <v>24.58</v>
      </c>
      <c r="D4" s="4"/>
      <c r="E4" s="4">
        <v>22.37</v>
      </c>
      <c r="F4" s="4">
        <v>24.28</v>
      </c>
    </row>
    <row r="5" spans="1:6">
      <c r="B5" s="4">
        <v>23.42</v>
      </c>
      <c r="C5" s="4">
        <v>24.41</v>
      </c>
      <c r="D5" s="4"/>
      <c r="E5" s="4">
        <v>22.01</v>
      </c>
      <c r="F5" s="4">
        <v>24.07</v>
      </c>
    </row>
    <row r="6" spans="1:6">
      <c r="B6" s="4">
        <v>23.22</v>
      </c>
      <c r="C6" s="4">
        <v>24.32</v>
      </c>
      <c r="D6" s="4"/>
      <c r="E6" s="4">
        <v>22.25</v>
      </c>
      <c r="F6" s="4">
        <v>24.58</v>
      </c>
    </row>
    <row r="7" spans="1:6">
      <c r="B7" s="4"/>
      <c r="C7" s="4"/>
      <c r="D7" s="4"/>
      <c r="E7" s="4"/>
      <c r="F7" s="4"/>
    </row>
    <row r="8" spans="1:6">
      <c r="A8" t="s">
        <v>27</v>
      </c>
      <c r="B8" s="4">
        <f>AVERAGE(B4:B6)</f>
        <v>23.330000000000002</v>
      </c>
      <c r="C8" s="4">
        <f>AVERAGE(C4:C6)</f>
        <v>24.436666666666667</v>
      </c>
      <c r="D8" s="4"/>
      <c r="E8" s="4">
        <f>AVERAGE(E4:E6)</f>
        <v>22.209999999999997</v>
      </c>
      <c r="F8" s="4">
        <f>AVERAGE(F4:F6)</f>
        <v>24.310000000000002</v>
      </c>
    </row>
    <row r="9" spans="1:6">
      <c r="A9" t="s">
        <v>29</v>
      </c>
      <c r="B9" s="4">
        <v>0</v>
      </c>
      <c r="C9" s="4">
        <f>B8-C8</f>
        <v>-1.1066666666666656</v>
      </c>
      <c r="D9" s="4"/>
      <c r="E9" s="4">
        <v>0</v>
      </c>
      <c r="F9" s="4">
        <f>E8-F8</f>
        <v>-2.100000000000005</v>
      </c>
    </row>
    <row r="10" spans="1:6">
      <c r="A10" s="2" t="s">
        <v>30</v>
      </c>
      <c r="B10" s="8">
        <v>1</v>
      </c>
      <c r="C10" s="8">
        <f>2^C9</f>
        <v>0.46436570501927465</v>
      </c>
      <c r="D10" s="8"/>
      <c r="E10" s="8">
        <v>1</v>
      </c>
      <c r="F10" s="8">
        <f>2^F9</f>
        <v>0.23325824788420108</v>
      </c>
    </row>
    <row r="11" spans="1:6">
      <c r="B11" s="4"/>
      <c r="C11" s="4"/>
      <c r="D11" s="4"/>
      <c r="E11" s="4"/>
      <c r="F11" s="4"/>
    </row>
    <row r="12" spans="1:6">
      <c r="A12" t="s">
        <v>23</v>
      </c>
      <c r="B12" s="4">
        <f>STDEV(B4:B6)</f>
        <v>0.10148891565092372</v>
      </c>
      <c r="C12" s="4">
        <f>STDEV(C4:C6)</f>
        <v>0.13203534880225465</v>
      </c>
      <c r="D12" s="4"/>
      <c r="E12" s="4">
        <f>STDEV(E4:E6)</f>
        <v>0.18330302779823318</v>
      </c>
      <c r="F12" s="4">
        <f>STDEV(F4:F6)</f>
        <v>0.25632011235952484</v>
      </c>
    </row>
    <row r="13" spans="1:6">
      <c r="A13" t="s">
        <v>31</v>
      </c>
      <c r="B13" s="9">
        <f>TTEST(B4:B6,C4:C6,2,3)</f>
        <v>4.6096479600990172E-4</v>
      </c>
      <c r="C13" s="9"/>
      <c r="D13" s="9"/>
      <c r="E13" s="9">
        <f>TTEST(E4:E6,F4:F6,2,3)</f>
        <v>5.499891525285708E-4</v>
      </c>
      <c r="F13" s="4"/>
    </row>
  </sheetData>
  <phoneticPr fontId="8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workbookViewId="0">
      <selection sqref="A1:XFD1048576"/>
    </sheetView>
  </sheetViews>
  <sheetFormatPr baseColWidth="10" defaultRowHeight="15" x14ac:dyDescent="0"/>
  <cols>
    <col min="1" max="1" width="34.33203125" customWidth="1"/>
    <col min="2" max="2" width="12.1640625" bestFit="1" customWidth="1"/>
  </cols>
  <sheetData>
    <row r="1" spans="1:3">
      <c r="A1" s="2" t="s">
        <v>55</v>
      </c>
    </row>
    <row r="2" spans="1:3">
      <c r="A2" s="2" t="s">
        <v>19</v>
      </c>
      <c r="B2" s="1" t="s">
        <v>15</v>
      </c>
      <c r="C2" t="s">
        <v>17</v>
      </c>
    </row>
    <row r="3" spans="1:3">
      <c r="A3" t="s">
        <v>38</v>
      </c>
      <c r="B3" s="4">
        <v>1</v>
      </c>
      <c r="C3" s="4">
        <v>5.8999999999999997E-2</v>
      </c>
    </row>
    <row r="4" spans="1:3">
      <c r="A4" t="s">
        <v>36</v>
      </c>
      <c r="B4" s="4">
        <v>3.16</v>
      </c>
      <c r="C4" s="4">
        <v>0.23</v>
      </c>
    </row>
    <row r="5" spans="1:3">
      <c r="A5" t="s">
        <v>40</v>
      </c>
      <c r="B5" s="4">
        <v>24.1</v>
      </c>
      <c r="C5" s="4">
        <v>45.6</v>
      </c>
    </row>
    <row r="6" spans="1:3">
      <c r="A6" t="s">
        <v>37</v>
      </c>
      <c r="B6" s="4">
        <v>1.55</v>
      </c>
      <c r="C6" s="4">
        <v>1.89</v>
      </c>
    </row>
    <row r="7" spans="1:3">
      <c r="A7" t="s">
        <v>39</v>
      </c>
      <c r="B7" s="4">
        <v>1</v>
      </c>
      <c r="C7" s="4">
        <v>0.28000000000000003</v>
      </c>
    </row>
    <row r="8" spans="1:3">
      <c r="B8" s="4"/>
      <c r="C8" s="4"/>
    </row>
    <row r="9" spans="1:3">
      <c r="A9" s="2" t="s">
        <v>20</v>
      </c>
      <c r="B9" s="5" t="s">
        <v>15</v>
      </c>
      <c r="C9" s="4" t="s">
        <v>17</v>
      </c>
    </row>
    <row r="10" spans="1:3">
      <c r="A10" t="s">
        <v>38</v>
      </c>
      <c r="B10" s="4">
        <v>1</v>
      </c>
      <c r="C10" s="4">
        <v>5.8000000000000003E-2</v>
      </c>
    </row>
    <row r="11" spans="1:3">
      <c r="A11" t="s">
        <v>36</v>
      </c>
      <c r="B11" s="4">
        <v>3.32</v>
      </c>
      <c r="C11" s="4">
        <v>0.48</v>
      </c>
    </row>
    <row r="12" spans="1:3">
      <c r="A12" t="s">
        <v>40</v>
      </c>
      <c r="B12" s="4">
        <v>26.7</v>
      </c>
      <c r="C12" s="4">
        <v>50.7</v>
      </c>
    </row>
    <row r="13" spans="1:3">
      <c r="A13" t="s">
        <v>37</v>
      </c>
      <c r="B13" s="4">
        <v>1.64</v>
      </c>
      <c r="C13" s="4">
        <v>1.95</v>
      </c>
    </row>
    <row r="14" spans="1:3">
      <c r="A14" t="s">
        <v>39</v>
      </c>
      <c r="B14" s="4">
        <v>1</v>
      </c>
      <c r="C14" s="4">
        <v>0.31</v>
      </c>
    </row>
    <row r="15" spans="1:3">
      <c r="B15" s="4"/>
      <c r="C15" s="4"/>
    </row>
    <row r="16" spans="1:3">
      <c r="A16" s="2" t="s">
        <v>21</v>
      </c>
      <c r="B16" s="5" t="s">
        <v>15</v>
      </c>
      <c r="C16" s="4" t="s">
        <v>17</v>
      </c>
    </row>
    <row r="17" spans="1:3">
      <c r="A17" t="s">
        <v>38</v>
      </c>
      <c r="B17" s="4">
        <v>1</v>
      </c>
      <c r="C17" s="4">
        <v>0.11</v>
      </c>
    </row>
    <row r="18" spans="1:3">
      <c r="A18" t="s">
        <v>36</v>
      </c>
      <c r="B18" s="4">
        <v>3.96</v>
      </c>
      <c r="C18" s="4">
        <v>0.56000000000000005</v>
      </c>
    </row>
    <row r="19" spans="1:3">
      <c r="A19" t="s">
        <v>40</v>
      </c>
      <c r="B19" s="4">
        <v>35.6</v>
      </c>
      <c r="C19" s="4">
        <v>60.1</v>
      </c>
    </row>
    <row r="20" spans="1:3">
      <c r="A20" t="s">
        <v>37</v>
      </c>
      <c r="B20" s="4">
        <v>1.97</v>
      </c>
      <c r="C20" s="4">
        <v>2.34</v>
      </c>
    </row>
    <row r="21" spans="1:3" ht="18" customHeight="1">
      <c r="A21" t="s">
        <v>39</v>
      </c>
      <c r="B21" s="4">
        <v>1</v>
      </c>
      <c r="C21" s="4">
        <v>0.43</v>
      </c>
    </row>
    <row r="22" spans="1:3">
      <c r="B22" s="4"/>
      <c r="C22" s="4"/>
    </row>
    <row r="23" spans="1:3">
      <c r="A23" s="2" t="s">
        <v>22</v>
      </c>
      <c r="B23" s="4"/>
      <c r="C23" s="4"/>
    </row>
    <row r="24" spans="1:3">
      <c r="A24" t="s">
        <v>38</v>
      </c>
      <c r="B24" s="4">
        <f t="shared" ref="B24:C28" si="0">AVERAGE(B3,B10,B17)</f>
        <v>1</v>
      </c>
      <c r="C24" s="4">
        <f t="shared" si="0"/>
        <v>7.566666666666666E-2</v>
      </c>
    </row>
    <row r="25" spans="1:3">
      <c r="A25" t="s">
        <v>36</v>
      </c>
      <c r="B25" s="4">
        <f t="shared" si="0"/>
        <v>3.4800000000000004</v>
      </c>
      <c r="C25" s="4">
        <f t="shared" si="0"/>
        <v>0.42333333333333334</v>
      </c>
    </row>
    <row r="26" spans="1:3">
      <c r="A26" t="s">
        <v>40</v>
      </c>
      <c r="B26" s="4">
        <f t="shared" si="0"/>
        <v>28.8</v>
      </c>
      <c r="C26" s="4">
        <f t="shared" si="0"/>
        <v>52.133333333333333</v>
      </c>
    </row>
    <row r="27" spans="1:3">
      <c r="A27" t="s">
        <v>37</v>
      </c>
      <c r="B27" s="4">
        <f t="shared" si="0"/>
        <v>1.72</v>
      </c>
      <c r="C27" s="4">
        <f t="shared" si="0"/>
        <v>2.06</v>
      </c>
    </row>
    <row r="28" spans="1:3">
      <c r="A28" t="s">
        <v>39</v>
      </c>
      <c r="B28" s="4">
        <f t="shared" si="0"/>
        <v>1</v>
      </c>
      <c r="C28" s="4">
        <f t="shared" si="0"/>
        <v>0.34</v>
      </c>
    </row>
    <row r="29" spans="1:3">
      <c r="B29" s="4"/>
      <c r="C29" s="4"/>
    </row>
    <row r="30" spans="1:3">
      <c r="A30" s="2" t="s">
        <v>23</v>
      </c>
      <c r="B30" s="4"/>
      <c r="C30" s="4"/>
    </row>
    <row r="31" spans="1:3">
      <c r="A31" t="s">
        <v>38</v>
      </c>
      <c r="B31" s="4">
        <f>STDEV(B3,B10,B17)</f>
        <v>0</v>
      </c>
      <c r="C31" s="4">
        <f>STDEV(C3,C10,C17)</f>
        <v>2.973774257292127E-2</v>
      </c>
    </row>
    <row r="32" spans="1:3">
      <c r="A32" t="s">
        <v>36</v>
      </c>
      <c r="B32" s="4">
        <f t="shared" ref="B32:C32" si="1">STDEV(B4,B11,B18)</f>
        <v>0.42332020977033447</v>
      </c>
      <c r="C32" s="4">
        <f t="shared" si="1"/>
        <v>0.17214335111567144</v>
      </c>
    </row>
    <row r="33" spans="1:3">
      <c r="A33" t="s">
        <v>40</v>
      </c>
      <c r="B33" s="4">
        <f>STDEV(B5,B12,B19)</f>
        <v>6.0307545133258511</v>
      </c>
      <c r="C33" s="4">
        <f t="shared" ref="C33" si="2">STDEV(C5,C12,C19)</f>
        <v>7.3554968107758034</v>
      </c>
    </row>
    <row r="34" spans="1:3">
      <c r="A34" t="s">
        <v>37</v>
      </c>
      <c r="B34" s="4">
        <f t="shared" ref="B34:C34" si="3">STDEV(B6,B13,B20)</f>
        <v>0.22113344387495917</v>
      </c>
      <c r="C34" s="4">
        <f t="shared" si="3"/>
        <v>0.24433583445741228</v>
      </c>
    </row>
    <row r="35" spans="1:3">
      <c r="A35" t="s">
        <v>39</v>
      </c>
      <c r="B35" s="4">
        <f t="shared" ref="B35:C35" si="4">STDEV(B7,B14,B21)</f>
        <v>0</v>
      </c>
      <c r="C35" s="4">
        <f t="shared" si="4"/>
        <v>7.9372539331937719E-2</v>
      </c>
    </row>
    <row r="37" spans="1:3">
      <c r="A37" s="2" t="s">
        <v>31</v>
      </c>
    </row>
    <row r="38" spans="1:3">
      <c r="A38" t="s">
        <v>38</v>
      </c>
      <c r="B38" s="9">
        <v>6.8800000000000002E-7</v>
      </c>
    </row>
    <row r="39" spans="1:3">
      <c r="A39" t="s">
        <v>36</v>
      </c>
      <c r="B39" s="9">
        <v>3.1699999999999999E-7</v>
      </c>
    </row>
    <row r="40" spans="1:3">
      <c r="A40" t="s">
        <v>40</v>
      </c>
      <c r="B40" s="9">
        <v>1.32E-2</v>
      </c>
    </row>
    <row r="41" spans="1:3">
      <c r="A41" t="s">
        <v>37</v>
      </c>
      <c r="B41" s="9">
        <v>0.14799999999999999</v>
      </c>
    </row>
    <row r="42" spans="1:3">
      <c r="A42" t="s">
        <v>39</v>
      </c>
      <c r="B42" s="9">
        <v>1.35E-4</v>
      </c>
    </row>
  </sheetData>
  <phoneticPr fontId="8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sqref="A1:XFD1048576"/>
    </sheetView>
  </sheetViews>
  <sheetFormatPr baseColWidth="10" defaultRowHeight="15" x14ac:dyDescent="0"/>
  <cols>
    <col min="1" max="1" width="15.6640625" customWidth="1"/>
    <col min="6" max="6" width="15.83203125" customWidth="1"/>
    <col min="7" max="7" width="13.5" customWidth="1"/>
    <col min="8" max="8" width="12.1640625" bestFit="1" customWidth="1"/>
  </cols>
  <sheetData>
    <row r="1" spans="1:8">
      <c r="A1" s="2" t="s">
        <v>56</v>
      </c>
      <c r="F1" s="2" t="s">
        <v>57</v>
      </c>
    </row>
    <row r="2" spans="1:8">
      <c r="A2" s="3" t="s">
        <v>41</v>
      </c>
      <c r="B2" s="5"/>
      <c r="C2" s="5"/>
      <c r="D2" s="5"/>
      <c r="E2" s="5"/>
      <c r="F2" s="6" t="s">
        <v>41</v>
      </c>
      <c r="G2" s="5"/>
      <c r="H2" s="5"/>
    </row>
    <row r="3" spans="1:8">
      <c r="A3" s="1" t="s">
        <v>19</v>
      </c>
      <c r="B3" s="5" t="s">
        <v>24</v>
      </c>
      <c r="C3" s="5" t="s">
        <v>25</v>
      </c>
      <c r="D3" s="5"/>
      <c r="E3" s="5"/>
      <c r="F3" s="5" t="s">
        <v>19</v>
      </c>
      <c r="G3" s="5" t="s">
        <v>24</v>
      </c>
      <c r="H3" s="5" t="s">
        <v>25</v>
      </c>
    </row>
    <row r="4" spans="1:8">
      <c r="A4" s="1" t="s">
        <v>42</v>
      </c>
      <c r="B4" s="5">
        <v>22.76</v>
      </c>
      <c r="C4" s="5">
        <v>21.48</v>
      </c>
      <c r="D4" s="5"/>
      <c r="E4" s="5"/>
      <c r="F4" s="5" t="s">
        <v>43</v>
      </c>
      <c r="G4" s="5">
        <v>22.34</v>
      </c>
      <c r="H4" s="5">
        <v>21.34</v>
      </c>
    </row>
    <row r="5" spans="1:8">
      <c r="A5" s="1" t="s">
        <v>44</v>
      </c>
      <c r="B5" s="5">
        <v>19.079999999999998</v>
      </c>
      <c r="C5" s="5">
        <v>17.59</v>
      </c>
      <c r="D5" s="5"/>
      <c r="E5" s="5"/>
      <c r="F5" s="5" t="s">
        <v>45</v>
      </c>
      <c r="G5" s="5">
        <v>23.77</v>
      </c>
      <c r="H5" s="5">
        <v>23.59</v>
      </c>
    </row>
    <row r="6" spans="1:8">
      <c r="A6" s="1" t="s">
        <v>20</v>
      </c>
      <c r="B6" s="5"/>
      <c r="C6" s="5"/>
      <c r="D6" s="5"/>
      <c r="E6" s="5"/>
      <c r="F6" s="5" t="s">
        <v>20</v>
      </c>
      <c r="G6" s="5"/>
      <c r="H6" s="5"/>
    </row>
    <row r="7" spans="1:8">
      <c r="A7" s="1" t="s">
        <v>42</v>
      </c>
      <c r="B7" s="5">
        <v>22.41</v>
      </c>
      <c r="C7" s="5">
        <v>21.96</v>
      </c>
      <c r="D7" s="5"/>
      <c r="E7" s="5"/>
      <c r="F7" s="5" t="s">
        <v>43</v>
      </c>
      <c r="G7" s="5">
        <v>22.18</v>
      </c>
      <c r="H7" s="5">
        <v>21.23</v>
      </c>
    </row>
    <row r="8" spans="1:8">
      <c r="A8" s="1" t="s">
        <v>44</v>
      </c>
      <c r="B8" s="5">
        <v>18.649999999999999</v>
      </c>
      <c r="C8" s="5">
        <v>17.34</v>
      </c>
      <c r="D8" s="5"/>
      <c r="E8" s="5"/>
      <c r="F8" s="5" t="s">
        <v>45</v>
      </c>
      <c r="G8" s="5">
        <v>23.71</v>
      </c>
      <c r="H8" s="5">
        <v>23.43</v>
      </c>
    </row>
    <row r="9" spans="1:8">
      <c r="A9" s="1" t="s">
        <v>21</v>
      </c>
      <c r="B9" s="5"/>
      <c r="C9" s="5"/>
      <c r="D9" s="5"/>
      <c r="E9" s="5"/>
      <c r="F9" s="5" t="s">
        <v>21</v>
      </c>
      <c r="G9" s="5"/>
      <c r="H9" s="5"/>
    </row>
    <row r="10" spans="1:8">
      <c r="A10" s="1" t="s">
        <v>42</v>
      </c>
      <c r="B10" s="5">
        <v>22.82</v>
      </c>
      <c r="C10" s="5">
        <v>21.69</v>
      </c>
      <c r="D10" s="5"/>
      <c r="E10" s="5"/>
      <c r="F10" s="5" t="s">
        <v>43</v>
      </c>
      <c r="G10" s="5">
        <v>22.56</v>
      </c>
      <c r="H10" s="5">
        <v>21.19</v>
      </c>
    </row>
    <row r="11" spans="1:8">
      <c r="A11" s="1" t="s">
        <v>44</v>
      </c>
      <c r="B11" s="5">
        <v>19.47</v>
      </c>
      <c r="C11" s="5">
        <v>17.07</v>
      </c>
      <c r="D11" s="5"/>
      <c r="E11" s="5"/>
      <c r="F11" s="5" t="s">
        <v>45</v>
      </c>
      <c r="G11" s="5">
        <v>23.86</v>
      </c>
      <c r="H11" s="5">
        <v>23.45</v>
      </c>
    </row>
    <row r="12" spans="1:8">
      <c r="A12" s="1"/>
      <c r="B12" s="5"/>
      <c r="C12" s="5"/>
      <c r="D12" s="5"/>
      <c r="E12" s="5"/>
      <c r="F12" s="5"/>
      <c r="G12" s="5"/>
      <c r="H12" s="5"/>
    </row>
    <row r="13" spans="1:8">
      <c r="A13" s="3" t="s">
        <v>46</v>
      </c>
      <c r="B13" s="5"/>
      <c r="C13" s="5"/>
      <c r="D13" s="5"/>
      <c r="E13" s="5"/>
      <c r="F13" s="6" t="s">
        <v>46</v>
      </c>
      <c r="G13" s="5"/>
      <c r="H13" s="5"/>
    </row>
    <row r="14" spans="1:8">
      <c r="A14" s="1" t="s">
        <v>42</v>
      </c>
      <c r="B14" s="5">
        <v>22.66</v>
      </c>
      <c r="C14" s="5">
        <v>21.71</v>
      </c>
      <c r="D14" s="5"/>
      <c r="E14" s="5"/>
      <c r="F14" s="5" t="s">
        <v>42</v>
      </c>
      <c r="G14" s="5">
        <v>22.36</v>
      </c>
      <c r="H14" s="5">
        <v>21.25</v>
      </c>
    </row>
    <row r="15" spans="1:8">
      <c r="A15" s="1" t="s">
        <v>44</v>
      </c>
      <c r="B15" s="5">
        <v>19.07</v>
      </c>
      <c r="C15" s="5">
        <v>17.329999999999998</v>
      </c>
      <c r="D15" s="5"/>
      <c r="E15" s="5"/>
      <c r="F15" s="5" t="s">
        <v>44</v>
      </c>
      <c r="G15" s="5">
        <v>23.78</v>
      </c>
      <c r="H15" s="5">
        <v>23.49</v>
      </c>
    </row>
    <row r="16" spans="1:8">
      <c r="A16" s="3" t="s">
        <v>47</v>
      </c>
      <c r="B16" s="5"/>
      <c r="C16" s="5"/>
      <c r="D16" s="5"/>
      <c r="E16" s="5"/>
      <c r="F16" s="6" t="s">
        <v>47</v>
      </c>
      <c r="G16" s="5"/>
      <c r="H16" s="5"/>
    </row>
    <row r="17" spans="1:8">
      <c r="A17" s="1" t="s">
        <v>42</v>
      </c>
      <c r="B17" s="5">
        <v>0.22</v>
      </c>
      <c r="C17" s="5">
        <v>0.24</v>
      </c>
      <c r="D17" s="5"/>
      <c r="E17" s="5"/>
      <c r="F17" s="5"/>
      <c r="G17" s="5">
        <v>0.19</v>
      </c>
      <c r="H17" s="5">
        <v>0.08</v>
      </c>
    </row>
    <row r="18" spans="1:8">
      <c r="A18" s="1" t="s">
        <v>44</v>
      </c>
      <c r="B18" s="5">
        <v>0.41</v>
      </c>
      <c r="C18" s="5">
        <v>0.26</v>
      </c>
      <c r="D18" s="5"/>
      <c r="E18" s="5"/>
      <c r="F18" s="5"/>
      <c r="G18" s="5">
        <v>0.08</v>
      </c>
      <c r="H18" s="5">
        <v>0.09</v>
      </c>
    </row>
    <row r="19" spans="1:8">
      <c r="A19" s="1"/>
      <c r="B19" s="5"/>
      <c r="C19" s="5"/>
      <c r="D19" s="5"/>
      <c r="E19" s="5"/>
      <c r="F19" s="5"/>
      <c r="G19" s="5"/>
      <c r="H19" s="5"/>
    </row>
    <row r="20" spans="1:8">
      <c r="A20" s="3" t="s">
        <v>29</v>
      </c>
      <c r="B20" s="5"/>
      <c r="C20" s="5"/>
      <c r="D20" s="5"/>
      <c r="E20" s="5"/>
      <c r="F20" s="6" t="s">
        <v>29</v>
      </c>
      <c r="G20" s="5"/>
      <c r="H20" s="5"/>
    </row>
    <row r="21" spans="1:8">
      <c r="A21" s="1" t="s">
        <v>42</v>
      </c>
      <c r="B21" s="5">
        <v>0</v>
      </c>
      <c r="C21" s="5">
        <v>0</v>
      </c>
      <c r="D21" s="5"/>
      <c r="E21" s="5"/>
      <c r="F21" s="5" t="s">
        <v>43</v>
      </c>
      <c r="G21" s="5">
        <v>0</v>
      </c>
      <c r="H21" s="5">
        <v>0</v>
      </c>
    </row>
    <row r="22" spans="1:8">
      <c r="A22" s="1" t="s">
        <v>44</v>
      </c>
      <c r="B22" s="5">
        <v>3.6</v>
      </c>
      <c r="C22" s="5">
        <v>4.38</v>
      </c>
      <c r="D22" s="5"/>
      <c r="E22" s="5"/>
      <c r="F22" s="5" t="s">
        <v>45</v>
      </c>
      <c r="G22" s="5">
        <v>-1.42</v>
      </c>
      <c r="H22" s="5">
        <v>-2.2400000000000002</v>
      </c>
    </row>
    <row r="23" spans="1:8">
      <c r="A23" s="3" t="s">
        <v>30</v>
      </c>
      <c r="B23" s="5"/>
      <c r="C23" s="5"/>
      <c r="D23" s="5"/>
      <c r="E23" s="5"/>
      <c r="F23" s="6" t="s">
        <v>30</v>
      </c>
      <c r="G23" s="5"/>
      <c r="H23" s="5"/>
    </row>
    <row r="24" spans="1:8">
      <c r="A24" s="1" t="s">
        <v>42</v>
      </c>
      <c r="B24" s="7">
        <v>1</v>
      </c>
      <c r="C24" s="7">
        <v>1</v>
      </c>
      <c r="D24" s="7"/>
      <c r="E24" s="7"/>
      <c r="F24" s="5" t="s">
        <v>43</v>
      </c>
      <c r="G24" s="7">
        <v>1</v>
      </c>
      <c r="H24" s="7">
        <v>1</v>
      </c>
    </row>
    <row r="25" spans="1:8">
      <c r="A25" s="1" t="s">
        <v>44</v>
      </c>
      <c r="B25" s="7">
        <v>12.1</v>
      </c>
      <c r="C25" s="7">
        <v>20.77</v>
      </c>
      <c r="D25" s="7"/>
      <c r="E25" s="7"/>
      <c r="F25" s="5" t="s">
        <v>45</v>
      </c>
      <c r="G25" s="7">
        <v>0.37</v>
      </c>
      <c r="H25" s="7">
        <v>0.21</v>
      </c>
    </row>
    <row r="28" spans="1:8">
      <c r="A28" s="2" t="s">
        <v>48</v>
      </c>
      <c r="B28" s="9">
        <v>1.8200000000000001E-4</v>
      </c>
      <c r="C28" s="9">
        <v>2.8200000000000001E-5</v>
      </c>
      <c r="G28" s="10">
        <v>2.7799999999999998E-4</v>
      </c>
      <c r="H28" s="10">
        <v>4.9200000000000003E-6</v>
      </c>
    </row>
    <row r="29" spans="1:8">
      <c r="F29" s="5"/>
    </row>
    <row r="30" spans="1:8">
      <c r="F30" s="5"/>
      <c r="G30" s="5"/>
      <c r="H30" s="5"/>
    </row>
  </sheetData>
  <phoneticPr fontId="8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selection sqref="A1:XFD1048576"/>
    </sheetView>
  </sheetViews>
  <sheetFormatPr baseColWidth="10" defaultRowHeight="15" x14ac:dyDescent="0"/>
  <cols>
    <col min="1" max="1" width="20.83203125" customWidth="1"/>
  </cols>
  <sheetData>
    <row r="1" spans="1:6">
      <c r="A1" s="2" t="s">
        <v>58</v>
      </c>
    </row>
    <row r="2" spans="1:6">
      <c r="A2" t="s">
        <v>19</v>
      </c>
      <c r="B2" s="1" t="s">
        <v>34</v>
      </c>
      <c r="C2" s="1" t="s">
        <v>35</v>
      </c>
    </row>
    <row r="3" spans="1:6">
      <c r="A3" s="1" t="s">
        <v>10</v>
      </c>
      <c r="B3" s="1">
        <v>3.02</v>
      </c>
      <c r="C3" s="1">
        <v>0.16</v>
      </c>
    </row>
    <row r="4" spans="1:6">
      <c r="A4" s="1" t="s">
        <v>11</v>
      </c>
      <c r="B4" s="1">
        <v>3.67</v>
      </c>
      <c r="C4" s="1">
        <v>0.36</v>
      </c>
    </row>
    <row r="5" spans="1:6">
      <c r="A5" s="1" t="s">
        <v>12</v>
      </c>
      <c r="B5" s="1">
        <v>3.34</v>
      </c>
      <c r="C5" s="1">
        <v>0.31</v>
      </c>
    </row>
    <row r="6" spans="1:6">
      <c r="A6" s="1" t="s">
        <v>13</v>
      </c>
      <c r="B6" s="1">
        <v>1.96</v>
      </c>
      <c r="C6" s="1">
        <v>0.11</v>
      </c>
    </row>
    <row r="7" spans="1:6">
      <c r="A7" s="1" t="s">
        <v>14</v>
      </c>
      <c r="B7" s="1">
        <v>0.09</v>
      </c>
      <c r="C7" s="1">
        <v>0.09</v>
      </c>
    </row>
    <row r="9" spans="1:6">
      <c r="A9" s="1" t="s">
        <v>20</v>
      </c>
    </row>
    <row r="10" spans="1:6">
      <c r="A10" s="1" t="s">
        <v>10</v>
      </c>
      <c r="B10" s="1">
        <v>3.36</v>
      </c>
      <c r="C10" s="1">
        <v>0.21</v>
      </c>
      <c r="D10" s="1"/>
      <c r="E10" s="1"/>
      <c r="F10" s="1"/>
    </row>
    <row r="11" spans="1:6">
      <c r="A11" s="1" t="s">
        <v>11</v>
      </c>
      <c r="B11" s="1">
        <v>4.0199999999999996</v>
      </c>
      <c r="C11" s="1">
        <v>0.51</v>
      </c>
      <c r="D11" s="1"/>
    </row>
    <row r="12" spans="1:6">
      <c r="A12" s="1" t="s">
        <v>12</v>
      </c>
      <c r="B12" s="1">
        <v>3.58</v>
      </c>
      <c r="C12" s="1">
        <v>0.42</v>
      </c>
      <c r="D12" s="1"/>
    </row>
    <row r="13" spans="1:6">
      <c r="A13" s="1" t="s">
        <v>13</v>
      </c>
      <c r="B13" s="1">
        <v>2.1800000000000002</v>
      </c>
      <c r="C13" s="1">
        <v>0.08</v>
      </c>
      <c r="D13" s="1"/>
    </row>
    <row r="14" spans="1:6">
      <c r="A14" s="1" t="s">
        <v>14</v>
      </c>
      <c r="B14" s="1">
        <v>0.18</v>
      </c>
      <c r="C14" s="1">
        <v>0.42</v>
      </c>
      <c r="D14" s="1"/>
    </row>
    <row r="15" spans="1:6">
      <c r="D15" s="1"/>
    </row>
    <row r="16" spans="1:6">
      <c r="A16" t="s">
        <v>21</v>
      </c>
    </row>
    <row r="17" spans="1:9">
      <c r="A17" s="1" t="s">
        <v>10</v>
      </c>
      <c r="B17" s="1">
        <v>3.85</v>
      </c>
      <c r="C17" s="1">
        <v>0.38</v>
      </c>
    </row>
    <row r="18" spans="1:9">
      <c r="A18" s="1" t="s">
        <v>11</v>
      </c>
      <c r="B18" s="1">
        <v>4.6900000000000004</v>
      </c>
      <c r="C18" s="1">
        <v>0.82</v>
      </c>
    </row>
    <row r="19" spans="1:9">
      <c r="A19" s="1" t="s">
        <v>12</v>
      </c>
      <c r="B19" s="1">
        <v>4.25</v>
      </c>
      <c r="C19" s="1">
        <v>0.62</v>
      </c>
    </row>
    <row r="20" spans="1:9">
      <c r="A20" s="1" t="s">
        <v>13</v>
      </c>
      <c r="B20" s="1">
        <v>2.48</v>
      </c>
      <c r="C20" s="1">
        <v>0.38</v>
      </c>
    </row>
    <row r="21" spans="1:9">
      <c r="A21" s="1" t="s">
        <v>14</v>
      </c>
      <c r="B21" s="1">
        <v>0.56999999999999995</v>
      </c>
      <c r="C21" s="1">
        <v>0.51</v>
      </c>
    </row>
    <row r="22" spans="1:9">
      <c r="A22" s="1"/>
      <c r="B22" s="1"/>
      <c r="C22" s="1"/>
    </row>
    <row r="23" spans="1:9">
      <c r="A23" s="3" t="s">
        <v>22</v>
      </c>
      <c r="I23" s="2"/>
    </row>
    <row r="24" spans="1:9">
      <c r="A24" s="1" t="s">
        <v>10</v>
      </c>
      <c r="B24" s="4">
        <f t="shared" ref="B24:C28" si="0">AVERAGE(B3,B10,B17)</f>
        <v>3.41</v>
      </c>
      <c r="C24" s="4">
        <f t="shared" si="0"/>
        <v>0.25</v>
      </c>
    </row>
    <row r="25" spans="1:9">
      <c r="A25" s="1" t="s">
        <v>11</v>
      </c>
      <c r="B25" s="4">
        <f t="shared" si="0"/>
        <v>4.126666666666666</v>
      </c>
      <c r="C25" s="4">
        <f t="shared" si="0"/>
        <v>0.56333333333333335</v>
      </c>
    </row>
    <row r="26" spans="1:9">
      <c r="A26" s="1" t="s">
        <v>12</v>
      </c>
      <c r="B26" s="4">
        <f t="shared" si="0"/>
        <v>3.7233333333333332</v>
      </c>
      <c r="C26" s="4">
        <f t="shared" si="0"/>
        <v>0.45</v>
      </c>
    </row>
    <row r="27" spans="1:9">
      <c r="A27" s="1" t="s">
        <v>13</v>
      </c>
      <c r="B27" s="4">
        <f t="shared" si="0"/>
        <v>2.206666666666667</v>
      </c>
      <c r="C27" s="4">
        <f t="shared" si="0"/>
        <v>0.19000000000000003</v>
      </c>
    </row>
    <row r="28" spans="1:9">
      <c r="A28" s="1" t="s">
        <v>14</v>
      </c>
      <c r="B28" s="4">
        <f t="shared" si="0"/>
        <v>0.27999999999999997</v>
      </c>
      <c r="C28" s="4">
        <f t="shared" si="0"/>
        <v>0.34</v>
      </c>
    </row>
    <row r="30" spans="1:9">
      <c r="A30" s="2" t="s">
        <v>23</v>
      </c>
    </row>
    <row r="31" spans="1:9">
      <c r="A31" s="1" t="s">
        <v>10</v>
      </c>
      <c r="B31" s="4">
        <f t="shared" ref="B31:C35" si="1">STDEV(B3,B10,B17)</f>
        <v>0.41725292090050137</v>
      </c>
      <c r="C31" s="4">
        <f t="shared" si="1"/>
        <v>0.11532562594670799</v>
      </c>
    </row>
    <row r="32" spans="1:9">
      <c r="A32" s="1" t="s">
        <v>11</v>
      </c>
      <c r="B32" s="4">
        <f t="shared" si="1"/>
        <v>0.51829849829353869</v>
      </c>
      <c r="C32" s="4">
        <f t="shared" si="1"/>
        <v>0.23459184413217207</v>
      </c>
    </row>
    <row r="33" spans="1:3">
      <c r="A33" s="1" t="s">
        <v>12</v>
      </c>
      <c r="B33" s="4">
        <f t="shared" si="1"/>
        <v>0.47162838478333213</v>
      </c>
      <c r="C33" s="4">
        <f t="shared" si="1"/>
        <v>0.15716233645501712</v>
      </c>
    </row>
    <row r="34" spans="1:3">
      <c r="A34" s="1" t="s">
        <v>13</v>
      </c>
      <c r="B34" s="4">
        <f t="shared" si="1"/>
        <v>0.26102362600602524</v>
      </c>
      <c r="C34" s="4">
        <f t="shared" si="1"/>
        <v>0.16522711641858301</v>
      </c>
    </row>
    <row r="35" spans="1:3">
      <c r="A35" s="1" t="s">
        <v>14</v>
      </c>
      <c r="B35" s="4">
        <f t="shared" si="1"/>
        <v>0.25514701644346144</v>
      </c>
      <c r="C35" s="4">
        <f t="shared" si="1"/>
        <v>0.22113344387495981</v>
      </c>
    </row>
    <row r="37" spans="1:3">
      <c r="A37" s="3" t="s">
        <v>49</v>
      </c>
    </row>
    <row r="38" spans="1:3">
      <c r="A38" s="1" t="s">
        <v>10</v>
      </c>
      <c r="B38" s="9">
        <v>2.2499999999999999E-4</v>
      </c>
    </row>
    <row r="39" spans="1:3">
      <c r="A39" s="1" t="s">
        <v>11</v>
      </c>
      <c r="B39" s="9">
        <v>4.0999999999999999E-4</v>
      </c>
    </row>
    <row r="40" spans="1:3">
      <c r="A40" s="1" t="s">
        <v>12</v>
      </c>
      <c r="B40" s="9">
        <v>3.3700000000000001E-4</v>
      </c>
    </row>
    <row r="41" spans="1:3">
      <c r="A41" s="1" t="s">
        <v>13</v>
      </c>
      <c r="B41" s="9">
        <v>3.4900000000000003E-4</v>
      </c>
    </row>
    <row r="42" spans="1:3">
      <c r="A42" s="1" t="s">
        <v>14</v>
      </c>
      <c r="B42" s="9">
        <v>0.77400000000000002</v>
      </c>
    </row>
  </sheetData>
  <phoneticPr fontId="8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>
      <selection sqref="A1:XFD1048576"/>
    </sheetView>
  </sheetViews>
  <sheetFormatPr baseColWidth="10" defaultRowHeight="15" x14ac:dyDescent="0"/>
  <cols>
    <col min="1" max="1" width="31.6640625" customWidth="1"/>
    <col min="3" max="3" width="12.1640625" bestFit="1" customWidth="1"/>
    <col min="8" max="8" width="14" customWidth="1"/>
    <col min="9" max="9" width="24.1640625" customWidth="1"/>
    <col min="13" max="13" width="12.1640625" bestFit="1" customWidth="1"/>
  </cols>
  <sheetData>
    <row r="1" spans="1:14">
      <c r="A1" s="2" t="s">
        <v>59</v>
      </c>
      <c r="I1" s="2" t="s">
        <v>60</v>
      </c>
    </row>
    <row r="2" spans="1:14">
      <c r="A2" s="2" t="s">
        <v>24</v>
      </c>
      <c r="I2" s="2" t="s">
        <v>25</v>
      </c>
    </row>
    <row r="3" spans="1:14">
      <c r="A3" s="2" t="s">
        <v>19</v>
      </c>
      <c r="B3" t="s">
        <v>0</v>
      </c>
      <c r="C3" t="s">
        <v>1</v>
      </c>
      <c r="D3" t="s">
        <v>2</v>
      </c>
      <c r="E3" t="s">
        <v>3</v>
      </c>
      <c r="F3" t="s">
        <v>8</v>
      </c>
      <c r="I3" s="2" t="s">
        <v>19</v>
      </c>
      <c r="J3" t="s">
        <v>0</v>
      </c>
      <c r="K3" t="s">
        <v>1</v>
      </c>
      <c r="L3" t="s">
        <v>2</v>
      </c>
      <c r="M3" t="s">
        <v>3</v>
      </c>
      <c r="N3" t="s">
        <v>8</v>
      </c>
    </row>
    <row r="4" spans="1:14">
      <c r="A4" s="1" t="s">
        <v>15</v>
      </c>
      <c r="B4" s="1">
        <v>1</v>
      </c>
      <c r="C4" s="1">
        <v>1.45</v>
      </c>
      <c r="D4" s="1">
        <v>2.33</v>
      </c>
      <c r="E4" s="1">
        <v>3.65</v>
      </c>
      <c r="F4" s="1">
        <v>5.77</v>
      </c>
      <c r="I4" s="1" t="s">
        <v>4</v>
      </c>
      <c r="J4" s="1">
        <v>1</v>
      </c>
      <c r="K4" s="1">
        <v>1.49</v>
      </c>
      <c r="L4" s="1">
        <v>2.74</v>
      </c>
      <c r="M4" s="1">
        <v>5.56</v>
      </c>
      <c r="N4" s="1">
        <v>11.02</v>
      </c>
    </row>
    <row r="5" spans="1:14">
      <c r="A5" t="s">
        <v>16</v>
      </c>
      <c r="B5">
        <v>1</v>
      </c>
      <c r="C5">
        <v>1.46</v>
      </c>
      <c r="D5">
        <v>2.65</v>
      </c>
      <c r="E5">
        <v>4.6399999999999997</v>
      </c>
      <c r="F5">
        <v>7.21</v>
      </c>
      <c r="I5" t="s">
        <v>5</v>
      </c>
      <c r="J5">
        <v>1</v>
      </c>
      <c r="K5">
        <v>1.74</v>
      </c>
      <c r="L5">
        <v>3.82</v>
      </c>
      <c r="M5">
        <v>7.66</v>
      </c>
      <c r="N5">
        <v>15.04</v>
      </c>
    </row>
    <row r="6" spans="1:14">
      <c r="A6" t="s">
        <v>17</v>
      </c>
      <c r="B6" s="1">
        <v>1</v>
      </c>
      <c r="C6" s="1">
        <v>1.1100000000000001</v>
      </c>
      <c r="D6" s="1">
        <v>1.34</v>
      </c>
      <c r="E6" s="1">
        <v>1.72</v>
      </c>
      <c r="F6" s="1">
        <v>2.35</v>
      </c>
      <c r="I6" t="s">
        <v>6</v>
      </c>
      <c r="J6" s="1">
        <v>1</v>
      </c>
      <c r="K6" s="1">
        <v>1.1299999999999999</v>
      </c>
      <c r="L6" s="1">
        <v>1.78</v>
      </c>
      <c r="M6" s="1">
        <v>3.04</v>
      </c>
      <c r="N6" s="1">
        <v>5.25</v>
      </c>
    </row>
    <row r="7" spans="1:14">
      <c r="A7" t="s">
        <v>18</v>
      </c>
      <c r="B7">
        <v>1</v>
      </c>
      <c r="C7">
        <v>1.34</v>
      </c>
      <c r="D7">
        <v>2.02</v>
      </c>
      <c r="E7" s="1">
        <v>3.34</v>
      </c>
      <c r="F7" s="1">
        <v>5.43</v>
      </c>
      <c r="I7" t="s">
        <v>7</v>
      </c>
      <c r="J7">
        <v>1</v>
      </c>
      <c r="K7">
        <v>1.28</v>
      </c>
      <c r="L7">
        <v>3.06</v>
      </c>
      <c r="M7">
        <v>6.03</v>
      </c>
      <c r="N7">
        <v>12.41</v>
      </c>
    </row>
    <row r="9" spans="1:14">
      <c r="A9" s="2" t="s">
        <v>20</v>
      </c>
      <c r="B9" t="s">
        <v>0</v>
      </c>
      <c r="C9" t="s">
        <v>1</v>
      </c>
      <c r="D9" t="s">
        <v>2</v>
      </c>
      <c r="E9" t="s">
        <v>3</v>
      </c>
      <c r="F9" t="s">
        <v>8</v>
      </c>
      <c r="I9" s="2" t="s">
        <v>20</v>
      </c>
      <c r="J9" t="s">
        <v>0</v>
      </c>
      <c r="K9" t="s">
        <v>1</v>
      </c>
      <c r="L9" t="s">
        <v>2</v>
      </c>
      <c r="M9" t="s">
        <v>3</v>
      </c>
      <c r="N9" t="s">
        <v>8</v>
      </c>
    </row>
    <row r="10" spans="1:14">
      <c r="A10" s="1" t="s">
        <v>15</v>
      </c>
      <c r="B10" s="1">
        <v>1</v>
      </c>
      <c r="C10" s="1">
        <v>1.64</v>
      </c>
      <c r="D10" s="1">
        <v>2.44</v>
      </c>
      <c r="E10" s="1">
        <v>3.84</v>
      </c>
      <c r="F10" s="1">
        <v>5.87</v>
      </c>
      <c r="I10" s="1" t="s">
        <v>4</v>
      </c>
      <c r="J10" s="1">
        <v>1</v>
      </c>
      <c r="K10" s="1">
        <v>1.53</v>
      </c>
      <c r="L10" s="1">
        <v>2.65</v>
      </c>
      <c r="M10" s="1">
        <v>5.51</v>
      </c>
      <c r="N10" s="1">
        <v>11.05</v>
      </c>
    </row>
    <row r="11" spans="1:14">
      <c r="A11" t="s">
        <v>16</v>
      </c>
      <c r="B11">
        <v>1</v>
      </c>
      <c r="C11">
        <v>1.68</v>
      </c>
      <c r="D11">
        <v>2.87</v>
      </c>
      <c r="E11">
        <v>4.76</v>
      </c>
      <c r="F11">
        <v>7.32</v>
      </c>
      <c r="I11" t="s">
        <v>5</v>
      </c>
      <c r="J11">
        <v>1</v>
      </c>
      <c r="K11">
        <v>1.89</v>
      </c>
      <c r="L11">
        <v>3.93</v>
      </c>
      <c r="M11">
        <v>7.88</v>
      </c>
      <c r="N11">
        <v>15.18</v>
      </c>
    </row>
    <row r="12" spans="1:14">
      <c r="A12" t="s">
        <v>17</v>
      </c>
      <c r="B12" s="1">
        <v>1</v>
      </c>
      <c r="C12" s="1">
        <v>1.26</v>
      </c>
      <c r="D12" s="1">
        <v>1.56</v>
      </c>
      <c r="E12" s="1">
        <v>1.94</v>
      </c>
      <c r="F12" s="1">
        <v>2.48</v>
      </c>
      <c r="I12" t="s">
        <v>6</v>
      </c>
      <c r="J12" s="1">
        <v>1</v>
      </c>
      <c r="K12" s="1">
        <v>1.24</v>
      </c>
      <c r="L12" s="1">
        <v>1.98</v>
      </c>
      <c r="M12" s="1">
        <v>3.12</v>
      </c>
      <c r="N12" s="1">
        <v>5.47</v>
      </c>
    </row>
    <row r="13" spans="1:14">
      <c r="A13" t="s">
        <v>18</v>
      </c>
      <c r="B13">
        <v>1</v>
      </c>
      <c r="C13">
        <v>1.46</v>
      </c>
      <c r="D13">
        <v>2.11</v>
      </c>
      <c r="E13" s="1">
        <v>3.52</v>
      </c>
      <c r="F13" s="1">
        <v>5.58</v>
      </c>
      <c r="I13" t="s">
        <v>7</v>
      </c>
      <c r="J13">
        <v>1</v>
      </c>
      <c r="K13">
        <v>1.44</v>
      </c>
      <c r="L13">
        <v>3.27</v>
      </c>
      <c r="M13">
        <v>6.24</v>
      </c>
      <c r="N13">
        <v>12.88</v>
      </c>
    </row>
    <row r="15" spans="1:14">
      <c r="A15" s="2" t="s">
        <v>21</v>
      </c>
      <c r="B15" t="s">
        <v>0</v>
      </c>
      <c r="C15" t="s">
        <v>1</v>
      </c>
      <c r="D15" t="s">
        <v>2</v>
      </c>
      <c r="E15" t="s">
        <v>3</v>
      </c>
      <c r="F15" t="s">
        <v>8</v>
      </c>
      <c r="I15" s="2" t="s">
        <v>21</v>
      </c>
      <c r="J15" t="s">
        <v>0</v>
      </c>
      <c r="K15" t="s">
        <v>1</v>
      </c>
      <c r="L15" t="s">
        <v>2</v>
      </c>
      <c r="M15" t="s">
        <v>3</v>
      </c>
      <c r="N15" t="s">
        <v>8</v>
      </c>
    </row>
    <row r="16" spans="1:14">
      <c r="A16" s="1" t="s">
        <v>15</v>
      </c>
      <c r="B16" s="1">
        <v>1</v>
      </c>
      <c r="C16" s="1">
        <v>1.41</v>
      </c>
      <c r="D16" s="1">
        <v>2.4500000000000002</v>
      </c>
      <c r="E16" s="1">
        <v>3.93</v>
      </c>
      <c r="F16" s="1">
        <v>6.09</v>
      </c>
      <c r="I16" s="1" t="s">
        <v>4</v>
      </c>
      <c r="J16" s="1">
        <v>1</v>
      </c>
      <c r="K16" s="1">
        <v>1.72</v>
      </c>
      <c r="L16" s="1">
        <v>2.93</v>
      </c>
      <c r="M16" s="1">
        <v>5.85</v>
      </c>
      <c r="N16" s="1">
        <v>11.28</v>
      </c>
    </row>
    <row r="17" spans="1:14">
      <c r="A17" t="s">
        <v>16</v>
      </c>
      <c r="B17">
        <v>1</v>
      </c>
      <c r="C17">
        <v>1.66</v>
      </c>
      <c r="D17">
        <v>2.96</v>
      </c>
      <c r="E17">
        <v>5.03</v>
      </c>
      <c r="F17">
        <v>7.43</v>
      </c>
      <c r="I17" t="s">
        <v>5</v>
      </c>
      <c r="J17">
        <v>1</v>
      </c>
      <c r="K17">
        <v>1.96</v>
      </c>
      <c r="L17">
        <v>4.18</v>
      </c>
      <c r="M17">
        <v>8.02</v>
      </c>
      <c r="N17">
        <v>15.26</v>
      </c>
    </row>
    <row r="18" spans="1:14">
      <c r="A18" t="s">
        <v>17</v>
      </c>
      <c r="B18" s="1">
        <v>1</v>
      </c>
      <c r="C18" s="1">
        <v>1.24</v>
      </c>
      <c r="D18" s="1">
        <v>1.64</v>
      </c>
      <c r="E18" s="1">
        <v>2.0499999999999998</v>
      </c>
      <c r="F18" s="1">
        <v>2.68</v>
      </c>
      <c r="I18" t="s">
        <v>6</v>
      </c>
      <c r="J18" s="1">
        <v>1</v>
      </c>
      <c r="K18" s="1">
        <v>1.34</v>
      </c>
      <c r="L18" s="1">
        <v>2.19</v>
      </c>
      <c r="M18" s="1">
        <v>3.09</v>
      </c>
      <c r="N18" s="1">
        <v>5.66</v>
      </c>
    </row>
    <row r="19" spans="1:14">
      <c r="A19" t="s">
        <v>18</v>
      </c>
      <c r="B19">
        <v>1</v>
      </c>
      <c r="C19">
        <v>1.45</v>
      </c>
      <c r="D19">
        <v>2.23</v>
      </c>
      <c r="E19" s="1">
        <v>3.64</v>
      </c>
      <c r="F19" s="1">
        <v>5.85</v>
      </c>
      <c r="I19" t="s">
        <v>7</v>
      </c>
      <c r="J19">
        <v>1</v>
      </c>
      <c r="K19">
        <v>1.52</v>
      </c>
      <c r="L19">
        <v>3.42</v>
      </c>
      <c r="M19">
        <v>6.24</v>
      </c>
      <c r="N19">
        <v>12.91</v>
      </c>
    </row>
    <row r="21" spans="1:14" ht="16">
      <c r="A21" s="2" t="s">
        <v>33</v>
      </c>
      <c r="I21" s="2" t="s">
        <v>32</v>
      </c>
    </row>
    <row r="22" spans="1:14">
      <c r="A22" s="1" t="s">
        <v>15</v>
      </c>
      <c r="B22" s="4">
        <f>AVERAGE(B4,B10,B16)</f>
        <v>1</v>
      </c>
      <c r="C22" s="4">
        <f t="shared" ref="C22:F22" si="0">AVERAGE(C4,C10,C16)</f>
        <v>1.5</v>
      </c>
      <c r="D22" s="4">
        <f t="shared" si="0"/>
        <v>2.4066666666666667</v>
      </c>
      <c r="E22" s="4">
        <f t="shared" si="0"/>
        <v>3.8066666666666666</v>
      </c>
      <c r="F22" s="4">
        <f t="shared" si="0"/>
        <v>5.91</v>
      </c>
      <c r="G22" s="4"/>
      <c r="H22" s="4"/>
      <c r="I22" s="5" t="s">
        <v>4</v>
      </c>
      <c r="J22" s="4">
        <f>AVERAGE(J4,J10,J16)</f>
        <v>1</v>
      </c>
      <c r="K22" s="4">
        <f t="shared" ref="K22:N22" si="1">AVERAGE(K4,K10,K16)</f>
        <v>1.58</v>
      </c>
      <c r="L22" s="4">
        <f t="shared" si="1"/>
        <v>2.7733333333333334</v>
      </c>
      <c r="M22" s="4">
        <f t="shared" si="1"/>
        <v>5.6400000000000006</v>
      </c>
      <c r="N22" s="4">
        <f t="shared" si="1"/>
        <v>11.116666666666667</v>
      </c>
    </row>
    <row r="23" spans="1:14">
      <c r="A23" t="s">
        <v>16</v>
      </c>
      <c r="B23" s="4">
        <f t="shared" ref="B23:F23" si="2">AVERAGE(B5,B11,B17)</f>
        <v>1</v>
      </c>
      <c r="C23" s="4">
        <f t="shared" si="2"/>
        <v>1.5999999999999999</v>
      </c>
      <c r="D23" s="4">
        <f t="shared" si="2"/>
        <v>2.8266666666666667</v>
      </c>
      <c r="E23" s="4">
        <f t="shared" si="2"/>
        <v>4.8099999999999996</v>
      </c>
      <c r="F23" s="4">
        <f t="shared" si="2"/>
        <v>7.32</v>
      </c>
      <c r="G23" s="4"/>
      <c r="H23" s="4"/>
      <c r="I23" s="4" t="s">
        <v>5</v>
      </c>
      <c r="J23" s="4">
        <f t="shared" ref="J23:N23" si="3">AVERAGE(J5,J11,J17)</f>
        <v>1</v>
      </c>
      <c r="K23" s="4">
        <f t="shared" si="3"/>
        <v>1.8633333333333333</v>
      </c>
      <c r="L23" s="4">
        <f t="shared" si="3"/>
        <v>3.9766666666666666</v>
      </c>
      <c r="M23" s="4">
        <f t="shared" si="3"/>
        <v>7.8533333333333326</v>
      </c>
      <c r="N23" s="4">
        <f t="shared" si="3"/>
        <v>15.159999999999998</v>
      </c>
    </row>
    <row r="24" spans="1:14">
      <c r="A24" t="s">
        <v>17</v>
      </c>
      <c r="B24" s="4">
        <f t="shared" ref="B24:F24" si="4">AVERAGE(B6,B12,B18)</f>
        <v>1</v>
      </c>
      <c r="C24" s="4">
        <f t="shared" si="4"/>
        <v>1.2033333333333334</v>
      </c>
      <c r="D24" s="4">
        <f t="shared" si="4"/>
        <v>1.5133333333333334</v>
      </c>
      <c r="E24" s="4">
        <f t="shared" si="4"/>
        <v>1.9033333333333333</v>
      </c>
      <c r="F24" s="4">
        <f t="shared" si="4"/>
        <v>2.5033333333333334</v>
      </c>
      <c r="G24" s="4"/>
      <c r="H24" s="4"/>
      <c r="I24" s="4" t="s">
        <v>6</v>
      </c>
      <c r="J24" s="4">
        <f t="shared" ref="J24:N24" si="5">AVERAGE(J6,J12,J18)</f>
        <v>1</v>
      </c>
      <c r="K24" s="4">
        <f t="shared" si="5"/>
        <v>1.2366666666666666</v>
      </c>
      <c r="L24" s="4">
        <f t="shared" si="5"/>
        <v>1.9833333333333332</v>
      </c>
      <c r="M24" s="4">
        <f t="shared" si="5"/>
        <v>3.0833333333333335</v>
      </c>
      <c r="N24" s="4">
        <f t="shared" si="5"/>
        <v>5.46</v>
      </c>
    </row>
    <row r="25" spans="1:14">
      <c r="A25" t="s">
        <v>18</v>
      </c>
      <c r="B25" s="4">
        <f t="shared" ref="B25:F25" si="6">AVERAGE(B7,B13,B19)</f>
        <v>1</v>
      </c>
      <c r="C25" s="4">
        <f t="shared" si="6"/>
        <v>1.4166666666666667</v>
      </c>
      <c r="D25" s="4">
        <f t="shared" si="6"/>
        <v>2.1199999999999997</v>
      </c>
      <c r="E25" s="4">
        <f t="shared" si="6"/>
        <v>3.5</v>
      </c>
      <c r="F25" s="4">
        <f t="shared" si="6"/>
        <v>5.62</v>
      </c>
      <c r="G25" s="4"/>
      <c r="H25" s="4"/>
      <c r="I25" s="4" t="s">
        <v>7</v>
      </c>
      <c r="J25" s="4">
        <f t="shared" ref="J25:N25" si="7">AVERAGE(J7,J13,J19)</f>
        <v>1</v>
      </c>
      <c r="K25" s="4">
        <f t="shared" si="7"/>
        <v>1.4133333333333333</v>
      </c>
      <c r="L25" s="4">
        <f t="shared" si="7"/>
        <v>3.25</v>
      </c>
      <c r="M25" s="4">
        <f t="shared" si="7"/>
        <v>6.169999999999999</v>
      </c>
      <c r="N25" s="4">
        <f t="shared" si="7"/>
        <v>12.733333333333334</v>
      </c>
    </row>
    <row r="26" spans="1:14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</row>
    <row r="27" spans="1:14">
      <c r="A27" s="2" t="s">
        <v>23</v>
      </c>
      <c r="B27" s="4"/>
      <c r="C27" s="4"/>
      <c r="D27" s="4"/>
      <c r="E27" s="4"/>
      <c r="F27" s="4"/>
      <c r="G27" s="4"/>
      <c r="H27" s="4"/>
      <c r="I27" s="6" t="s">
        <v>23</v>
      </c>
      <c r="J27" s="4"/>
      <c r="K27" s="4"/>
      <c r="L27" s="4"/>
      <c r="M27" s="4"/>
      <c r="N27" s="4"/>
    </row>
    <row r="28" spans="1:14">
      <c r="A28" s="1" t="s">
        <v>15</v>
      </c>
      <c r="B28" s="4">
        <f>STDEV(B4,B10,B16)</f>
        <v>0</v>
      </c>
      <c r="C28" s="4">
        <f t="shared" ref="C28:F28" si="8">STDEV(C4,C10,C16)</f>
        <v>0.12288205727444505</v>
      </c>
      <c r="D28" s="4">
        <f t="shared" si="8"/>
        <v>6.6583281184793938E-2</v>
      </c>
      <c r="E28" s="4">
        <f t="shared" si="8"/>
        <v>0.1429452109492772</v>
      </c>
      <c r="F28" s="4">
        <f t="shared" si="8"/>
        <v>0.16370705543744909</v>
      </c>
      <c r="G28" s="4"/>
      <c r="H28" s="4"/>
      <c r="I28" s="5" t="s">
        <v>4</v>
      </c>
      <c r="J28" s="4">
        <f>STDEV(J4,J10,J16)</f>
        <v>0</v>
      </c>
      <c r="K28" s="4">
        <f t="shared" ref="K28:N28" si="9">STDEV(K4,K10,K16)</f>
        <v>0.12288205727444505</v>
      </c>
      <c r="L28" s="4">
        <f t="shared" si="9"/>
        <v>0.1429452109492772</v>
      </c>
      <c r="M28" s="4">
        <f t="shared" si="9"/>
        <v>0.18357559750685815</v>
      </c>
      <c r="N28" s="4">
        <f t="shared" si="9"/>
        <v>0.14224392195567873</v>
      </c>
    </row>
    <row r="29" spans="1:14">
      <c r="A29" t="s">
        <v>16</v>
      </c>
      <c r="B29" s="4">
        <f t="shared" ref="B29:F29" si="10">STDEV(B5,B11,B17)</f>
        <v>0</v>
      </c>
      <c r="C29" s="4">
        <f t="shared" si="10"/>
        <v>0.12165525060596437</v>
      </c>
      <c r="D29" s="4">
        <f t="shared" si="10"/>
        <v>0.1594783161854092</v>
      </c>
      <c r="E29" s="4">
        <f t="shared" si="10"/>
        <v>0.19974984355438208</v>
      </c>
      <c r="F29" s="4">
        <f t="shared" si="10"/>
        <v>0.10999999999999988</v>
      </c>
      <c r="G29" s="4"/>
      <c r="H29" s="4"/>
      <c r="I29" s="4" t="s">
        <v>5</v>
      </c>
      <c r="J29" s="4">
        <f t="shared" ref="J29:N29" si="11">STDEV(J5,J11,J17)</f>
        <v>0</v>
      </c>
      <c r="K29" s="4">
        <f t="shared" si="11"/>
        <v>0.11239810200058241</v>
      </c>
      <c r="L29" s="4">
        <f t="shared" si="11"/>
        <v>0.1844812546936227</v>
      </c>
      <c r="M29" s="4">
        <f t="shared" si="11"/>
        <v>0.18147543451754905</v>
      </c>
      <c r="N29" s="4">
        <f t="shared" si="11"/>
        <v>0.11135528725660078</v>
      </c>
    </row>
    <row r="30" spans="1:14">
      <c r="A30" t="s">
        <v>17</v>
      </c>
      <c r="B30" s="4">
        <f t="shared" ref="B30:F30" si="12">STDEV(B6,B12,B18)</f>
        <v>0</v>
      </c>
      <c r="C30" s="4">
        <f t="shared" si="12"/>
        <v>8.1445278152470726E-2</v>
      </c>
      <c r="D30" s="4">
        <f t="shared" si="12"/>
        <v>0.15534906930308051</v>
      </c>
      <c r="E30" s="4">
        <f t="shared" si="12"/>
        <v>0.16802777548171408</v>
      </c>
      <c r="F30" s="4">
        <f t="shared" si="12"/>
        <v>0.16623276853055582</v>
      </c>
      <c r="G30" s="4"/>
      <c r="H30" s="4"/>
      <c r="I30" s="4" t="s">
        <v>6</v>
      </c>
      <c r="J30" s="4">
        <f t="shared" ref="J30:N30" si="13">STDEV(J6,J12,J18)</f>
        <v>0</v>
      </c>
      <c r="K30" s="4">
        <f t="shared" si="13"/>
        <v>0.10503967504392496</v>
      </c>
      <c r="L30" s="4">
        <f t="shared" si="13"/>
        <v>0.20502032419575703</v>
      </c>
      <c r="M30" s="4">
        <f t="shared" si="13"/>
        <v>4.0414518843273822E-2</v>
      </c>
      <c r="N30" s="4">
        <f t="shared" si="13"/>
        <v>0.20518284528683198</v>
      </c>
    </row>
    <row r="31" spans="1:14">
      <c r="A31" t="s">
        <v>18</v>
      </c>
      <c r="B31" s="4">
        <f t="shared" ref="B31:F31" si="14">STDEV(B7,B13,B19)</f>
        <v>0</v>
      </c>
      <c r="C31" s="4">
        <f t="shared" si="14"/>
        <v>6.6583281184793855E-2</v>
      </c>
      <c r="D31" s="4">
        <f t="shared" si="14"/>
        <v>0.10535653752852739</v>
      </c>
      <c r="E31" s="4">
        <f t="shared" si="14"/>
        <v>0.15099668870541513</v>
      </c>
      <c r="F31" s="4">
        <f t="shared" si="14"/>
        <v>0.21283796653792755</v>
      </c>
      <c r="G31" s="4"/>
      <c r="H31" s="4"/>
      <c r="I31" s="4" t="s">
        <v>7</v>
      </c>
      <c r="J31" s="4">
        <f t="shared" ref="J31:N31" si="15">STDEV(J7,J13,J19)</f>
        <v>0</v>
      </c>
      <c r="K31" s="4">
        <f t="shared" si="15"/>
        <v>0.12220201853215572</v>
      </c>
      <c r="L31" s="4">
        <f t="shared" si="15"/>
        <v>0.18083141320025117</v>
      </c>
      <c r="M31" s="4">
        <f t="shared" si="15"/>
        <v>0.1212435565298214</v>
      </c>
      <c r="N31" s="4">
        <f t="shared" si="15"/>
        <v>0.28041635710730828</v>
      </c>
    </row>
    <row r="33" spans="1:12">
      <c r="A33" s="2" t="s">
        <v>31</v>
      </c>
      <c r="I33" s="2" t="s">
        <v>31</v>
      </c>
    </row>
    <row r="34" spans="1:12">
      <c r="A34" t="s">
        <v>50</v>
      </c>
      <c r="B34" s="9">
        <v>2.4499999999999999E-4</v>
      </c>
      <c r="C34" s="9"/>
      <c r="I34" s="4" t="s">
        <v>52</v>
      </c>
      <c r="L34" s="9">
        <v>5.8600000000000001E-5</v>
      </c>
    </row>
    <row r="35" spans="1:12">
      <c r="A35" t="s">
        <v>51</v>
      </c>
      <c r="B35" s="9">
        <v>3.6900000000000002E-5</v>
      </c>
      <c r="C35" s="9"/>
      <c r="I35" s="4" t="s">
        <v>53</v>
      </c>
      <c r="L35" s="9">
        <v>3.45E-6</v>
      </c>
    </row>
  </sheetData>
  <phoneticPr fontId="8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 5A</vt:lpstr>
      <vt:lpstr>Fig 5B-5F</vt:lpstr>
      <vt:lpstr>Fig 5G</vt:lpstr>
      <vt:lpstr>Fig 5H</vt:lpstr>
      <vt:lpstr>Fig 5J-K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 Dai</dc:creator>
  <cp:lastModifiedBy>Joe Avruch</cp:lastModifiedBy>
  <cp:lastPrinted>2017-05-09T22:00:59Z</cp:lastPrinted>
  <dcterms:created xsi:type="dcterms:W3CDTF">2017-05-09T02:45:01Z</dcterms:created>
  <dcterms:modified xsi:type="dcterms:W3CDTF">2017-05-11T15:05:44Z</dcterms:modified>
</cp:coreProperties>
</file>