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9" i="1" l="1"/>
  <c r="G59" i="1"/>
  <c r="F58" i="1"/>
  <c r="G58" i="1"/>
  <c r="F57" i="1"/>
  <c r="G57" i="1"/>
  <c r="F56" i="1"/>
  <c r="G56" i="1"/>
  <c r="F55" i="1"/>
  <c r="G55" i="1"/>
  <c r="I55" i="1"/>
  <c r="J55" i="1"/>
  <c r="H55" i="1"/>
  <c r="F54" i="1"/>
  <c r="G54" i="1"/>
  <c r="F53" i="1"/>
  <c r="G53" i="1"/>
  <c r="F52" i="1"/>
  <c r="G52" i="1"/>
  <c r="F51" i="1"/>
  <c r="G51" i="1"/>
  <c r="F50" i="1"/>
  <c r="G50" i="1"/>
  <c r="I50" i="1"/>
  <c r="J50" i="1"/>
  <c r="H50" i="1"/>
  <c r="F49" i="1"/>
  <c r="G49" i="1"/>
  <c r="F48" i="1"/>
  <c r="G48" i="1"/>
  <c r="F47" i="1"/>
  <c r="G47" i="1"/>
  <c r="F46" i="1"/>
  <c r="G46" i="1"/>
  <c r="F45" i="1"/>
  <c r="G45" i="1"/>
  <c r="F44" i="1"/>
  <c r="G44" i="1"/>
  <c r="F43" i="1"/>
  <c r="G43" i="1"/>
  <c r="I43" i="1"/>
  <c r="J43" i="1"/>
  <c r="H43" i="1"/>
  <c r="F38" i="1"/>
  <c r="G38" i="1"/>
  <c r="F37" i="1"/>
  <c r="G37" i="1"/>
  <c r="F36" i="1"/>
  <c r="G36" i="1"/>
  <c r="F35" i="1"/>
  <c r="G35" i="1"/>
  <c r="I35" i="1"/>
  <c r="J35" i="1"/>
  <c r="H35" i="1"/>
  <c r="F34" i="1"/>
  <c r="G34" i="1"/>
  <c r="F33" i="1"/>
  <c r="G33" i="1"/>
  <c r="F32" i="1"/>
  <c r="G32" i="1"/>
  <c r="I32" i="1"/>
  <c r="J32" i="1"/>
  <c r="H32" i="1"/>
  <c r="F31" i="1"/>
  <c r="G31" i="1"/>
  <c r="F30" i="1"/>
  <c r="G30" i="1"/>
  <c r="F29" i="1"/>
  <c r="G29" i="1"/>
  <c r="F28" i="1"/>
  <c r="G28" i="1"/>
  <c r="F27" i="1"/>
  <c r="G27" i="1"/>
  <c r="I27" i="1"/>
  <c r="J27" i="1"/>
  <c r="H27" i="1"/>
  <c r="F22" i="1"/>
  <c r="G22" i="1"/>
  <c r="F21" i="1"/>
  <c r="G21" i="1"/>
  <c r="F20" i="1"/>
  <c r="G20" i="1"/>
  <c r="F19" i="1"/>
  <c r="G19" i="1"/>
  <c r="F18" i="1"/>
  <c r="G18" i="1"/>
  <c r="I18" i="1"/>
  <c r="J18" i="1"/>
  <c r="H18" i="1"/>
  <c r="F14" i="1"/>
  <c r="G14" i="1"/>
  <c r="F13" i="1"/>
  <c r="G13" i="1"/>
  <c r="Q12" i="1"/>
  <c r="F12" i="1"/>
  <c r="G12" i="1"/>
  <c r="Q11" i="1"/>
  <c r="F11" i="1"/>
  <c r="G11" i="1"/>
  <c r="Q10" i="1"/>
  <c r="F10" i="1"/>
  <c r="G10" i="1"/>
</calcChain>
</file>

<file path=xl/sharedStrings.xml><?xml version="1.0" encoding="utf-8"?>
<sst xmlns="http://schemas.openxmlformats.org/spreadsheetml/2006/main" count="91" uniqueCount="35">
  <si>
    <t>Figure 6B</t>
  </si>
  <si>
    <t>Cell Type</t>
  </si>
  <si>
    <t>Series</t>
  </si>
  <si>
    <t>Treatment</t>
  </si>
  <si>
    <t># total cells</t>
  </si>
  <si>
    <t>#cells with clusters</t>
  </si>
  <si>
    <t>ratio cells with clusters</t>
  </si>
  <si>
    <t>% cells with clusters</t>
  </si>
  <si>
    <t>Average</t>
  </si>
  <si>
    <t>S.D.</t>
  </si>
  <si>
    <t>SEM</t>
  </si>
  <si>
    <t>Ire1</t>
  </si>
  <si>
    <t>Series005</t>
  </si>
  <si>
    <t>untreated</t>
  </si>
  <si>
    <t>Series007</t>
  </si>
  <si>
    <t>Series009</t>
  </si>
  <si>
    <t>Series011</t>
  </si>
  <si>
    <t>SEries013</t>
  </si>
  <si>
    <t>Series003</t>
  </si>
  <si>
    <t>2.5 ug/ml TG</t>
  </si>
  <si>
    <t>Series006</t>
  </si>
  <si>
    <t>Series013</t>
  </si>
  <si>
    <t>10 ug/ml TG</t>
  </si>
  <si>
    <t>Series004</t>
  </si>
  <si>
    <t>Series002</t>
  </si>
  <si>
    <t>Series012</t>
  </si>
  <si>
    <t>Series014</t>
  </si>
  <si>
    <t>Series016</t>
  </si>
  <si>
    <t>TG 2.5ug/ml</t>
  </si>
  <si>
    <t>Series008</t>
  </si>
  <si>
    <t>Series010</t>
  </si>
  <si>
    <t>10 ug TG</t>
  </si>
  <si>
    <r>
      <rPr>
        <b/>
        <sz val="12"/>
        <color theme="1"/>
        <rFont val="Calibri"/>
        <family val="2"/>
        <scheme val="minor"/>
      </rPr>
      <t>Quantification of IRE1α clusters under sever stress</t>
    </r>
    <r>
      <rPr>
        <sz val="12"/>
        <color theme="1"/>
        <rFont val="Calibri"/>
        <family val="2"/>
        <scheme val="minor"/>
      </rPr>
      <t xml:space="preserve"> </t>
    </r>
  </si>
  <si>
    <t>wIRE1</t>
  </si>
  <si>
    <t>sIRE1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</si>
</sst>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59"/>
  <sheetViews>
    <sheetView tabSelected="1" workbookViewId="0">
      <selection activeCell="A52" sqref="A52"/>
    </sheetView>
  </sheetViews>
  <sheetFormatPr baseColWidth="10" defaultRowHeight="15" x14ac:dyDescent="0"/>
  <cols>
    <col min="1" max="1" width="19.83203125" customWidth="1"/>
    <col min="3" max="3" width="11.83203125" bestFit="1" customWidth="1"/>
    <col min="5" max="5" width="17" bestFit="1" customWidth="1"/>
    <col min="6" max="6" width="20.33203125" bestFit="1" customWidth="1"/>
    <col min="7" max="7" width="17.83203125" bestFit="1" customWidth="1"/>
  </cols>
  <sheetData>
    <row r="3" spans="1:17">
      <c r="A3" s="1" t="s">
        <v>0</v>
      </c>
    </row>
    <row r="4" spans="1:17">
      <c r="A4" t="s">
        <v>32</v>
      </c>
    </row>
    <row r="9" spans="1:17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10</v>
      </c>
    </row>
    <row r="10" spans="1:17">
      <c r="A10" t="s">
        <v>11</v>
      </c>
      <c r="B10" t="s">
        <v>12</v>
      </c>
      <c r="C10" t="s">
        <v>13</v>
      </c>
      <c r="D10">
        <v>12</v>
      </c>
      <c r="E10">
        <v>0</v>
      </c>
      <c r="F10">
        <f>E10/D10</f>
        <v>0</v>
      </c>
      <c r="G10">
        <f>F10*100</f>
        <v>0</v>
      </c>
      <c r="H10">
        <v>0</v>
      </c>
      <c r="I10">
        <v>0</v>
      </c>
      <c r="J10">
        <v>0</v>
      </c>
      <c r="Q10">
        <f>E15/D15</f>
        <v>0</v>
      </c>
    </row>
    <row r="11" spans="1:17">
      <c r="B11" t="s">
        <v>14</v>
      </c>
      <c r="D11">
        <v>9</v>
      </c>
      <c r="E11">
        <v>0</v>
      </c>
      <c r="F11">
        <f t="shared" ref="F11:F14" si="0">E11/D11</f>
        <v>0</v>
      </c>
      <c r="G11">
        <f t="shared" ref="G11:G14" si="1">F11*100</f>
        <v>0</v>
      </c>
      <c r="Q11">
        <f>E16/D16</f>
        <v>0</v>
      </c>
    </row>
    <row r="12" spans="1:17">
      <c r="B12" t="s">
        <v>15</v>
      </c>
      <c r="D12">
        <v>20</v>
      </c>
      <c r="E12">
        <v>0</v>
      </c>
      <c r="F12">
        <f t="shared" si="0"/>
        <v>0</v>
      </c>
      <c r="G12">
        <f t="shared" si="1"/>
        <v>0</v>
      </c>
      <c r="Q12">
        <f>E17/D17</f>
        <v>0</v>
      </c>
    </row>
    <row r="13" spans="1:17">
      <c r="B13" t="s">
        <v>16</v>
      </c>
      <c r="D13">
        <v>29</v>
      </c>
      <c r="E13">
        <v>0</v>
      </c>
      <c r="F13">
        <f t="shared" si="0"/>
        <v>0</v>
      </c>
      <c r="G13">
        <f t="shared" si="1"/>
        <v>0</v>
      </c>
    </row>
    <row r="14" spans="1:17">
      <c r="B14" t="s">
        <v>17</v>
      </c>
      <c r="D14">
        <v>43</v>
      </c>
      <c r="E14">
        <v>0</v>
      </c>
      <c r="F14">
        <f t="shared" si="0"/>
        <v>0</v>
      </c>
      <c r="G14">
        <f t="shared" si="1"/>
        <v>0</v>
      </c>
    </row>
    <row r="15" spans="1:17">
      <c r="A15" t="s">
        <v>11</v>
      </c>
      <c r="B15" t="s">
        <v>18</v>
      </c>
      <c r="C15" t="s">
        <v>19</v>
      </c>
      <c r="D15">
        <v>82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17">
      <c r="B16" t="s">
        <v>20</v>
      </c>
      <c r="D16">
        <v>41</v>
      </c>
      <c r="E16">
        <v>0</v>
      </c>
      <c r="F16">
        <v>0</v>
      </c>
      <c r="G16">
        <v>0</v>
      </c>
    </row>
    <row r="17" spans="1:10">
      <c r="B17" t="s">
        <v>21</v>
      </c>
      <c r="D17">
        <v>63</v>
      </c>
      <c r="E17">
        <v>0</v>
      </c>
      <c r="F17">
        <v>0</v>
      </c>
      <c r="G17">
        <v>0</v>
      </c>
    </row>
    <row r="18" spans="1:10">
      <c r="A18" t="s">
        <v>11</v>
      </c>
      <c r="B18" t="s">
        <v>18</v>
      </c>
      <c r="C18" t="s">
        <v>22</v>
      </c>
      <c r="D18">
        <v>23</v>
      </c>
      <c r="E18">
        <v>11</v>
      </c>
      <c r="F18">
        <f>E18/D18</f>
        <v>0.47826086956521741</v>
      </c>
      <c r="G18">
        <f t="shared" ref="G18:G22" si="2">F18*100</f>
        <v>47.826086956521742</v>
      </c>
      <c r="H18">
        <f>AVERAGE(G18:G22)</f>
        <v>58.114924993643527</v>
      </c>
      <c r="I18">
        <f>STDEV(G18:G22)</f>
        <v>31.949257897719782</v>
      </c>
      <c r="J18">
        <f>I18/SQRT(5)</f>
        <v>14.288142497994691</v>
      </c>
    </row>
    <row r="19" spans="1:10">
      <c r="B19" t="s">
        <v>12</v>
      </c>
      <c r="D19">
        <v>36</v>
      </c>
      <c r="E19">
        <v>26</v>
      </c>
      <c r="F19">
        <f t="shared" ref="F19:F22" si="3">E19/D19</f>
        <v>0.72222222222222221</v>
      </c>
      <c r="G19">
        <f t="shared" si="2"/>
        <v>72.222222222222214</v>
      </c>
    </row>
    <row r="20" spans="1:10">
      <c r="B20" t="s">
        <v>14</v>
      </c>
      <c r="D20">
        <v>30</v>
      </c>
      <c r="E20">
        <v>19</v>
      </c>
      <c r="F20">
        <f t="shared" si="3"/>
        <v>0.6333333333333333</v>
      </c>
      <c r="G20">
        <f t="shared" si="2"/>
        <v>63.333333333333329</v>
      </c>
    </row>
    <row r="21" spans="1:10">
      <c r="B21" t="s">
        <v>15</v>
      </c>
      <c r="D21">
        <v>38</v>
      </c>
      <c r="E21">
        <v>4</v>
      </c>
      <c r="F21">
        <f t="shared" si="3"/>
        <v>0.10526315789473684</v>
      </c>
      <c r="G21">
        <f t="shared" si="2"/>
        <v>10.526315789473683</v>
      </c>
    </row>
    <row r="22" spans="1:10">
      <c r="D22">
        <v>30</v>
      </c>
      <c r="E22">
        <v>29</v>
      </c>
      <c r="F22">
        <f t="shared" si="3"/>
        <v>0.96666666666666667</v>
      </c>
      <c r="G22">
        <f t="shared" si="2"/>
        <v>96.666666666666671</v>
      </c>
    </row>
    <row r="26" spans="1:10">
      <c r="A26" s="1" t="s">
        <v>1</v>
      </c>
      <c r="B26" s="1" t="s">
        <v>2</v>
      </c>
      <c r="C26" s="1" t="s">
        <v>3</v>
      </c>
      <c r="D26" s="1" t="s">
        <v>4</v>
      </c>
      <c r="E26" s="1" t="s">
        <v>5</v>
      </c>
      <c r="F26" s="1" t="s">
        <v>6</v>
      </c>
      <c r="G26" s="1" t="s">
        <v>7</v>
      </c>
      <c r="H26" s="1" t="s">
        <v>8</v>
      </c>
      <c r="I26" s="1" t="s">
        <v>9</v>
      </c>
      <c r="J26" s="1" t="s">
        <v>10</v>
      </c>
    </row>
    <row r="27" spans="1:10">
      <c r="A27" t="s">
        <v>33</v>
      </c>
      <c r="B27" t="s">
        <v>18</v>
      </c>
      <c r="C27" t="s">
        <v>13</v>
      </c>
      <c r="D27">
        <v>41</v>
      </c>
      <c r="E27">
        <v>0</v>
      </c>
      <c r="F27">
        <f t="shared" ref="F27:F38" si="4">E27/D27</f>
        <v>0</v>
      </c>
      <c r="G27">
        <f t="shared" ref="G27:G31" si="5">F27*100</f>
        <v>0</v>
      </c>
      <c r="H27">
        <f>AVERAGE(G27:G31)</f>
        <v>4.0589911178146476</v>
      </c>
      <c r="I27">
        <f>STDEV(G27:G31)</f>
        <v>3.5672353866671727</v>
      </c>
      <c r="J27">
        <f>I27/SQRT(5)</f>
        <v>1.595316163266109</v>
      </c>
    </row>
    <row r="28" spans="1:10">
      <c r="B28" t="s">
        <v>12</v>
      </c>
      <c r="D28">
        <v>51</v>
      </c>
      <c r="E28">
        <v>5</v>
      </c>
      <c r="F28">
        <f t="shared" si="4"/>
        <v>9.8039215686274508E-2</v>
      </c>
      <c r="G28">
        <f t="shared" si="5"/>
        <v>9.8039215686274517</v>
      </c>
    </row>
    <row r="29" spans="1:10">
      <c r="B29" t="s">
        <v>14</v>
      </c>
      <c r="D29">
        <v>27</v>
      </c>
      <c r="E29">
        <v>1</v>
      </c>
      <c r="F29">
        <f t="shared" si="4"/>
        <v>3.7037037037037035E-2</v>
      </c>
      <c r="G29">
        <f t="shared" si="5"/>
        <v>3.7037037037037033</v>
      </c>
    </row>
    <row r="30" spans="1:10">
      <c r="B30" t="s">
        <v>15</v>
      </c>
      <c r="D30">
        <v>34</v>
      </c>
      <c r="E30">
        <v>1</v>
      </c>
      <c r="F30">
        <f t="shared" si="4"/>
        <v>2.9411764705882353E-2</v>
      </c>
      <c r="G30">
        <f t="shared" si="5"/>
        <v>2.9411764705882351</v>
      </c>
    </row>
    <row r="31" spans="1:10">
      <c r="B31" t="s">
        <v>16</v>
      </c>
      <c r="D31">
        <v>26</v>
      </c>
      <c r="E31">
        <v>1</v>
      </c>
      <c r="F31">
        <f t="shared" si="4"/>
        <v>3.8461538461538464E-2</v>
      </c>
      <c r="G31">
        <f t="shared" si="5"/>
        <v>3.8461538461538463</v>
      </c>
    </row>
    <row r="32" spans="1:10">
      <c r="A32" t="s">
        <v>33</v>
      </c>
      <c r="B32" t="s">
        <v>20</v>
      </c>
      <c r="C32" t="s">
        <v>19</v>
      </c>
      <c r="D32">
        <v>61</v>
      </c>
      <c r="E32">
        <v>39</v>
      </c>
      <c r="F32">
        <f t="shared" si="4"/>
        <v>0.63934426229508201</v>
      </c>
      <c r="G32">
        <f>F32*100</f>
        <v>63.934426229508205</v>
      </c>
      <c r="H32">
        <f>AVERAGE(G32:G34)</f>
        <v>80.835284933645596</v>
      </c>
      <c r="I32">
        <f>STDEV(G32:G34)</f>
        <v>18.139051437995807</v>
      </c>
      <c r="J32">
        <f>I32/SQRT(3)</f>
        <v>10.472586230571348</v>
      </c>
    </row>
    <row r="33" spans="1:10">
      <c r="B33" t="s">
        <v>18</v>
      </c>
      <c r="D33">
        <v>57</v>
      </c>
      <c r="E33">
        <v>57</v>
      </c>
      <c r="F33">
        <f t="shared" si="4"/>
        <v>1</v>
      </c>
      <c r="G33">
        <f t="shared" ref="G33:G34" si="6">F33*100</f>
        <v>100</v>
      </c>
    </row>
    <row r="34" spans="1:10">
      <c r="B34" t="s">
        <v>15</v>
      </c>
      <c r="D34">
        <v>56</v>
      </c>
      <c r="E34">
        <v>44</v>
      </c>
      <c r="F34">
        <f t="shared" si="4"/>
        <v>0.7857142857142857</v>
      </c>
      <c r="G34">
        <f t="shared" si="6"/>
        <v>78.571428571428569</v>
      </c>
    </row>
    <row r="35" spans="1:10">
      <c r="A35" t="s">
        <v>33</v>
      </c>
      <c r="B35" t="s">
        <v>23</v>
      </c>
      <c r="C35" t="s">
        <v>22</v>
      </c>
      <c r="D35">
        <v>45</v>
      </c>
      <c r="E35">
        <v>45</v>
      </c>
      <c r="F35">
        <f t="shared" si="4"/>
        <v>1</v>
      </c>
      <c r="G35">
        <f>F35*100</f>
        <v>100</v>
      </c>
      <c r="H35">
        <f>AVERAGE(F35:F38)</f>
        <v>0.9663793103448276</v>
      </c>
      <c r="I35">
        <f>STDEV(G35:G38)</f>
        <v>4.7143955252450196</v>
      </c>
      <c r="J35">
        <f>I35/SQRT(4)</f>
        <v>2.3571977626225098</v>
      </c>
    </row>
    <row r="36" spans="1:10">
      <c r="B36" t="s">
        <v>24</v>
      </c>
      <c r="D36">
        <v>45</v>
      </c>
      <c r="E36">
        <v>45</v>
      </c>
      <c r="F36">
        <f t="shared" si="4"/>
        <v>1</v>
      </c>
      <c r="G36">
        <f>F36*100</f>
        <v>100</v>
      </c>
    </row>
    <row r="37" spans="1:10">
      <c r="B37" t="s">
        <v>14</v>
      </c>
      <c r="D37">
        <v>40</v>
      </c>
      <c r="E37">
        <v>36</v>
      </c>
      <c r="F37">
        <f t="shared" si="4"/>
        <v>0.9</v>
      </c>
      <c r="G37">
        <f>F37*100</f>
        <v>90</v>
      </c>
    </row>
    <row r="38" spans="1:10">
      <c r="B38" t="s">
        <v>15</v>
      </c>
      <c r="D38">
        <v>58</v>
      </c>
      <c r="E38">
        <v>56</v>
      </c>
      <c r="F38">
        <f t="shared" si="4"/>
        <v>0.96551724137931039</v>
      </c>
      <c r="G38">
        <f>F38*100</f>
        <v>96.551724137931032</v>
      </c>
    </row>
    <row r="42" spans="1:10">
      <c r="A42" s="1" t="s">
        <v>1</v>
      </c>
      <c r="B42" s="1" t="s">
        <v>2</v>
      </c>
      <c r="C42" s="1" t="s">
        <v>3</v>
      </c>
      <c r="D42" s="1" t="s">
        <v>4</v>
      </c>
      <c r="E42" s="1" t="s">
        <v>5</v>
      </c>
      <c r="F42" s="1" t="s">
        <v>6</v>
      </c>
      <c r="G42" s="1" t="s">
        <v>7</v>
      </c>
      <c r="H42" s="1" t="s">
        <v>8</v>
      </c>
      <c r="I42" s="1" t="s">
        <v>9</v>
      </c>
      <c r="J42" s="1" t="s">
        <v>10</v>
      </c>
    </row>
    <row r="43" spans="1:10">
      <c r="A43" t="s">
        <v>34</v>
      </c>
      <c r="B43" t="s">
        <v>24</v>
      </c>
      <c r="C43" t="s">
        <v>13</v>
      </c>
      <c r="D43">
        <v>14</v>
      </c>
      <c r="E43">
        <v>0</v>
      </c>
      <c r="F43">
        <f>E43/D43</f>
        <v>0</v>
      </c>
      <c r="G43">
        <f t="shared" ref="G43:G49" si="7">F43*100</f>
        <v>0</v>
      </c>
      <c r="H43">
        <f>AVERAGE(G43:G49)</f>
        <v>0.79365079365079361</v>
      </c>
      <c r="I43">
        <f>STDEV(G43:G49)</f>
        <v>2.0998026278290403</v>
      </c>
      <c r="J43">
        <f>I43/SQRT(7)</f>
        <v>0.79365079365079361</v>
      </c>
    </row>
    <row r="44" spans="1:10">
      <c r="B44" t="s">
        <v>23</v>
      </c>
      <c r="D44">
        <v>20</v>
      </c>
      <c r="E44">
        <v>0</v>
      </c>
      <c r="F44">
        <f t="shared" ref="F44:F49" si="8">E44/D44</f>
        <v>0</v>
      </c>
      <c r="G44">
        <f t="shared" si="7"/>
        <v>0</v>
      </c>
    </row>
    <row r="45" spans="1:10">
      <c r="B45" t="s">
        <v>14</v>
      </c>
      <c r="D45">
        <v>15</v>
      </c>
      <c r="E45">
        <v>0</v>
      </c>
      <c r="F45">
        <f t="shared" si="8"/>
        <v>0</v>
      </c>
      <c r="G45">
        <f t="shared" si="7"/>
        <v>0</v>
      </c>
    </row>
    <row r="46" spans="1:10">
      <c r="B46" t="s">
        <v>15</v>
      </c>
      <c r="D46">
        <v>18</v>
      </c>
      <c r="E46">
        <v>1</v>
      </c>
      <c r="F46">
        <f t="shared" si="8"/>
        <v>5.5555555555555552E-2</v>
      </c>
      <c r="G46">
        <f t="shared" si="7"/>
        <v>5.5555555555555554</v>
      </c>
    </row>
    <row r="47" spans="1:10">
      <c r="B47" t="s">
        <v>25</v>
      </c>
      <c r="D47">
        <v>17</v>
      </c>
      <c r="E47">
        <v>0</v>
      </c>
      <c r="F47">
        <f t="shared" si="8"/>
        <v>0</v>
      </c>
      <c r="G47">
        <f t="shared" si="7"/>
        <v>0</v>
      </c>
    </row>
    <row r="48" spans="1:10">
      <c r="B48" t="s">
        <v>26</v>
      </c>
      <c r="D48">
        <v>14</v>
      </c>
      <c r="E48">
        <v>0</v>
      </c>
      <c r="F48">
        <f t="shared" si="8"/>
        <v>0</v>
      </c>
      <c r="G48">
        <f t="shared" si="7"/>
        <v>0</v>
      </c>
    </row>
    <row r="49" spans="1:10">
      <c r="B49" t="s">
        <v>27</v>
      </c>
      <c r="D49">
        <v>21</v>
      </c>
      <c r="E49">
        <v>0</v>
      </c>
      <c r="F49">
        <f t="shared" si="8"/>
        <v>0</v>
      </c>
      <c r="G49">
        <f t="shared" si="7"/>
        <v>0</v>
      </c>
    </row>
    <row r="50" spans="1:10">
      <c r="A50" t="s">
        <v>34</v>
      </c>
      <c r="B50" t="s">
        <v>20</v>
      </c>
      <c r="C50" t="s">
        <v>28</v>
      </c>
      <c r="D50">
        <v>37</v>
      </c>
      <c r="E50">
        <v>0</v>
      </c>
      <c r="F50">
        <f>E50/D50</f>
        <v>0</v>
      </c>
      <c r="G50">
        <f>F50*100</f>
        <v>0</v>
      </c>
      <c r="H50">
        <f>AVERAGE(G50:G54)</f>
        <v>0.51282051282051277</v>
      </c>
      <c r="I50">
        <f>STDEV(G50:G54)</f>
        <v>1.146701526922969</v>
      </c>
      <c r="J50">
        <f>I50/SQRT(5)</f>
        <v>0.51282051282051277</v>
      </c>
    </row>
    <row r="51" spans="1:10">
      <c r="B51" t="s">
        <v>29</v>
      </c>
      <c r="D51">
        <v>38</v>
      </c>
      <c r="E51">
        <v>0</v>
      </c>
      <c r="F51">
        <f t="shared" ref="F51:F54" si="9">E51/D51</f>
        <v>0</v>
      </c>
      <c r="G51">
        <f t="shared" ref="G51:G54" si="10">F51*100</f>
        <v>0</v>
      </c>
    </row>
    <row r="52" spans="1:10">
      <c r="B52" t="s">
        <v>30</v>
      </c>
      <c r="D52">
        <v>39</v>
      </c>
      <c r="E52">
        <v>1</v>
      </c>
      <c r="F52">
        <f t="shared" si="9"/>
        <v>2.564102564102564E-2</v>
      </c>
      <c r="G52">
        <f t="shared" si="10"/>
        <v>2.5641025641025639</v>
      </c>
    </row>
    <row r="53" spans="1:10">
      <c r="B53" t="s">
        <v>25</v>
      </c>
      <c r="D53">
        <v>34</v>
      </c>
      <c r="E53">
        <v>0</v>
      </c>
      <c r="F53">
        <f t="shared" si="9"/>
        <v>0</v>
      </c>
      <c r="G53">
        <f t="shared" si="10"/>
        <v>0</v>
      </c>
    </row>
    <row r="54" spans="1:10">
      <c r="B54" t="s">
        <v>26</v>
      </c>
      <c r="D54">
        <v>40</v>
      </c>
      <c r="E54">
        <v>0</v>
      </c>
      <c r="F54">
        <f t="shared" si="9"/>
        <v>0</v>
      </c>
      <c r="G54">
        <f t="shared" si="10"/>
        <v>0</v>
      </c>
    </row>
    <row r="55" spans="1:10">
      <c r="A55" t="s">
        <v>34</v>
      </c>
      <c r="B55" t="s">
        <v>18</v>
      </c>
      <c r="C55" t="s">
        <v>31</v>
      </c>
      <c r="D55">
        <v>39</v>
      </c>
      <c r="E55">
        <v>22</v>
      </c>
      <c r="F55">
        <f>E55/D55</f>
        <v>0.5641025641025641</v>
      </c>
      <c r="G55">
        <f>F55*100</f>
        <v>56.410256410256409</v>
      </c>
      <c r="H55">
        <f>AVERAGE(F55:F59)</f>
        <v>0.36414970536709668</v>
      </c>
      <c r="I55">
        <f>STDEV(G55:G59)</f>
        <v>29.426628400388193</v>
      </c>
      <c r="J55">
        <f>I55/SQRT(5)</f>
        <v>13.159988290378779</v>
      </c>
    </row>
    <row r="56" spans="1:10">
      <c r="B56" t="s">
        <v>12</v>
      </c>
      <c r="D56">
        <v>30</v>
      </c>
      <c r="E56">
        <v>18</v>
      </c>
      <c r="F56">
        <f>E56/D56</f>
        <v>0.6</v>
      </c>
      <c r="G56">
        <f>F56*100</f>
        <v>60</v>
      </c>
    </row>
    <row r="57" spans="1:10">
      <c r="B57" t="s">
        <v>14</v>
      </c>
      <c r="D57">
        <v>28</v>
      </c>
      <c r="E57">
        <v>16</v>
      </c>
      <c r="F57">
        <f>E57/D57</f>
        <v>0.5714285714285714</v>
      </c>
      <c r="G57">
        <f>F57*100</f>
        <v>57.142857142857139</v>
      </c>
    </row>
    <row r="58" spans="1:10">
      <c r="B58" t="s">
        <v>15</v>
      </c>
      <c r="D58">
        <v>50</v>
      </c>
      <c r="E58">
        <v>1</v>
      </c>
      <c r="F58">
        <f>E58/D58</f>
        <v>0.02</v>
      </c>
      <c r="G58">
        <f>F58*100</f>
        <v>2</v>
      </c>
    </row>
    <row r="59" spans="1:10">
      <c r="B59" t="s">
        <v>16</v>
      </c>
      <c r="D59">
        <v>46</v>
      </c>
      <c r="E59">
        <v>3</v>
      </c>
      <c r="F59">
        <f>E59/D59</f>
        <v>6.5217391304347824E-2</v>
      </c>
      <c r="G59">
        <f>F59*100</f>
        <v>6.5217391304347823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2017-05-03T19:15:31Z</dcterms:created>
  <dcterms:modified xsi:type="dcterms:W3CDTF">2017-05-03T21:01:33Z</dcterms:modified>
</cp:coreProperties>
</file>