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10460" yWindow="6340" windowWidth="28160" windowHeight="16880" tabRatio="500"/>
  </bookViews>
  <sheets>
    <sheet name="Figure 3B, 3C, 3D &amp; 3E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0" i="1" l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40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40" i="1"/>
  <c r="F240" i="1"/>
  <c r="E240" i="1"/>
  <c r="D240" i="1"/>
  <c r="H239" i="1"/>
  <c r="G239" i="1"/>
  <c r="F239" i="1"/>
  <c r="E239" i="1"/>
  <c r="D239" i="1"/>
  <c r="B23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7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7" i="1"/>
  <c r="F217" i="1"/>
  <c r="E217" i="1"/>
  <c r="D217" i="1"/>
  <c r="H216" i="1"/>
  <c r="G216" i="1"/>
  <c r="F216" i="1"/>
  <c r="E216" i="1"/>
  <c r="D216" i="1"/>
  <c r="B216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5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5" i="1"/>
  <c r="F195" i="1"/>
  <c r="E195" i="1"/>
  <c r="D195" i="1"/>
  <c r="H194" i="1"/>
  <c r="G194" i="1"/>
  <c r="F194" i="1"/>
  <c r="E194" i="1"/>
  <c r="D194" i="1"/>
  <c r="B19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2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2" i="1"/>
  <c r="F172" i="1"/>
  <c r="E172" i="1"/>
  <c r="D172" i="1"/>
  <c r="H171" i="1"/>
  <c r="G171" i="1"/>
  <c r="F171" i="1"/>
  <c r="E171" i="1"/>
  <c r="D171" i="1"/>
  <c r="B171" i="1"/>
  <c r="O137" i="1"/>
  <c r="O138" i="1"/>
  <c r="O139" i="1"/>
  <c r="O140" i="1"/>
  <c r="O141" i="1"/>
  <c r="O142" i="1"/>
  <c r="O143" i="1"/>
  <c r="O144" i="1"/>
  <c r="O145" i="1"/>
  <c r="O146" i="1"/>
  <c r="O148" i="1"/>
  <c r="N137" i="1"/>
  <c r="N138" i="1"/>
  <c r="N139" i="1"/>
  <c r="N140" i="1"/>
  <c r="N141" i="1"/>
  <c r="N142" i="1"/>
  <c r="N143" i="1"/>
  <c r="N144" i="1"/>
  <c r="N145" i="1"/>
  <c r="N146" i="1"/>
  <c r="N148" i="1"/>
  <c r="M137" i="1"/>
  <c r="M138" i="1"/>
  <c r="M139" i="1"/>
  <c r="M140" i="1"/>
  <c r="M141" i="1"/>
  <c r="M142" i="1"/>
  <c r="M143" i="1"/>
  <c r="M144" i="1"/>
  <c r="M145" i="1"/>
  <c r="M146" i="1"/>
  <c r="M148" i="1"/>
  <c r="L137" i="1"/>
  <c r="L138" i="1"/>
  <c r="L139" i="1"/>
  <c r="L140" i="1"/>
  <c r="L141" i="1"/>
  <c r="L142" i="1"/>
  <c r="L143" i="1"/>
  <c r="L144" i="1"/>
  <c r="L145" i="1"/>
  <c r="L146" i="1"/>
  <c r="L148" i="1"/>
  <c r="K148" i="1"/>
  <c r="I148" i="1"/>
  <c r="H148" i="1"/>
  <c r="G148" i="1"/>
  <c r="F148" i="1"/>
  <c r="E148" i="1"/>
  <c r="C148" i="1"/>
  <c r="O147" i="1"/>
  <c r="N147" i="1"/>
  <c r="M147" i="1"/>
  <c r="L147" i="1"/>
  <c r="K147" i="1"/>
  <c r="I147" i="1"/>
  <c r="H147" i="1"/>
  <c r="G147" i="1"/>
  <c r="F147" i="1"/>
  <c r="E147" i="1"/>
  <c r="O122" i="1"/>
  <c r="O123" i="1"/>
  <c r="O124" i="1"/>
  <c r="O125" i="1"/>
  <c r="O126" i="1"/>
  <c r="O127" i="1"/>
  <c r="O128" i="1"/>
  <c r="O129" i="1"/>
  <c r="O130" i="1"/>
  <c r="O131" i="1"/>
  <c r="O133" i="1"/>
  <c r="N122" i="1"/>
  <c r="N123" i="1"/>
  <c r="N124" i="1"/>
  <c r="N125" i="1"/>
  <c r="N126" i="1"/>
  <c r="N127" i="1"/>
  <c r="N128" i="1"/>
  <c r="N129" i="1"/>
  <c r="N130" i="1"/>
  <c r="N131" i="1"/>
  <c r="N133" i="1"/>
  <c r="M122" i="1"/>
  <c r="M123" i="1"/>
  <c r="M124" i="1"/>
  <c r="M125" i="1"/>
  <c r="M126" i="1"/>
  <c r="M127" i="1"/>
  <c r="M128" i="1"/>
  <c r="M129" i="1"/>
  <c r="M130" i="1"/>
  <c r="M131" i="1"/>
  <c r="M133" i="1"/>
  <c r="L122" i="1"/>
  <c r="L123" i="1"/>
  <c r="L124" i="1"/>
  <c r="L125" i="1"/>
  <c r="L126" i="1"/>
  <c r="L127" i="1"/>
  <c r="L128" i="1"/>
  <c r="L129" i="1"/>
  <c r="L130" i="1"/>
  <c r="L131" i="1"/>
  <c r="L133" i="1"/>
  <c r="K133" i="1"/>
  <c r="I133" i="1"/>
  <c r="H133" i="1"/>
  <c r="G133" i="1"/>
  <c r="F133" i="1"/>
  <c r="E133" i="1"/>
  <c r="C133" i="1"/>
  <c r="O132" i="1"/>
  <c r="N132" i="1"/>
  <c r="M132" i="1"/>
  <c r="L132" i="1"/>
  <c r="K132" i="1"/>
  <c r="I132" i="1"/>
  <c r="H132" i="1"/>
  <c r="G132" i="1"/>
  <c r="F132" i="1"/>
  <c r="E132" i="1"/>
  <c r="O106" i="1"/>
  <c r="O107" i="1"/>
  <c r="O108" i="1"/>
  <c r="O109" i="1"/>
  <c r="O110" i="1"/>
  <c r="O111" i="1"/>
  <c r="O112" i="1"/>
  <c r="O113" i="1"/>
  <c r="O114" i="1"/>
  <c r="O115" i="1"/>
  <c r="O117" i="1"/>
  <c r="N106" i="1"/>
  <c r="N107" i="1"/>
  <c r="N108" i="1"/>
  <c r="N109" i="1"/>
  <c r="N110" i="1"/>
  <c r="N111" i="1"/>
  <c r="N112" i="1"/>
  <c r="N113" i="1"/>
  <c r="N114" i="1"/>
  <c r="N115" i="1"/>
  <c r="N117" i="1"/>
  <c r="M106" i="1"/>
  <c r="M107" i="1"/>
  <c r="M108" i="1"/>
  <c r="M109" i="1"/>
  <c r="M110" i="1"/>
  <c r="M111" i="1"/>
  <c r="M112" i="1"/>
  <c r="M113" i="1"/>
  <c r="M114" i="1"/>
  <c r="M115" i="1"/>
  <c r="M117" i="1"/>
  <c r="L106" i="1"/>
  <c r="L107" i="1"/>
  <c r="L108" i="1"/>
  <c r="L109" i="1"/>
  <c r="L110" i="1"/>
  <c r="L111" i="1"/>
  <c r="L112" i="1"/>
  <c r="L113" i="1"/>
  <c r="L114" i="1"/>
  <c r="L115" i="1"/>
  <c r="L117" i="1"/>
  <c r="K117" i="1"/>
  <c r="I117" i="1"/>
  <c r="H117" i="1"/>
  <c r="G117" i="1"/>
  <c r="F117" i="1"/>
  <c r="E117" i="1"/>
  <c r="C117" i="1"/>
  <c r="O116" i="1"/>
  <c r="N116" i="1"/>
  <c r="M116" i="1"/>
  <c r="L116" i="1"/>
  <c r="K116" i="1"/>
  <c r="I116" i="1"/>
  <c r="H116" i="1"/>
  <c r="G116" i="1"/>
  <c r="F116" i="1"/>
  <c r="E116" i="1"/>
  <c r="O91" i="1"/>
  <c r="O92" i="1"/>
  <c r="O93" i="1"/>
  <c r="O94" i="1"/>
  <c r="O95" i="1"/>
  <c r="O96" i="1"/>
  <c r="O97" i="1"/>
  <c r="O98" i="1"/>
  <c r="O99" i="1"/>
  <c r="O100" i="1"/>
  <c r="O102" i="1"/>
  <c r="N91" i="1"/>
  <c r="N92" i="1"/>
  <c r="N93" i="1"/>
  <c r="N94" i="1"/>
  <c r="N95" i="1"/>
  <c r="N96" i="1"/>
  <c r="N97" i="1"/>
  <c r="N98" i="1"/>
  <c r="N99" i="1"/>
  <c r="N100" i="1"/>
  <c r="N102" i="1"/>
  <c r="M91" i="1"/>
  <c r="M92" i="1"/>
  <c r="M93" i="1"/>
  <c r="M94" i="1"/>
  <c r="M95" i="1"/>
  <c r="M96" i="1"/>
  <c r="M97" i="1"/>
  <c r="M98" i="1"/>
  <c r="M99" i="1"/>
  <c r="M100" i="1"/>
  <c r="M102" i="1"/>
  <c r="L91" i="1"/>
  <c r="L92" i="1"/>
  <c r="L93" i="1"/>
  <c r="L94" i="1"/>
  <c r="L95" i="1"/>
  <c r="L96" i="1"/>
  <c r="L97" i="1"/>
  <c r="L98" i="1"/>
  <c r="L99" i="1"/>
  <c r="L100" i="1"/>
  <c r="L102" i="1"/>
  <c r="K102" i="1"/>
  <c r="I102" i="1"/>
  <c r="H102" i="1"/>
  <c r="G102" i="1"/>
  <c r="F102" i="1"/>
  <c r="E102" i="1"/>
  <c r="C102" i="1"/>
  <c r="O101" i="1"/>
  <c r="N101" i="1"/>
  <c r="M101" i="1"/>
  <c r="L101" i="1"/>
  <c r="K101" i="1"/>
  <c r="I101" i="1"/>
  <c r="H101" i="1"/>
  <c r="G101" i="1"/>
  <c r="F101" i="1"/>
  <c r="E101" i="1"/>
  <c r="E85" i="1"/>
  <c r="C85" i="1"/>
  <c r="E84" i="1"/>
  <c r="E65" i="1"/>
  <c r="C65" i="1"/>
  <c r="E64" i="1"/>
  <c r="E43" i="1"/>
  <c r="C43" i="1"/>
  <c r="E42" i="1"/>
  <c r="E23" i="1"/>
  <c r="C23" i="1"/>
  <c r="E22" i="1"/>
</calcChain>
</file>

<file path=xl/sharedStrings.xml><?xml version="1.0" encoding="utf-8"?>
<sst xmlns="http://schemas.openxmlformats.org/spreadsheetml/2006/main" count="554" uniqueCount="132">
  <si>
    <t>Slice Patch Clamp Experiments (main figure)</t>
  </si>
  <si>
    <t>Voltage Clamp - 0.1 Hz Stimulation  - Cholinergic Interneurons - Figure 3B</t>
  </si>
  <si>
    <t>mouse ID</t>
  </si>
  <si>
    <t>psnt day</t>
  </si>
  <si>
    <t>genotype</t>
  </si>
  <si>
    <t>peak amp (pA)</t>
  </si>
  <si>
    <t>CNQX</t>
  </si>
  <si>
    <t>ctrl</t>
  </si>
  <si>
    <t>rec15a</t>
  </si>
  <si>
    <t xml:space="preserve">rec15b </t>
  </si>
  <si>
    <t>rec16a</t>
  </si>
  <si>
    <t>average</t>
  </si>
  <si>
    <t>n=</t>
  </si>
  <si>
    <t>SEM</t>
  </si>
  <si>
    <t>het</t>
  </si>
  <si>
    <t xml:space="preserve">het </t>
  </si>
  <si>
    <t>rec16b</t>
  </si>
  <si>
    <t>rec16c</t>
  </si>
  <si>
    <t>Voltage Clamp - 0.1 Hz Stimulation  - Spiny Projections Neurons - Figure 3B</t>
  </si>
  <si>
    <t>rec15b</t>
  </si>
  <si>
    <t>Voltage Clamp - 20 Hz Stimulation  - Cholinergic Interneurons - Figure 3C</t>
  </si>
  <si>
    <t>Percentage of 1st response</t>
  </si>
  <si>
    <t>peak amp 1st peak</t>
  </si>
  <si>
    <t>peak amp 2nd peak</t>
  </si>
  <si>
    <t>peak amp 3rd peak</t>
  </si>
  <si>
    <t>peak amp 4th peak</t>
  </si>
  <si>
    <t>peak amp 5th peak</t>
  </si>
  <si>
    <t>1st Peak</t>
  </si>
  <si>
    <t>2nd Peak</t>
  </si>
  <si>
    <t>3rd Peak</t>
  </si>
  <si>
    <t>4th Peak</t>
  </si>
  <si>
    <t>5th Peak</t>
  </si>
  <si>
    <t>Voltage Clamp - 20 Hz Stimulation  - Spiny Projection Neurons - Figure 3C</t>
  </si>
  <si>
    <t xml:space="preserve">rec15a Cell 3 </t>
  </si>
  <si>
    <t xml:space="preserve">rec15a Cell 5 </t>
  </si>
  <si>
    <t>rec15b Cell 2</t>
  </si>
  <si>
    <t>rec15b Cell 3</t>
  </si>
  <si>
    <t>rec15b Cell 4</t>
  </si>
  <si>
    <t>rec16a Cell 1</t>
  </si>
  <si>
    <t>rec16a Cell 3</t>
  </si>
  <si>
    <t>1931 Cell 2</t>
  </si>
  <si>
    <t>1930 Cell 1</t>
  </si>
  <si>
    <t>1749 Cell 2</t>
  </si>
  <si>
    <t>1749 Cell 3</t>
  </si>
  <si>
    <t>rec16b Cell 3</t>
  </si>
  <si>
    <t>1762 Cell 2</t>
  </si>
  <si>
    <t>1762 Cell 3</t>
  </si>
  <si>
    <t>1766 Cell 2</t>
  </si>
  <si>
    <t>1764 Cell 3</t>
  </si>
  <si>
    <t>1927 Cell 1</t>
  </si>
  <si>
    <t>1933 Cell 1</t>
  </si>
  <si>
    <t>1934 Cell 1</t>
  </si>
  <si>
    <t>Curent Clamp - 20 Hz Stimulation  - Cholinergic Interneuons - Figure 3D</t>
  </si>
  <si>
    <t>mouseID</t>
  </si>
  <si>
    <t xml:space="preserve">Baseline 2 sec </t>
  </si>
  <si>
    <t xml:space="preserve">Post- Stimulation 0 - 0.5 ms </t>
  </si>
  <si>
    <t xml:space="preserve">Post-Stimulation 0.5 - 1 ms </t>
  </si>
  <si>
    <t xml:space="preserve">Fire Ratio 0 - 0.5 ms </t>
  </si>
  <si>
    <t xml:space="preserve">Fire Ratio 0.5 - 1 ms </t>
  </si>
  <si>
    <t>CTRL</t>
  </si>
  <si>
    <t xml:space="preserve">mice= </t>
  </si>
  <si>
    <t>HET</t>
  </si>
  <si>
    <t>Average</t>
  </si>
  <si>
    <t>Curent Clamp - 20 Hz Stimulation  - Cholinergic Interneuons - Figure 3E - firing ration in 250 ms window bewteen 0.5 and 1 sec</t>
  </si>
  <si>
    <t xml:space="preserve">Post- Stimulation 0.5-0.75 ms </t>
  </si>
  <si>
    <t xml:space="preserve">Post-Stimulation 0.75 - 1 ms </t>
  </si>
  <si>
    <t xml:space="preserve">Fire Ratio 0.5 - 0.75 ms </t>
  </si>
  <si>
    <t xml:space="preserve">Fire Ratio 0.75-1ms </t>
  </si>
  <si>
    <t>STATISTICS</t>
  </si>
  <si>
    <t>Figure 3B (ChL VC recordings) - Univariate Analysis of Variance - ANOVA 2 (genotype) x 2 (cell type) 0.1 Hz stimulation</t>
  </si>
  <si>
    <t>Tests of Between-Subjects Effects</t>
  </si>
  <si>
    <t xml:space="preserve">Dependent Variable: </t>
  </si>
  <si>
    <t>Amplitude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</si>
  <si>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</si>
  <si>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</si>
  <si>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</si>
  <si>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</si>
  <si>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</si>
  <si>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</si>
  <si>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</si>
  <si>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</si>
  <si>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b</t>
    </r>
  </si>
  <si>
    <t>Corrected Model</t>
  </si>
  <si>
    <r>
      <rPr>
        <sz val="12"/>
        <color rgb="FF000000"/>
        <rFont val="Arial"/>
        <family val="2"/>
      </rPr>
      <t>24041.752</t>
    </r>
    <r>
      <rPr>
        <vertAlign val="superscript"/>
        <sz val="12"/>
        <color rgb="FF000000"/>
        <rFont val="Arial"/>
      </rPr>
      <t>a</t>
    </r>
  </si>
  <si>
    <t>Intercept</t>
  </si>
  <si>
    <t>celtype</t>
  </si>
  <si>
    <t>genotype * celtype</t>
  </si>
  <si>
    <t>Error</t>
  </si>
  <si>
    <t>Total</t>
  </si>
  <si>
    <t>Corrected Total</t>
  </si>
  <si>
    <t>Figure 3C (ChL VC recordings) -Amplitude of First responses in ChI and SPNs - Mann-Whitney U test</t>
  </si>
  <si>
    <r>
      <rPr>
        <sz val="12"/>
        <color rgb="FF000000"/>
        <rFont val="Arial Bold"/>
      </rPr>
      <t>Test Statistics</t>
    </r>
    <r>
      <rPr>
        <vertAlign val="superscript"/>
        <sz val="12"/>
        <color rgb="FF000000"/>
        <rFont val="Arial Bold"/>
      </rPr>
      <t>a</t>
    </r>
  </si>
  <si>
    <t>celltype</t>
  </si>
  <si>
    <t>peakamp</t>
  </si>
  <si>
    <t>ChI</t>
  </si>
  <si>
    <t>Mann-Whitney U</t>
  </si>
  <si>
    <t>Wilcoxon W</t>
  </si>
  <si>
    <t>Z</t>
  </si>
  <si>
    <t>Asymp. Sig. (2-tailed)</t>
  </si>
  <si>
    <t>Exact Sig. [2*(1-tailed Sig.)]</t>
  </si>
  <si>
    <r>
      <rPr>
        <sz val="12"/>
        <color rgb="FF000000"/>
        <rFont val="Arial"/>
        <family val="2"/>
      </rPr>
      <t>.143</t>
    </r>
    <r>
      <rPr>
        <vertAlign val="superscript"/>
        <sz val="12"/>
        <color rgb="FF000000"/>
        <rFont val="Arial"/>
      </rPr>
      <t>b</t>
    </r>
  </si>
  <si>
    <t>SPN</t>
  </si>
  <si>
    <r>
      <rPr>
        <sz val="12"/>
        <color rgb="FF000000"/>
        <rFont val="Arial"/>
        <family val="2"/>
      </rPr>
      <t>.912</t>
    </r>
    <r>
      <rPr>
        <vertAlign val="superscript"/>
        <sz val="12"/>
        <color rgb="FF000000"/>
        <rFont val="Arial"/>
      </rPr>
      <t>b</t>
    </r>
  </si>
  <si>
    <t>Figure 3C (ChL VC recordings) - Univariate Analysis of Variance - RM ANOVA 2 (genotype) x 4 (pulses) at 20 Hz stimulation for ChI and SPNs (percentage of first response)</t>
  </si>
  <si>
    <t xml:space="preserve"> ChI</t>
  </si>
  <si>
    <r>
      <rPr>
        <sz val="12"/>
        <color rgb="FF000000"/>
        <rFont val="Arial Bold"/>
      </rPr>
      <t>Tests of Within-Subjects Effects</t>
    </r>
    <r>
      <rPr>
        <vertAlign val="superscript"/>
        <sz val="12"/>
        <color rgb="FF000000"/>
        <rFont val="Arial Bold"/>
      </rPr>
      <t>a</t>
    </r>
  </si>
  <si>
    <t xml:space="preserve">Measure: </t>
  </si>
  <si>
    <t>MEASURE_1</t>
  </si>
  <si>
    <t>pulses</t>
  </si>
  <si>
    <t>Sphericity Assumed</t>
  </si>
  <si>
    <t>Greenhouse-Geisser</t>
  </si>
  <si>
    <t>Huynh-Feldt</t>
  </si>
  <si>
    <t>Lower-bound</t>
  </si>
  <si>
    <t>pulses * genotype</t>
  </si>
  <si>
    <t>Error(pulses)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</si>
  <si>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</si>
  <si>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Transformed Variable: </t>
  </si>
  <si>
    <t>Figure 3D (ChL CC recordings) - Univariate Analysis of Variance - Genotype effect on Firing Ratio between 0 to 0.5 sec</t>
  </si>
  <si>
    <t>Ratio0to500</t>
  </si>
  <si>
    <r>
      <rPr>
        <sz val="12"/>
        <color rgb="FF000000"/>
        <rFont val="Arial"/>
        <family val="2"/>
      </rPr>
      <t>41.126</t>
    </r>
    <r>
      <rPr>
        <vertAlign val="superscript"/>
        <sz val="12"/>
        <color rgb="FF000000"/>
        <rFont val="Arial"/>
      </rPr>
      <t>a</t>
    </r>
  </si>
  <si>
    <t>a. R Squared = .174 (Adjusted R Squared = .149)</t>
  </si>
  <si>
    <t>Figure 3D (ChL CC recordings) - Univariate Analysis of Variance - Genotype effect on Firing Ratio between 0.5 to 1 sec after stimulation</t>
  </si>
  <si>
    <t>Ratio500to1k</t>
  </si>
  <si>
    <r>
      <rPr>
        <sz val="12"/>
        <color rgb="FF000000"/>
        <rFont val="Arial"/>
        <family val="2"/>
      </rPr>
      <t>.360</t>
    </r>
    <r>
      <rPr>
        <vertAlign val="superscript"/>
        <sz val="12"/>
        <color rgb="FF000000"/>
        <rFont val="Arial"/>
      </rPr>
      <t>a</t>
    </r>
  </si>
  <si>
    <t>a. R Squared = .062 (Adjusted R Squared = .034)</t>
  </si>
  <si>
    <t>Figure 3E (ChL CC recordings) - Univariate Analysis of Variance - Genotype effect on Firing Ratio between 0.5 to 1 sec after stimulation in 250 ms window</t>
  </si>
  <si>
    <t>one-way ANOVA</t>
  </si>
  <si>
    <t>Sum of Squares</t>
  </si>
  <si>
    <t>window500</t>
  </si>
  <si>
    <t>Between Groups</t>
  </si>
  <si>
    <t>Within Groups</t>
  </si>
  <si>
    <t>window750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</si>
</sst>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####.000"/>
    <numFmt numFmtId="167" formatCode="###0"/>
    <numFmt numFmtId="168" formatCode="###0.000"/>
  </numFmts>
  <fonts count="16" x14ac:knownFonts="1">
    <font>
      <sz val="12"/>
      <color theme="1"/>
      <name val="Calibri"/>
      <family val="2"/>
      <scheme val="minor"/>
    </font>
    <font>
      <sz val="20"/>
      <name val="Verdana"/>
    </font>
    <font>
      <sz val="18"/>
      <color theme="1"/>
      <name val="Calibri"/>
      <scheme val="minor"/>
    </font>
    <font>
      <sz val="20"/>
      <color theme="1"/>
      <name val="Calibri"/>
      <scheme val="minor"/>
    </font>
    <font>
      <b/>
      <sz val="18"/>
      <color rgb="FF000000"/>
      <name val="SansSerif"/>
    </font>
    <font>
      <b/>
      <sz val="14"/>
      <color theme="1"/>
      <name val="Calibri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 Bold"/>
      <family val="2"/>
    </font>
    <font>
      <b/>
      <sz val="26"/>
      <color theme="9" tint="-0.249977111117893"/>
      <name val="Calibri"/>
      <scheme val="minor"/>
    </font>
    <font>
      <b/>
      <sz val="18"/>
      <color theme="1"/>
      <name val="Calibri"/>
      <scheme val="minor"/>
    </font>
    <font>
      <vertAlign val="superscript"/>
      <sz val="12"/>
      <color rgb="FF000000"/>
      <name val="Arial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b/>
      <sz val="18"/>
      <name val="Calibri"/>
      <scheme val="minor"/>
    </font>
    <font>
      <sz val="10"/>
      <name val="Verdana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</borders>
  <cellStyleXfs count="1799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25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2" fillId="3" borderId="0" xfId="0" applyFont="1" applyFill="1"/>
    <xf numFmtId="0" fontId="0" fillId="0" borderId="0" xfId="0" applyFill="1" applyBorder="1"/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Alignment="1">
      <alignment horizontal="right"/>
    </xf>
    <xf numFmtId="164" fontId="0" fillId="0" borderId="0" xfId="0" applyNumberFormat="1" applyBorder="1"/>
    <xf numFmtId="0" fontId="2" fillId="0" borderId="0" xfId="0" applyFont="1" applyFill="1" applyBorder="1"/>
    <xf numFmtId="164" fontId="0" fillId="0" borderId="0" xfId="0" applyNumberFormat="1"/>
    <xf numFmtId="164" fontId="0" fillId="5" borderId="0" xfId="0" applyNumberFormat="1" applyFill="1" applyBorder="1" applyAlignment="1">
      <alignment horizontal="right"/>
    </xf>
    <xf numFmtId="164" fontId="0" fillId="5" borderId="0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Fill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wrapText="1" shrinkToFit="1"/>
    </xf>
    <xf numFmtId="164" fontId="0" fillId="6" borderId="0" xfId="0" applyNumberFormat="1" applyFill="1" applyBorder="1" applyAlignment="1">
      <alignment horizontal="right"/>
    </xf>
    <xf numFmtId="164" fontId="0" fillId="6" borderId="0" xfId="0" applyNumberFormat="1" applyFill="1" applyBorder="1"/>
    <xf numFmtId="165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165" fontId="0" fillId="0" borderId="0" xfId="0" applyNumberFormat="1" applyFont="1"/>
    <xf numFmtId="165" fontId="0" fillId="0" borderId="0" xfId="0" applyNumberFormat="1" applyFont="1" applyBorder="1"/>
    <xf numFmtId="0" fontId="5" fillId="4" borderId="4" xfId="0" applyFont="1" applyFill="1" applyBorder="1" applyAlignment="1">
      <alignment horizontal="center"/>
    </xf>
    <xf numFmtId="0" fontId="0" fillId="4" borderId="0" xfId="0" applyFill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0" xfId="0" applyFill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8" xfId="0" applyNumberFormat="1" applyFill="1" applyBorder="1"/>
    <xf numFmtId="2" fontId="0" fillId="0" borderId="0" xfId="0" applyNumberFormat="1" applyFill="1" applyBorder="1"/>
    <xf numFmtId="164" fontId="0" fillId="5" borderId="8" xfId="0" applyNumberFormat="1" applyFill="1" applyBorder="1"/>
    <xf numFmtId="164" fontId="0" fillId="5" borderId="9" xfId="0" applyNumberFormat="1" applyFill="1" applyBorder="1"/>
    <xf numFmtId="164" fontId="0" fillId="5" borderId="0" xfId="0" applyNumberFormat="1" applyFill="1"/>
    <xf numFmtId="164" fontId="0" fillId="5" borderId="10" xfId="0" applyNumberFormat="1" applyFill="1" applyBorder="1"/>
    <xf numFmtId="164" fontId="0" fillId="5" borderId="4" xfId="0" applyNumberFormat="1" applyFill="1" applyBorder="1"/>
    <xf numFmtId="164" fontId="0" fillId="5" borderId="11" xfId="0" applyNumberFormat="1" applyFill="1" applyBorder="1"/>
    <xf numFmtId="164" fontId="0" fillId="6" borderId="8" xfId="0" applyNumberFormat="1" applyFill="1" applyBorder="1"/>
    <xf numFmtId="164" fontId="0" fillId="6" borderId="9" xfId="0" applyNumberFormat="1" applyFill="1" applyBorder="1"/>
    <xf numFmtId="164" fontId="0" fillId="6" borderId="0" xfId="0" applyNumberFormat="1" applyFill="1"/>
    <xf numFmtId="164" fontId="0" fillId="6" borderId="10" xfId="0" applyNumberFormat="1" applyFill="1" applyBorder="1"/>
    <xf numFmtId="164" fontId="0" fillId="6" borderId="4" xfId="0" applyNumberFormat="1" applyFill="1" applyBorder="1"/>
    <xf numFmtId="164" fontId="0" fillId="6" borderId="11" xfId="0" applyNumberFormat="1" applyFill="1" applyBorder="1"/>
    <xf numFmtId="0" fontId="0" fillId="4" borderId="12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164" fontId="0" fillId="0" borderId="13" xfId="0" applyNumberFormat="1" applyBorder="1"/>
    <xf numFmtId="164" fontId="0" fillId="0" borderId="9" xfId="0" applyNumberFormat="1" applyFill="1" applyBorder="1"/>
    <xf numFmtId="0" fontId="7" fillId="0" borderId="0" xfId="1" applyFont="1" applyFill="1" applyBorder="1" applyAlignment="1">
      <alignment horizontal="left" vertical="top" wrapText="1"/>
    </xf>
    <xf numFmtId="0" fontId="7" fillId="0" borderId="0" xfId="2" applyFont="1" applyFill="1" applyBorder="1" applyAlignment="1">
      <alignment horizontal="left" vertical="top" wrapText="1"/>
    </xf>
    <xf numFmtId="166" fontId="7" fillId="0" borderId="0" xfId="3" applyNumberFormat="1" applyFont="1" applyFill="1" applyBorder="1" applyAlignment="1">
      <alignment horizontal="right" vertical="center"/>
    </xf>
    <xf numFmtId="167" fontId="7" fillId="0" borderId="0" xfId="4" applyNumberFormat="1" applyFont="1" applyFill="1" applyBorder="1" applyAlignment="1">
      <alignment horizontal="right" vertical="center"/>
    </xf>
    <xf numFmtId="166" fontId="7" fillId="0" borderId="0" xfId="5" applyNumberFormat="1" applyFont="1" applyFill="1" applyBorder="1" applyAlignment="1">
      <alignment horizontal="right" vertical="center"/>
    </xf>
    <xf numFmtId="168" fontId="7" fillId="0" borderId="0" xfId="6" applyNumberFormat="1" applyFont="1" applyFill="1" applyBorder="1" applyAlignment="1">
      <alignment horizontal="right" vertical="center"/>
    </xf>
    <xf numFmtId="166" fontId="7" fillId="0" borderId="0" xfId="7" applyNumberFormat="1" applyFont="1" applyFill="1" applyBorder="1" applyAlignment="1">
      <alignment horizontal="right" vertical="center"/>
    </xf>
    <xf numFmtId="0" fontId="8" fillId="0" borderId="0" xfId="8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left" vertical="top" wrapText="1"/>
    </xf>
    <xf numFmtId="0" fontId="7" fillId="0" borderId="0" xfId="10" applyFont="1" applyFill="1" applyBorder="1" applyAlignment="1">
      <alignment horizontal="left" vertical="top" wrapText="1"/>
    </xf>
    <xf numFmtId="166" fontId="7" fillId="0" borderId="0" xfId="11" applyNumberFormat="1" applyFont="1" applyFill="1" applyBorder="1" applyAlignment="1">
      <alignment horizontal="right" vertical="center"/>
    </xf>
    <xf numFmtId="167" fontId="7" fillId="0" borderId="0" xfId="12" applyNumberFormat="1" applyFont="1" applyFill="1" applyBorder="1" applyAlignment="1">
      <alignment horizontal="right" vertical="center"/>
    </xf>
    <xf numFmtId="166" fontId="7" fillId="0" borderId="0" xfId="13" applyNumberFormat="1" applyFont="1" applyFill="1" applyBorder="1" applyAlignment="1">
      <alignment horizontal="right" vertical="center"/>
    </xf>
    <xf numFmtId="0" fontId="7" fillId="0" borderId="0" xfId="14" applyFont="1" applyFill="1" applyBorder="1" applyAlignment="1">
      <alignment horizontal="left" vertical="center" wrapText="1"/>
    </xf>
    <xf numFmtId="0" fontId="7" fillId="0" borderId="0" xfId="15" applyFont="1" applyFill="1" applyBorder="1" applyAlignment="1">
      <alignment horizontal="left" vertical="center" wrapText="1"/>
    </xf>
    <xf numFmtId="0" fontId="7" fillId="0" borderId="0" xfId="16" applyFont="1" applyFill="1" applyBorder="1" applyAlignment="1">
      <alignment horizontal="center" vertical="center" wrapText="1"/>
    </xf>
    <xf numFmtId="168" fontId="7" fillId="0" borderId="0" xfId="17" applyNumberFormat="1" applyFont="1" applyFill="1" applyBorder="1" applyAlignment="1">
      <alignment horizontal="right" vertical="center"/>
    </xf>
    <xf numFmtId="0" fontId="7" fillId="0" borderId="0" xfId="18" applyFont="1" applyFill="1" applyBorder="1" applyAlignment="1">
      <alignment horizontal="left" vertical="center" wrapText="1"/>
    </xf>
    <xf numFmtId="0" fontId="7" fillId="0" borderId="0" xfId="19" applyFont="1" applyFill="1" applyBorder="1" applyAlignment="1">
      <alignment horizontal="left" vertical="center" wrapText="1"/>
    </xf>
    <xf numFmtId="0" fontId="7" fillId="0" borderId="0" xfId="20" applyFont="1" applyFill="1" applyBorder="1" applyAlignment="1">
      <alignment horizontal="left" wrapText="1"/>
    </xf>
    <xf numFmtId="0" fontId="7" fillId="0" borderId="0" xfId="21" applyFont="1" applyFill="1" applyBorder="1" applyAlignment="1">
      <alignment horizontal="left" wrapText="1"/>
    </xf>
    <xf numFmtId="0" fontId="7" fillId="0" borderId="0" xfId="22" applyFont="1" applyFill="1" applyBorder="1" applyAlignment="1">
      <alignment horizontal="left" wrapText="1"/>
    </xf>
    <xf numFmtId="0" fontId="7" fillId="0" borderId="0" xfId="23" applyFont="1" applyFill="1" applyBorder="1" applyAlignment="1">
      <alignment horizontal="center" wrapText="1"/>
    </xf>
    <xf numFmtId="0" fontId="7" fillId="0" borderId="0" xfId="24" applyFont="1" applyFill="1" applyBorder="1" applyAlignment="1">
      <alignment horizontal="center" wrapText="1"/>
    </xf>
    <xf numFmtId="0" fontId="7" fillId="0" borderId="0" xfId="25" applyFont="1" applyFill="1" applyBorder="1" applyAlignment="1">
      <alignment horizontal="center" wrapText="1"/>
    </xf>
    <xf numFmtId="0" fontId="7" fillId="0" borderId="0" xfId="26" applyFont="1" applyFill="1" applyBorder="1" applyAlignment="1">
      <alignment horizontal="left" vertical="top" wrapText="1"/>
    </xf>
    <xf numFmtId="0" fontId="7" fillId="0" borderId="0" xfId="27" applyFont="1" applyFill="1" applyBorder="1" applyAlignment="1">
      <alignment horizontal="left" vertical="top" wrapText="1"/>
    </xf>
    <xf numFmtId="0" fontId="7" fillId="0" borderId="0" xfId="28" applyFont="1" applyFill="1" applyBorder="1" applyAlignment="1">
      <alignment horizontal="left" vertical="top" wrapText="1"/>
    </xf>
    <xf numFmtId="168" fontId="7" fillId="0" borderId="0" xfId="29" applyNumberFormat="1" applyFont="1" applyFill="1" applyBorder="1" applyAlignment="1">
      <alignment horizontal="right" vertical="center"/>
    </xf>
    <xf numFmtId="167" fontId="7" fillId="0" borderId="0" xfId="30" applyNumberFormat="1" applyFont="1" applyFill="1" applyBorder="1" applyAlignment="1">
      <alignment horizontal="right" vertical="center"/>
    </xf>
    <xf numFmtId="168" fontId="7" fillId="0" borderId="0" xfId="31" applyNumberFormat="1" applyFont="1" applyFill="1" applyBorder="1" applyAlignment="1">
      <alignment horizontal="right" vertical="center"/>
    </xf>
    <xf numFmtId="166" fontId="7" fillId="0" borderId="0" xfId="32" applyNumberFormat="1" applyFont="1" applyFill="1" applyBorder="1" applyAlignment="1">
      <alignment horizontal="right" vertical="center"/>
    </xf>
    <xf numFmtId="0" fontId="7" fillId="0" borderId="0" xfId="33" applyFont="1" applyFill="1" applyBorder="1" applyAlignment="1">
      <alignment horizontal="left" vertical="top" wrapText="1"/>
    </xf>
    <xf numFmtId="0" fontId="7" fillId="0" borderId="0" xfId="34" applyFont="1" applyFill="1" applyBorder="1" applyAlignment="1">
      <alignment horizontal="left" vertical="top" wrapText="1"/>
    </xf>
    <xf numFmtId="0" fontId="7" fillId="0" borderId="0" xfId="35" applyFont="1" applyFill="1" applyBorder="1" applyAlignment="1">
      <alignment horizontal="left" vertical="top" wrapText="1"/>
    </xf>
    <xf numFmtId="168" fontId="7" fillId="0" borderId="0" xfId="36" applyNumberFormat="1" applyFont="1" applyFill="1" applyBorder="1" applyAlignment="1">
      <alignment horizontal="right" vertical="center"/>
    </xf>
    <xf numFmtId="168" fontId="7" fillId="0" borderId="0" xfId="37" applyNumberFormat="1" applyFont="1" applyFill="1" applyBorder="1" applyAlignment="1">
      <alignment horizontal="right" vertical="center"/>
    </xf>
    <xf numFmtId="166" fontId="7" fillId="0" borderId="0" xfId="38" applyNumberFormat="1" applyFont="1" applyFill="1" applyBorder="1" applyAlignment="1">
      <alignment horizontal="right" vertical="center"/>
    </xf>
    <xf numFmtId="164" fontId="0" fillId="5" borderId="13" xfId="0" applyNumberFormat="1" applyFill="1" applyBorder="1"/>
    <xf numFmtId="164" fontId="0" fillId="5" borderId="14" xfId="0" applyNumberFormat="1" applyFill="1" applyBorder="1"/>
    <xf numFmtId="167" fontId="7" fillId="0" borderId="0" xfId="39" applyNumberFormat="1" applyFont="1" applyFill="1" applyBorder="1" applyAlignment="1">
      <alignment horizontal="right" vertical="center"/>
    </xf>
    <xf numFmtId="0" fontId="7" fillId="0" borderId="0" xfId="34" applyFont="1" applyFill="1" applyBorder="1" applyAlignment="1">
      <alignment horizontal="left" vertical="top" wrapText="1"/>
    </xf>
    <xf numFmtId="0" fontId="7" fillId="0" borderId="0" xfId="40" applyFont="1" applyFill="1" applyBorder="1" applyAlignment="1">
      <alignment horizontal="left" vertical="center" wrapText="1"/>
    </xf>
    <xf numFmtId="0" fontId="7" fillId="0" borderId="0" xfId="41" applyFont="1" applyFill="1" applyBorder="1" applyAlignment="1">
      <alignment horizontal="left" vertical="center" wrapText="1"/>
    </xf>
    <xf numFmtId="164" fontId="0" fillId="6" borderId="13" xfId="0" applyNumberFormat="1" applyFill="1" applyBorder="1"/>
    <xf numFmtId="0" fontId="7" fillId="0" borderId="0" xfId="42" applyFont="1" applyFill="1" applyBorder="1" applyAlignment="1">
      <alignment horizontal="left" vertical="top" wrapText="1"/>
    </xf>
    <xf numFmtId="0" fontId="7" fillId="0" borderId="0" xfId="43" applyFont="1" applyFill="1" applyBorder="1" applyAlignment="1">
      <alignment horizontal="left" vertical="top" wrapText="1"/>
    </xf>
    <xf numFmtId="168" fontId="7" fillId="0" borderId="0" xfId="44" applyNumberFormat="1" applyFont="1" applyFill="1" applyBorder="1" applyAlignment="1">
      <alignment horizontal="right" vertical="center"/>
    </xf>
    <xf numFmtId="167" fontId="7" fillId="0" borderId="0" xfId="45" applyNumberFormat="1" applyFont="1" applyFill="1" applyBorder="1" applyAlignment="1">
      <alignment horizontal="right" vertical="center"/>
    </xf>
    <xf numFmtId="168" fontId="7" fillId="0" borderId="0" xfId="46" applyNumberFormat="1" applyFont="1" applyFill="1" applyBorder="1" applyAlignment="1">
      <alignment horizontal="right" vertical="center"/>
    </xf>
    <xf numFmtId="166" fontId="7" fillId="0" borderId="0" xfId="47" applyNumberFormat="1" applyFont="1" applyFill="1" applyBorder="1" applyAlignment="1">
      <alignment horizontal="right" vertical="center"/>
    </xf>
    <xf numFmtId="164" fontId="0" fillId="6" borderId="14" xfId="0" applyNumberFormat="1" applyFill="1" applyBorder="1"/>
    <xf numFmtId="0" fontId="2" fillId="0" borderId="0" xfId="0" applyFont="1" applyFill="1"/>
    <xf numFmtId="0" fontId="7" fillId="0" borderId="0" xfId="1" applyFont="1" applyFill="1" applyBorder="1" applyAlignment="1">
      <alignment horizontal="left" vertical="top" wrapText="1"/>
    </xf>
    <xf numFmtId="0" fontId="0" fillId="7" borderId="0" xfId="0" applyFill="1"/>
    <xf numFmtId="2" fontId="0" fillId="7" borderId="12" xfId="0" applyNumberFormat="1" applyFill="1" applyBorder="1"/>
    <xf numFmtId="2" fontId="0" fillId="0" borderId="13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0" xfId="0" applyFont="1"/>
    <xf numFmtId="0" fontId="0" fillId="0" borderId="0" xfId="0" applyFont="1" applyFill="1"/>
    <xf numFmtId="168" fontId="7" fillId="0" borderId="0" xfId="48" applyNumberFormat="1" applyFont="1" applyFill="1" applyBorder="1" applyAlignment="1">
      <alignment horizontal="right" vertical="center"/>
    </xf>
    <xf numFmtId="168" fontId="7" fillId="0" borderId="0" xfId="49" applyNumberFormat="1" applyFont="1" applyFill="1" applyBorder="1" applyAlignment="1">
      <alignment horizontal="right" vertical="center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/>
    <xf numFmtId="0" fontId="0" fillId="6" borderId="0" xfId="0" applyFont="1" applyFill="1"/>
    <xf numFmtId="0" fontId="0" fillId="6" borderId="0" xfId="0" applyFill="1"/>
    <xf numFmtId="0" fontId="9" fillId="0" borderId="0" xfId="0" applyFont="1"/>
    <xf numFmtId="0" fontId="10" fillId="8" borderId="0" xfId="0" applyFont="1" applyFill="1"/>
    <xf numFmtId="0" fontId="0" fillId="8" borderId="0" xfId="0" applyFill="1"/>
    <xf numFmtId="0" fontId="8" fillId="0" borderId="0" xfId="50" applyFont="1" applyFill="1" applyBorder="1" applyAlignment="1">
      <alignment horizontal="center" vertical="center" wrapText="1"/>
    </xf>
    <xf numFmtId="0" fontId="7" fillId="9" borderId="0" xfId="51" applyFont="1" applyFill="1" applyBorder="1" applyAlignment="1">
      <alignment horizontal="left" vertical="center" wrapText="1"/>
    </xf>
    <xf numFmtId="0" fontId="7" fillId="0" borderId="15" xfId="52" applyFont="1" applyFill="1" applyBorder="1" applyAlignment="1">
      <alignment horizontal="left" wrapText="1"/>
    </xf>
    <xf numFmtId="0" fontId="7" fillId="0" borderId="16" xfId="53" applyFont="1" applyFill="1" applyBorder="1" applyAlignment="1">
      <alignment horizontal="center" wrapText="1"/>
    </xf>
    <xf numFmtId="0" fontId="7" fillId="0" borderId="17" xfId="54" applyFont="1" applyFill="1" applyBorder="1" applyAlignment="1">
      <alignment horizontal="center" wrapText="1"/>
    </xf>
    <xf numFmtId="0" fontId="7" fillId="0" borderId="18" xfId="55" applyFont="1" applyFill="1" applyBorder="1" applyAlignment="1">
      <alignment horizontal="center" wrapText="1"/>
    </xf>
    <xf numFmtId="0" fontId="7" fillId="0" borderId="19" xfId="56" applyFont="1" applyFill="1" applyBorder="1" applyAlignment="1">
      <alignment horizontal="left" vertical="top" wrapText="1"/>
    </xf>
    <xf numFmtId="0" fontId="7" fillId="0" borderId="20" xfId="57" applyFont="1" applyFill="1" applyBorder="1" applyAlignment="1">
      <alignment horizontal="right" vertical="center"/>
    </xf>
    <xf numFmtId="167" fontId="7" fillId="0" borderId="21" xfId="58" applyNumberFormat="1" applyFont="1" applyFill="1" applyBorder="1" applyAlignment="1">
      <alignment horizontal="right" vertical="center"/>
    </xf>
    <xf numFmtId="168" fontId="7" fillId="0" borderId="21" xfId="59" applyNumberFormat="1" applyFont="1" applyFill="1" applyBorder="1" applyAlignment="1">
      <alignment horizontal="right" vertical="center"/>
    </xf>
    <xf numFmtId="166" fontId="7" fillId="0" borderId="21" xfId="60" applyNumberFormat="1" applyFont="1" applyFill="1" applyBorder="1" applyAlignment="1">
      <alignment horizontal="right" vertical="center"/>
    </xf>
    <xf numFmtId="166" fontId="7" fillId="0" borderId="22" xfId="61" applyNumberFormat="1" applyFont="1" applyFill="1" applyBorder="1" applyAlignment="1">
      <alignment horizontal="right" vertical="center"/>
    </xf>
    <xf numFmtId="0" fontId="7" fillId="0" borderId="23" xfId="62" applyFont="1" applyFill="1" applyBorder="1" applyAlignment="1">
      <alignment horizontal="left" vertical="top" wrapText="1"/>
    </xf>
    <xf numFmtId="168" fontId="7" fillId="0" borderId="24" xfId="63" applyNumberFormat="1" applyFont="1" applyFill="1" applyBorder="1" applyAlignment="1">
      <alignment horizontal="right" vertical="center"/>
    </xf>
    <xf numFmtId="167" fontId="7" fillId="0" borderId="25" xfId="64" applyNumberFormat="1" applyFont="1" applyFill="1" applyBorder="1" applyAlignment="1">
      <alignment horizontal="right" vertical="center"/>
    </xf>
    <xf numFmtId="168" fontId="7" fillId="0" borderId="25" xfId="65" applyNumberFormat="1" applyFont="1" applyFill="1" applyBorder="1" applyAlignment="1">
      <alignment horizontal="right" vertical="center"/>
    </xf>
    <xf numFmtId="166" fontId="7" fillId="0" borderId="25" xfId="66" applyNumberFormat="1" applyFont="1" applyFill="1" applyBorder="1" applyAlignment="1">
      <alignment horizontal="right" vertical="center"/>
    </xf>
    <xf numFmtId="168" fontId="7" fillId="0" borderId="26" xfId="67" applyNumberFormat="1" applyFont="1" applyFill="1" applyBorder="1" applyAlignment="1">
      <alignment horizontal="right" vertical="center"/>
    </xf>
    <xf numFmtId="0" fontId="7" fillId="10" borderId="23" xfId="62" applyFont="1" applyFill="1" applyBorder="1" applyAlignment="1">
      <alignment horizontal="left" vertical="top" wrapText="1"/>
    </xf>
    <xf numFmtId="168" fontId="7" fillId="10" borderId="24" xfId="63" applyNumberFormat="1" applyFont="1" applyFill="1" applyBorder="1" applyAlignment="1">
      <alignment horizontal="right" vertical="center"/>
    </xf>
    <xf numFmtId="167" fontId="7" fillId="10" borderId="25" xfId="64" applyNumberFormat="1" applyFont="1" applyFill="1" applyBorder="1" applyAlignment="1">
      <alignment horizontal="right" vertical="center"/>
    </xf>
    <xf numFmtId="168" fontId="7" fillId="10" borderId="25" xfId="65" applyNumberFormat="1" applyFont="1" applyFill="1" applyBorder="1" applyAlignment="1">
      <alignment horizontal="right" vertical="center"/>
    </xf>
    <xf numFmtId="166" fontId="7" fillId="10" borderId="25" xfId="66" applyNumberFormat="1" applyFont="1" applyFill="1" applyBorder="1" applyAlignment="1">
      <alignment horizontal="right" vertical="center"/>
    </xf>
    <xf numFmtId="166" fontId="7" fillId="10" borderId="26" xfId="68" applyNumberFormat="1" applyFont="1" applyFill="1" applyBorder="1" applyAlignment="1">
      <alignment horizontal="right" vertical="center"/>
    </xf>
    <xf numFmtId="0" fontId="7" fillId="3" borderId="23" xfId="62" applyFont="1" applyFill="1" applyBorder="1" applyAlignment="1">
      <alignment horizontal="left" vertical="top" wrapText="1"/>
    </xf>
    <xf numFmtId="168" fontId="7" fillId="3" borderId="24" xfId="63" applyNumberFormat="1" applyFont="1" applyFill="1" applyBorder="1" applyAlignment="1">
      <alignment horizontal="right" vertical="center"/>
    </xf>
    <xf numFmtId="167" fontId="7" fillId="3" borderId="25" xfId="64" applyNumberFormat="1" applyFont="1" applyFill="1" applyBorder="1" applyAlignment="1">
      <alignment horizontal="right" vertical="center"/>
    </xf>
    <xf numFmtId="168" fontId="7" fillId="3" borderId="25" xfId="65" applyNumberFormat="1" applyFont="1" applyFill="1" applyBorder="1" applyAlignment="1">
      <alignment horizontal="right" vertical="center"/>
    </xf>
    <xf numFmtId="166" fontId="7" fillId="3" borderId="25" xfId="66" applyNumberFormat="1" applyFont="1" applyFill="1" applyBorder="1" applyAlignment="1">
      <alignment horizontal="right" vertical="center"/>
    </xf>
    <xf numFmtId="166" fontId="7" fillId="3" borderId="26" xfId="68" applyNumberFormat="1" applyFont="1" applyFill="1" applyBorder="1" applyAlignment="1">
      <alignment horizontal="right" vertical="center"/>
    </xf>
    <xf numFmtId="0" fontId="7" fillId="0" borderId="25" xfId="69" applyFont="1" applyFill="1" applyBorder="1" applyAlignment="1">
      <alignment horizontal="left" vertical="center" wrapText="1"/>
    </xf>
    <xf numFmtId="0" fontId="7" fillId="0" borderId="26" xfId="70" applyFont="1" applyFill="1" applyBorder="1" applyAlignment="1">
      <alignment horizontal="left" vertical="center" wrapText="1"/>
    </xf>
    <xf numFmtId="0" fontId="7" fillId="0" borderId="27" xfId="71" applyFont="1" applyFill="1" applyBorder="1" applyAlignment="1">
      <alignment horizontal="left" vertical="top" wrapText="1"/>
    </xf>
    <xf numFmtId="168" fontId="7" fillId="0" borderId="28" xfId="72" applyNumberFormat="1" applyFont="1" applyFill="1" applyBorder="1" applyAlignment="1">
      <alignment horizontal="right" vertical="center"/>
    </xf>
    <xf numFmtId="167" fontId="7" fillId="0" borderId="29" xfId="73" applyNumberFormat="1" applyFont="1" applyFill="1" applyBorder="1" applyAlignment="1">
      <alignment horizontal="right" vertical="center"/>
    </xf>
    <xf numFmtId="0" fontId="7" fillId="0" borderId="29" xfId="74" applyFont="1" applyFill="1" applyBorder="1" applyAlignment="1">
      <alignment horizontal="left" vertical="center" wrapText="1"/>
    </xf>
    <xf numFmtId="0" fontId="7" fillId="0" borderId="30" xfId="75" applyFont="1" applyFill="1" applyBorder="1" applyAlignment="1">
      <alignment horizontal="left" vertical="center" wrapText="1"/>
    </xf>
    <xf numFmtId="0" fontId="10" fillId="0" borderId="0" xfId="0" applyFont="1" applyFill="1"/>
    <xf numFmtId="0" fontId="8" fillId="0" borderId="0" xfId="76" applyFont="1" applyFill="1" applyBorder="1" applyAlignment="1">
      <alignment horizontal="center" vertical="center" wrapText="1"/>
    </xf>
    <xf numFmtId="0" fontId="7" fillId="0" borderId="31" xfId="77" applyFont="1" applyFill="1" applyBorder="1" applyAlignment="1">
      <alignment horizontal="left" wrapText="1"/>
    </xf>
    <xf numFmtId="0" fontId="7" fillId="0" borderId="32" xfId="78" applyFont="1" applyFill="1" applyBorder="1" applyAlignment="1">
      <alignment horizontal="left" wrapText="1"/>
    </xf>
    <xf numFmtId="0" fontId="7" fillId="0" borderId="15" xfId="79" applyFont="1" applyFill="1" applyBorder="1" applyAlignment="1">
      <alignment horizontal="center" wrapText="1"/>
    </xf>
    <xf numFmtId="0" fontId="7" fillId="0" borderId="33" xfId="80" applyFont="1" applyFill="1" applyBorder="1" applyAlignment="1">
      <alignment horizontal="left" vertical="top" wrapText="1"/>
    </xf>
    <xf numFmtId="0" fontId="7" fillId="0" borderId="34" xfId="81" applyFont="1" applyFill="1" applyBorder="1" applyAlignment="1">
      <alignment horizontal="left" vertical="top" wrapText="1"/>
    </xf>
    <xf numFmtId="168" fontId="7" fillId="0" borderId="19" xfId="82" applyNumberFormat="1" applyFont="1" applyFill="1" applyBorder="1" applyAlignment="1">
      <alignment horizontal="right" vertical="center"/>
    </xf>
    <xf numFmtId="0" fontId="7" fillId="0" borderId="35" xfId="83" applyFont="1" applyFill="1" applyBorder="1" applyAlignment="1">
      <alignment horizontal="left" vertical="top" wrapText="1"/>
    </xf>
    <xf numFmtId="0" fontId="7" fillId="0" borderId="36" xfId="84" applyFont="1" applyFill="1" applyBorder="1" applyAlignment="1">
      <alignment horizontal="left" vertical="top" wrapText="1"/>
    </xf>
    <xf numFmtId="168" fontId="7" fillId="0" borderId="23" xfId="85" applyNumberFormat="1" applyFont="1" applyFill="1" applyBorder="1" applyAlignment="1">
      <alignment horizontal="right" vertical="center"/>
    </xf>
    <xf numFmtId="0" fontId="7" fillId="0" borderId="37" xfId="86" applyFont="1" applyFill="1" applyBorder="1" applyAlignment="1">
      <alignment horizontal="left" vertical="top" wrapText="1"/>
    </xf>
    <xf numFmtId="0" fontId="7" fillId="0" borderId="38" xfId="87" applyFont="1" applyFill="1" applyBorder="1" applyAlignment="1">
      <alignment horizontal="left" vertical="top" wrapText="1"/>
    </xf>
    <xf numFmtId="168" fontId="7" fillId="0" borderId="39" xfId="88" applyNumberFormat="1" applyFont="1" applyFill="1" applyBorder="1" applyAlignment="1">
      <alignment horizontal="right" vertical="center"/>
    </xf>
    <xf numFmtId="0" fontId="7" fillId="10" borderId="36" xfId="84" applyFont="1" applyFill="1" applyBorder="1" applyAlignment="1">
      <alignment horizontal="left" vertical="top" wrapText="1"/>
    </xf>
    <xf numFmtId="166" fontId="7" fillId="10" borderId="23" xfId="89" applyNumberFormat="1" applyFont="1" applyFill="1" applyBorder="1" applyAlignment="1">
      <alignment horizontal="right" vertical="center"/>
    </xf>
    <xf numFmtId="0" fontId="7" fillId="0" borderId="39" xfId="90" applyFont="1" applyFill="1" applyBorder="1" applyAlignment="1">
      <alignment horizontal="right" vertical="center"/>
    </xf>
    <xf numFmtId="166" fontId="7" fillId="0" borderId="23" xfId="89" applyNumberFormat="1" applyFont="1" applyFill="1" applyBorder="1" applyAlignment="1">
      <alignment horizontal="right" vertical="center"/>
    </xf>
    <xf numFmtId="0" fontId="7" fillId="0" borderId="40" xfId="91" applyFont="1" applyFill="1" applyBorder="1" applyAlignment="1">
      <alignment horizontal="left" vertical="top" wrapText="1"/>
    </xf>
    <xf numFmtId="0" fontId="7" fillId="0" borderId="41" xfId="92" applyFont="1" applyFill="1" applyBorder="1" applyAlignment="1">
      <alignment horizontal="left" vertical="top" wrapText="1"/>
    </xf>
    <xf numFmtId="0" fontId="7" fillId="0" borderId="27" xfId="93" applyFont="1" applyFill="1" applyBorder="1" applyAlignment="1">
      <alignment horizontal="right" vertical="center"/>
    </xf>
    <xf numFmtId="0" fontId="14" fillId="8" borderId="0" xfId="0" applyFont="1" applyFill="1"/>
    <xf numFmtId="0" fontId="8" fillId="0" borderId="0" xfId="94" applyFont="1" applyFill="1" applyBorder="1" applyAlignment="1">
      <alignment horizontal="center" vertical="center" wrapText="1"/>
    </xf>
    <xf numFmtId="0" fontId="7" fillId="9" borderId="0" xfId="95" applyFont="1" applyFill="1" applyBorder="1" applyAlignment="1">
      <alignment horizontal="left" vertical="center" wrapText="1"/>
    </xf>
    <xf numFmtId="0" fontId="7" fillId="0" borderId="31" xfId="96" applyFont="1" applyFill="1" applyBorder="1" applyAlignment="1">
      <alignment horizontal="left" wrapText="1"/>
    </xf>
    <xf numFmtId="0" fontId="7" fillId="0" borderId="32" xfId="97" applyFont="1" applyFill="1" applyBorder="1" applyAlignment="1">
      <alignment horizontal="left" wrapText="1"/>
    </xf>
    <xf numFmtId="0" fontId="7" fillId="0" borderId="16" xfId="98" applyFont="1" applyFill="1" applyBorder="1" applyAlignment="1">
      <alignment horizontal="center" wrapText="1"/>
    </xf>
    <xf numFmtId="0" fontId="7" fillId="0" borderId="17" xfId="99" applyFont="1" applyFill="1" applyBorder="1" applyAlignment="1">
      <alignment horizontal="center" wrapText="1"/>
    </xf>
    <xf numFmtId="0" fontId="7" fillId="0" borderId="18" xfId="100" applyFont="1" applyFill="1" applyBorder="1" applyAlignment="1">
      <alignment horizontal="center" wrapText="1"/>
    </xf>
    <xf numFmtId="0" fontId="7" fillId="0" borderId="32" xfId="96" applyFont="1" applyFill="1" applyBorder="1" applyAlignment="1">
      <alignment horizontal="left" wrapText="1"/>
    </xf>
    <xf numFmtId="0" fontId="7" fillId="0" borderId="33" xfId="101" applyFont="1" applyFill="1" applyBorder="1" applyAlignment="1">
      <alignment horizontal="left" vertical="top" wrapText="1"/>
    </xf>
    <xf numFmtId="0" fontId="7" fillId="3" borderId="34" xfId="102" applyFont="1" applyFill="1" applyBorder="1" applyAlignment="1">
      <alignment horizontal="left" vertical="top" wrapText="1"/>
    </xf>
    <xf numFmtId="168" fontId="7" fillId="3" borderId="20" xfId="103" applyNumberFormat="1" applyFont="1" applyFill="1" applyBorder="1" applyAlignment="1">
      <alignment horizontal="right" vertical="center"/>
    </xf>
    <xf numFmtId="167" fontId="7" fillId="3" borderId="21" xfId="104" applyNumberFormat="1" applyFont="1" applyFill="1" applyBorder="1" applyAlignment="1">
      <alignment horizontal="right" vertical="center"/>
    </xf>
    <xf numFmtId="168" fontId="7" fillId="3" borderId="21" xfId="105" applyNumberFormat="1" applyFont="1" applyFill="1" applyBorder="1" applyAlignment="1">
      <alignment horizontal="right" vertical="center"/>
    </xf>
    <xf numFmtId="166" fontId="7" fillId="3" borderId="21" xfId="106" applyNumberFormat="1" applyFont="1" applyFill="1" applyBorder="1" applyAlignment="1">
      <alignment horizontal="right" vertical="center"/>
    </xf>
    <xf numFmtId="166" fontId="7" fillId="3" borderId="22" xfId="107" applyNumberFormat="1" applyFont="1" applyFill="1" applyBorder="1" applyAlignment="1">
      <alignment horizontal="right" vertical="center"/>
    </xf>
    <xf numFmtId="0" fontId="7" fillId="0" borderId="35" xfId="108" applyFont="1" applyFill="1" applyBorder="1" applyAlignment="1">
      <alignment horizontal="left" vertical="top" wrapText="1"/>
    </xf>
    <xf numFmtId="0" fontId="7" fillId="0" borderId="36" xfId="109" applyFont="1" applyFill="1" applyBorder="1" applyAlignment="1">
      <alignment horizontal="left" vertical="top" wrapText="1"/>
    </xf>
    <xf numFmtId="168" fontId="7" fillId="0" borderId="24" xfId="110" applyNumberFormat="1" applyFont="1" applyFill="1" applyBorder="1" applyAlignment="1">
      <alignment horizontal="right" vertical="center"/>
    </xf>
    <xf numFmtId="168" fontId="7" fillId="0" borderId="25" xfId="111" applyNumberFormat="1" applyFont="1" applyFill="1" applyBorder="1" applyAlignment="1">
      <alignment horizontal="right" vertical="center"/>
    </xf>
    <xf numFmtId="166" fontId="7" fillId="0" borderId="25" xfId="112" applyNumberFormat="1" applyFont="1" applyFill="1" applyBorder="1" applyAlignment="1">
      <alignment horizontal="right" vertical="center"/>
    </xf>
    <xf numFmtId="166" fontId="7" fillId="0" borderId="26" xfId="113" applyNumberFormat="1" applyFont="1" applyFill="1" applyBorder="1" applyAlignment="1">
      <alignment horizontal="right" vertical="center"/>
    </xf>
    <xf numFmtId="0" fontId="7" fillId="0" borderId="37" xfId="114" applyFont="1" applyFill="1" applyBorder="1" applyAlignment="1">
      <alignment horizontal="left" vertical="top" wrapText="1"/>
    </xf>
    <xf numFmtId="0" fontId="7" fillId="0" borderId="38" xfId="115" applyFont="1" applyFill="1" applyBorder="1" applyAlignment="1">
      <alignment horizontal="left" vertical="top" wrapText="1"/>
    </xf>
    <xf numFmtId="168" fontId="7" fillId="0" borderId="42" xfId="116" applyNumberFormat="1" applyFont="1" applyFill="1" applyBorder="1" applyAlignment="1">
      <alignment horizontal="right" vertical="center"/>
    </xf>
    <xf numFmtId="168" fontId="7" fillId="0" borderId="43" xfId="117" applyNumberFormat="1" applyFont="1" applyFill="1" applyBorder="1" applyAlignment="1">
      <alignment horizontal="right" vertical="center"/>
    </xf>
    <xf numFmtId="166" fontId="7" fillId="0" borderId="43" xfId="118" applyNumberFormat="1" applyFont="1" applyFill="1" applyBorder="1" applyAlignment="1">
      <alignment horizontal="right" vertical="center"/>
    </xf>
    <xf numFmtId="166" fontId="7" fillId="0" borderId="44" xfId="119" applyNumberFormat="1" applyFont="1" applyFill="1" applyBorder="1" applyAlignment="1">
      <alignment horizontal="right" vertical="center"/>
    </xf>
    <xf numFmtId="0" fontId="7" fillId="3" borderId="36" xfId="109" applyFont="1" applyFill="1" applyBorder="1" applyAlignment="1">
      <alignment horizontal="left" vertical="top" wrapText="1"/>
    </xf>
    <xf numFmtId="168" fontId="7" fillId="3" borderId="24" xfId="110" applyNumberFormat="1" applyFont="1" applyFill="1" applyBorder="1" applyAlignment="1">
      <alignment horizontal="right" vertical="center"/>
    </xf>
    <xf numFmtId="167" fontId="7" fillId="3" borderId="25" xfId="120" applyNumberFormat="1" applyFont="1" applyFill="1" applyBorder="1" applyAlignment="1">
      <alignment horizontal="right" vertical="center"/>
    </xf>
    <xf numFmtId="168" fontId="7" fillId="3" borderId="25" xfId="111" applyNumberFormat="1" applyFont="1" applyFill="1" applyBorder="1" applyAlignment="1">
      <alignment horizontal="right" vertical="center"/>
    </xf>
    <xf numFmtId="166" fontId="7" fillId="3" borderId="25" xfId="112" applyNumberFormat="1" applyFont="1" applyFill="1" applyBorder="1" applyAlignment="1">
      <alignment horizontal="right" vertical="center"/>
    </xf>
    <xf numFmtId="166" fontId="7" fillId="3" borderId="26" xfId="113" applyNumberFormat="1" applyFont="1" applyFill="1" applyBorder="1" applyAlignment="1">
      <alignment horizontal="right" vertical="center"/>
    </xf>
    <xf numFmtId="167" fontId="7" fillId="0" borderId="25" xfId="120" applyNumberFormat="1" applyFont="1" applyFill="1" applyBorder="1" applyAlignment="1">
      <alignment horizontal="right" vertical="center"/>
    </xf>
    <xf numFmtId="0" fontId="7" fillId="0" borderId="25" xfId="121" applyFont="1" applyFill="1" applyBorder="1" applyAlignment="1">
      <alignment horizontal="left" vertical="center" wrapText="1"/>
    </xf>
    <xf numFmtId="0" fontId="7" fillId="0" borderId="26" xfId="122" applyFont="1" applyFill="1" applyBorder="1" applyAlignment="1">
      <alignment horizontal="left" vertical="center" wrapText="1"/>
    </xf>
    <xf numFmtId="167" fontId="7" fillId="0" borderId="43" xfId="123" applyNumberFormat="1" applyFont="1" applyFill="1" applyBorder="1" applyAlignment="1">
      <alignment horizontal="right" vertical="center"/>
    </xf>
    <xf numFmtId="0" fontId="7" fillId="0" borderId="43" xfId="124" applyFont="1" applyFill="1" applyBorder="1" applyAlignment="1">
      <alignment horizontal="left" vertical="center" wrapText="1"/>
    </xf>
    <xf numFmtId="0" fontId="7" fillId="0" borderId="44" xfId="125" applyFont="1" applyFill="1" applyBorder="1" applyAlignment="1">
      <alignment horizontal="left" vertical="center" wrapText="1"/>
    </xf>
    <xf numFmtId="0" fontId="7" fillId="0" borderId="40" xfId="126" applyFont="1" applyFill="1" applyBorder="1" applyAlignment="1">
      <alignment horizontal="left" vertical="top" wrapText="1"/>
    </xf>
    <xf numFmtId="0" fontId="7" fillId="0" borderId="41" xfId="127" applyFont="1" applyFill="1" applyBorder="1" applyAlignment="1">
      <alignment horizontal="left" vertical="top" wrapText="1"/>
    </xf>
    <xf numFmtId="168" fontId="7" fillId="0" borderId="28" xfId="128" applyNumberFormat="1" applyFont="1" applyFill="1" applyBorder="1" applyAlignment="1">
      <alignment horizontal="right" vertical="center"/>
    </xf>
    <xf numFmtId="168" fontId="7" fillId="0" borderId="29" xfId="129" applyNumberFormat="1" applyFont="1" applyFill="1" applyBorder="1" applyAlignment="1">
      <alignment horizontal="right" vertical="center"/>
    </xf>
    <xf numFmtId="0" fontId="7" fillId="0" borderId="29" xfId="130" applyFont="1" applyFill="1" applyBorder="1" applyAlignment="1">
      <alignment horizontal="left" vertical="center" wrapText="1"/>
    </xf>
    <xf numFmtId="0" fontId="7" fillId="0" borderId="30" xfId="131" applyFont="1" applyFill="1" applyBorder="1" applyAlignment="1">
      <alignment horizontal="left" vertical="center" wrapText="1"/>
    </xf>
    <xf numFmtId="0" fontId="7" fillId="0" borderId="15" xfId="132" applyFont="1" applyFill="1" applyBorder="1" applyAlignment="1">
      <alignment horizontal="left" wrapText="1"/>
    </xf>
    <xf numFmtId="0" fontId="7" fillId="0" borderId="19" xfId="133" applyFont="1" applyFill="1" applyBorder="1" applyAlignment="1">
      <alignment horizontal="left" vertical="top" wrapText="1"/>
    </xf>
    <xf numFmtId="168" fontId="7" fillId="0" borderId="20" xfId="103" applyNumberFormat="1" applyFont="1" applyFill="1" applyBorder="1" applyAlignment="1">
      <alignment horizontal="right" vertical="center"/>
    </xf>
    <xf numFmtId="167" fontId="7" fillId="0" borderId="21" xfId="104" applyNumberFormat="1" applyFont="1" applyFill="1" applyBorder="1" applyAlignment="1">
      <alignment horizontal="right" vertical="center"/>
    </xf>
    <xf numFmtId="168" fontId="7" fillId="0" borderId="21" xfId="105" applyNumberFormat="1" applyFont="1" applyFill="1" applyBorder="1" applyAlignment="1">
      <alignment horizontal="right" vertical="center"/>
    </xf>
    <xf numFmtId="166" fontId="7" fillId="0" borderId="21" xfId="106" applyNumberFormat="1" applyFont="1" applyFill="1" applyBorder="1" applyAlignment="1">
      <alignment horizontal="right" vertical="center"/>
    </xf>
    <xf numFmtId="166" fontId="7" fillId="0" borderId="22" xfId="107" applyNumberFormat="1" applyFont="1" applyFill="1" applyBorder="1" applyAlignment="1">
      <alignment horizontal="right" vertical="center"/>
    </xf>
    <xf numFmtId="0" fontId="7" fillId="3" borderId="39" xfId="134" applyFont="1" applyFill="1" applyBorder="1" applyAlignment="1">
      <alignment horizontal="left" vertical="top" wrapText="1"/>
    </xf>
    <xf numFmtId="168" fontId="7" fillId="3" borderId="42" xfId="116" applyNumberFormat="1" applyFont="1" applyFill="1" applyBorder="1" applyAlignment="1">
      <alignment horizontal="right" vertical="center"/>
    </xf>
    <xf numFmtId="167" fontId="7" fillId="3" borderId="43" xfId="123" applyNumberFormat="1" applyFont="1" applyFill="1" applyBorder="1" applyAlignment="1">
      <alignment horizontal="right" vertical="center"/>
    </xf>
    <xf numFmtId="168" fontId="7" fillId="3" borderId="43" xfId="117" applyNumberFormat="1" applyFont="1" applyFill="1" applyBorder="1" applyAlignment="1">
      <alignment horizontal="right" vertical="center"/>
    </xf>
    <xf numFmtId="166" fontId="7" fillId="3" borderId="43" xfId="118" applyNumberFormat="1" applyFont="1" applyFill="1" applyBorder="1" applyAlignment="1">
      <alignment horizontal="right" vertical="center"/>
    </xf>
    <xf numFmtId="166" fontId="7" fillId="3" borderId="44" xfId="119" applyNumberFormat="1" applyFont="1" applyFill="1" applyBorder="1" applyAlignment="1">
      <alignment horizontal="right" vertical="center"/>
    </xf>
    <xf numFmtId="0" fontId="7" fillId="0" borderId="27" xfId="135" applyFont="1" applyFill="1" applyBorder="1" applyAlignment="1">
      <alignment horizontal="left" vertical="top" wrapText="1"/>
    </xf>
    <xf numFmtId="167" fontId="7" fillId="0" borderId="29" xfId="136" applyNumberFormat="1" applyFont="1" applyFill="1" applyBorder="1" applyAlignment="1">
      <alignment horizontal="right" vertical="center"/>
    </xf>
    <xf numFmtId="0" fontId="7" fillId="0" borderId="0" xfId="135" applyFont="1" applyFill="1" applyBorder="1" applyAlignment="1">
      <alignment horizontal="left" vertical="top" wrapText="1"/>
    </xf>
    <xf numFmtId="168" fontId="7" fillId="0" borderId="0" xfId="128" applyNumberFormat="1" applyFont="1" applyFill="1" applyBorder="1" applyAlignment="1">
      <alignment horizontal="right" vertical="center"/>
    </xf>
    <xf numFmtId="167" fontId="7" fillId="0" borderId="0" xfId="136" applyNumberFormat="1" applyFont="1" applyFill="1" applyBorder="1" applyAlignment="1">
      <alignment horizontal="right" vertical="center"/>
    </xf>
    <xf numFmtId="168" fontId="7" fillId="0" borderId="0" xfId="129" applyNumberFormat="1" applyFont="1" applyFill="1" applyBorder="1" applyAlignment="1">
      <alignment horizontal="right" vertical="center"/>
    </xf>
    <xf numFmtId="0" fontId="7" fillId="0" borderId="0" xfId="130" applyFont="1" applyFill="1" applyBorder="1" applyAlignment="1">
      <alignment horizontal="left" vertical="center" wrapText="1"/>
    </xf>
    <xf numFmtId="0" fontId="7" fillId="0" borderId="0" xfId="131" applyFont="1" applyFill="1" applyBorder="1" applyAlignment="1">
      <alignment horizontal="left" vertical="center" wrapText="1"/>
    </xf>
    <xf numFmtId="0" fontId="8" fillId="0" borderId="0" xfId="137" applyFont="1" applyFill="1" applyBorder="1" applyAlignment="1">
      <alignment horizontal="center" vertical="center" wrapText="1"/>
    </xf>
    <xf numFmtId="0" fontId="7" fillId="9" borderId="0" xfId="138" applyFont="1" applyFill="1" applyBorder="1" applyAlignment="1">
      <alignment horizontal="left" vertical="center" wrapText="1"/>
    </xf>
    <xf numFmtId="0" fontId="7" fillId="0" borderId="15" xfId="139" applyFont="1" applyFill="1" applyBorder="1" applyAlignment="1">
      <alignment horizontal="left" wrapText="1"/>
    </xf>
    <xf numFmtId="0" fontId="7" fillId="0" borderId="16" xfId="140" applyFont="1" applyFill="1" applyBorder="1" applyAlignment="1">
      <alignment horizontal="center" wrapText="1"/>
    </xf>
    <xf numFmtId="0" fontId="7" fillId="0" borderId="17" xfId="141" applyFont="1" applyFill="1" applyBorder="1" applyAlignment="1">
      <alignment horizontal="center" wrapText="1"/>
    </xf>
    <xf numFmtId="0" fontId="7" fillId="0" borderId="18" xfId="142" applyFont="1" applyFill="1" applyBorder="1" applyAlignment="1">
      <alignment horizontal="center" wrapText="1"/>
    </xf>
    <xf numFmtId="0" fontId="7" fillId="0" borderId="19" xfId="143" applyFont="1" applyFill="1" applyBorder="1" applyAlignment="1">
      <alignment horizontal="left" vertical="top" wrapText="1"/>
    </xf>
    <xf numFmtId="0" fontId="7" fillId="0" borderId="20" xfId="144" applyFont="1" applyFill="1" applyBorder="1" applyAlignment="1">
      <alignment horizontal="right" vertical="center"/>
    </xf>
    <xf numFmtId="167" fontId="7" fillId="0" borderId="21" xfId="145" applyNumberFormat="1" applyFont="1" applyFill="1" applyBorder="1" applyAlignment="1">
      <alignment horizontal="right" vertical="center"/>
    </xf>
    <xf numFmtId="168" fontId="7" fillId="0" borderId="21" xfId="146" applyNumberFormat="1" applyFont="1" applyFill="1" applyBorder="1" applyAlignment="1">
      <alignment horizontal="right" vertical="center"/>
    </xf>
    <xf numFmtId="166" fontId="7" fillId="0" borderId="21" xfId="147" applyNumberFormat="1" applyFont="1" applyFill="1" applyBorder="1" applyAlignment="1">
      <alignment horizontal="right" vertical="center"/>
    </xf>
    <xf numFmtId="166" fontId="7" fillId="0" borderId="22" xfId="148" applyNumberFormat="1" applyFont="1" applyFill="1" applyBorder="1" applyAlignment="1">
      <alignment horizontal="right" vertical="center"/>
    </xf>
    <xf numFmtId="0" fontId="0" fillId="0" borderId="0" xfId="0" applyBorder="1"/>
    <xf numFmtId="0" fontId="7" fillId="0" borderId="23" xfId="149" applyFont="1" applyFill="1" applyBorder="1" applyAlignment="1">
      <alignment horizontal="left" vertical="top" wrapText="1"/>
    </xf>
    <xf numFmtId="168" fontId="7" fillId="0" borderId="24" xfId="150" applyNumberFormat="1" applyFont="1" applyFill="1" applyBorder="1" applyAlignment="1">
      <alignment horizontal="right" vertical="center"/>
    </xf>
    <xf numFmtId="167" fontId="7" fillId="0" borderId="25" xfId="151" applyNumberFormat="1" applyFont="1" applyFill="1" applyBorder="1" applyAlignment="1">
      <alignment horizontal="right" vertical="center"/>
    </xf>
    <xf numFmtId="168" fontId="7" fillId="0" borderId="25" xfId="152" applyNumberFormat="1" applyFont="1" applyFill="1" applyBorder="1" applyAlignment="1">
      <alignment horizontal="right" vertical="center"/>
    </xf>
    <xf numFmtId="166" fontId="7" fillId="0" borderId="25" xfId="153" applyNumberFormat="1" applyFont="1" applyFill="1" applyBorder="1" applyAlignment="1">
      <alignment horizontal="right" vertical="center"/>
    </xf>
    <xf numFmtId="166" fontId="7" fillId="0" borderId="26" xfId="154" applyNumberFormat="1" applyFont="1" applyFill="1" applyBorder="1" applyAlignment="1">
      <alignment horizontal="right" vertical="center"/>
    </xf>
    <xf numFmtId="0" fontId="7" fillId="3" borderId="23" xfId="149" applyFont="1" applyFill="1" applyBorder="1" applyAlignment="1">
      <alignment horizontal="left" vertical="top" wrapText="1"/>
    </xf>
    <xf numFmtId="168" fontId="7" fillId="3" borderId="24" xfId="150" applyNumberFormat="1" applyFont="1" applyFill="1" applyBorder="1" applyAlignment="1">
      <alignment horizontal="right" vertical="center"/>
    </xf>
    <xf numFmtId="167" fontId="7" fillId="3" borderId="25" xfId="151" applyNumberFormat="1" applyFont="1" applyFill="1" applyBorder="1" applyAlignment="1">
      <alignment horizontal="right" vertical="center"/>
    </xf>
    <xf numFmtId="168" fontId="7" fillId="3" borderId="25" xfId="152" applyNumberFormat="1" applyFont="1" applyFill="1" applyBorder="1" applyAlignment="1">
      <alignment horizontal="right" vertical="center"/>
    </xf>
    <xf numFmtId="166" fontId="7" fillId="3" borderId="25" xfId="153" applyNumberFormat="1" applyFont="1" applyFill="1" applyBorder="1" applyAlignment="1">
      <alignment horizontal="right" vertical="center"/>
    </xf>
    <xf numFmtId="166" fontId="7" fillId="3" borderId="26" xfId="154" applyNumberFormat="1" applyFont="1" applyFill="1" applyBorder="1" applyAlignment="1">
      <alignment horizontal="right" vertical="center"/>
    </xf>
    <xf numFmtId="0" fontId="7" fillId="0" borderId="25" xfId="155" applyFont="1" applyFill="1" applyBorder="1" applyAlignment="1">
      <alignment horizontal="left" vertical="center" wrapText="1"/>
    </xf>
    <xf numFmtId="0" fontId="7" fillId="0" borderId="26" xfId="156" applyFont="1" applyFill="1" applyBorder="1" applyAlignment="1">
      <alignment horizontal="left" vertical="center" wrapText="1"/>
    </xf>
    <xf numFmtId="0" fontId="7" fillId="0" borderId="27" xfId="157" applyFont="1" applyFill="1" applyBorder="1" applyAlignment="1">
      <alignment horizontal="left" vertical="top" wrapText="1"/>
    </xf>
    <xf numFmtId="168" fontId="7" fillId="0" borderId="28" xfId="158" applyNumberFormat="1" applyFont="1" applyFill="1" applyBorder="1" applyAlignment="1">
      <alignment horizontal="right" vertical="center"/>
    </xf>
    <xf numFmtId="167" fontId="7" fillId="0" borderId="29" xfId="159" applyNumberFormat="1" applyFont="1" applyFill="1" applyBorder="1" applyAlignment="1">
      <alignment horizontal="right" vertical="center"/>
    </xf>
    <xf numFmtId="0" fontId="7" fillId="0" borderId="29" xfId="160" applyFont="1" applyFill="1" applyBorder="1" applyAlignment="1">
      <alignment horizontal="left" vertical="center" wrapText="1"/>
    </xf>
    <xf numFmtId="0" fontId="7" fillId="0" borderId="30" xfId="161" applyFont="1" applyFill="1" applyBorder="1" applyAlignment="1">
      <alignment horizontal="left" vertical="center" wrapText="1"/>
    </xf>
    <xf numFmtId="0" fontId="7" fillId="0" borderId="45" xfId="162" applyFont="1" applyFill="1" applyBorder="1" applyAlignment="1">
      <alignment horizontal="left" vertical="top" wrapText="1"/>
    </xf>
    <xf numFmtId="0" fontId="7" fillId="11" borderId="23" xfId="149" applyFont="1" applyFill="1" applyBorder="1" applyAlignment="1">
      <alignment horizontal="left" vertical="top" wrapText="1"/>
    </xf>
    <xf numFmtId="166" fontId="7" fillId="11" borderId="24" xfId="163" applyNumberFormat="1" applyFont="1" applyFill="1" applyBorder="1" applyAlignment="1">
      <alignment horizontal="right" vertical="center"/>
    </xf>
    <xf numFmtId="167" fontId="7" fillId="11" borderId="25" xfId="151" applyNumberFormat="1" applyFont="1" applyFill="1" applyBorder="1" applyAlignment="1">
      <alignment horizontal="right" vertical="center"/>
    </xf>
    <xf numFmtId="166" fontId="7" fillId="11" borderId="25" xfId="153" applyNumberFormat="1" applyFont="1" applyFill="1" applyBorder="1" applyAlignment="1">
      <alignment horizontal="right" vertical="center"/>
    </xf>
    <xf numFmtId="168" fontId="7" fillId="11" borderId="25" xfId="152" applyNumberFormat="1" applyFont="1" applyFill="1" applyBorder="1" applyAlignment="1">
      <alignment horizontal="right" vertical="center"/>
    </xf>
    <xf numFmtId="166" fontId="7" fillId="11" borderId="26" xfId="154" applyNumberFormat="1" applyFont="1" applyFill="1" applyBorder="1" applyAlignment="1">
      <alignment horizontal="right" vertical="center"/>
    </xf>
    <xf numFmtId="0" fontId="8" fillId="0" borderId="0" xfId="164" applyFont="1" applyFill="1" applyBorder="1" applyAlignment="1">
      <alignment horizontal="center" vertical="center" wrapText="1"/>
    </xf>
    <xf numFmtId="0" fontId="7" fillId="0" borderId="31" xfId="165" applyFont="1" applyFill="1" applyBorder="1" applyAlignment="1">
      <alignment horizontal="left" wrapText="1"/>
    </xf>
    <xf numFmtId="0" fontId="7" fillId="0" borderId="32" xfId="166" applyFont="1" applyFill="1" applyBorder="1" applyAlignment="1">
      <alignment horizontal="left" wrapText="1"/>
    </xf>
    <xf numFmtId="0" fontId="7" fillId="0" borderId="16" xfId="167" applyFont="1" applyFill="1" applyBorder="1" applyAlignment="1">
      <alignment horizontal="center" wrapText="1"/>
    </xf>
    <xf numFmtId="0" fontId="7" fillId="0" borderId="17" xfId="168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7" fillId="0" borderId="37" xfId="170" applyFont="1" applyFill="1" applyBorder="1" applyAlignment="1">
      <alignment horizontal="left" vertical="top" wrapText="1"/>
    </xf>
    <xf numFmtId="0" fontId="7" fillId="0" borderId="36" xfId="171" applyFont="1" applyFill="1" applyBorder="1" applyAlignment="1">
      <alignment horizontal="left" vertical="top" wrapText="1"/>
    </xf>
    <xf numFmtId="166" fontId="7" fillId="0" borderId="24" xfId="172" applyNumberFormat="1" applyFont="1" applyFill="1" applyBorder="1" applyAlignment="1">
      <alignment horizontal="right" vertical="center"/>
    </xf>
    <xf numFmtId="167" fontId="7" fillId="0" borderId="25" xfId="173" applyNumberFormat="1" applyFont="1" applyFill="1" applyBorder="1" applyAlignment="1">
      <alignment horizontal="right" vertical="center"/>
    </xf>
    <xf numFmtId="166" fontId="7" fillId="0" borderId="25" xfId="174" applyNumberFormat="1" applyFont="1" applyFill="1" applyBorder="1" applyAlignment="1">
      <alignment horizontal="right" vertical="center"/>
    </xf>
    <xf numFmtId="168" fontId="7" fillId="0" borderId="25" xfId="175" applyNumberFormat="1" applyFont="1" applyFill="1" applyBorder="1" applyAlignment="1">
      <alignment horizontal="right" vertical="center"/>
    </xf>
    <xf numFmtId="166" fontId="7" fillId="0" borderId="26" xfId="176" applyNumberFormat="1" applyFont="1" applyFill="1" applyBorder="1" applyAlignment="1">
      <alignment horizontal="right" vertical="center"/>
    </xf>
    <xf numFmtId="0" fontId="7" fillId="0" borderId="35" xfId="177" applyFont="1" applyFill="1" applyBorder="1" applyAlignment="1">
      <alignment horizontal="left" vertical="top" wrapText="1"/>
    </xf>
    <xf numFmtId="168" fontId="7" fillId="0" borderId="24" xfId="178" applyNumberFormat="1" applyFont="1" applyFill="1" applyBorder="1" applyAlignment="1">
      <alignment horizontal="right" vertical="center"/>
    </xf>
    <xf numFmtId="0" fontId="7" fillId="0" borderId="25" xfId="179" applyFont="1" applyFill="1" applyBorder="1" applyAlignment="1">
      <alignment horizontal="left" vertical="center" wrapText="1"/>
    </xf>
    <xf numFmtId="0" fontId="7" fillId="0" borderId="26" xfId="180" applyFont="1" applyFill="1" applyBorder="1" applyAlignment="1">
      <alignment horizontal="left" vertical="center" wrapText="1"/>
    </xf>
    <xf numFmtId="0" fontId="7" fillId="0" borderId="38" xfId="181" applyFont="1" applyFill="1" applyBorder="1" applyAlignment="1">
      <alignment horizontal="left" vertical="top" wrapText="1"/>
    </xf>
    <xf numFmtId="168" fontId="7" fillId="0" borderId="42" xfId="182" applyNumberFormat="1" applyFont="1" applyFill="1" applyBorder="1" applyAlignment="1">
      <alignment horizontal="right" vertical="center"/>
    </xf>
    <xf numFmtId="167" fontId="7" fillId="0" borderId="43" xfId="183" applyNumberFormat="1" applyFont="1" applyFill="1" applyBorder="1" applyAlignment="1">
      <alignment horizontal="right" vertical="center"/>
    </xf>
    <xf numFmtId="0" fontId="7" fillId="0" borderId="43" xfId="184" applyFont="1" applyFill="1" applyBorder="1" applyAlignment="1">
      <alignment horizontal="left" vertical="center" wrapText="1"/>
    </xf>
    <xf numFmtId="0" fontId="7" fillId="0" borderId="44" xfId="185" applyFont="1" applyFill="1" applyBorder="1" applyAlignment="1">
      <alignment horizontal="left" vertical="center" wrapText="1"/>
    </xf>
    <xf numFmtId="0" fontId="7" fillId="0" borderId="40" xfId="186" applyFont="1" applyFill="1" applyBorder="1" applyAlignment="1">
      <alignment horizontal="left" vertical="top" wrapText="1"/>
    </xf>
    <xf numFmtId="0" fontId="7" fillId="0" borderId="41" xfId="187" applyFont="1" applyFill="1" applyBorder="1" applyAlignment="1">
      <alignment horizontal="left" vertical="top" wrapText="1"/>
    </xf>
    <xf numFmtId="168" fontId="7" fillId="0" borderId="28" xfId="188" applyNumberFormat="1" applyFont="1" applyFill="1" applyBorder="1" applyAlignment="1">
      <alignment horizontal="right" vertical="center"/>
    </xf>
    <xf numFmtId="167" fontId="7" fillId="0" borderId="29" xfId="189" applyNumberFormat="1" applyFont="1" applyFill="1" applyBorder="1" applyAlignment="1">
      <alignment horizontal="right" vertical="center"/>
    </xf>
    <xf numFmtId="0" fontId="7" fillId="0" borderId="29" xfId="190" applyFont="1" applyFill="1" applyBorder="1" applyAlignment="1">
      <alignment horizontal="left" vertical="center" wrapText="1"/>
    </xf>
    <xf numFmtId="0" fontId="7" fillId="0" borderId="30" xfId="191" applyFont="1" applyFill="1" applyBorder="1" applyAlignment="1">
      <alignment horizontal="left" vertical="center" wrapText="1"/>
    </xf>
  </cellXfs>
  <cellStyles count="1799">
    <cellStyle name="Normal" xfId="0" builtinId="0"/>
    <cellStyle name="Normal 2" xfId="192"/>
    <cellStyle name="Normal 3" xfId="193"/>
    <cellStyle name="style1391031656711" xfId="8"/>
    <cellStyle name="style1391031656742" xfId="26"/>
    <cellStyle name="style1391031656779" xfId="28"/>
    <cellStyle name="style1391031656819" xfId="33"/>
    <cellStyle name="style1391031656858" xfId="35"/>
    <cellStyle name="style1391031656909" xfId="194"/>
    <cellStyle name="style1391031656946" xfId="195"/>
    <cellStyle name="style1391031657158" xfId="16"/>
    <cellStyle name="style1391031657479" xfId="20"/>
    <cellStyle name="style1391031657513" xfId="21"/>
    <cellStyle name="style1391031657547" xfId="22"/>
    <cellStyle name="style1391031657584" xfId="27"/>
    <cellStyle name="style1391031657619" xfId="34"/>
    <cellStyle name="style1391031657650" xfId="196"/>
    <cellStyle name="style1391031657762" xfId="23"/>
    <cellStyle name="style1391031657802" xfId="24"/>
    <cellStyle name="style1391031657840" xfId="25"/>
    <cellStyle name="style1391031657988" xfId="31"/>
    <cellStyle name="style1391031658015" xfId="32"/>
    <cellStyle name="style1391031658053" xfId="197"/>
    <cellStyle name="style1391031658122" xfId="37"/>
    <cellStyle name="style1391031658147" xfId="38"/>
    <cellStyle name="style1391031658182" xfId="36"/>
    <cellStyle name="style1391031658314" xfId="198"/>
    <cellStyle name="style1391031658706" xfId="30"/>
    <cellStyle name="style1391031658755" xfId="199"/>
    <cellStyle name="style1391031658855" xfId="29"/>
    <cellStyle name="style1391031658887" xfId="39"/>
    <cellStyle name="style1391031658917" xfId="40"/>
    <cellStyle name="style1391031658940" xfId="41"/>
    <cellStyle name="style1391031658992" xfId="200"/>
    <cellStyle name="style1391031659017" xfId="201"/>
    <cellStyle name="style1391031659039" xfId="202"/>
    <cellStyle name="style1391031659100" xfId="203"/>
    <cellStyle name="style1391031659229" xfId="204"/>
    <cellStyle name="style1391031659261" xfId="205"/>
    <cellStyle name="style1411158262124" xfId="43"/>
    <cellStyle name="style1411158262161" xfId="206"/>
    <cellStyle name="style1411158262200" xfId="10"/>
    <cellStyle name="style1411158262244" xfId="207"/>
    <cellStyle name="style1411158262280" xfId="208"/>
    <cellStyle name="style1411158262886" xfId="209"/>
    <cellStyle name="style1411158262989" xfId="1"/>
    <cellStyle name="style1411158263023" xfId="42"/>
    <cellStyle name="style1411158263059" xfId="2"/>
    <cellStyle name="style1411158263095" xfId="9"/>
    <cellStyle name="style1411158263122" xfId="210"/>
    <cellStyle name="style1411158263453" xfId="46"/>
    <cellStyle name="style1411158263480" xfId="47"/>
    <cellStyle name="style1411158263514" xfId="3"/>
    <cellStyle name="style1411158263585" xfId="6"/>
    <cellStyle name="style1411158263611" xfId="7"/>
    <cellStyle name="style1411158263643" xfId="48"/>
    <cellStyle name="style1411158263705" xfId="49"/>
    <cellStyle name="style1411158263729" xfId="211"/>
    <cellStyle name="style1411158263761" xfId="17"/>
    <cellStyle name="style1411158263786" xfId="11"/>
    <cellStyle name="style1411158263832" xfId="212"/>
    <cellStyle name="style1411158263891" xfId="213"/>
    <cellStyle name="style1411158264417" xfId="214"/>
    <cellStyle name="style1411158264557" xfId="12"/>
    <cellStyle name="style1411158264585" xfId="14"/>
    <cellStyle name="style1411158264607" xfId="15"/>
    <cellStyle name="style1411158264631" xfId="18"/>
    <cellStyle name="style1411158264655" xfId="19"/>
    <cellStyle name="style1411158264694" xfId="215"/>
    <cellStyle name="style1411158264719" xfId="216"/>
    <cellStyle name="style1411158264744" xfId="217"/>
    <cellStyle name="style1411158264787" xfId="4"/>
    <cellStyle name="style1411158264809" xfId="5"/>
    <cellStyle name="style1411158264846" xfId="13"/>
    <cellStyle name="style1411158264962" xfId="44"/>
    <cellStyle name="style1411158264984" xfId="45"/>
    <cellStyle name="style1433531280461" xfId="218"/>
    <cellStyle name="style1433531280793" xfId="219"/>
    <cellStyle name="style1433531281126" xfId="220"/>
    <cellStyle name="style1433531281167" xfId="221"/>
    <cellStyle name="style1433531281198" xfId="222"/>
    <cellStyle name="style1433531281236" xfId="223"/>
    <cellStyle name="style1433531281277" xfId="224"/>
    <cellStyle name="style1433531281313" xfId="225"/>
    <cellStyle name="style1433531281346" xfId="226"/>
    <cellStyle name="style1433531281378" xfId="227"/>
    <cellStyle name="style1433531281414" xfId="228"/>
    <cellStyle name="style1433531281448" xfId="229"/>
    <cellStyle name="style1433531281476" xfId="230"/>
    <cellStyle name="style1433531281514" xfId="231"/>
    <cellStyle name="style1433531281550" xfId="232"/>
    <cellStyle name="style1433531281589" xfId="233"/>
    <cellStyle name="style1433531281619" xfId="234"/>
    <cellStyle name="style1433531281668" xfId="235"/>
    <cellStyle name="style1433531281699" xfId="236"/>
    <cellStyle name="style1433531281728" xfId="237"/>
    <cellStyle name="style1433531281758" xfId="238"/>
    <cellStyle name="style1433531281793" xfId="239"/>
    <cellStyle name="style1433531281828" xfId="240"/>
    <cellStyle name="style1433531281854" xfId="241"/>
    <cellStyle name="style1456276981412" xfId="242"/>
    <cellStyle name="style1456276981452" xfId="243"/>
    <cellStyle name="style1456276981490" xfId="244"/>
    <cellStyle name="style1456276981538" xfId="245"/>
    <cellStyle name="style1456276981585" xfId="246"/>
    <cellStyle name="style1456276981643" xfId="247"/>
    <cellStyle name="style1456276981696" xfId="248"/>
    <cellStyle name="style1456276981744" xfId="249"/>
    <cellStyle name="style1456276981792" xfId="250"/>
    <cellStyle name="style1456276981837" xfId="251"/>
    <cellStyle name="style1456276981897" xfId="252"/>
    <cellStyle name="style1456276981966" xfId="253"/>
    <cellStyle name="style1456276982017" xfId="254"/>
    <cellStyle name="style1456276982051" xfId="255"/>
    <cellStyle name="style1456276982166" xfId="256"/>
    <cellStyle name="style1456276982200" xfId="257"/>
    <cellStyle name="style1456276982234" xfId="258"/>
    <cellStyle name="style1456276982278" xfId="259"/>
    <cellStyle name="style1456276982324" xfId="260"/>
    <cellStyle name="style1456276982514" xfId="261"/>
    <cellStyle name="style1456276982559" xfId="262"/>
    <cellStyle name="style1456276982607" xfId="263"/>
    <cellStyle name="style1456276982657" xfId="264"/>
    <cellStyle name="style1456276982705" xfId="265"/>
    <cellStyle name="style1456276982811" xfId="266"/>
    <cellStyle name="style1456276982897" xfId="267"/>
    <cellStyle name="style1456276982983" xfId="268"/>
    <cellStyle name="style1456276983073" xfId="269"/>
    <cellStyle name="style1456276983162" xfId="270"/>
    <cellStyle name="style1456276983208" xfId="271"/>
    <cellStyle name="style1456276983256" xfId="272"/>
    <cellStyle name="style1456276983303" xfId="273"/>
    <cellStyle name="style1456276983408" xfId="274"/>
    <cellStyle name="style1456276983440" xfId="275"/>
    <cellStyle name="style1456276983484" xfId="276"/>
    <cellStyle name="style1456276983531" xfId="277"/>
    <cellStyle name="style1456276983575" xfId="278"/>
    <cellStyle name="style1456276983625" xfId="279"/>
    <cellStyle name="style1456276983866" xfId="280"/>
    <cellStyle name="style1456276983908" xfId="281"/>
    <cellStyle name="style1456276983941" xfId="282"/>
    <cellStyle name="style1456276983972" xfId="283"/>
    <cellStyle name="style1456276984004" xfId="284"/>
    <cellStyle name="style1456276984073" xfId="285"/>
    <cellStyle name="style1456276984143" xfId="286"/>
    <cellStyle name="style1456276984176" xfId="287"/>
    <cellStyle name="style1456276984342" xfId="288"/>
    <cellStyle name="style1456276984404" xfId="289"/>
    <cellStyle name="style1456276984509" xfId="290"/>
    <cellStyle name="style1456276984570" xfId="291"/>
    <cellStyle name="style1456276984629" xfId="292"/>
    <cellStyle name="style1456276985063" xfId="293"/>
    <cellStyle name="style1456276986387" xfId="294"/>
    <cellStyle name="style1456276986428" xfId="295"/>
    <cellStyle name="style1456276986458" xfId="296"/>
    <cellStyle name="style1456276987588" xfId="297"/>
    <cellStyle name="style1456276987618" xfId="298"/>
    <cellStyle name="style1456276987648" xfId="299"/>
    <cellStyle name="style1456276987705" xfId="300"/>
    <cellStyle name="style1456276987741" xfId="301"/>
    <cellStyle name="style1456276987781" xfId="302"/>
    <cellStyle name="style1456276987820" xfId="303"/>
    <cellStyle name="style1456276987880" xfId="304"/>
    <cellStyle name="style1456276987910" xfId="305"/>
    <cellStyle name="style1456276987939" xfId="306"/>
    <cellStyle name="style1456276987978" xfId="307"/>
    <cellStyle name="style1456276988154" xfId="308"/>
    <cellStyle name="style1456276991919" xfId="309"/>
    <cellStyle name="style1456276991955" xfId="310"/>
    <cellStyle name="style1492537951750" xfId="311"/>
    <cellStyle name="style1492537951794" xfId="312"/>
    <cellStyle name="style1492537951841" xfId="313"/>
    <cellStyle name="style1492537952035" xfId="314"/>
    <cellStyle name="style1492537952084" xfId="315"/>
    <cellStyle name="style1492537952367" xfId="316"/>
    <cellStyle name="style1492537952427" xfId="317"/>
    <cellStyle name="style1492537952474" xfId="318"/>
    <cellStyle name="style1492537952528" xfId="319"/>
    <cellStyle name="style1492537952562" xfId="320"/>
    <cellStyle name="style1492537952604" xfId="321"/>
    <cellStyle name="style1492537952645" xfId="322"/>
    <cellStyle name="style1492537952679" xfId="323"/>
    <cellStyle name="style1492537952724" xfId="324"/>
    <cellStyle name="style1492537952771" xfId="325"/>
    <cellStyle name="style1492537952833" xfId="326"/>
    <cellStyle name="style1492537952867" xfId="327"/>
    <cellStyle name="style1492537952903" xfId="328"/>
    <cellStyle name="style1492537952942" xfId="329"/>
    <cellStyle name="style1492537952988" xfId="330"/>
    <cellStyle name="style1492537953037" xfId="331"/>
    <cellStyle name="style1492537953073" xfId="332"/>
    <cellStyle name="style1492537953110" xfId="333"/>
    <cellStyle name="style1492537953160" xfId="334"/>
    <cellStyle name="style1492537953219" xfId="335"/>
    <cellStyle name="style1492537953270" xfId="336"/>
    <cellStyle name="style1492537953309" xfId="337"/>
    <cellStyle name="style1492537953356" xfId="338"/>
    <cellStyle name="style1492537953392" xfId="339"/>
    <cellStyle name="style1492537953426" xfId="340"/>
    <cellStyle name="style1492537953464" xfId="341"/>
    <cellStyle name="style1492537953509" xfId="342"/>
    <cellStyle name="style1492537953557" xfId="343"/>
    <cellStyle name="style1492537953593" xfId="344"/>
    <cellStyle name="style1492537953880" xfId="345"/>
    <cellStyle name="style1492542202935" xfId="137"/>
    <cellStyle name="style1492542203741" xfId="138"/>
    <cellStyle name="style1492542203783" xfId="139"/>
    <cellStyle name="style1492542203816" xfId="140"/>
    <cellStyle name="style1492542203864" xfId="141"/>
    <cellStyle name="style1492542203930" xfId="142"/>
    <cellStyle name="style1492542203978" xfId="143"/>
    <cellStyle name="style1492542204013" xfId="149"/>
    <cellStyle name="style1492542204048" xfId="157"/>
    <cellStyle name="style1492542204081" xfId="144"/>
    <cellStyle name="style1492542204124" xfId="145"/>
    <cellStyle name="style1492542204168" xfId="146"/>
    <cellStyle name="style1492542204202" xfId="147"/>
    <cellStyle name="style1492542204237" xfId="148"/>
    <cellStyle name="style1492542204284" xfId="150"/>
    <cellStyle name="style1492542204330" xfId="151"/>
    <cellStyle name="style1492542204386" xfId="152"/>
    <cellStyle name="style1492542204420" xfId="153"/>
    <cellStyle name="style1492542204453" xfId="154"/>
    <cellStyle name="style1492542204499" xfId="155"/>
    <cellStyle name="style1492542204532" xfId="156"/>
    <cellStyle name="style1492542204568" xfId="158"/>
    <cellStyle name="style1492542204610" xfId="159"/>
    <cellStyle name="style1492542204653" xfId="160"/>
    <cellStyle name="style1492542204689" xfId="161"/>
    <cellStyle name="style1492542204735" xfId="162"/>
    <cellStyle name="style1492542205347" xfId="163"/>
    <cellStyle name="style1492548772963" xfId="346"/>
    <cellStyle name="style1492548773689" xfId="347"/>
    <cellStyle name="style1492548773725" xfId="348"/>
    <cellStyle name="style1492548773755" xfId="349"/>
    <cellStyle name="style1492548773794" xfId="350"/>
    <cellStyle name="style1492548773836" xfId="351"/>
    <cellStyle name="style1492548773876" xfId="352"/>
    <cellStyle name="style1492548773908" xfId="353"/>
    <cellStyle name="style1492548773940" xfId="354"/>
    <cellStyle name="style1492548773972" xfId="355"/>
    <cellStyle name="style1492548774011" xfId="356"/>
    <cellStyle name="style1492548774065" xfId="357"/>
    <cellStyle name="style1492548774095" xfId="358"/>
    <cellStyle name="style1492548774126" xfId="359"/>
    <cellStyle name="style1492548774165" xfId="360"/>
    <cellStyle name="style1492548774205" xfId="361"/>
    <cellStyle name="style1492548774244" xfId="362"/>
    <cellStyle name="style1492548774274" xfId="363"/>
    <cellStyle name="style1492548774304" xfId="364"/>
    <cellStyle name="style1492548774345" xfId="365"/>
    <cellStyle name="style1492548774382" xfId="366"/>
    <cellStyle name="style1492548774413" xfId="367"/>
    <cellStyle name="style1492548774444" xfId="368"/>
    <cellStyle name="style1492548774484" xfId="369"/>
    <cellStyle name="style1492548774537" xfId="370"/>
    <cellStyle name="style1492548774567" xfId="371"/>
    <cellStyle name="style1492551153594" xfId="372"/>
    <cellStyle name="style1492551154236" xfId="373"/>
    <cellStyle name="style1492551154271" xfId="374"/>
    <cellStyle name="style1492551154300" xfId="375"/>
    <cellStyle name="style1492551154338" xfId="376"/>
    <cellStyle name="style1492551154378" xfId="377"/>
    <cellStyle name="style1492551154416" xfId="378"/>
    <cellStyle name="style1492551154445" xfId="379"/>
    <cellStyle name="style1492551154477" xfId="380"/>
    <cellStyle name="style1492551154519" xfId="381"/>
    <cellStyle name="style1492551154560" xfId="382"/>
    <cellStyle name="style1492551154599" xfId="383"/>
    <cellStyle name="style1492551154629" xfId="384"/>
    <cellStyle name="style1492551154658" xfId="385"/>
    <cellStyle name="style1492551154705" xfId="386"/>
    <cellStyle name="style1492551154746" xfId="387"/>
    <cellStyle name="style1492551154787" xfId="388"/>
    <cellStyle name="style1492551154818" xfId="389"/>
    <cellStyle name="style1492551154849" xfId="390"/>
    <cellStyle name="style1492551154893" xfId="391"/>
    <cellStyle name="style1492551154926" xfId="392"/>
    <cellStyle name="style1492551154955" xfId="393"/>
    <cellStyle name="style1492551154985" xfId="394"/>
    <cellStyle name="style1492551155035" xfId="395"/>
    <cellStyle name="style1492551155073" xfId="396"/>
    <cellStyle name="style1492551155102" xfId="397"/>
    <cellStyle name="style1492551155140" xfId="398"/>
    <cellStyle name="style1492552176487" xfId="399"/>
    <cellStyle name="style1492552177120" xfId="400"/>
    <cellStyle name="style1492552177155" xfId="401"/>
    <cellStyle name="style1492552177184" xfId="402"/>
    <cellStyle name="style1492552177222" xfId="403"/>
    <cellStyle name="style1492552177261" xfId="404"/>
    <cellStyle name="style1492552177299" xfId="405"/>
    <cellStyle name="style1492552177328" xfId="406"/>
    <cellStyle name="style1492552177359" xfId="407"/>
    <cellStyle name="style1492552177394" xfId="408"/>
    <cellStyle name="style1492552177433" xfId="409"/>
    <cellStyle name="style1492552177471" xfId="410"/>
    <cellStyle name="style1492552177500" xfId="411"/>
    <cellStyle name="style1492552177529" xfId="412"/>
    <cellStyle name="style1492552177568" xfId="413"/>
    <cellStyle name="style1492552177606" xfId="414"/>
    <cellStyle name="style1492552177645" xfId="415"/>
    <cellStyle name="style1492552177674" xfId="416"/>
    <cellStyle name="style1492552177704" xfId="417"/>
    <cellStyle name="style1492552177744" xfId="418"/>
    <cellStyle name="style1492552177778" xfId="419"/>
    <cellStyle name="style1492552177807" xfId="420"/>
    <cellStyle name="style1492552177838" xfId="421"/>
    <cellStyle name="style1492552177875" xfId="422"/>
    <cellStyle name="style1492552177913" xfId="423"/>
    <cellStyle name="style1492552177951" xfId="424"/>
    <cellStyle name="style1492552177989" xfId="425"/>
    <cellStyle name="style1492552822846" xfId="426"/>
    <cellStyle name="style1492552822926" xfId="427"/>
    <cellStyle name="style1492552822965" xfId="428"/>
    <cellStyle name="style1492552823004" xfId="429"/>
    <cellStyle name="style1492552823048" xfId="430"/>
    <cellStyle name="style1492552823087" xfId="431"/>
    <cellStyle name="style1492552823332" xfId="432"/>
    <cellStyle name="style1492552823367" xfId="433"/>
    <cellStyle name="style1492552823435" xfId="434"/>
    <cellStyle name="style1492552823554" xfId="435"/>
    <cellStyle name="style1492552823675" xfId="436"/>
    <cellStyle name="style1492552823736" xfId="437"/>
    <cellStyle name="style1492552823836" xfId="438"/>
    <cellStyle name="style1492552823869" xfId="439"/>
    <cellStyle name="style1492552823907" xfId="440"/>
    <cellStyle name="style1492552823947" xfId="441"/>
    <cellStyle name="style1492552823986" xfId="442"/>
    <cellStyle name="style1492552824024" xfId="443"/>
    <cellStyle name="style1492552824063" xfId="444"/>
    <cellStyle name="style1492552825114" xfId="445"/>
    <cellStyle name="style1492552825143" xfId="446"/>
    <cellStyle name="style1492552825172" xfId="447"/>
    <cellStyle name="style1492552825201" xfId="448"/>
    <cellStyle name="style1492552825230" xfId="449"/>
    <cellStyle name="style1492552825259" xfId="450"/>
    <cellStyle name="style1492552825288" xfId="451"/>
    <cellStyle name="style1492552825317" xfId="452"/>
    <cellStyle name="style1492552825347" xfId="453"/>
    <cellStyle name="style1492552825375" xfId="454"/>
    <cellStyle name="style1492552825404" xfId="455"/>
    <cellStyle name="style1492552825433" xfId="456"/>
    <cellStyle name="style1492552825463" xfId="457"/>
    <cellStyle name="style1492552825517" xfId="458"/>
    <cellStyle name="style1492552825553" xfId="459"/>
    <cellStyle name="style1492552825586" xfId="460"/>
    <cellStyle name="style1492552825617" xfId="461"/>
    <cellStyle name="style1492552825646" xfId="462"/>
    <cellStyle name="style1492552825675" xfId="463"/>
    <cellStyle name="style1492552825704" xfId="464"/>
    <cellStyle name="style1492552825769" xfId="465"/>
    <cellStyle name="style1492552825803" xfId="466"/>
    <cellStyle name="style1492552825889" xfId="467"/>
    <cellStyle name="style1492552825928" xfId="468"/>
    <cellStyle name="style1492633250753" xfId="94"/>
    <cellStyle name="style1492633250826" xfId="102"/>
    <cellStyle name="style1492633250864" xfId="108"/>
    <cellStyle name="style1492633250901" xfId="109"/>
    <cellStyle name="style1492633250940" xfId="126"/>
    <cellStyle name="style1492633250986" xfId="127"/>
    <cellStyle name="style1492633251192" xfId="95"/>
    <cellStyle name="style1492633251226" xfId="132"/>
    <cellStyle name="style1492633251292" xfId="133"/>
    <cellStyle name="style1492633251406" xfId="135"/>
    <cellStyle name="style1492633251527" xfId="96"/>
    <cellStyle name="style1492633251564" xfId="97"/>
    <cellStyle name="style1492633251691" xfId="98"/>
    <cellStyle name="style1492633251729" xfId="99"/>
    <cellStyle name="style1492633251767" xfId="100"/>
    <cellStyle name="style1492633251805" xfId="114"/>
    <cellStyle name="style1492633251842" xfId="101"/>
    <cellStyle name="style1492633251879" xfId="115"/>
    <cellStyle name="style1492633251997" xfId="105"/>
    <cellStyle name="style1492633252026" xfId="106"/>
    <cellStyle name="style1492633252055" xfId="107"/>
    <cellStyle name="style1492633252167" xfId="111"/>
    <cellStyle name="style1492633252195" xfId="112"/>
    <cellStyle name="style1492633252224" xfId="113"/>
    <cellStyle name="style1492633252261" xfId="110"/>
    <cellStyle name="style1492633252290" xfId="116"/>
    <cellStyle name="style1492633252364" xfId="117"/>
    <cellStyle name="style1492633252392" xfId="118"/>
    <cellStyle name="style1492633252420" xfId="119"/>
    <cellStyle name="style1492633252461" xfId="128"/>
    <cellStyle name="style1492633252542" xfId="129"/>
    <cellStyle name="style1492633253132" xfId="103"/>
    <cellStyle name="style1492633253162" xfId="104"/>
    <cellStyle name="style1492633253195" xfId="120"/>
    <cellStyle name="style1492633253227" xfId="121"/>
    <cellStyle name="style1492633253255" xfId="122"/>
    <cellStyle name="style1492633253286" xfId="130"/>
    <cellStyle name="style1492633253316" xfId="131"/>
    <cellStyle name="style1492633253355" xfId="123"/>
    <cellStyle name="style1492633253390" xfId="124"/>
    <cellStyle name="style1492633253419" xfId="125"/>
    <cellStyle name="style1492633253448" xfId="136"/>
    <cellStyle name="style1492633253482" xfId="134"/>
    <cellStyle name="style1492711339842" xfId="469"/>
    <cellStyle name="style1492711340484" xfId="470"/>
    <cellStyle name="style1492711340518" xfId="471"/>
    <cellStyle name="style1492711340546" xfId="472"/>
    <cellStyle name="style1492711340583" xfId="473"/>
    <cellStyle name="style1492711340620" xfId="474"/>
    <cellStyle name="style1492711340657" xfId="475"/>
    <cellStyle name="style1492711340685" xfId="476"/>
    <cellStyle name="style1492711340714" xfId="477"/>
    <cellStyle name="style1492711340742" xfId="478"/>
    <cellStyle name="style1492711340800" xfId="479"/>
    <cellStyle name="style1492711340839" xfId="480"/>
    <cellStyle name="style1492711340869" xfId="481"/>
    <cellStyle name="style1492711340899" xfId="482"/>
    <cellStyle name="style1492711340938" xfId="483"/>
    <cellStyle name="style1492711340974" xfId="484"/>
    <cellStyle name="style1492711341012" xfId="485"/>
    <cellStyle name="style1492711341040" xfId="486"/>
    <cellStyle name="style1492711341068" xfId="487"/>
    <cellStyle name="style1492711341106" xfId="488"/>
    <cellStyle name="style1492711341136" xfId="489"/>
    <cellStyle name="style1492711341164" xfId="490"/>
    <cellStyle name="style1492711341193" xfId="491"/>
    <cellStyle name="style1492711341230" xfId="492"/>
    <cellStyle name="style1492711341266" xfId="493"/>
    <cellStyle name="style1492711341317" xfId="494"/>
    <cellStyle name="style1492711341396" xfId="495"/>
    <cellStyle name="style1492711341462" xfId="496"/>
    <cellStyle name="style1492711341491" xfId="497"/>
    <cellStyle name="style1492711341520" xfId="498"/>
    <cellStyle name="style1492711341550" xfId="499"/>
    <cellStyle name="style1492712400442" xfId="500"/>
    <cellStyle name="style1492712401131" xfId="501"/>
    <cellStyle name="style1492712401166" xfId="502"/>
    <cellStyle name="style1492712401194" xfId="503"/>
    <cellStyle name="style1492712401255" xfId="504"/>
    <cellStyle name="style1492712401304" xfId="505"/>
    <cellStyle name="style1492712401349" xfId="506"/>
    <cellStyle name="style1492712401378" xfId="507"/>
    <cellStyle name="style1492712401416" xfId="508"/>
    <cellStyle name="style1492712401456" xfId="509"/>
    <cellStyle name="style1492712401501" xfId="510"/>
    <cellStyle name="style1492712401543" xfId="511"/>
    <cellStyle name="style1492712401572" xfId="512"/>
    <cellStyle name="style1492712401603" xfId="513"/>
    <cellStyle name="style1492712401645" xfId="514"/>
    <cellStyle name="style1492712401698" xfId="515"/>
    <cellStyle name="style1492712401769" xfId="516"/>
    <cellStyle name="style1492712401799" xfId="517"/>
    <cellStyle name="style1492712401829" xfId="518"/>
    <cellStyle name="style1492712401871" xfId="519"/>
    <cellStyle name="style1492712401901" xfId="520"/>
    <cellStyle name="style1492712401935" xfId="521"/>
    <cellStyle name="style1492712401963" xfId="522"/>
    <cellStyle name="style1492712402000" xfId="523"/>
    <cellStyle name="style1492712402037" xfId="524"/>
    <cellStyle name="style1492712402065" xfId="525"/>
    <cellStyle name="style1492712973861" xfId="526"/>
    <cellStyle name="style1492712974711" xfId="527"/>
    <cellStyle name="style1492712974745" xfId="528"/>
    <cellStyle name="style1492712974773" xfId="529"/>
    <cellStyle name="style1492712974811" xfId="530"/>
    <cellStyle name="style1492712974848" xfId="531"/>
    <cellStyle name="style1492712974885" xfId="532"/>
    <cellStyle name="style1492712974918" xfId="533"/>
    <cellStyle name="style1492712974947" xfId="534"/>
    <cellStyle name="style1492712974976" xfId="535"/>
    <cellStyle name="style1492712975013" xfId="536"/>
    <cellStyle name="style1492712975049" xfId="537"/>
    <cellStyle name="style1492712975078" xfId="538"/>
    <cellStyle name="style1492712975106" xfId="539"/>
    <cellStyle name="style1492712975144" xfId="540"/>
    <cellStyle name="style1492712975181" xfId="541"/>
    <cellStyle name="style1492712975219" xfId="542"/>
    <cellStyle name="style1492712975253" xfId="543"/>
    <cellStyle name="style1492712975282" xfId="544"/>
    <cellStyle name="style1492712975319" xfId="545"/>
    <cellStyle name="style1492712975349" xfId="546"/>
    <cellStyle name="style1492712975377" xfId="547"/>
    <cellStyle name="style1492712975405" xfId="548"/>
    <cellStyle name="style1492712975442" xfId="549"/>
    <cellStyle name="style1492712975479" xfId="550"/>
    <cellStyle name="style1492712975507" xfId="551"/>
    <cellStyle name="style1492713742444" xfId="552"/>
    <cellStyle name="style1492713743081" xfId="553"/>
    <cellStyle name="style1492713743114" xfId="554"/>
    <cellStyle name="style1492713743142" xfId="555"/>
    <cellStyle name="style1492713743179" xfId="556"/>
    <cellStyle name="style1492713743216" xfId="557"/>
    <cellStyle name="style1492713743253" xfId="558"/>
    <cellStyle name="style1492713743281" xfId="559"/>
    <cellStyle name="style1492713743310" xfId="560"/>
    <cellStyle name="style1492713743345" xfId="561"/>
    <cellStyle name="style1492713743384" xfId="562"/>
    <cellStyle name="style1492713743421" xfId="563"/>
    <cellStyle name="style1492713743450" xfId="564"/>
    <cellStyle name="style1492713743478" xfId="565"/>
    <cellStyle name="style1492713743515" xfId="566"/>
    <cellStyle name="style1492713743551" xfId="567"/>
    <cellStyle name="style1492713743588" xfId="568"/>
    <cellStyle name="style1492713743617" xfId="569"/>
    <cellStyle name="style1492713743644" xfId="570"/>
    <cellStyle name="style1492713743682" xfId="571"/>
    <cellStyle name="style1492713743719" xfId="572"/>
    <cellStyle name="style1492713743747" xfId="573"/>
    <cellStyle name="style1492713743776" xfId="574"/>
    <cellStyle name="style1492713743813" xfId="575"/>
    <cellStyle name="style1492713743850" xfId="576"/>
    <cellStyle name="style1492713743878" xfId="577"/>
    <cellStyle name="style1492715151179" xfId="578"/>
    <cellStyle name="style1492715151842" xfId="579"/>
    <cellStyle name="style1492715151875" xfId="580"/>
    <cellStyle name="style1492715151904" xfId="581"/>
    <cellStyle name="style1492715151941" xfId="582"/>
    <cellStyle name="style1492715151978" xfId="583"/>
    <cellStyle name="style1492715152015" xfId="584"/>
    <cellStyle name="style1492715152055" xfId="585"/>
    <cellStyle name="style1492715152083" xfId="586"/>
    <cellStyle name="style1492715152112" xfId="587"/>
    <cellStyle name="style1492715152148" xfId="588"/>
    <cellStyle name="style1492715152185" xfId="589"/>
    <cellStyle name="style1492715152214" xfId="590"/>
    <cellStyle name="style1492715152250" xfId="591"/>
    <cellStyle name="style1492715152287" xfId="592"/>
    <cellStyle name="style1492715152325" xfId="593"/>
    <cellStyle name="style1492715152353" xfId="594"/>
    <cellStyle name="style1492715152381" xfId="595"/>
    <cellStyle name="style1492715152418" xfId="596"/>
    <cellStyle name="style1492715152465" xfId="597"/>
    <cellStyle name="style1492715152494" xfId="598"/>
    <cellStyle name="style1492715152522" xfId="599"/>
    <cellStyle name="style1492715152550" xfId="600"/>
    <cellStyle name="style1492715152587" xfId="601"/>
    <cellStyle name="style1492715152624" xfId="602"/>
    <cellStyle name="style1492715152652" xfId="603"/>
    <cellStyle name="style1492715152696" xfId="604"/>
    <cellStyle name="style1492723343765" xfId="605"/>
    <cellStyle name="style1492723343840" xfId="606"/>
    <cellStyle name="style1492723343878" xfId="607"/>
    <cellStyle name="style1492723343916" xfId="608"/>
    <cellStyle name="style1492723343955" xfId="609"/>
    <cellStyle name="style1492723343993" xfId="610"/>
    <cellStyle name="style1492723344220" xfId="611"/>
    <cellStyle name="style1492723344254" xfId="612"/>
    <cellStyle name="style1492723344320" xfId="613"/>
    <cellStyle name="style1492723344433" xfId="614"/>
    <cellStyle name="style1492723344546" xfId="615"/>
    <cellStyle name="style1492723344587" xfId="616"/>
    <cellStyle name="style1492723344718" xfId="617"/>
    <cellStyle name="style1492723344776" xfId="618"/>
    <cellStyle name="style1492723344815" xfId="619"/>
    <cellStyle name="style1492723344852" xfId="620"/>
    <cellStyle name="style1492723344892" xfId="621"/>
    <cellStyle name="style1492723344929" xfId="622"/>
    <cellStyle name="style1492723344968" xfId="623"/>
    <cellStyle name="style1492723345042" xfId="624"/>
    <cellStyle name="style1492723345070" xfId="625"/>
    <cellStyle name="style1492723345099" xfId="626"/>
    <cellStyle name="style1492723345137" xfId="627"/>
    <cellStyle name="style1492723345211" xfId="628"/>
    <cellStyle name="style1492723345239" xfId="629"/>
    <cellStyle name="style1492723345288" xfId="630"/>
    <cellStyle name="style1492723345325" xfId="631"/>
    <cellStyle name="style1492723345354" xfId="632"/>
    <cellStyle name="style1492723345428" xfId="633"/>
    <cellStyle name="style1492723345456" xfId="634"/>
    <cellStyle name="style1492723345484" xfId="635"/>
    <cellStyle name="style1492723345522" xfId="636"/>
    <cellStyle name="style1492723345552" xfId="637"/>
    <cellStyle name="style1492723345626" xfId="638"/>
    <cellStyle name="style1492723345654" xfId="639"/>
    <cellStyle name="style1492723346207" xfId="640"/>
    <cellStyle name="style1492723346258" xfId="641"/>
    <cellStyle name="style1492723346288" xfId="642"/>
    <cellStyle name="style1492723346319" xfId="643"/>
    <cellStyle name="style1492723346348" xfId="644"/>
    <cellStyle name="style1492723346376" xfId="645"/>
    <cellStyle name="style1492723346406" xfId="646"/>
    <cellStyle name="style1492723346434" xfId="647"/>
    <cellStyle name="style1492723346499" xfId="648"/>
    <cellStyle name="style1492723346531" xfId="649"/>
    <cellStyle name="style1492723346559" xfId="650"/>
    <cellStyle name="style1492723346588" xfId="651"/>
    <cellStyle name="style1492723346621" xfId="652"/>
    <cellStyle name="style1492723346659" xfId="653"/>
    <cellStyle name="style1492723346895" xfId="654"/>
    <cellStyle name="style1492723346923" xfId="655"/>
    <cellStyle name="style1492723346961" xfId="656"/>
    <cellStyle name="style1492738504706" xfId="657"/>
    <cellStyle name="style1492738504739" xfId="658"/>
    <cellStyle name="style1492738505391" xfId="659"/>
    <cellStyle name="style1492738505425" xfId="660"/>
    <cellStyle name="style1492738505453" xfId="661"/>
    <cellStyle name="style1492738505491" xfId="662"/>
    <cellStyle name="style1492738505528" xfId="663"/>
    <cellStyle name="style1492738505565" xfId="664"/>
    <cellStyle name="style1492738505593" xfId="665"/>
    <cellStyle name="style1492738505622" xfId="666"/>
    <cellStyle name="style1492738505650" xfId="667"/>
    <cellStyle name="style1492738505704" xfId="668"/>
    <cellStyle name="style1492738505745" xfId="669"/>
    <cellStyle name="style1492738505775" xfId="670"/>
    <cellStyle name="style1492738505804" xfId="671"/>
    <cellStyle name="style1492738505842" xfId="672"/>
    <cellStyle name="style1492738505878" xfId="673"/>
    <cellStyle name="style1492738505915" xfId="674"/>
    <cellStyle name="style1492738505943" xfId="675"/>
    <cellStyle name="style1492738505971" xfId="676"/>
    <cellStyle name="style1492738506009" xfId="677"/>
    <cellStyle name="style1492738506037" xfId="678"/>
    <cellStyle name="style1492738506065" xfId="679"/>
    <cellStyle name="style1492738506094" xfId="680"/>
    <cellStyle name="style1492738506131" xfId="681"/>
    <cellStyle name="style1492738506167" xfId="682"/>
    <cellStyle name="style1492738506195" xfId="683"/>
    <cellStyle name="style1492738506259" xfId="684"/>
    <cellStyle name="style1492739603015" xfId="685"/>
    <cellStyle name="style1492739603045" xfId="686"/>
    <cellStyle name="style1492739603114" xfId="687"/>
    <cellStyle name="style1492739603151" xfId="688"/>
    <cellStyle name="style1492739603190" xfId="689"/>
    <cellStyle name="style1492739603229" xfId="690"/>
    <cellStyle name="style1492739603285" xfId="691"/>
    <cellStyle name="style1492739603490" xfId="692"/>
    <cellStyle name="style1492739603524" xfId="693"/>
    <cellStyle name="style1492739603588" xfId="694"/>
    <cellStyle name="style1492739603700" xfId="695"/>
    <cellStyle name="style1492739603812" xfId="696"/>
    <cellStyle name="style1492739603849" xfId="697"/>
    <cellStyle name="style1492739603988" xfId="698"/>
    <cellStyle name="style1492739604025" xfId="699"/>
    <cellStyle name="style1492739604062" xfId="700"/>
    <cellStyle name="style1492739604099" xfId="701"/>
    <cellStyle name="style1492739604136" xfId="702"/>
    <cellStyle name="style1492739604173" xfId="703"/>
    <cellStyle name="style1492739604285" xfId="704"/>
    <cellStyle name="style1492739604313" xfId="705"/>
    <cellStyle name="style1492739604341" xfId="706"/>
    <cellStyle name="style1492739604378" xfId="707"/>
    <cellStyle name="style1492739604451" xfId="708"/>
    <cellStyle name="style1492739604495" xfId="709"/>
    <cellStyle name="style1492739604524" xfId="710"/>
    <cellStyle name="style1492739604561" xfId="711"/>
    <cellStyle name="style1492739604590" xfId="712"/>
    <cellStyle name="style1492739604666" xfId="713"/>
    <cellStyle name="style1492739604694" xfId="714"/>
    <cellStyle name="style1492739604722" xfId="715"/>
    <cellStyle name="style1492739604761" xfId="716"/>
    <cellStyle name="style1492739604835" xfId="717"/>
    <cellStyle name="style1492739604863" xfId="718"/>
    <cellStyle name="style1492739605419" xfId="719"/>
    <cellStyle name="style1492739605447" xfId="720"/>
    <cellStyle name="style1492739605478" xfId="721"/>
    <cellStyle name="style1492739605508" xfId="722"/>
    <cellStyle name="style1492739605537" xfId="723"/>
    <cellStyle name="style1492739605565" xfId="724"/>
    <cellStyle name="style1492739605595" xfId="725"/>
    <cellStyle name="style1492739605623" xfId="726"/>
    <cellStyle name="style1492739605687" xfId="727"/>
    <cellStyle name="style1492739605761" xfId="728"/>
    <cellStyle name="style1492739605789" xfId="729"/>
    <cellStyle name="style1492739605818" xfId="730"/>
    <cellStyle name="style1492739605850" xfId="731"/>
    <cellStyle name="style1492739605926" xfId="732"/>
    <cellStyle name="style1492739605981" xfId="733"/>
    <cellStyle name="style1492740155662" xfId="734"/>
    <cellStyle name="style1492740155695" xfId="735"/>
    <cellStyle name="style1492740155775" xfId="736"/>
    <cellStyle name="style1492740155815" xfId="737"/>
    <cellStyle name="style1492740155854" xfId="738"/>
    <cellStyle name="style1492740155895" xfId="739"/>
    <cellStyle name="style1492740155932" xfId="740"/>
    <cellStyle name="style1492740156155" xfId="741"/>
    <cellStyle name="style1492740156190" xfId="742"/>
    <cellStyle name="style1492740156256" xfId="743"/>
    <cellStyle name="style1492740156370" xfId="744"/>
    <cellStyle name="style1492740156484" xfId="745"/>
    <cellStyle name="style1492740156521" xfId="746"/>
    <cellStyle name="style1492740156645" xfId="747"/>
    <cellStyle name="style1492740156682" xfId="748"/>
    <cellStyle name="style1492740156720" xfId="749"/>
    <cellStyle name="style1492740156757" xfId="750"/>
    <cellStyle name="style1492740156795" xfId="751"/>
    <cellStyle name="style1492740156843" xfId="752"/>
    <cellStyle name="style1492740156954" xfId="753"/>
    <cellStyle name="style1492740156982" xfId="754"/>
    <cellStyle name="style1492740157010" xfId="755"/>
    <cellStyle name="style1492740157047" xfId="756"/>
    <cellStyle name="style1492740157120" xfId="757"/>
    <cellStyle name="style1492740157147" xfId="758"/>
    <cellStyle name="style1492740157175" xfId="759"/>
    <cellStyle name="style1492740157212" xfId="760"/>
    <cellStyle name="style1492740157240" xfId="761"/>
    <cellStyle name="style1492740157312" xfId="762"/>
    <cellStyle name="style1492740157340" xfId="763"/>
    <cellStyle name="style1492740157368" xfId="764"/>
    <cellStyle name="style1492740157407" xfId="765"/>
    <cellStyle name="style1492740157492" xfId="766"/>
    <cellStyle name="style1492740157520" xfId="767"/>
    <cellStyle name="style1492740158058" xfId="768"/>
    <cellStyle name="style1492740158086" xfId="769"/>
    <cellStyle name="style1492740158117" xfId="770"/>
    <cellStyle name="style1492740158158" xfId="771"/>
    <cellStyle name="style1492740158187" xfId="772"/>
    <cellStyle name="style1492740158214" xfId="773"/>
    <cellStyle name="style1492740158246" xfId="774"/>
    <cellStyle name="style1492740158277" xfId="775"/>
    <cellStyle name="style1492740158340" xfId="776"/>
    <cellStyle name="style1492740158403" xfId="777"/>
    <cellStyle name="style1492740158434" xfId="778"/>
    <cellStyle name="style1492740158466" xfId="779"/>
    <cellStyle name="style1492740158499" xfId="780"/>
    <cellStyle name="style1492740158573" xfId="781"/>
    <cellStyle name="style1492740158628" xfId="782"/>
    <cellStyle name="style1492789970427" xfId="783"/>
    <cellStyle name="style1492789970497" xfId="784"/>
    <cellStyle name="style1492789970533" xfId="785"/>
    <cellStyle name="style1492789970569" xfId="786"/>
    <cellStyle name="style1492789970607" xfId="787"/>
    <cellStyle name="style1492789970644" xfId="788"/>
    <cellStyle name="style1492789970863" xfId="789"/>
    <cellStyle name="style1492789970896" xfId="790"/>
    <cellStyle name="style1492789970959" xfId="791"/>
    <cellStyle name="style1492789971068" xfId="792"/>
    <cellStyle name="style1492789971179" xfId="793"/>
    <cellStyle name="style1492789971215" xfId="794"/>
    <cellStyle name="style1492789971323" xfId="795"/>
    <cellStyle name="style1492789971359" xfId="796"/>
    <cellStyle name="style1492789971396" xfId="797"/>
    <cellStyle name="style1492789971432" xfId="798"/>
    <cellStyle name="style1492789971467" xfId="799"/>
    <cellStyle name="style1492789971503" xfId="800"/>
    <cellStyle name="style1492789971611" xfId="801"/>
    <cellStyle name="style1492789971638" xfId="802"/>
    <cellStyle name="style1492789971773" xfId="803"/>
    <cellStyle name="style1492789971800" xfId="804"/>
    <cellStyle name="style1492789971828" xfId="805"/>
    <cellStyle name="style1492789971866" xfId="806"/>
    <cellStyle name="style1492789971896" xfId="807"/>
    <cellStyle name="style1492789971988" xfId="808"/>
    <cellStyle name="style1492789972016" xfId="809"/>
    <cellStyle name="style1492789972043" xfId="810"/>
    <cellStyle name="style1492789972152" xfId="811"/>
    <cellStyle name="style1492789972736" xfId="812"/>
    <cellStyle name="style1492789972764" xfId="813"/>
    <cellStyle name="style1492789972791" xfId="814"/>
    <cellStyle name="style1492789972822" xfId="815"/>
    <cellStyle name="style1492789972852" xfId="816"/>
    <cellStyle name="style1492789972879" xfId="817"/>
    <cellStyle name="style1492789972907" xfId="818"/>
    <cellStyle name="style1492789972935" xfId="819"/>
    <cellStyle name="style1492789972962" xfId="820"/>
    <cellStyle name="style1492789973000" xfId="821"/>
    <cellStyle name="style1492789973031" xfId="822"/>
    <cellStyle name="style1492789973069" xfId="823"/>
    <cellStyle name="style1492789973101" xfId="824"/>
    <cellStyle name="style1492793756893" xfId="825"/>
    <cellStyle name="style1492793756959" xfId="826"/>
    <cellStyle name="style1492793756996" xfId="827"/>
    <cellStyle name="style1492793757033" xfId="828"/>
    <cellStyle name="style1492793757073" xfId="829"/>
    <cellStyle name="style1492793757112" xfId="830"/>
    <cellStyle name="style1492793757320" xfId="831"/>
    <cellStyle name="style1492793757353" xfId="832"/>
    <cellStyle name="style1492793757417" xfId="833"/>
    <cellStyle name="style1492793757544" xfId="834"/>
    <cellStyle name="style1492793757653" xfId="835"/>
    <cellStyle name="style1492793757689" xfId="836"/>
    <cellStyle name="style1492793757782" xfId="837"/>
    <cellStyle name="style1492793757820" xfId="838"/>
    <cellStyle name="style1492793757856" xfId="839"/>
    <cellStyle name="style1492793757893" xfId="840"/>
    <cellStyle name="style1492793757928" xfId="841"/>
    <cellStyle name="style1492793757964" xfId="842"/>
    <cellStyle name="style1492793758074" xfId="843"/>
    <cellStyle name="style1492793758100" xfId="844"/>
    <cellStyle name="style1492793758127" xfId="845"/>
    <cellStyle name="style1492793758249" xfId="846"/>
    <cellStyle name="style1492793758278" xfId="847"/>
    <cellStyle name="style1492793758304" xfId="848"/>
    <cellStyle name="style1492793758339" xfId="849"/>
    <cellStyle name="style1492793758367" xfId="850"/>
    <cellStyle name="style1492793758437" xfId="851"/>
    <cellStyle name="style1492793758464" xfId="852"/>
    <cellStyle name="style1492793758491" xfId="853"/>
    <cellStyle name="style1492793758527" xfId="854"/>
    <cellStyle name="style1492793758625" xfId="855"/>
    <cellStyle name="style1492793759214" xfId="856"/>
    <cellStyle name="style1492793759242" xfId="857"/>
    <cellStyle name="style1492793759273" xfId="858"/>
    <cellStyle name="style1492793759303" xfId="859"/>
    <cellStyle name="style1492793759332" xfId="860"/>
    <cellStyle name="style1492793759360" xfId="861"/>
    <cellStyle name="style1492793759389" xfId="862"/>
    <cellStyle name="style1492793759417" xfId="863"/>
    <cellStyle name="style1492793759444" xfId="864"/>
    <cellStyle name="style1492793759481" xfId="865"/>
    <cellStyle name="style1492793759587" xfId="866"/>
    <cellStyle name="style1492793759619" xfId="867"/>
    <cellStyle name="style1492795051954" xfId="868"/>
    <cellStyle name="style1492795052533" xfId="869"/>
    <cellStyle name="style1492795052565" xfId="870"/>
    <cellStyle name="style1492795052591" xfId="871"/>
    <cellStyle name="style1492795052626" xfId="872"/>
    <cellStyle name="style1492795052661" xfId="873"/>
    <cellStyle name="style1492795052696" xfId="874"/>
    <cellStyle name="style1492795052722" xfId="875"/>
    <cellStyle name="style1492795052749" xfId="876"/>
    <cellStyle name="style1492795052777" xfId="877"/>
    <cellStyle name="style1492795052812" xfId="878"/>
    <cellStyle name="style1492795052855" xfId="879"/>
    <cellStyle name="style1492795052881" xfId="880"/>
    <cellStyle name="style1492795052911" xfId="881"/>
    <cellStyle name="style1492795052946" xfId="882"/>
    <cellStyle name="style1492795052981" xfId="883"/>
    <cellStyle name="style1492795053016" xfId="884"/>
    <cellStyle name="style1492795053043" xfId="885"/>
    <cellStyle name="style1492795053070" xfId="886"/>
    <cellStyle name="style1492795053106" xfId="887"/>
    <cellStyle name="style1492795053132" xfId="888"/>
    <cellStyle name="style1492795053159" xfId="889"/>
    <cellStyle name="style1492795053194" xfId="890"/>
    <cellStyle name="style1492795053229" xfId="891"/>
    <cellStyle name="style1492795053255" xfId="892"/>
    <cellStyle name="style1492800175236" xfId="893"/>
    <cellStyle name="style1492800175820" xfId="894"/>
    <cellStyle name="style1492800175852" xfId="895"/>
    <cellStyle name="style1492800175878" xfId="896"/>
    <cellStyle name="style1492800175913" xfId="897"/>
    <cellStyle name="style1492800175949" xfId="898"/>
    <cellStyle name="style1492800175986" xfId="899"/>
    <cellStyle name="style1492800176013" xfId="900"/>
    <cellStyle name="style1492800176040" xfId="901"/>
    <cellStyle name="style1492800176067" xfId="902"/>
    <cellStyle name="style1492800176102" xfId="903"/>
    <cellStyle name="style1492800176136" xfId="904"/>
    <cellStyle name="style1492800176165" xfId="905"/>
    <cellStyle name="style1492800176191" xfId="906"/>
    <cellStyle name="style1492800176227" xfId="907"/>
    <cellStyle name="style1492800176261" xfId="908"/>
    <cellStyle name="style1492800176296" xfId="909"/>
    <cellStyle name="style1492800176342" xfId="910"/>
    <cellStyle name="style1492800176369" xfId="911"/>
    <cellStyle name="style1492800176405" xfId="912"/>
    <cellStyle name="style1492800176432" xfId="913"/>
    <cellStyle name="style1492800176458" xfId="914"/>
    <cellStyle name="style1492800176485" xfId="915"/>
    <cellStyle name="style1492800176521" xfId="916"/>
    <cellStyle name="style1492800176555" xfId="917"/>
    <cellStyle name="style1492800176581" xfId="918"/>
    <cellStyle name="style1492802186633" xfId="919"/>
    <cellStyle name="style1492802187366" xfId="920"/>
    <cellStyle name="style1492802187393" xfId="921"/>
    <cellStyle name="style1492802187421" xfId="922"/>
    <cellStyle name="style1492802187721" xfId="923"/>
    <cellStyle name="style1492802187756" xfId="924"/>
    <cellStyle name="style1492802188017" xfId="925"/>
    <cellStyle name="style1492802188050" xfId="926"/>
    <cellStyle name="style1492802188077" xfId="927"/>
    <cellStyle name="style1492802188112" xfId="928"/>
    <cellStyle name="style1492802188148" xfId="929"/>
    <cellStyle name="style1492802188185" xfId="930"/>
    <cellStyle name="style1492802188212" xfId="931"/>
    <cellStyle name="style1492802188238" xfId="932"/>
    <cellStyle name="style1492802188296" xfId="933"/>
    <cellStyle name="style1492802188322" xfId="934"/>
    <cellStyle name="style1492802188350" xfId="935"/>
    <cellStyle name="style1492802188378" xfId="936"/>
    <cellStyle name="style1492802188405" xfId="937"/>
    <cellStyle name="style1492802188434" xfId="938"/>
    <cellStyle name="style1492802188463" xfId="939"/>
    <cellStyle name="style1492802188494" xfId="940"/>
    <cellStyle name="style1492802188523" xfId="941"/>
    <cellStyle name="style1492802188551" xfId="942"/>
    <cellStyle name="style1492802188581" xfId="943"/>
    <cellStyle name="style1492802188641" xfId="944"/>
    <cellStyle name="style1492802337391" xfId="945"/>
    <cellStyle name="style1492802338187" xfId="946"/>
    <cellStyle name="style1492802338219" xfId="947"/>
    <cellStyle name="style1492802338245" xfId="948"/>
    <cellStyle name="style1492802338280" xfId="949"/>
    <cellStyle name="style1492802338316" xfId="950"/>
    <cellStyle name="style1492802338352" xfId="951"/>
    <cellStyle name="style1492802338379" xfId="952"/>
    <cellStyle name="style1492802338406" xfId="953"/>
    <cellStyle name="style1492802338433" xfId="954"/>
    <cellStyle name="style1492802338467" xfId="955"/>
    <cellStyle name="style1492802338509" xfId="956"/>
    <cellStyle name="style1492802338536" xfId="957"/>
    <cellStyle name="style1492802338571" xfId="958"/>
    <cellStyle name="style1492802338606" xfId="959"/>
    <cellStyle name="style1492802338641" xfId="960"/>
    <cellStyle name="style1492802338667" xfId="961"/>
    <cellStyle name="style1492802338694" xfId="962"/>
    <cellStyle name="style1492802338729" xfId="963"/>
    <cellStyle name="style1492802338756" xfId="964"/>
    <cellStyle name="style1492802338783" xfId="965"/>
    <cellStyle name="style1492802338809" xfId="966"/>
    <cellStyle name="style1492802338843" xfId="967"/>
    <cellStyle name="style1492802338879" xfId="968"/>
    <cellStyle name="style1492802338913" xfId="969"/>
    <cellStyle name="style1492802338940" xfId="970"/>
    <cellStyle name="style1492802339012" xfId="971"/>
    <cellStyle name="style1492803338908" xfId="972"/>
    <cellStyle name="style1492803339485" xfId="973"/>
    <cellStyle name="style1492803339516" xfId="974"/>
    <cellStyle name="style1492803339543" xfId="975"/>
    <cellStyle name="style1492803339578" xfId="976"/>
    <cellStyle name="style1492803339622" xfId="977"/>
    <cellStyle name="style1492803339657" xfId="978"/>
    <cellStyle name="style1492803339684" xfId="979"/>
    <cellStyle name="style1492803339711" xfId="980"/>
    <cellStyle name="style1492803339738" xfId="981"/>
    <cellStyle name="style1492803339772" xfId="982"/>
    <cellStyle name="style1492803339807" xfId="983"/>
    <cellStyle name="style1492803339833" xfId="984"/>
    <cellStyle name="style1492803339860" xfId="985"/>
    <cellStyle name="style1492803339895" xfId="986"/>
    <cellStyle name="style1492803339930" xfId="987"/>
    <cellStyle name="style1492803339965" xfId="988"/>
    <cellStyle name="style1492803339992" xfId="989"/>
    <cellStyle name="style1492803340018" xfId="990"/>
    <cellStyle name="style1492803340064" xfId="991"/>
    <cellStyle name="style1492803340091" xfId="992"/>
    <cellStyle name="style1492803340118" xfId="993"/>
    <cellStyle name="style1492803340153" xfId="994"/>
    <cellStyle name="style1492803340188" xfId="995"/>
    <cellStyle name="style1492803340214" xfId="996"/>
    <cellStyle name="style1492804949385" xfId="997"/>
    <cellStyle name="style1492804950200" xfId="998"/>
    <cellStyle name="style1492804950235" xfId="999"/>
    <cellStyle name="style1492804950263" xfId="1000"/>
    <cellStyle name="style1492804950299" xfId="1001"/>
    <cellStyle name="style1492804950334" xfId="1002"/>
    <cellStyle name="style1492804950368" xfId="1003"/>
    <cellStyle name="style1492804950395" xfId="1004"/>
    <cellStyle name="style1492804950421" xfId="1005"/>
    <cellStyle name="style1492804950448" xfId="1006"/>
    <cellStyle name="style1492804950483" xfId="1007"/>
    <cellStyle name="style1492804950520" xfId="1008"/>
    <cellStyle name="style1492804950546" xfId="1009"/>
    <cellStyle name="style1492804950572" xfId="1010"/>
    <cellStyle name="style1492804950607" xfId="1011"/>
    <cellStyle name="style1492804950642" xfId="1012"/>
    <cellStyle name="style1492804950685" xfId="1013"/>
    <cellStyle name="style1492804950711" xfId="1014"/>
    <cellStyle name="style1492804950737" xfId="1015"/>
    <cellStyle name="style1492804950772" xfId="1016"/>
    <cellStyle name="style1492804950800" xfId="1017"/>
    <cellStyle name="style1492804950826" xfId="1018"/>
    <cellStyle name="style1492804950852" xfId="1019"/>
    <cellStyle name="style1492804950887" xfId="1020"/>
    <cellStyle name="style1492804950921" xfId="1021"/>
    <cellStyle name="style1492804950947" xfId="1022"/>
    <cellStyle name="style1492805908742" xfId="1023"/>
    <cellStyle name="style1492805908803" xfId="1024"/>
    <cellStyle name="style1492805908838" xfId="1025"/>
    <cellStyle name="style1492805908873" xfId="1026"/>
    <cellStyle name="style1492805908910" xfId="1027"/>
    <cellStyle name="style1492805908949" xfId="1028"/>
    <cellStyle name="style1492805909148" xfId="1029"/>
    <cellStyle name="style1492805909180" xfId="1030"/>
    <cellStyle name="style1492805909309" xfId="1031"/>
    <cellStyle name="style1492805909415" xfId="1032"/>
    <cellStyle name="style1492805909449" xfId="1033"/>
    <cellStyle name="style1492805909539" xfId="1034"/>
    <cellStyle name="style1492805909574" xfId="1035"/>
    <cellStyle name="style1492805909609" xfId="1036"/>
    <cellStyle name="style1492805909645" xfId="1037"/>
    <cellStyle name="style1492805909681" xfId="1038"/>
    <cellStyle name="style1492805909717" xfId="1039"/>
    <cellStyle name="style1492805909838" xfId="1040"/>
    <cellStyle name="style1492805909864" xfId="1041"/>
    <cellStyle name="style1492805909891" xfId="1042"/>
    <cellStyle name="style1492805909995" xfId="1043"/>
    <cellStyle name="style1492805910022" xfId="1044"/>
    <cellStyle name="style1492805910048" xfId="1045"/>
    <cellStyle name="style1492805910153" xfId="1046"/>
    <cellStyle name="style1492805910179" xfId="1047"/>
    <cellStyle name="style1492805910206" xfId="1048"/>
    <cellStyle name="style1492805910319" xfId="1049"/>
    <cellStyle name="style1492805910880" xfId="1050"/>
    <cellStyle name="style1492805910906" xfId="1051"/>
    <cellStyle name="style1492805910933" xfId="1052"/>
    <cellStyle name="style1492805910961" xfId="1053"/>
    <cellStyle name="style1492805910989" xfId="1054"/>
    <cellStyle name="style1492805911032" xfId="1055"/>
    <cellStyle name="style1492805911059" xfId="1056"/>
    <cellStyle name="style1492805911087" xfId="1057"/>
    <cellStyle name="style1492805911113" xfId="1058"/>
    <cellStyle name="style1492805911139" xfId="1059"/>
    <cellStyle name="style1492805911169" xfId="1060"/>
    <cellStyle name="style1492805911205" xfId="1061"/>
    <cellStyle name="style1492805911231" xfId="1062"/>
    <cellStyle name="style1492805911258" xfId="1063"/>
    <cellStyle name="style1492805911285" xfId="1064"/>
    <cellStyle name="style1492805911311" xfId="1065"/>
    <cellStyle name="style1492805911337" xfId="1066"/>
    <cellStyle name="style1492805911366" xfId="1067"/>
    <cellStyle name="style1492805911395" xfId="1068"/>
    <cellStyle name="style1492805911430" xfId="1069"/>
    <cellStyle name="style1492805911466" xfId="1070"/>
    <cellStyle name="style1492805911862" xfId="1071"/>
    <cellStyle name="style1492805911890" xfId="1072"/>
    <cellStyle name="style1492805912021" xfId="1073"/>
    <cellStyle name="style1492806339727" xfId="1074"/>
    <cellStyle name="style1492806339793" xfId="1075"/>
    <cellStyle name="style1492806339830" xfId="1076"/>
    <cellStyle name="style1492806339868" xfId="1077"/>
    <cellStyle name="style1492806339916" xfId="1078"/>
    <cellStyle name="style1492806339952" xfId="1079"/>
    <cellStyle name="style1492806340148" xfId="1080"/>
    <cellStyle name="style1492806340183" xfId="1081"/>
    <cellStyle name="style1492806340308" xfId="1082"/>
    <cellStyle name="style1492806340340" xfId="1083"/>
    <cellStyle name="style1492806340366" xfId="1084"/>
    <cellStyle name="style1492806340401" xfId="1085"/>
    <cellStyle name="style1492806340436" xfId="1086"/>
    <cellStyle name="style1492806340472" xfId="1087"/>
    <cellStyle name="style1492806340498" xfId="1088"/>
    <cellStyle name="style1492806340535" xfId="1089"/>
    <cellStyle name="style1492806340562" xfId="1090"/>
    <cellStyle name="style1492806340597" xfId="1091"/>
    <cellStyle name="style1492806340633" xfId="1092"/>
    <cellStyle name="style1492806340660" xfId="1093"/>
    <cellStyle name="style1492806340688" xfId="1094"/>
    <cellStyle name="style1492806340724" xfId="1095"/>
    <cellStyle name="style1492806340759" xfId="1096"/>
    <cellStyle name="style1492806340793" xfId="1097"/>
    <cellStyle name="style1492806340820" xfId="1098"/>
    <cellStyle name="style1492806340846" xfId="1099"/>
    <cellStyle name="style1492806340883" xfId="1100"/>
    <cellStyle name="style1492806340911" xfId="1101"/>
    <cellStyle name="style1492806340937" xfId="1102"/>
    <cellStyle name="style1492806340964" xfId="1103"/>
    <cellStyle name="style1492806340998" xfId="1104"/>
    <cellStyle name="style1492806341033" xfId="1105"/>
    <cellStyle name="style1492806341059" xfId="1106"/>
    <cellStyle name="style1492806341274" xfId="1107"/>
    <cellStyle name="style1492806341309" xfId="1108"/>
    <cellStyle name="style1492806341343" xfId="1109"/>
    <cellStyle name="style1492806341554" xfId="1110"/>
    <cellStyle name="style1492806341581" xfId="1111"/>
    <cellStyle name="style1492806341607" xfId="1112"/>
    <cellStyle name="style1492806341697" xfId="1113"/>
    <cellStyle name="style1492806342222" xfId="1114"/>
    <cellStyle name="style1492806342250" xfId="1115"/>
    <cellStyle name="style1492806342296" xfId="1116"/>
    <cellStyle name="style1492806342345" xfId="1117"/>
    <cellStyle name="style1492806695346" xfId="1118"/>
    <cellStyle name="style1492806695412" xfId="1119"/>
    <cellStyle name="style1492806695449" xfId="1120"/>
    <cellStyle name="style1492806695485" xfId="1121"/>
    <cellStyle name="style1492806695522" xfId="1122"/>
    <cellStyle name="style1492806695558" xfId="1123"/>
    <cellStyle name="style1492806695750" xfId="1124"/>
    <cellStyle name="style1492806695781" xfId="1125"/>
    <cellStyle name="style1492806695946" xfId="1126"/>
    <cellStyle name="style1492806696341" xfId="1127"/>
    <cellStyle name="style1492806696376" xfId="1128"/>
    <cellStyle name="style1492806696489" xfId="1129"/>
    <cellStyle name="style1492806696524" xfId="1130"/>
    <cellStyle name="style1492806696558" xfId="1131"/>
    <cellStyle name="style1492806696593" xfId="1132"/>
    <cellStyle name="style1492806696627" xfId="1133"/>
    <cellStyle name="style1492806696662" xfId="1134"/>
    <cellStyle name="style1492806696765" xfId="1135"/>
    <cellStyle name="style1492806696791" xfId="1136"/>
    <cellStyle name="style1492806696817" xfId="1137"/>
    <cellStyle name="style1492806696920" xfId="1138"/>
    <cellStyle name="style1492806696955" xfId="1139"/>
    <cellStyle name="style1492806696981" xfId="1140"/>
    <cellStyle name="style1492806697016" xfId="1141"/>
    <cellStyle name="style1492806697043" xfId="1142"/>
    <cellStyle name="style1492806697112" xfId="1143"/>
    <cellStyle name="style1492806697138" xfId="1144"/>
    <cellStyle name="style1492806697164" xfId="1145"/>
    <cellStyle name="style1492806697269" xfId="1146"/>
    <cellStyle name="style1492806697799" xfId="1147"/>
    <cellStyle name="style1492806697826" xfId="1148"/>
    <cellStyle name="style1492806697855" xfId="1149"/>
    <cellStyle name="style1492806697884" xfId="1150"/>
    <cellStyle name="style1492806697910" xfId="1151"/>
    <cellStyle name="style1492806697937" xfId="1152"/>
    <cellStyle name="style1492806697963" xfId="1153"/>
    <cellStyle name="style1492806697989" xfId="1154"/>
    <cellStyle name="style1492806698021" xfId="1155"/>
    <cellStyle name="style1492806698049" xfId="1156"/>
    <cellStyle name="style1492806698079" xfId="1157"/>
    <cellStyle name="style1492806698114" xfId="1158"/>
    <cellStyle name="style1492806698149" xfId="1159"/>
    <cellStyle name="style1492806698175" xfId="1160"/>
    <cellStyle name="style1492806698200" xfId="1161"/>
    <cellStyle name="style1492806698226" xfId="1162"/>
    <cellStyle name="style1492806698252" xfId="1163"/>
    <cellStyle name="style1492806698594" xfId="1164"/>
    <cellStyle name="style1492806973495" xfId="1165"/>
    <cellStyle name="style1492806974105" xfId="1166"/>
    <cellStyle name="style1492806974136" xfId="1167"/>
    <cellStyle name="style1492806974162" xfId="1168"/>
    <cellStyle name="style1492806974196" xfId="1169"/>
    <cellStyle name="style1492806974232" xfId="1170"/>
    <cellStyle name="style1492806974276" xfId="1171"/>
    <cellStyle name="style1492806974302" xfId="1172"/>
    <cellStyle name="style1492806974329" xfId="1173"/>
    <cellStyle name="style1492806974356" xfId="1174"/>
    <cellStyle name="style1492806974390" xfId="1175"/>
    <cellStyle name="style1492806974424" xfId="1176"/>
    <cellStyle name="style1492806974451" xfId="1177"/>
    <cellStyle name="style1492806974477" xfId="1178"/>
    <cellStyle name="style1492806974512" xfId="1179"/>
    <cellStyle name="style1492806974546" xfId="1180"/>
    <cellStyle name="style1492806974580" xfId="1181"/>
    <cellStyle name="style1492806974607" xfId="1182"/>
    <cellStyle name="style1492806974636" xfId="1183"/>
    <cellStyle name="style1492806974671" xfId="1184"/>
    <cellStyle name="style1492806974699" xfId="1185"/>
    <cellStyle name="style1492806974726" xfId="1186"/>
    <cellStyle name="style1492806974753" xfId="1187"/>
    <cellStyle name="style1492806974788" xfId="1188"/>
    <cellStyle name="style1492806974831" xfId="1189"/>
    <cellStyle name="style1492806974857" xfId="1190"/>
    <cellStyle name="style1493056212963" xfId="1191"/>
    <cellStyle name="style1493056213031" xfId="1192"/>
    <cellStyle name="style1493056213065" xfId="1193"/>
    <cellStyle name="style1493056213101" xfId="1194"/>
    <cellStyle name="style1493056213140" xfId="1195"/>
    <cellStyle name="style1493056213206" xfId="1196"/>
    <cellStyle name="style1493056213415" xfId="1197"/>
    <cellStyle name="style1493056213449" xfId="1198"/>
    <cellStyle name="style1493056213513" xfId="1199"/>
    <cellStyle name="style1493056213565" xfId="1200"/>
    <cellStyle name="style1493056213643" xfId="1201"/>
    <cellStyle name="style1493056213751" xfId="1202"/>
    <cellStyle name="style1493056213791" xfId="1203"/>
    <cellStyle name="style1493056213890" xfId="1204"/>
    <cellStyle name="style1493056213928" xfId="1205"/>
    <cellStyle name="style1493056214304" xfId="1206"/>
    <cellStyle name="style1493056214357" xfId="1207"/>
    <cellStyle name="style1493056214398" xfId="1208"/>
    <cellStyle name="style1493056214434" xfId="1209"/>
    <cellStyle name="style1493056214544" xfId="1210"/>
    <cellStyle name="style1493056214570" xfId="1211"/>
    <cellStyle name="style1493056214597" xfId="1212"/>
    <cellStyle name="style1493056214709" xfId="1213"/>
    <cellStyle name="style1493056214744" xfId="1214"/>
    <cellStyle name="style1493056214771" xfId="1215"/>
    <cellStyle name="style1493056214808" xfId="1216"/>
    <cellStyle name="style1493056214836" xfId="1217"/>
    <cellStyle name="style1493056214905" xfId="1218"/>
    <cellStyle name="style1493056214932" xfId="1219"/>
    <cellStyle name="style1493056214959" xfId="1220"/>
    <cellStyle name="style1493056215003" xfId="1221"/>
    <cellStyle name="style1493056215106" xfId="1222"/>
    <cellStyle name="style1493056215689" xfId="1223"/>
    <cellStyle name="style1493056215725" xfId="1224"/>
    <cellStyle name="style1493056215756" xfId="1225"/>
    <cellStyle name="style1493056215788" xfId="1226"/>
    <cellStyle name="style1493056215822" xfId="1227"/>
    <cellStyle name="style1493056215849" xfId="1228"/>
    <cellStyle name="style1493056215878" xfId="1229"/>
    <cellStyle name="style1493056215905" xfId="1230"/>
    <cellStyle name="style1493056215932" xfId="1231"/>
    <cellStyle name="style1493056215971" xfId="1232"/>
    <cellStyle name="style1493056216006" xfId="1233"/>
    <cellStyle name="style1493056216035" xfId="1234"/>
    <cellStyle name="style1493056216064" xfId="1235"/>
    <cellStyle name="style1493056216094" xfId="1236"/>
    <cellStyle name="style1493056216241" xfId="1237"/>
    <cellStyle name="style1493056216393" xfId="1238"/>
    <cellStyle name="style1493057962664" xfId="1239"/>
    <cellStyle name="style1493057963288" xfId="1240"/>
    <cellStyle name="style1493057963320" xfId="1241"/>
    <cellStyle name="style1493057963346" xfId="1242"/>
    <cellStyle name="style1493057963381" xfId="1243"/>
    <cellStyle name="style1493057963416" xfId="1244"/>
    <cellStyle name="style1493057963458" xfId="1245"/>
    <cellStyle name="style1493057963484" xfId="1246"/>
    <cellStyle name="style1493057963511" xfId="1247"/>
    <cellStyle name="style1493057963538" xfId="1248"/>
    <cellStyle name="style1493057963572" xfId="1249"/>
    <cellStyle name="style1493057963608" xfId="1250"/>
    <cellStyle name="style1493057963635" xfId="1251"/>
    <cellStyle name="style1493057963661" xfId="1252"/>
    <cellStyle name="style1493057963696" xfId="1253"/>
    <cellStyle name="style1493057963730" xfId="1254"/>
    <cellStyle name="style1493057963764" xfId="1255"/>
    <cellStyle name="style1493057963790" xfId="1256"/>
    <cellStyle name="style1493057963861" xfId="1257"/>
    <cellStyle name="style1493057963888" xfId="1258"/>
    <cellStyle name="style1493057963914" xfId="1259"/>
    <cellStyle name="style1493057963941" xfId="1260"/>
    <cellStyle name="style1493057963975" xfId="1261"/>
    <cellStyle name="style1493057964010" xfId="1262"/>
    <cellStyle name="style1493057964037" xfId="1263"/>
    <cellStyle name="style1493059076880" xfId="1264"/>
    <cellStyle name="style1493059077505" xfId="1265"/>
    <cellStyle name="style1493059077536" xfId="1266"/>
    <cellStyle name="style1493059077562" xfId="1267"/>
    <cellStyle name="style1493059077597" xfId="1268"/>
    <cellStyle name="style1493059077632" xfId="1269"/>
    <cellStyle name="style1493059077667" xfId="1270"/>
    <cellStyle name="style1493059077693" xfId="1271"/>
    <cellStyle name="style1493059077720" xfId="1272"/>
    <cellStyle name="style1493059077746" xfId="1273"/>
    <cellStyle name="style1493059077781" xfId="1274"/>
    <cellStyle name="style1493059077817" xfId="1275"/>
    <cellStyle name="style1493059077844" xfId="1276"/>
    <cellStyle name="style1493059077870" xfId="1277"/>
    <cellStyle name="style1493059077905" xfId="1278"/>
    <cellStyle name="style1493059077941" xfId="1279"/>
    <cellStyle name="style1493059077975" xfId="1280"/>
    <cellStyle name="style1493059078012" xfId="1281"/>
    <cellStyle name="style1493059078039" xfId="1282"/>
    <cellStyle name="style1493059078074" xfId="1283"/>
    <cellStyle name="style1493059078128" xfId="1284"/>
    <cellStyle name="style1493059078155" xfId="1285"/>
    <cellStyle name="style1493059078182" xfId="1286"/>
    <cellStyle name="style1493059078216" xfId="1287"/>
    <cellStyle name="style1493059078251" xfId="1288"/>
    <cellStyle name="style1493059078277" xfId="1289"/>
    <cellStyle name="style1493063665176" xfId="1290"/>
    <cellStyle name="style1493063665241" xfId="1291"/>
    <cellStyle name="style1493063665307" xfId="1292"/>
    <cellStyle name="style1493063665342" xfId="1293"/>
    <cellStyle name="style1493063665378" xfId="1294"/>
    <cellStyle name="style1493063665413" xfId="1295"/>
    <cellStyle name="style1493063665621" xfId="1296"/>
    <cellStyle name="style1493063665654" xfId="1297"/>
    <cellStyle name="style1493063665715" xfId="1298"/>
    <cellStyle name="style1493063665794" xfId="1299"/>
    <cellStyle name="style1493063665848" xfId="1300"/>
    <cellStyle name="style1493063665955" xfId="1301"/>
    <cellStyle name="style1493063665989" xfId="1302"/>
    <cellStyle name="style1493063666079" xfId="1303"/>
    <cellStyle name="style1493063666114" xfId="1304"/>
    <cellStyle name="style1493063666149" xfId="1305"/>
    <cellStyle name="style1493063666506" xfId="1306"/>
    <cellStyle name="style1493063666541" xfId="1307"/>
    <cellStyle name="style1493063666575" xfId="1308"/>
    <cellStyle name="style1493063666685" xfId="1309"/>
    <cellStyle name="style1493063666711" xfId="1310"/>
    <cellStyle name="style1493063666737" xfId="1311"/>
    <cellStyle name="style1493063666841" xfId="1312"/>
    <cellStyle name="style1493063666867" xfId="1313"/>
    <cellStyle name="style1493063666893" xfId="1314"/>
    <cellStyle name="style1493063667006" xfId="1315"/>
    <cellStyle name="style1493063667033" xfId="1316"/>
    <cellStyle name="style1493063667059" xfId="1317"/>
    <cellStyle name="style1493063667173" xfId="1318"/>
    <cellStyle name="style1493063667731" xfId="1319"/>
    <cellStyle name="style1493063667758" xfId="1320"/>
    <cellStyle name="style1493063667785" xfId="1321"/>
    <cellStyle name="style1493063667812" xfId="1322"/>
    <cellStyle name="style1493063667839" xfId="1323"/>
    <cellStyle name="style1493063667875" xfId="1324"/>
    <cellStyle name="style1493063667901" xfId="1325"/>
    <cellStyle name="style1493063667928" xfId="1326"/>
    <cellStyle name="style1493063667963" xfId="1327"/>
    <cellStyle name="style1493063667989" xfId="1328"/>
    <cellStyle name="style1493063668024" xfId="1329"/>
    <cellStyle name="style1493063668059" xfId="1330"/>
    <cellStyle name="style1493063668089" xfId="1331"/>
    <cellStyle name="style1493063668192" xfId="1332"/>
    <cellStyle name="style1493063668222" xfId="1333"/>
    <cellStyle name="style1493063668249" xfId="1334"/>
    <cellStyle name="style1493063668393" xfId="1335"/>
    <cellStyle name="style1493063668547" xfId="1336"/>
    <cellStyle name="style1493063668582" xfId="1337"/>
    <cellStyle name="style1493063668608" xfId="1338"/>
    <cellStyle name="style1493063668635" xfId="1339"/>
    <cellStyle name="style1493063668661" xfId="1340"/>
    <cellStyle name="style1493063668687" xfId="1341"/>
    <cellStyle name="style1493064703012" xfId="1342"/>
    <cellStyle name="style1493064703896" xfId="1343"/>
    <cellStyle name="style1493064703929" xfId="1344"/>
    <cellStyle name="style1493064703956" xfId="1345"/>
    <cellStyle name="style1493064703998" xfId="1346"/>
    <cellStyle name="style1493064704035" xfId="1347"/>
    <cellStyle name="style1493064704073" xfId="1348"/>
    <cellStyle name="style1493064704099" xfId="1349"/>
    <cellStyle name="style1493064704126" xfId="1350"/>
    <cellStyle name="style1493064704154" xfId="1351"/>
    <cellStyle name="style1493064704188" xfId="1352"/>
    <cellStyle name="style1493064704223" xfId="1353"/>
    <cellStyle name="style1493064704249" xfId="1354"/>
    <cellStyle name="style1493064704275" xfId="1355"/>
    <cellStyle name="style1493064704310" xfId="1356"/>
    <cellStyle name="style1493064704345" xfId="1357"/>
    <cellStyle name="style1493064704380" xfId="1358"/>
    <cellStyle name="style1493064704407" xfId="1359"/>
    <cellStyle name="style1493064704433" xfId="1360"/>
    <cellStyle name="style1493064704478" xfId="1361"/>
    <cellStyle name="style1493064704505" xfId="1362"/>
    <cellStyle name="style1493064704532" xfId="1363"/>
    <cellStyle name="style1493064704567" xfId="1364"/>
    <cellStyle name="style1493064704602" xfId="1365"/>
    <cellStyle name="style1493064704628" xfId="1366"/>
    <cellStyle name="style1493222698507" xfId="1367"/>
    <cellStyle name="style1493222698682" xfId="1368"/>
    <cellStyle name="style1493222698989" xfId="1369"/>
    <cellStyle name="style1493222699021" xfId="1370"/>
    <cellStyle name="style1493222699437" xfId="1371"/>
    <cellStyle name="style1493222699474" xfId="1372"/>
    <cellStyle name="style1493222699509" xfId="1373"/>
    <cellStyle name="style1493222699543" xfId="1374"/>
    <cellStyle name="style1493222699730" xfId="1375"/>
    <cellStyle name="style1493222699763" xfId="1376"/>
    <cellStyle name="style1493222699789" xfId="1377"/>
    <cellStyle name="style1493222699893" xfId="1378"/>
    <cellStyle name="style1493222699919" xfId="1379"/>
    <cellStyle name="style1493222699981" xfId="1380"/>
    <cellStyle name="style1493222700008" xfId="1381"/>
    <cellStyle name="style1493222700097" xfId="1382"/>
    <cellStyle name="style1493222700123" xfId="1383"/>
    <cellStyle name="style1493222700185" xfId="1384"/>
    <cellStyle name="style1493222700240" xfId="1385"/>
    <cellStyle name="style1493222700990" xfId="1386"/>
    <cellStyle name="style1493222701020" xfId="1387"/>
    <cellStyle name="style1493222701099" xfId="1388"/>
    <cellStyle name="style1493222701179" xfId="1389"/>
    <cellStyle name="style1493222701234" xfId="1390"/>
    <cellStyle name="style1493222701306" xfId="1391"/>
    <cellStyle name="style1493222950791" xfId="1392"/>
    <cellStyle name="style1493222950859" xfId="1393"/>
    <cellStyle name="style1493222950894" xfId="1394"/>
    <cellStyle name="style1493222951345" xfId="1395"/>
    <cellStyle name="style1493222951382" xfId="1396"/>
    <cellStyle name="style1493222951416" xfId="1397"/>
    <cellStyle name="style1493222951611" xfId="1398"/>
    <cellStyle name="style1493222951642" xfId="1399"/>
    <cellStyle name="style1493222951704" xfId="1400"/>
    <cellStyle name="style1493222951819" xfId="1401"/>
    <cellStyle name="style1493222951942" xfId="1402"/>
    <cellStyle name="style1493222951977" xfId="1403"/>
    <cellStyle name="style1493222952067" xfId="1404"/>
    <cellStyle name="style1493222952103" xfId="1405"/>
    <cellStyle name="style1493222952140" xfId="1406"/>
    <cellStyle name="style1493222952191" xfId="1407"/>
    <cellStyle name="style1493222952227" xfId="1408"/>
    <cellStyle name="style1493222952262" xfId="1409"/>
    <cellStyle name="style1493222952396" xfId="1410"/>
    <cellStyle name="style1493222952423" xfId="1411"/>
    <cellStyle name="style1493222952449" xfId="1412"/>
    <cellStyle name="style1493222952555" xfId="1413"/>
    <cellStyle name="style1493222952581" xfId="1414"/>
    <cellStyle name="style1493222952608" xfId="1415"/>
    <cellStyle name="style1493222952644" xfId="1416"/>
    <cellStyle name="style1493222952671" xfId="1417"/>
    <cellStyle name="style1493222952740" xfId="1418"/>
    <cellStyle name="style1493222952766" xfId="1419"/>
    <cellStyle name="style1493222952808" xfId="1420"/>
    <cellStyle name="style1493222952844" xfId="1421"/>
    <cellStyle name="style1493222952968" xfId="1422"/>
    <cellStyle name="style1493222953596" xfId="1423"/>
    <cellStyle name="style1493222953623" xfId="1424"/>
    <cellStyle name="style1493222953653" xfId="1425"/>
    <cellStyle name="style1493222953679" xfId="1426"/>
    <cellStyle name="style1493222953708" xfId="1427"/>
    <cellStyle name="style1493222953735" xfId="1428"/>
    <cellStyle name="style1493222953761" xfId="1429"/>
    <cellStyle name="style1493222953787" xfId="1430"/>
    <cellStyle name="style1493222953813" xfId="1431"/>
    <cellStyle name="style1493222953847" xfId="1432"/>
    <cellStyle name="style1493222953941" xfId="1433"/>
    <cellStyle name="style1493222953970" xfId="1434"/>
    <cellStyle name="style1493224701031" xfId="1435"/>
    <cellStyle name="style1493224701062" xfId="1436"/>
    <cellStyle name="style1493224701138" xfId="1437"/>
    <cellStyle name="style1493224701175" xfId="1438"/>
    <cellStyle name="style1493224701210" xfId="1439"/>
    <cellStyle name="style1493224701246" xfId="1440"/>
    <cellStyle name="style1493224701280" xfId="1441"/>
    <cellStyle name="style1493224701474" xfId="1442"/>
    <cellStyle name="style1493224701875" xfId="1443"/>
    <cellStyle name="style1493224701990" xfId="1444"/>
    <cellStyle name="style1493224702097" xfId="1445"/>
    <cellStyle name="style1493224702132" xfId="1446"/>
    <cellStyle name="style1493224702239" xfId="1447"/>
    <cellStyle name="style1493224702276" xfId="1448"/>
    <cellStyle name="style1493224702323" xfId="1449"/>
    <cellStyle name="style1493224702360" xfId="1450"/>
    <cellStyle name="style1493224702395" xfId="1451"/>
    <cellStyle name="style1493224702449" xfId="1452"/>
    <cellStyle name="style1493224702555" xfId="1453"/>
    <cellStyle name="style1493224702581" xfId="1454"/>
    <cellStyle name="style1493224702607" xfId="1455"/>
    <cellStyle name="style1493224702718" xfId="1456"/>
    <cellStyle name="style1493224702744" xfId="1457"/>
    <cellStyle name="style1493224702770" xfId="1458"/>
    <cellStyle name="style1493224702874" xfId="1459"/>
    <cellStyle name="style1493224702901" xfId="1460"/>
    <cellStyle name="style1493224702935" xfId="1461"/>
    <cellStyle name="style1493224703064" xfId="1462"/>
    <cellStyle name="style1493224703674" xfId="1463"/>
    <cellStyle name="style1493224703701" xfId="1464"/>
    <cellStyle name="style1493224703727" xfId="1465"/>
    <cellStyle name="style1493224703755" xfId="1466"/>
    <cellStyle name="style1493224703782" xfId="1467"/>
    <cellStyle name="style1493224703817" xfId="1468"/>
    <cellStyle name="style1493224703846" xfId="1469"/>
    <cellStyle name="style1493224703874" xfId="1470"/>
    <cellStyle name="style1493224703900" xfId="1471"/>
    <cellStyle name="style1493224703926" xfId="1472"/>
    <cellStyle name="style1493224703963" xfId="1473"/>
    <cellStyle name="style1493224703999" xfId="1474"/>
    <cellStyle name="style1493224704026" xfId="1475"/>
    <cellStyle name="style1493224704071" xfId="1476"/>
    <cellStyle name="style1493224704105" xfId="1477"/>
    <cellStyle name="style1493224704132" xfId="1478"/>
    <cellStyle name="style1493224704163" xfId="1479"/>
    <cellStyle name="style1493224704191" xfId="1480"/>
    <cellStyle name="style1493224704221" xfId="1481"/>
    <cellStyle name="style1493224704256" xfId="1482"/>
    <cellStyle name="style1493224704291" xfId="1483"/>
    <cellStyle name="style1493224704636" xfId="1484"/>
    <cellStyle name="style1493224704675" xfId="1485"/>
    <cellStyle name="style1493224704704" xfId="1486"/>
    <cellStyle name="style1493224704736" xfId="1487"/>
    <cellStyle name="style1493224704773" xfId="1488"/>
    <cellStyle name="style1493226907269" xfId="1489"/>
    <cellStyle name="style1493226907308" xfId="1490"/>
    <cellStyle name="style1493226907905" xfId="1491"/>
    <cellStyle name="style1493226907937" xfId="1492"/>
    <cellStyle name="style1493226907963" xfId="1493"/>
    <cellStyle name="style1493226907997" xfId="1494"/>
    <cellStyle name="style1493226908033" xfId="1495"/>
    <cellStyle name="style1493226908068" xfId="1496"/>
    <cellStyle name="style1493226908094" xfId="1497"/>
    <cellStyle name="style1493226908121" xfId="1498"/>
    <cellStyle name="style1493226908149" xfId="1499"/>
    <cellStyle name="style1493226908194" xfId="1500"/>
    <cellStyle name="style1493226908248" xfId="1501"/>
    <cellStyle name="style1493226908273" xfId="1502"/>
    <cellStyle name="style1493226908300" xfId="1503"/>
    <cellStyle name="style1493226908337" xfId="1504"/>
    <cellStyle name="style1493226908370" xfId="1505"/>
    <cellStyle name="style1493226908419" xfId="1506"/>
    <cellStyle name="style1493226908445" xfId="1507"/>
    <cellStyle name="style1493226908472" xfId="1508"/>
    <cellStyle name="style1493226908511" xfId="1509"/>
    <cellStyle name="style1493226908540" xfId="1510"/>
    <cellStyle name="style1493226908566" xfId="1511"/>
    <cellStyle name="style1493226908592" xfId="1512"/>
    <cellStyle name="style1493226908626" xfId="1513"/>
    <cellStyle name="style1493226908661" xfId="1514"/>
    <cellStyle name="style1493226908687" xfId="1515"/>
    <cellStyle name="style1493232224808" xfId="1516"/>
    <cellStyle name="style1493232224841" xfId="1517"/>
    <cellStyle name="style1493232225454" xfId="1518"/>
    <cellStyle name="style1493232225485" xfId="1519"/>
    <cellStyle name="style1493232225511" xfId="1520"/>
    <cellStyle name="style1493232225546" xfId="1521"/>
    <cellStyle name="style1493232225581" xfId="1522"/>
    <cellStyle name="style1493232225615" xfId="1523"/>
    <cellStyle name="style1493232225641" xfId="1524"/>
    <cellStyle name="style1493232225668" xfId="1525"/>
    <cellStyle name="style1493232225696" xfId="1526"/>
    <cellStyle name="style1493232225730" xfId="1527"/>
    <cellStyle name="style1493232225765" xfId="1528"/>
    <cellStyle name="style1493232225802" xfId="1529"/>
    <cellStyle name="style1493232225828" xfId="1530"/>
    <cellStyle name="style1493232225862" xfId="1531"/>
    <cellStyle name="style1493232225897" xfId="1532"/>
    <cellStyle name="style1493232225931" xfId="1533"/>
    <cellStyle name="style1493232225957" xfId="1534"/>
    <cellStyle name="style1493232225985" xfId="1535"/>
    <cellStyle name="style1493232226023" xfId="1536"/>
    <cellStyle name="style1493232226050" xfId="1537"/>
    <cellStyle name="style1493232226077" xfId="1538"/>
    <cellStyle name="style1493232226106" xfId="1539"/>
    <cellStyle name="style1493232226145" xfId="1540"/>
    <cellStyle name="style1493232226183" xfId="1541"/>
    <cellStyle name="style1493232226221" xfId="1542"/>
    <cellStyle name="style1493232226268" xfId="1543"/>
    <cellStyle name="style1493233079819" xfId="1544"/>
    <cellStyle name="style1493233080382" xfId="1545"/>
    <cellStyle name="style1493233080415" xfId="1546"/>
    <cellStyle name="style1493233080441" xfId="1547"/>
    <cellStyle name="style1493233080475" xfId="1548"/>
    <cellStyle name="style1493233080509" xfId="1549"/>
    <cellStyle name="style1493233080544" xfId="1550"/>
    <cellStyle name="style1493233080570" xfId="1551"/>
    <cellStyle name="style1493233080596" xfId="1552"/>
    <cellStyle name="style1493233080631" xfId="1553"/>
    <cellStyle name="style1493233080665" xfId="1554"/>
    <cellStyle name="style1493233080699" xfId="1555"/>
    <cellStyle name="style1493233080725" xfId="1556"/>
    <cellStyle name="style1493233080751" xfId="1557"/>
    <cellStyle name="style1493233080785" xfId="1558"/>
    <cellStyle name="style1493233080819" xfId="1559"/>
    <cellStyle name="style1493233080853" xfId="1560"/>
    <cellStyle name="style1493233080879" xfId="1561"/>
    <cellStyle name="style1493233080905" xfId="1562"/>
    <cellStyle name="style1493233080939" xfId="1563"/>
    <cellStyle name="style1493233080966" xfId="1564"/>
    <cellStyle name="style1493233080991" xfId="1565"/>
    <cellStyle name="style1493233081026" xfId="1566"/>
    <cellStyle name="style1493233081053" xfId="1567"/>
    <cellStyle name="style1493233081087" xfId="1568"/>
    <cellStyle name="style1493233081121" xfId="1569"/>
    <cellStyle name="style1493233081147" xfId="1570"/>
    <cellStyle name="style1493234824781" xfId="1571"/>
    <cellStyle name="style1493234825385" xfId="1572"/>
    <cellStyle name="style1493234825416" xfId="1573"/>
    <cellStyle name="style1493234825442" xfId="1574"/>
    <cellStyle name="style1493234825476" xfId="1575"/>
    <cellStyle name="style1493234825510" xfId="1576"/>
    <cellStyle name="style1493234825554" xfId="1577"/>
    <cellStyle name="style1493234825580" xfId="1578"/>
    <cellStyle name="style1493234825607" xfId="1579"/>
    <cellStyle name="style1493234825633" xfId="1580"/>
    <cellStyle name="style1493234825667" xfId="1581"/>
    <cellStyle name="style1493234825701" xfId="1582"/>
    <cellStyle name="style1493234825727" xfId="1583"/>
    <cellStyle name="style1493234825753" xfId="1584"/>
    <cellStyle name="style1493234825788" xfId="1585"/>
    <cellStyle name="style1493234825821" xfId="1586"/>
    <cellStyle name="style1493234825865" xfId="1587"/>
    <cellStyle name="style1493234825891" xfId="1588"/>
    <cellStyle name="style1493234825918" xfId="1589"/>
    <cellStyle name="style1493234825953" xfId="1590"/>
    <cellStyle name="style1493234825981" xfId="1591"/>
    <cellStyle name="style1493234826008" xfId="1592"/>
    <cellStyle name="style1493234826034" xfId="1593"/>
    <cellStyle name="style1493234826068" xfId="1594"/>
    <cellStyle name="style1493234826102" xfId="1595"/>
    <cellStyle name="style1493234826128" xfId="1596"/>
    <cellStyle name="style1493234826192" xfId="1597"/>
    <cellStyle name="style1493239222804" xfId="1598"/>
    <cellStyle name="style1493239223395" xfId="1599"/>
    <cellStyle name="style1493239223427" xfId="1600"/>
    <cellStyle name="style1493239223453" xfId="1601"/>
    <cellStyle name="style1493239223501" xfId="1602"/>
    <cellStyle name="style1493239223538" xfId="1603"/>
    <cellStyle name="style1493239223573" xfId="1604"/>
    <cellStyle name="style1493239223600" xfId="1605"/>
    <cellStyle name="style1493239223627" xfId="1606"/>
    <cellStyle name="style1493239223654" xfId="1607"/>
    <cellStyle name="style1493239223688" xfId="1608"/>
    <cellStyle name="style1493239223723" xfId="1609"/>
    <cellStyle name="style1493239223750" xfId="1610"/>
    <cellStyle name="style1493239223791" xfId="1611"/>
    <cellStyle name="style1493239223827" xfId="1612"/>
    <cellStyle name="style1493239223862" xfId="1613"/>
    <cellStyle name="style1493239223903" xfId="1614"/>
    <cellStyle name="style1493239223931" xfId="1615"/>
    <cellStyle name="style1493239223959" xfId="1616"/>
    <cellStyle name="style1493239223997" xfId="1617"/>
    <cellStyle name="style1493239224029" xfId="1618"/>
    <cellStyle name="style1493239224057" xfId="1619"/>
    <cellStyle name="style1493239224086" xfId="1620"/>
    <cellStyle name="style1493239224122" xfId="1621"/>
    <cellStyle name="style1493239224168" xfId="1622"/>
    <cellStyle name="style1493239224194" xfId="1623"/>
    <cellStyle name="style1493239224228" xfId="1624"/>
    <cellStyle name="style1493311716129" xfId="1625"/>
    <cellStyle name="style1493311716195" xfId="1626"/>
    <cellStyle name="style1493311716230" xfId="1627"/>
    <cellStyle name="style1493311716265" xfId="1628"/>
    <cellStyle name="style1493311716301" xfId="1629"/>
    <cellStyle name="style1493311716335" xfId="1630"/>
    <cellStyle name="style1493311716532" xfId="1631"/>
    <cellStyle name="style1493311716928" xfId="1632"/>
    <cellStyle name="style1493311717054" xfId="1633"/>
    <cellStyle name="style1493311717089" xfId="1634"/>
    <cellStyle name="style1493311717124" xfId="1635"/>
    <cellStyle name="style1493311717159" xfId="1636"/>
    <cellStyle name="style1493311717194" xfId="1637"/>
    <cellStyle name="style1493311717231" xfId="1638"/>
    <cellStyle name="style1493311717337" xfId="1639"/>
    <cellStyle name="style1493311717363" xfId="1640"/>
    <cellStyle name="style1493311717405" xfId="1641"/>
    <cellStyle name="style1493311717513" xfId="1642"/>
    <cellStyle name="style1493311717540" xfId="1643"/>
    <cellStyle name="style1493311717566" xfId="1644"/>
    <cellStyle name="style1493311717601" xfId="1645"/>
    <cellStyle name="style1493311717629" xfId="1646"/>
    <cellStyle name="style1493311717697" xfId="1647"/>
    <cellStyle name="style1493311717723" xfId="1648"/>
    <cellStyle name="style1493311717750" xfId="1649"/>
    <cellStyle name="style1493311717787" xfId="1650"/>
    <cellStyle name="style1493311717988" xfId="1651"/>
    <cellStyle name="style1493311718015" xfId="1652"/>
    <cellStyle name="style1493311718042" xfId="1653"/>
    <cellStyle name="style1493311718068" xfId="1654"/>
    <cellStyle name="style1493311718096" xfId="1655"/>
    <cellStyle name="style1493311718122" xfId="1656"/>
    <cellStyle name="style1493311718155" xfId="1657"/>
    <cellStyle name="style1493311718182" xfId="1658"/>
    <cellStyle name="style1493311718209" xfId="1659"/>
    <cellStyle name="style1493311718236" xfId="1660"/>
    <cellStyle name="style1493311718265" xfId="1661"/>
    <cellStyle name="style1493311718293" xfId="1662"/>
    <cellStyle name="style1493311718319" xfId="1663"/>
    <cellStyle name="style1493311718432" xfId="1664"/>
    <cellStyle name="style1493311718460" xfId="1665"/>
    <cellStyle name="style1493312850994" xfId="50"/>
    <cellStyle name="style1493312851582" xfId="51"/>
    <cellStyle name="style1493312851614" xfId="52"/>
    <cellStyle name="style1493312851640" xfId="53"/>
    <cellStyle name="style1493312851674" xfId="54"/>
    <cellStyle name="style1493312851710" xfId="55"/>
    <cellStyle name="style1493312851744" xfId="56"/>
    <cellStyle name="style1493312851770" xfId="62"/>
    <cellStyle name="style1493312851812" xfId="71"/>
    <cellStyle name="style1493312851838" xfId="57"/>
    <cellStyle name="style1493312851872" xfId="58"/>
    <cellStyle name="style1493312851907" xfId="59"/>
    <cellStyle name="style1493312851932" xfId="60"/>
    <cellStyle name="style1493312851961" xfId="61"/>
    <cellStyle name="style1493312851998" xfId="63"/>
    <cellStyle name="style1493312852034" xfId="64"/>
    <cellStyle name="style1493312852070" xfId="65"/>
    <cellStyle name="style1493312852097" xfId="66"/>
    <cellStyle name="style1493312852123" xfId="67"/>
    <cellStyle name="style1493312852157" xfId="68"/>
    <cellStyle name="style1493312852185" xfId="69"/>
    <cellStyle name="style1493312852211" xfId="70"/>
    <cellStyle name="style1493312852238" xfId="72"/>
    <cellStyle name="style1493312852271" xfId="73"/>
    <cellStyle name="style1493312852305" xfId="74"/>
    <cellStyle name="style1493312852331" xfId="75"/>
    <cellStyle name="style1493314209284" xfId="1666"/>
    <cellStyle name="style1493314209934" xfId="1667"/>
    <cellStyle name="style1493314209969" xfId="1668"/>
    <cellStyle name="style1493314210001" xfId="1669"/>
    <cellStyle name="style1493314210036" xfId="1670"/>
    <cellStyle name="style1493314210070" xfId="1671"/>
    <cellStyle name="style1493314210105" xfId="1672"/>
    <cellStyle name="style1493314210131" xfId="1673"/>
    <cellStyle name="style1493314210158" xfId="1674"/>
    <cellStyle name="style1493314210185" xfId="1675"/>
    <cellStyle name="style1493314210219" xfId="1676"/>
    <cellStyle name="style1493314210624" xfId="1677"/>
    <cellStyle name="style1493314210650" xfId="1678"/>
    <cellStyle name="style1493314210675" xfId="1679"/>
    <cellStyle name="style1493314210710" xfId="1680"/>
    <cellStyle name="style1493314210744" xfId="1681"/>
    <cellStyle name="style1493314210778" xfId="1682"/>
    <cellStyle name="style1493314210805" xfId="1683"/>
    <cellStyle name="style1493314210831" xfId="1684"/>
    <cellStyle name="style1493314210867" xfId="1685"/>
    <cellStyle name="style1493314210892" xfId="1686"/>
    <cellStyle name="style1493314210918" xfId="1687"/>
    <cellStyle name="style1493314210952" xfId="1688"/>
    <cellStyle name="style1493314210987" xfId="1689"/>
    <cellStyle name="style1493314211013" xfId="1690"/>
    <cellStyle name="style1493317507123" xfId="1691"/>
    <cellStyle name="style1493317507256" xfId="1692"/>
    <cellStyle name="style1493317507296" xfId="1693"/>
    <cellStyle name="style1493317507338" xfId="1694"/>
    <cellStyle name="style1493317507376" xfId="1695"/>
    <cellStyle name="style1493317508038" xfId="1696"/>
    <cellStyle name="style1493317508206" xfId="1697"/>
    <cellStyle name="style1493317508665" xfId="1698"/>
    <cellStyle name="style1493317508709" xfId="1699"/>
    <cellStyle name="style1493317508818" xfId="1700"/>
    <cellStyle name="style1493317508895" xfId="1701"/>
    <cellStyle name="style1493317509022" xfId="1702"/>
    <cellStyle name="style1493317509065" xfId="1703"/>
    <cellStyle name="style1493317509099" xfId="1704"/>
    <cellStyle name="style1493317509134" xfId="1705"/>
    <cellStyle name="style1493317509349" xfId="1706"/>
    <cellStyle name="style1493317509376" xfId="1707"/>
    <cellStyle name="style1493317509402" xfId="1708"/>
    <cellStyle name="style1493317509428" xfId="1709"/>
    <cellStyle name="style1493317509507" xfId="1710"/>
    <cellStyle name="style1493317509533" xfId="1711"/>
    <cellStyle name="style1493317509571" xfId="1712"/>
    <cellStyle name="style1493317509598" xfId="1713"/>
    <cellStyle name="style1493317509626" xfId="1714"/>
    <cellStyle name="style1493317509653" xfId="1715"/>
    <cellStyle name="style1493317509680" xfId="1716"/>
    <cellStyle name="style1493317509707" xfId="1717"/>
    <cellStyle name="style1493317509735" xfId="1718"/>
    <cellStyle name="style1493317509763" xfId="1719"/>
    <cellStyle name="style1493317509790" xfId="1720"/>
    <cellStyle name="style1493325097678" xfId="1721"/>
    <cellStyle name="style1493325098661" xfId="1722"/>
    <cellStyle name="style1493325098695" xfId="1723"/>
    <cellStyle name="style1493325098725" xfId="1724"/>
    <cellStyle name="style1493325098776" xfId="1725"/>
    <cellStyle name="style1493325098812" xfId="1726"/>
    <cellStyle name="style1493325098846" xfId="1727"/>
    <cellStyle name="style1493325098872" xfId="1728"/>
    <cellStyle name="style1493325098898" xfId="1729"/>
    <cellStyle name="style1493325098925" xfId="1730"/>
    <cellStyle name="style1493325098959" xfId="1731"/>
    <cellStyle name="style1493325098993" xfId="1732"/>
    <cellStyle name="style1493325099019" xfId="1733"/>
    <cellStyle name="style1493325099046" xfId="1734"/>
    <cellStyle name="style1493325099080" xfId="1735"/>
    <cellStyle name="style1493325099114" xfId="1736"/>
    <cellStyle name="style1493325099149" xfId="1737"/>
    <cellStyle name="style1493325099175" xfId="1738"/>
    <cellStyle name="style1493325099214" xfId="1739"/>
    <cellStyle name="style1493325099249" xfId="1740"/>
    <cellStyle name="style1493325099277" xfId="1741"/>
    <cellStyle name="style1493325099304" xfId="1742"/>
    <cellStyle name="style1493325099330" xfId="1743"/>
    <cellStyle name="style1493325099365" xfId="1744"/>
    <cellStyle name="style1493325099400" xfId="1745"/>
    <cellStyle name="style1493325099427" xfId="1746"/>
    <cellStyle name="style1493326047395" xfId="76"/>
    <cellStyle name="style1493326047461" xfId="81"/>
    <cellStyle name="style1493326047498" xfId="83"/>
    <cellStyle name="style1493326047534" xfId="84"/>
    <cellStyle name="style1493326047572" xfId="91"/>
    <cellStyle name="style1493326047607" xfId="92"/>
    <cellStyle name="style1493326047834" xfId="77"/>
    <cellStyle name="style1493326047902" xfId="78"/>
    <cellStyle name="style1493326048049" xfId="86"/>
    <cellStyle name="style1493326048084" xfId="80"/>
    <cellStyle name="style1493326048284" xfId="87"/>
    <cellStyle name="style1493326048775" xfId="79"/>
    <cellStyle name="style1493326048811" xfId="82"/>
    <cellStyle name="style1493326048837" xfId="85"/>
    <cellStyle name="style1493326048863" xfId="88"/>
    <cellStyle name="style1493326048906" xfId="89"/>
    <cellStyle name="style1493326048932" xfId="90"/>
    <cellStyle name="style1493326048959" xfId="93"/>
    <cellStyle name="style1493413009807" xfId="1747"/>
    <cellStyle name="style1493413010414" xfId="1748"/>
    <cellStyle name="style1493413010444" xfId="1749"/>
    <cellStyle name="style1493413010470" xfId="1750"/>
    <cellStyle name="style1493413010504" xfId="1751"/>
    <cellStyle name="style1493413010539" xfId="1752"/>
    <cellStyle name="style1493413010573" xfId="1753"/>
    <cellStyle name="style1493413010627" xfId="1754"/>
    <cellStyle name="style1493413010653" xfId="1755"/>
    <cellStyle name="style1493413010680" xfId="1756"/>
    <cellStyle name="style1493413010715" xfId="1757"/>
    <cellStyle name="style1493413010749" xfId="1758"/>
    <cellStyle name="style1493413010776" xfId="1759"/>
    <cellStyle name="style1493413010845" xfId="1760"/>
    <cellStyle name="style1493413010880" xfId="1761"/>
    <cellStyle name="style1493413010905" xfId="1762"/>
    <cellStyle name="style1493413010931" xfId="1763"/>
    <cellStyle name="style1493413010966" xfId="1764"/>
    <cellStyle name="style1493413010992" xfId="1765"/>
    <cellStyle name="style1493413011018" xfId="1766"/>
    <cellStyle name="style1493413011044" xfId="1767"/>
    <cellStyle name="style1493413011124" xfId="1768"/>
    <cellStyle name="style1493413011158" xfId="1769"/>
    <cellStyle name="style1493413011184" xfId="1770"/>
    <cellStyle name="style1493413011224" xfId="1771"/>
    <cellStyle name="style1493413011267" xfId="1772"/>
    <cellStyle name="style1493415939680" xfId="1773"/>
    <cellStyle name="style1493415940250" xfId="1774"/>
    <cellStyle name="style1493415940281" xfId="1775"/>
    <cellStyle name="style1493415940307" xfId="1776"/>
    <cellStyle name="style1493415940341" xfId="1777"/>
    <cellStyle name="style1493415940376" xfId="1778"/>
    <cellStyle name="style1493415940410" xfId="1779"/>
    <cellStyle name="style1493415940436" xfId="1780"/>
    <cellStyle name="style1493415940465" xfId="1781"/>
    <cellStyle name="style1493415940491" xfId="1782"/>
    <cellStyle name="style1493415940526" xfId="1783"/>
    <cellStyle name="style1493415940560" xfId="1784"/>
    <cellStyle name="style1493415940586" xfId="1785"/>
    <cellStyle name="style1493415940612" xfId="1786"/>
    <cellStyle name="style1493415940647" xfId="1787"/>
    <cellStyle name="style1493415940682" xfId="1788"/>
    <cellStyle name="style1493415940716" xfId="1789"/>
    <cellStyle name="style1493415940743" xfId="1790"/>
    <cellStyle name="style1493415940769" xfId="1791"/>
    <cellStyle name="style1493415940816" xfId="1792"/>
    <cellStyle name="style1493415940844" xfId="1793"/>
    <cellStyle name="style1493415940870" xfId="1794"/>
    <cellStyle name="style1493415940897" xfId="1795"/>
    <cellStyle name="style1493415940931" xfId="1796"/>
    <cellStyle name="style1493415940965" xfId="1797"/>
    <cellStyle name="style1493415940990" xfId="1798"/>
    <cellStyle name="style1497568147438" xfId="164"/>
    <cellStyle name="style1497568147557" xfId="177"/>
    <cellStyle name="style1497568147597" xfId="171"/>
    <cellStyle name="style1497568147640" xfId="186"/>
    <cellStyle name="style1497568147681" xfId="187"/>
    <cellStyle name="style1497568147932" xfId="165"/>
    <cellStyle name="style1497568147973" xfId="166"/>
    <cellStyle name="style1497568148013" xfId="167"/>
    <cellStyle name="style1497568148053" xfId="168"/>
    <cellStyle name="style1497568148093" xfId="169"/>
    <cellStyle name="style1497568148135" xfId="170"/>
    <cellStyle name="style1497568148216" xfId="181"/>
    <cellStyle name="style1497568148416" xfId="178"/>
    <cellStyle name="style1497568148453" xfId="173"/>
    <cellStyle name="style1497568148490" xfId="175"/>
    <cellStyle name="style1497568148518" xfId="179"/>
    <cellStyle name="style1497568148546" xfId="180"/>
    <cellStyle name="style1497568148583" xfId="182"/>
    <cellStyle name="style1497568148620" xfId="183"/>
    <cellStyle name="style1497568148657" xfId="184"/>
    <cellStyle name="style1497568148684" xfId="185"/>
    <cellStyle name="style1497568148736" xfId="176"/>
    <cellStyle name="style1497568148766" xfId="172"/>
    <cellStyle name="style1497568148794" xfId="174"/>
    <cellStyle name="style1497568148824" xfId="188"/>
    <cellStyle name="style1497568148862" xfId="189"/>
    <cellStyle name="style1497568148898" xfId="190"/>
    <cellStyle name="style1497568148926" xfId="19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50"/>
  <sheetViews>
    <sheetView tabSelected="1" workbookViewId="0">
      <selection activeCell="A2" sqref="A2"/>
    </sheetView>
  </sheetViews>
  <sheetFormatPr baseColWidth="10" defaultRowHeight="16" x14ac:dyDescent="0.2"/>
  <cols>
    <col min="1" max="1" width="11" customWidth="1"/>
    <col min="2" max="2" width="12.6640625" customWidth="1"/>
    <col min="4" max="5" width="27" customWidth="1"/>
    <col min="6" max="6" width="27.83203125" customWidth="1"/>
    <col min="7" max="7" width="20" customWidth="1"/>
    <col min="8" max="8" width="19.5" customWidth="1"/>
    <col min="9" max="9" width="18.5" customWidth="1"/>
    <col min="10" max="10" width="19" customWidth="1"/>
    <col min="11" max="11" width="17.1640625" customWidth="1"/>
    <col min="12" max="12" width="22.1640625" customWidth="1"/>
    <col min="13" max="13" width="17.33203125" customWidth="1"/>
    <col min="14" max="14" width="24.83203125" customWidth="1"/>
    <col min="15" max="16" width="17.83203125" customWidth="1"/>
    <col min="17" max="17" width="16.83203125" customWidth="1"/>
    <col min="18" max="18" width="19.83203125" customWidth="1"/>
    <col min="20" max="20" width="20.1640625" customWidth="1"/>
    <col min="21" max="21" width="24.5" customWidth="1"/>
    <col min="22" max="22" width="33.33203125" customWidth="1"/>
    <col min="23" max="23" width="21.5" customWidth="1"/>
    <col min="25" max="25" width="14.83203125" customWidth="1"/>
    <col min="26" max="27" width="21.1640625" customWidth="1"/>
    <col min="28" max="28" width="29.5" customWidth="1"/>
    <col min="29" max="29" width="24" customWidth="1"/>
    <col min="30" max="30" width="14.5" customWidth="1"/>
    <col min="31" max="31" width="16.6640625" customWidth="1"/>
    <col min="35" max="35" width="23.1640625" customWidth="1"/>
    <col min="36" max="36" width="32.1640625" customWidth="1"/>
  </cols>
  <sheetData>
    <row r="1" spans="1:69" ht="25" x14ac:dyDescent="0.25">
      <c r="A1" s="1" t="s">
        <v>0</v>
      </c>
      <c r="B1" s="2"/>
      <c r="C1" s="3"/>
      <c r="D1" s="2"/>
      <c r="E1" s="2"/>
      <c r="F1" s="4"/>
      <c r="G1" s="5"/>
      <c r="H1" s="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69" ht="25" x14ac:dyDescent="0.25">
      <c r="A2" s="7"/>
      <c r="C2" s="8"/>
      <c r="F2" s="5"/>
      <c r="G2" s="5"/>
      <c r="H2" s="6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69" s="9" customFormat="1" ht="24" x14ac:dyDescent="0.3">
      <c r="A3" s="9" t="s">
        <v>1</v>
      </c>
    </row>
    <row r="4" spans="1:69" x14ac:dyDescent="0.2"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</row>
    <row r="5" spans="1:69" x14ac:dyDescent="0.2">
      <c r="A5" s="11" t="s">
        <v>2</v>
      </c>
      <c r="B5" s="11" t="s">
        <v>3</v>
      </c>
      <c r="C5" s="11"/>
      <c r="D5" s="11" t="s">
        <v>4</v>
      </c>
      <c r="E5" s="12" t="s">
        <v>5</v>
      </c>
      <c r="F5" s="12" t="s">
        <v>6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</row>
    <row r="6" spans="1:69" x14ac:dyDescent="0.2">
      <c r="A6" s="6">
        <v>1581</v>
      </c>
      <c r="B6" s="6">
        <v>73</v>
      </c>
      <c r="C6" s="6"/>
      <c r="D6" s="6" t="s">
        <v>7</v>
      </c>
      <c r="E6" s="13">
        <v>99.853399999999993</v>
      </c>
      <c r="F6" s="13"/>
      <c r="G6" s="13"/>
      <c r="H6" s="13"/>
      <c r="I6" s="13"/>
      <c r="J6" s="13"/>
      <c r="K6" s="10"/>
      <c r="L6" s="13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</row>
    <row r="7" spans="1:69" x14ac:dyDescent="0.2">
      <c r="A7" s="6">
        <v>1581</v>
      </c>
      <c r="B7" s="6">
        <v>73</v>
      </c>
      <c r="C7" s="6"/>
      <c r="D7" s="6" t="s">
        <v>7</v>
      </c>
      <c r="E7" s="13">
        <v>52.754800000000003</v>
      </c>
      <c r="F7" s="13"/>
      <c r="G7" s="13"/>
      <c r="H7" s="13"/>
      <c r="I7" s="13"/>
      <c r="J7" s="13"/>
      <c r="K7" s="10"/>
      <c r="L7" s="13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</row>
    <row r="8" spans="1:69" x14ac:dyDescent="0.2">
      <c r="A8" s="6">
        <v>1581</v>
      </c>
      <c r="B8" s="6">
        <v>73</v>
      </c>
      <c r="C8" s="6"/>
      <c r="D8" s="6" t="s">
        <v>7</v>
      </c>
      <c r="E8" s="13">
        <v>61.479500000000002</v>
      </c>
      <c r="F8" s="13"/>
      <c r="G8" s="13"/>
      <c r="H8" s="13"/>
      <c r="I8" s="13"/>
      <c r="J8" s="13"/>
      <c r="K8" s="10"/>
      <c r="L8" s="1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</row>
    <row r="9" spans="1:69" x14ac:dyDescent="0.2">
      <c r="A9" s="6">
        <v>1590</v>
      </c>
      <c r="B9" s="6">
        <v>60</v>
      </c>
      <c r="C9" s="6"/>
      <c r="D9" s="6" t="s">
        <v>7</v>
      </c>
      <c r="E9" s="13">
        <v>67.145899999999997</v>
      </c>
      <c r="F9" s="13"/>
      <c r="G9" s="13"/>
      <c r="H9" s="13"/>
      <c r="I9" s="13"/>
      <c r="J9" s="13"/>
      <c r="K9" s="10"/>
      <c r="L9" s="13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</row>
    <row r="10" spans="1:69" s="6" customFormat="1" x14ac:dyDescent="0.2">
      <c r="A10" s="14" t="s">
        <v>8</v>
      </c>
      <c r="B10">
        <v>61</v>
      </c>
      <c r="C10"/>
      <c r="D10" t="s">
        <v>7</v>
      </c>
      <c r="E10" s="15">
        <v>29.339300000000001</v>
      </c>
      <c r="F10" s="13"/>
      <c r="G10" s="13"/>
      <c r="H10" s="13"/>
      <c r="I10" s="13"/>
      <c r="J10" s="13"/>
      <c r="K10" s="10"/>
      <c r="L10" s="13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</row>
    <row r="11" spans="1:69" s="6" customFormat="1" x14ac:dyDescent="0.2">
      <c r="A11" s="14" t="s">
        <v>8</v>
      </c>
      <c r="B11">
        <v>61</v>
      </c>
      <c r="C11"/>
      <c r="D11" t="s">
        <v>7</v>
      </c>
      <c r="E11" s="15">
        <v>21.2758</v>
      </c>
      <c r="F11" s="13"/>
      <c r="G11" s="13"/>
      <c r="H11" s="13"/>
      <c r="I11" s="13"/>
      <c r="J11" s="13"/>
      <c r="K11" s="10"/>
      <c r="L11" s="13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</row>
    <row r="12" spans="1:69" s="6" customFormat="1" x14ac:dyDescent="0.2">
      <c r="A12" s="14" t="s">
        <v>9</v>
      </c>
      <c r="B12">
        <v>63</v>
      </c>
      <c r="C12"/>
      <c r="D12" t="s">
        <v>7</v>
      </c>
      <c r="E12" s="15">
        <v>104.44</v>
      </c>
      <c r="F12" s="13"/>
      <c r="G12" s="13"/>
      <c r="H12" s="13"/>
      <c r="I12" s="13"/>
      <c r="J12" s="13"/>
      <c r="K12" s="10"/>
      <c r="L12" s="13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</row>
    <row r="13" spans="1:69" s="6" customFormat="1" ht="21" customHeight="1" x14ac:dyDescent="0.3">
      <c r="A13" s="14" t="s">
        <v>10</v>
      </c>
      <c r="B13">
        <v>70</v>
      </c>
      <c r="C13"/>
      <c r="D13" t="s">
        <v>7</v>
      </c>
      <c r="E13" s="15">
        <v>47.857700000000001</v>
      </c>
      <c r="F13" s="13"/>
      <c r="G13" s="13"/>
      <c r="H13" s="13"/>
      <c r="I13" s="13"/>
      <c r="J13" s="13"/>
      <c r="K13" s="10"/>
      <c r="L13" s="13"/>
      <c r="M13" s="10"/>
      <c r="N13" s="10"/>
      <c r="O13" s="10"/>
      <c r="P13" s="10"/>
      <c r="Q13" s="10"/>
      <c r="R13" s="10"/>
      <c r="S13" s="16"/>
      <c r="T13" s="10"/>
      <c r="U13" s="10"/>
      <c r="V13" s="10"/>
      <c r="W13" s="16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</row>
    <row r="14" spans="1:69" s="6" customFormat="1" x14ac:dyDescent="0.2">
      <c r="A14" s="14">
        <v>1376</v>
      </c>
      <c r="B14">
        <v>61</v>
      </c>
      <c r="C14"/>
      <c r="D14" t="s">
        <v>7</v>
      </c>
      <c r="E14" s="15">
        <v>38.996200000000002</v>
      </c>
      <c r="F14" s="13"/>
      <c r="G14" s="13"/>
      <c r="H14" s="13"/>
      <c r="I14" s="13"/>
      <c r="J14" s="13"/>
      <c r="K14" s="10"/>
      <c r="L14" s="13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</row>
    <row r="15" spans="1:69" s="6" customFormat="1" x14ac:dyDescent="0.2">
      <c r="A15" s="14">
        <v>1387</v>
      </c>
      <c r="B15">
        <v>61</v>
      </c>
      <c r="C15"/>
      <c r="D15" t="s">
        <v>7</v>
      </c>
      <c r="E15" s="15">
        <v>54.5075</v>
      </c>
      <c r="F15" s="13"/>
      <c r="G15" s="13"/>
      <c r="H15" s="13"/>
      <c r="I15" s="13"/>
      <c r="J15" s="13"/>
      <c r="K15" s="10"/>
      <c r="L15" s="13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</row>
    <row r="16" spans="1:69" s="6" customFormat="1" x14ac:dyDescent="0.2">
      <c r="A16" s="14">
        <v>1383</v>
      </c>
      <c r="B16">
        <v>66</v>
      </c>
      <c r="C16"/>
      <c r="D16" t="s">
        <v>7</v>
      </c>
      <c r="E16" s="15">
        <v>40.156500000000001</v>
      </c>
      <c r="F16" s="13"/>
      <c r="G16" s="13"/>
      <c r="H16" s="13"/>
      <c r="I16" s="13"/>
      <c r="J16" s="13"/>
      <c r="K16" s="10"/>
      <c r="L16" s="13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</row>
    <row r="17" spans="1:69" s="6" customFormat="1" x14ac:dyDescent="0.2">
      <c r="A17" s="14">
        <v>1381</v>
      </c>
      <c r="B17">
        <v>68</v>
      </c>
      <c r="C17"/>
      <c r="D17" t="s">
        <v>7</v>
      </c>
      <c r="E17" s="15">
        <v>33.488999999999997</v>
      </c>
      <c r="F17" s="13"/>
      <c r="G17" s="13"/>
      <c r="H17" s="13"/>
      <c r="I17" s="13"/>
      <c r="J17" s="13"/>
      <c r="K17" s="10"/>
      <c r="L17" s="13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</row>
    <row r="18" spans="1:69" s="6" customFormat="1" x14ac:dyDescent="0.2">
      <c r="A18">
        <v>1376</v>
      </c>
      <c r="B18">
        <v>61</v>
      </c>
      <c r="C18"/>
      <c r="D18" t="s">
        <v>7</v>
      </c>
      <c r="E18" s="17">
        <v>38.996200000000002</v>
      </c>
      <c r="F18" s="17">
        <v>2.1592699999999998</v>
      </c>
      <c r="G18" s="13"/>
      <c r="H18" s="13"/>
      <c r="I18" s="13"/>
      <c r="J18" s="13"/>
      <c r="K18" s="10"/>
      <c r="L18" s="13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</row>
    <row r="19" spans="1:69" s="6" customFormat="1" x14ac:dyDescent="0.2">
      <c r="A19">
        <v>1387</v>
      </c>
      <c r="B19">
        <v>61</v>
      </c>
      <c r="C19"/>
      <c r="D19" t="s">
        <v>7</v>
      </c>
      <c r="E19" s="17">
        <v>54.5075</v>
      </c>
      <c r="F19" s="17">
        <v>3.46475</v>
      </c>
      <c r="G19" s="13"/>
      <c r="H19" s="13"/>
      <c r="I19" s="13"/>
      <c r="J19" s="13"/>
      <c r="K19" s="10"/>
      <c r="L19" s="13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</row>
    <row r="20" spans="1:69" s="6" customFormat="1" x14ac:dyDescent="0.2">
      <c r="A20">
        <v>1383</v>
      </c>
      <c r="B20">
        <v>66</v>
      </c>
      <c r="C20"/>
      <c r="D20" t="s">
        <v>7</v>
      </c>
      <c r="E20" s="17">
        <v>40.156500000000001</v>
      </c>
      <c r="F20" s="17">
        <v>3.3477700000000001</v>
      </c>
      <c r="G20" s="13"/>
      <c r="H20" s="13"/>
      <c r="I20" s="13"/>
      <c r="J20" s="13"/>
      <c r="K20" s="10"/>
      <c r="L20" s="13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</row>
    <row r="21" spans="1:69" s="6" customFormat="1" x14ac:dyDescent="0.2">
      <c r="A21">
        <v>1381</v>
      </c>
      <c r="B21">
        <v>68</v>
      </c>
      <c r="C21"/>
      <c r="D21" t="s">
        <v>7</v>
      </c>
      <c r="E21" s="17">
        <v>33.488999999999997</v>
      </c>
      <c r="F21" s="17">
        <v>3.11504</v>
      </c>
      <c r="G21" s="13"/>
      <c r="H21" s="13"/>
      <c r="I21" s="13"/>
      <c r="J21" s="13"/>
      <c r="K21" s="10"/>
      <c r="L21" s="13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</row>
    <row r="22" spans="1:69" x14ac:dyDescent="0.2">
      <c r="A22" s="6"/>
      <c r="B22" s="6"/>
      <c r="C22" s="6"/>
      <c r="D22" s="18" t="s">
        <v>11</v>
      </c>
      <c r="E22" s="19">
        <f>AVERAGE(E6:E21)</f>
        <v>51.15280000000002</v>
      </c>
      <c r="F22" s="13"/>
      <c r="G22" s="13"/>
      <c r="H22" s="13"/>
      <c r="I22" s="13"/>
      <c r="J22" s="13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</row>
    <row r="23" spans="1:69" x14ac:dyDescent="0.2">
      <c r="A23" s="6"/>
      <c r="B23" s="20" t="s">
        <v>12</v>
      </c>
      <c r="C23" s="21">
        <f>COUNT(B6:B21)</f>
        <v>16</v>
      </c>
      <c r="D23" s="18" t="s">
        <v>13</v>
      </c>
      <c r="E23" s="19">
        <f>STDEV(E6:E21)/SQRT(COUNT(E6:E21)-1)</f>
        <v>6.0146165901705961</v>
      </c>
      <c r="F23" s="13"/>
      <c r="G23" s="13"/>
      <c r="H23" s="13"/>
      <c r="I23" s="13"/>
      <c r="J23" s="13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</row>
    <row r="24" spans="1:69" x14ac:dyDescent="0.2">
      <c r="A24" s="6"/>
      <c r="B24" s="6"/>
      <c r="C24" s="6"/>
      <c r="D24" s="6"/>
      <c r="E24" s="22"/>
      <c r="F24" s="13"/>
      <c r="G24" s="13"/>
      <c r="H24" s="13"/>
      <c r="I24" s="13"/>
      <c r="J24" s="13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</row>
    <row r="25" spans="1:69" x14ac:dyDescent="0.2">
      <c r="A25" s="11" t="s">
        <v>2</v>
      </c>
      <c r="B25" s="11" t="s">
        <v>3</v>
      </c>
      <c r="C25" s="11"/>
      <c r="D25" s="11" t="s">
        <v>4</v>
      </c>
      <c r="E25" s="12" t="s">
        <v>5</v>
      </c>
      <c r="F25" s="12" t="s">
        <v>6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</row>
    <row r="26" spans="1:69" x14ac:dyDescent="0.2">
      <c r="A26">
        <v>1467</v>
      </c>
      <c r="B26">
        <v>67</v>
      </c>
      <c r="D26" t="s">
        <v>14</v>
      </c>
      <c r="E26" s="15">
        <v>46.494900000000001</v>
      </c>
      <c r="F26" s="13"/>
      <c r="G26" s="13"/>
      <c r="H26" s="13"/>
      <c r="I26" s="13"/>
      <c r="J26" s="13"/>
      <c r="K26" s="10"/>
      <c r="L26" s="13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</row>
    <row r="27" spans="1:69" x14ac:dyDescent="0.2">
      <c r="A27" s="14">
        <v>1484</v>
      </c>
      <c r="B27">
        <v>64</v>
      </c>
      <c r="D27" t="s">
        <v>14</v>
      </c>
      <c r="E27" s="15">
        <v>56.669699999999999</v>
      </c>
      <c r="F27" s="13"/>
      <c r="G27" s="13"/>
      <c r="H27" s="13"/>
      <c r="I27" s="13"/>
      <c r="J27" s="23"/>
      <c r="K27" s="10"/>
      <c r="L27" s="13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</row>
    <row r="28" spans="1:69" s="6" customFormat="1" x14ac:dyDescent="0.2">
      <c r="A28" s="14">
        <v>1484</v>
      </c>
      <c r="B28">
        <v>64</v>
      </c>
      <c r="C28"/>
      <c r="D28" t="s">
        <v>14</v>
      </c>
      <c r="E28" s="15">
        <v>69.959999999999994</v>
      </c>
      <c r="F28" s="13"/>
      <c r="G28" s="13"/>
      <c r="H28" s="13"/>
      <c r="I28" s="13"/>
      <c r="J28" s="13"/>
      <c r="K28" s="10"/>
      <c r="L28" s="13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</row>
    <row r="29" spans="1:69" s="6" customFormat="1" x14ac:dyDescent="0.2">
      <c r="A29" s="6">
        <v>1500</v>
      </c>
      <c r="B29" s="6">
        <v>76</v>
      </c>
      <c r="D29" s="6" t="s">
        <v>14</v>
      </c>
      <c r="E29" s="15">
        <v>97.038200000000003</v>
      </c>
      <c r="F29" s="13"/>
      <c r="G29" s="13"/>
      <c r="H29" s="13"/>
      <c r="I29" s="13"/>
      <c r="J29" s="13"/>
      <c r="K29" s="10"/>
      <c r="L29" s="13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</row>
    <row r="30" spans="1:69" s="6" customFormat="1" ht="15" customHeight="1" x14ac:dyDescent="0.2">
      <c r="A30" s="6">
        <v>1595</v>
      </c>
      <c r="B30" s="6">
        <v>70</v>
      </c>
      <c r="D30" s="6" t="s">
        <v>14</v>
      </c>
      <c r="E30" s="13">
        <v>57.825600000000001</v>
      </c>
      <c r="F30" s="13"/>
      <c r="G30" s="13"/>
      <c r="H30" s="13"/>
      <c r="I30" s="13"/>
      <c r="J30" s="13"/>
      <c r="K30" s="10"/>
      <c r="L30" s="13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4"/>
      <c r="AA30" s="24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</row>
    <row r="31" spans="1:69" s="6" customFormat="1" x14ac:dyDescent="0.2">
      <c r="A31">
        <v>1501</v>
      </c>
      <c r="B31">
        <v>68</v>
      </c>
      <c r="C31"/>
      <c r="D31" t="s">
        <v>15</v>
      </c>
      <c r="E31" s="15">
        <v>136.94499999999999</v>
      </c>
      <c r="F31" s="13"/>
      <c r="G31" s="13"/>
      <c r="H31" s="13"/>
      <c r="I31" s="13"/>
      <c r="J31" s="13"/>
      <c r="K31" s="10"/>
      <c r="L31" s="13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24"/>
      <c r="AA31" s="24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</row>
    <row r="32" spans="1:69" s="6" customFormat="1" x14ac:dyDescent="0.2">
      <c r="A32" s="14" t="s">
        <v>16</v>
      </c>
      <c r="B32">
        <v>70</v>
      </c>
      <c r="C32"/>
      <c r="D32" t="s">
        <v>14</v>
      </c>
      <c r="E32" s="15">
        <v>84.393299999999996</v>
      </c>
      <c r="F32" s="13"/>
      <c r="G32" s="13"/>
      <c r="H32" s="13"/>
      <c r="I32" s="13"/>
      <c r="J32" s="13"/>
      <c r="K32" s="10"/>
      <c r="L32" s="13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24"/>
      <c r="AA32" s="24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</row>
    <row r="33" spans="1:69" s="6" customFormat="1" x14ac:dyDescent="0.2">
      <c r="A33" s="14" t="s">
        <v>17</v>
      </c>
      <c r="B33">
        <v>74</v>
      </c>
      <c r="C33"/>
      <c r="D33" t="s">
        <v>14</v>
      </c>
      <c r="E33" s="15">
        <v>94.672899999999998</v>
      </c>
      <c r="F33" s="13"/>
      <c r="G33" s="13"/>
      <c r="H33" s="13"/>
      <c r="I33" s="13"/>
      <c r="J33" s="13"/>
      <c r="K33" s="10"/>
      <c r="L33" s="13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</row>
    <row r="34" spans="1:69" s="6" customFormat="1" x14ac:dyDescent="0.2">
      <c r="A34">
        <v>1232</v>
      </c>
      <c r="B34">
        <v>60</v>
      </c>
      <c r="C34"/>
      <c r="D34" t="s">
        <v>14</v>
      </c>
      <c r="E34" s="15">
        <v>47.377400000000002</v>
      </c>
      <c r="F34" s="13"/>
      <c r="G34" s="13"/>
      <c r="H34" s="13"/>
      <c r="I34" s="13"/>
      <c r="J34" s="13"/>
      <c r="K34" s="10"/>
      <c r="L34" s="13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</row>
    <row r="35" spans="1:69" s="6" customFormat="1" x14ac:dyDescent="0.2">
      <c r="A35">
        <v>1367</v>
      </c>
      <c r="B35">
        <v>61</v>
      </c>
      <c r="C35"/>
      <c r="D35" t="s">
        <v>14</v>
      </c>
      <c r="E35" s="15">
        <v>46.686500000000002</v>
      </c>
      <c r="F35" s="13"/>
      <c r="G35" s="13"/>
      <c r="H35" s="13"/>
      <c r="I35" s="13"/>
      <c r="J35" s="13"/>
      <c r="K35" s="10"/>
      <c r="L35" s="13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</row>
    <row r="36" spans="1:69" x14ac:dyDescent="0.2">
      <c r="A36">
        <v>1384</v>
      </c>
      <c r="B36">
        <v>67</v>
      </c>
      <c r="D36" t="s">
        <v>14</v>
      </c>
      <c r="E36" s="15">
        <v>67.432000000000002</v>
      </c>
      <c r="F36" s="13"/>
      <c r="G36" s="13"/>
      <c r="H36" s="13"/>
      <c r="I36" s="13"/>
      <c r="J36" s="13"/>
      <c r="K36" s="10"/>
      <c r="L36" s="13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</row>
    <row r="37" spans="1:69" x14ac:dyDescent="0.2">
      <c r="A37">
        <v>1384</v>
      </c>
      <c r="B37">
        <v>67</v>
      </c>
      <c r="D37" t="s">
        <v>14</v>
      </c>
      <c r="E37" s="15">
        <v>45.388500000000001</v>
      </c>
      <c r="F37" s="13"/>
      <c r="G37" s="13"/>
      <c r="H37" s="13"/>
      <c r="I37" s="13"/>
      <c r="J37" s="13"/>
      <c r="K37" s="10"/>
      <c r="L37" s="13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</row>
    <row r="38" spans="1:69" x14ac:dyDescent="0.2">
      <c r="A38">
        <v>1232</v>
      </c>
      <c r="B38">
        <v>60</v>
      </c>
      <c r="D38" t="s">
        <v>14</v>
      </c>
      <c r="E38" s="17">
        <v>47.377400000000002</v>
      </c>
      <c r="F38" s="17">
        <v>1.06857</v>
      </c>
      <c r="G38" s="13"/>
      <c r="H38" s="13"/>
      <c r="I38" s="13"/>
      <c r="J38" s="13"/>
      <c r="K38" s="10"/>
      <c r="L38" s="13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</row>
    <row r="39" spans="1:69" x14ac:dyDescent="0.2">
      <c r="A39">
        <v>1367</v>
      </c>
      <c r="B39">
        <v>61</v>
      </c>
      <c r="D39" t="s">
        <v>14</v>
      </c>
      <c r="E39" s="17">
        <v>46.686500000000002</v>
      </c>
      <c r="F39" s="17">
        <v>2.8489900000000001</v>
      </c>
      <c r="G39" s="13"/>
      <c r="H39" s="13"/>
      <c r="I39" s="13"/>
      <c r="J39" s="13"/>
      <c r="K39" s="10"/>
      <c r="L39" s="13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</row>
    <row r="40" spans="1:69" x14ac:dyDescent="0.2">
      <c r="A40">
        <v>1384</v>
      </c>
      <c r="B40">
        <v>67</v>
      </c>
      <c r="D40" t="s">
        <v>14</v>
      </c>
      <c r="E40" s="17">
        <v>67.432000000000002</v>
      </c>
      <c r="F40" s="17">
        <v>3.68045</v>
      </c>
      <c r="G40" s="13"/>
      <c r="H40" s="13"/>
      <c r="I40" s="13"/>
      <c r="J40" s="13"/>
      <c r="K40" s="10"/>
      <c r="L40" s="13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</row>
    <row r="41" spans="1:69" x14ac:dyDescent="0.2">
      <c r="A41">
        <v>1384</v>
      </c>
      <c r="B41">
        <v>67</v>
      </c>
      <c r="D41" t="s">
        <v>14</v>
      </c>
      <c r="E41" s="17">
        <v>45.388500000000001</v>
      </c>
      <c r="F41" s="17">
        <v>1.40618</v>
      </c>
      <c r="G41" s="13"/>
      <c r="H41" s="13"/>
      <c r="I41" s="13"/>
      <c r="J41" s="13"/>
      <c r="K41" s="10"/>
      <c r="L41" s="13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</row>
    <row r="42" spans="1:69" s="6" customFormat="1" x14ac:dyDescent="0.2">
      <c r="A42"/>
      <c r="D42" s="25" t="s">
        <v>11</v>
      </c>
      <c r="E42" s="26">
        <f>AVERAGE(E26:E41)</f>
        <v>66.110524999999996</v>
      </c>
      <c r="F42" s="13"/>
      <c r="G42" s="13"/>
      <c r="H42" s="13"/>
      <c r="I42" s="13"/>
      <c r="J42" s="13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</row>
    <row r="43" spans="1:69" x14ac:dyDescent="0.2">
      <c r="B43" s="20" t="s">
        <v>12</v>
      </c>
      <c r="C43" s="21">
        <f>COUNT(B26:B41)</f>
        <v>16</v>
      </c>
      <c r="D43" s="25" t="s">
        <v>13</v>
      </c>
      <c r="E43" s="26">
        <f>STDEV(E26:E41)/SQRT(COUNT(E26:E41)-1)</f>
        <v>6.666738695980885</v>
      </c>
      <c r="F43" s="13"/>
      <c r="G43" s="13"/>
      <c r="H43" s="13"/>
      <c r="I43" s="13"/>
      <c r="J43" s="13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</row>
    <row r="44" spans="1:69" x14ac:dyDescent="0.2">
      <c r="F44" s="10"/>
      <c r="G44" s="10"/>
      <c r="H44" s="10"/>
      <c r="I44" s="27"/>
      <c r="J44" s="28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</row>
    <row r="45" spans="1:69" s="9" customFormat="1" ht="24" x14ac:dyDescent="0.3">
      <c r="A45" s="9" t="s">
        <v>18</v>
      </c>
    </row>
    <row r="46" spans="1:69" x14ac:dyDescent="0.2">
      <c r="F46" s="10"/>
      <c r="G46" s="10"/>
      <c r="H46" s="10"/>
      <c r="I46" s="10"/>
      <c r="J46" s="27"/>
      <c r="K46" s="28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</row>
    <row r="47" spans="1:69" x14ac:dyDescent="0.2">
      <c r="A47" s="11" t="s">
        <v>2</v>
      </c>
      <c r="B47" s="11" t="s">
        <v>3</v>
      </c>
      <c r="C47" s="11"/>
      <c r="D47" s="11" t="s">
        <v>4</v>
      </c>
      <c r="E47" s="12" t="s">
        <v>5</v>
      </c>
      <c r="F47" s="12" t="s">
        <v>6</v>
      </c>
      <c r="G47" s="10"/>
      <c r="H47" s="10"/>
      <c r="I47" s="10"/>
      <c r="J47" s="27"/>
      <c r="K47" s="28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</row>
    <row r="48" spans="1:69" x14ac:dyDescent="0.2">
      <c r="A48" s="14" t="s">
        <v>8</v>
      </c>
      <c r="B48">
        <v>61</v>
      </c>
      <c r="D48" t="s">
        <v>7</v>
      </c>
      <c r="E48" s="15">
        <v>8.2709399999999995</v>
      </c>
      <c r="F48" s="10"/>
      <c r="G48" s="10"/>
      <c r="H48" s="10"/>
      <c r="I48" s="10"/>
      <c r="J48" s="27"/>
      <c r="K48" s="28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</row>
    <row r="49" spans="1:69" x14ac:dyDescent="0.2">
      <c r="A49" s="14" t="s">
        <v>8</v>
      </c>
      <c r="B49">
        <v>61</v>
      </c>
      <c r="D49" t="s">
        <v>7</v>
      </c>
      <c r="E49" s="15">
        <v>14.201599999999999</v>
      </c>
      <c r="F49" s="10"/>
      <c r="G49" s="10"/>
      <c r="H49" s="10"/>
      <c r="I49" s="10"/>
      <c r="J49" s="27"/>
      <c r="K49" s="28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</row>
    <row r="50" spans="1:69" x14ac:dyDescent="0.2">
      <c r="A50" s="14" t="s">
        <v>19</v>
      </c>
      <c r="B50">
        <v>63</v>
      </c>
      <c r="D50" t="s">
        <v>7</v>
      </c>
      <c r="E50" s="15">
        <v>11.3911</v>
      </c>
      <c r="F50" s="10"/>
      <c r="G50" s="10"/>
      <c r="H50" s="10"/>
      <c r="I50" s="10"/>
      <c r="J50" s="27"/>
      <c r="K50" s="28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</row>
    <row r="51" spans="1:69" x14ac:dyDescent="0.2">
      <c r="A51" s="14" t="s">
        <v>19</v>
      </c>
      <c r="B51">
        <v>63</v>
      </c>
      <c r="D51" t="s">
        <v>7</v>
      </c>
      <c r="E51" s="15">
        <v>25.110600000000002</v>
      </c>
      <c r="F51" s="10"/>
      <c r="G51" s="10"/>
      <c r="H51" s="10"/>
      <c r="I51" s="10"/>
      <c r="J51" s="27"/>
      <c r="K51" s="2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</row>
    <row r="52" spans="1:69" x14ac:dyDescent="0.2">
      <c r="A52" s="14" t="s">
        <v>19</v>
      </c>
      <c r="B52">
        <v>63</v>
      </c>
      <c r="D52" t="s">
        <v>7</v>
      </c>
      <c r="E52" s="15">
        <v>25.712199999999999</v>
      </c>
      <c r="F52" s="10"/>
      <c r="G52" s="10"/>
      <c r="H52" s="10"/>
      <c r="I52" s="10"/>
      <c r="J52" s="27"/>
      <c r="K52" s="2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</row>
    <row r="53" spans="1:69" x14ac:dyDescent="0.2">
      <c r="A53" s="14" t="s">
        <v>10</v>
      </c>
      <c r="B53">
        <v>70</v>
      </c>
      <c r="D53" t="s">
        <v>7</v>
      </c>
      <c r="E53" s="15">
        <v>10.363899999999999</v>
      </c>
      <c r="F53" s="10"/>
      <c r="G53" s="10"/>
      <c r="H53" s="10"/>
      <c r="I53" s="10"/>
      <c r="J53" s="27"/>
      <c r="K53" s="28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</row>
    <row r="54" spans="1:69" x14ac:dyDescent="0.2">
      <c r="A54" s="14" t="s">
        <v>10</v>
      </c>
      <c r="B54">
        <v>70</v>
      </c>
      <c r="D54" t="s">
        <v>7</v>
      </c>
      <c r="E54" s="15">
        <v>13.3515</v>
      </c>
      <c r="F54" s="10"/>
      <c r="G54" s="10"/>
      <c r="H54" s="10"/>
      <c r="I54" s="10"/>
      <c r="J54" s="27"/>
      <c r="K54" s="28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</row>
    <row r="55" spans="1:69" x14ac:dyDescent="0.2">
      <c r="A55" s="14">
        <v>1931</v>
      </c>
      <c r="B55">
        <v>62</v>
      </c>
      <c r="D55" t="s">
        <v>7</v>
      </c>
      <c r="E55" s="15">
        <v>18.269400000000001</v>
      </c>
      <c r="F55" s="10"/>
      <c r="G55" s="10"/>
      <c r="H55" s="10"/>
      <c r="I55" s="10"/>
      <c r="J55" s="27"/>
      <c r="K55" s="28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</row>
    <row r="56" spans="1:69" x14ac:dyDescent="0.2">
      <c r="A56" s="14">
        <v>1931</v>
      </c>
      <c r="B56">
        <v>62</v>
      </c>
      <c r="D56" t="s">
        <v>7</v>
      </c>
      <c r="E56" s="15">
        <v>31.315799999999999</v>
      </c>
      <c r="F56" s="10"/>
      <c r="G56" s="10"/>
      <c r="H56" s="10"/>
      <c r="I56" s="10"/>
      <c r="J56" s="27"/>
      <c r="K56" s="28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</row>
    <row r="57" spans="1:69" x14ac:dyDescent="0.2">
      <c r="A57" s="14">
        <v>1930</v>
      </c>
      <c r="B57">
        <v>63</v>
      </c>
      <c r="D57" t="s">
        <v>7</v>
      </c>
      <c r="E57" s="15">
        <v>14.471500000000001</v>
      </c>
      <c r="F57" s="10"/>
      <c r="G57" s="10"/>
      <c r="H57" s="10"/>
      <c r="I57" s="10"/>
      <c r="J57" s="27"/>
      <c r="K57" s="28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spans="1:69" x14ac:dyDescent="0.2">
      <c r="A58" s="14">
        <v>1232</v>
      </c>
      <c r="B58">
        <v>61</v>
      </c>
      <c r="D58" t="s">
        <v>7</v>
      </c>
      <c r="E58" s="15">
        <v>30.3278</v>
      </c>
      <c r="F58" s="10"/>
      <c r="G58" s="10"/>
      <c r="H58" s="10"/>
      <c r="I58" s="10"/>
      <c r="J58" s="27"/>
      <c r="K58" s="28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spans="1:69" x14ac:dyDescent="0.2">
      <c r="A59" s="14">
        <v>1269</v>
      </c>
      <c r="B59">
        <v>62</v>
      </c>
      <c r="D59" t="s">
        <v>7</v>
      </c>
      <c r="E59" s="15">
        <v>33.1492</v>
      </c>
      <c r="F59" s="10"/>
      <c r="G59" s="10"/>
      <c r="H59" s="10"/>
      <c r="I59" s="10"/>
      <c r="J59" s="27"/>
      <c r="K59" s="28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spans="1:69" x14ac:dyDescent="0.2">
      <c r="A60" s="14">
        <v>1269</v>
      </c>
      <c r="B60">
        <v>62</v>
      </c>
      <c r="D60" t="s">
        <v>7</v>
      </c>
      <c r="E60" s="15">
        <v>22.088200000000001</v>
      </c>
      <c r="F60" s="10"/>
      <c r="G60" s="10"/>
      <c r="H60" s="10"/>
      <c r="I60" s="10"/>
      <c r="J60" s="27"/>
      <c r="K60" s="28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spans="1:69" x14ac:dyDescent="0.2">
      <c r="A61">
        <v>1232</v>
      </c>
      <c r="B61">
        <v>61</v>
      </c>
      <c r="D61" t="s">
        <v>7</v>
      </c>
      <c r="E61" s="17">
        <v>30.3278</v>
      </c>
      <c r="F61" s="17">
        <v>1.94445</v>
      </c>
      <c r="G61" s="10"/>
      <c r="H61" s="10"/>
      <c r="I61" s="10"/>
      <c r="J61" s="27"/>
      <c r="K61" s="28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spans="1:69" x14ac:dyDescent="0.2">
      <c r="A62">
        <v>1269</v>
      </c>
      <c r="B62">
        <v>62</v>
      </c>
      <c r="D62" t="s">
        <v>7</v>
      </c>
      <c r="E62" s="17">
        <v>33.1492</v>
      </c>
      <c r="F62" s="17">
        <v>1.2268399999999999</v>
      </c>
      <c r="G62" s="10"/>
      <c r="H62" s="10"/>
      <c r="I62" s="10"/>
      <c r="J62" s="27"/>
      <c r="K62" s="28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spans="1:69" x14ac:dyDescent="0.2">
      <c r="A63">
        <v>1269</v>
      </c>
      <c r="B63">
        <v>62</v>
      </c>
      <c r="D63" t="s">
        <v>7</v>
      </c>
      <c r="E63" s="17">
        <v>22.088200000000001</v>
      </c>
      <c r="F63" s="17">
        <v>2.1138400000000002</v>
      </c>
      <c r="G63" s="10"/>
      <c r="H63" s="10"/>
      <c r="I63" s="10"/>
      <c r="J63" s="27"/>
      <c r="K63" s="28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spans="1:69" x14ac:dyDescent="0.2">
      <c r="A64" s="6"/>
      <c r="B64" s="6"/>
      <c r="C64" s="6"/>
      <c r="D64" s="18" t="s">
        <v>11</v>
      </c>
      <c r="E64" s="19">
        <f>AVERAGE(E48:E63)</f>
        <v>21.474308749999999</v>
      </c>
      <c r="F64" s="10"/>
      <c r="G64" s="10"/>
      <c r="H64" s="10"/>
      <c r="I64" s="10"/>
      <c r="J64" s="27"/>
      <c r="K64" s="28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spans="1:69" x14ac:dyDescent="0.2">
      <c r="A65" s="6"/>
      <c r="B65" s="20" t="s">
        <v>12</v>
      </c>
      <c r="C65" s="21">
        <f>COUNT(B48:B63)</f>
        <v>16</v>
      </c>
      <c r="D65" s="18" t="s">
        <v>13</v>
      </c>
      <c r="E65" s="19">
        <f>STDEV(E48:E63)/SQRT(COUNT(E48:E63)-1)</f>
        <v>2.2467656852149598</v>
      </c>
      <c r="F65" s="10"/>
      <c r="G65" s="10"/>
      <c r="H65" s="10"/>
      <c r="I65" s="10"/>
      <c r="J65" s="27"/>
      <c r="K65" s="28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spans="1:69" x14ac:dyDescent="0.2">
      <c r="A66" s="6"/>
      <c r="B66" s="6"/>
      <c r="C66" s="6"/>
      <c r="D66" s="6"/>
      <c r="E66" s="13"/>
      <c r="F66" s="10"/>
      <c r="G66" s="10"/>
      <c r="H66" s="10"/>
      <c r="I66" s="10"/>
      <c r="J66" s="27"/>
      <c r="K66" s="28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spans="1:69" x14ac:dyDescent="0.2">
      <c r="A67" s="11" t="s">
        <v>2</v>
      </c>
      <c r="B67" s="11" t="s">
        <v>3</v>
      </c>
      <c r="C67" s="11"/>
      <c r="D67" s="11" t="s">
        <v>4</v>
      </c>
      <c r="E67" s="12" t="s">
        <v>5</v>
      </c>
      <c r="F67" s="12" t="s">
        <v>6</v>
      </c>
      <c r="G67" s="10"/>
      <c r="H67" s="10"/>
      <c r="I67" s="10"/>
      <c r="J67" s="27"/>
      <c r="K67" s="28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spans="1:69" ht="26" x14ac:dyDescent="0.3">
      <c r="A68">
        <v>1749</v>
      </c>
      <c r="B68">
        <v>60</v>
      </c>
      <c r="D68" t="s">
        <v>14</v>
      </c>
      <c r="E68" s="15">
        <v>12.8743</v>
      </c>
      <c r="F68" s="10"/>
      <c r="G68" s="10"/>
      <c r="H68" s="10"/>
      <c r="I68" s="10"/>
      <c r="J68" s="27"/>
      <c r="K68" s="28"/>
      <c r="L68" s="10"/>
      <c r="M68" s="10"/>
      <c r="N68" s="10"/>
      <c r="O68" s="10"/>
      <c r="P68" s="10"/>
      <c r="Q68" s="10"/>
      <c r="R68" s="10"/>
      <c r="S68" s="10"/>
      <c r="T68" s="29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spans="1:69" x14ac:dyDescent="0.2">
      <c r="A69">
        <v>1749</v>
      </c>
      <c r="B69">
        <v>60</v>
      </c>
      <c r="D69" t="s">
        <v>14</v>
      </c>
      <c r="E69" s="15">
        <v>33.483400000000003</v>
      </c>
      <c r="F69" s="10"/>
      <c r="G69" s="10"/>
      <c r="H69" s="10"/>
      <c r="I69" s="10"/>
      <c r="J69" s="27"/>
      <c r="K69" s="28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spans="1:69" ht="23" x14ac:dyDescent="0.25">
      <c r="A70" s="14" t="s">
        <v>16</v>
      </c>
      <c r="B70">
        <v>70</v>
      </c>
      <c r="D70" t="s">
        <v>14</v>
      </c>
      <c r="E70" s="15">
        <v>20.540400000000002</v>
      </c>
      <c r="F70" s="10"/>
      <c r="G70" s="10"/>
      <c r="H70" s="10"/>
      <c r="I70" s="10"/>
      <c r="J70" s="27"/>
      <c r="K70" s="28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30"/>
      <c r="AA70" s="30"/>
      <c r="AB70" s="30"/>
      <c r="AC70" s="30"/>
      <c r="AD70" s="30"/>
      <c r="AE70" s="30"/>
      <c r="AF70" s="30"/>
      <c r="AG70" s="30"/>
      <c r="AH70" s="30"/>
      <c r="AI70" s="10"/>
      <c r="AJ70" s="30"/>
      <c r="AK70" s="30"/>
      <c r="AL70" s="30"/>
      <c r="AM70" s="30"/>
      <c r="AN70" s="3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spans="1:69" x14ac:dyDescent="0.2">
      <c r="A71">
        <v>1762</v>
      </c>
      <c r="B71">
        <v>69</v>
      </c>
      <c r="D71" t="s">
        <v>14</v>
      </c>
      <c r="E71" s="15">
        <v>28.081199999999999</v>
      </c>
      <c r="F71" s="10"/>
      <c r="G71" s="10"/>
      <c r="H71" s="10"/>
      <c r="I71" s="10"/>
      <c r="J71" s="27"/>
      <c r="K71" s="28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spans="1:69" x14ac:dyDescent="0.2">
      <c r="A72">
        <v>1762</v>
      </c>
      <c r="B72">
        <v>69</v>
      </c>
      <c r="D72" t="s">
        <v>14</v>
      </c>
      <c r="E72" s="15">
        <v>18.332999999999998</v>
      </c>
      <c r="F72" s="10"/>
      <c r="G72" s="10"/>
      <c r="H72" s="10"/>
      <c r="I72" s="10"/>
      <c r="J72" s="27"/>
      <c r="K72" s="28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spans="1:69" x14ac:dyDescent="0.2">
      <c r="A73">
        <v>1766</v>
      </c>
      <c r="B73">
        <v>69</v>
      </c>
      <c r="D73" t="s">
        <v>14</v>
      </c>
      <c r="E73" s="15">
        <v>12.5131</v>
      </c>
      <c r="F73" s="10"/>
      <c r="G73" s="10"/>
      <c r="H73" s="10"/>
      <c r="I73" s="10"/>
      <c r="J73" s="27"/>
      <c r="K73" s="28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spans="1:69" x14ac:dyDescent="0.2">
      <c r="A74">
        <v>1764</v>
      </c>
      <c r="B74">
        <v>87</v>
      </c>
      <c r="D74" t="s">
        <v>14</v>
      </c>
      <c r="E74" s="15">
        <v>18.34</v>
      </c>
      <c r="F74" s="10"/>
      <c r="G74" s="10"/>
      <c r="H74" s="10"/>
      <c r="I74" s="10"/>
      <c r="J74" s="27"/>
      <c r="K74" s="28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spans="1:69" x14ac:dyDescent="0.2">
      <c r="A75">
        <v>1927</v>
      </c>
      <c r="B75">
        <v>66</v>
      </c>
      <c r="D75" t="s">
        <v>14</v>
      </c>
      <c r="E75" s="15">
        <v>28.9253</v>
      </c>
      <c r="F75" s="10"/>
      <c r="G75" s="10"/>
      <c r="H75" s="10"/>
      <c r="I75" s="10"/>
      <c r="J75" s="27"/>
      <c r="K75" s="28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spans="1:69" x14ac:dyDescent="0.2">
      <c r="A76">
        <v>1933</v>
      </c>
      <c r="B76">
        <v>63</v>
      </c>
      <c r="D76" t="s">
        <v>14</v>
      </c>
      <c r="E76" s="15">
        <v>26.45</v>
      </c>
      <c r="F76" s="10"/>
      <c r="G76" s="10"/>
      <c r="H76" s="10"/>
      <c r="I76" s="10"/>
      <c r="J76" s="27"/>
      <c r="K76" s="28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spans="1:69" x14ac:dyDescent="0.2">
      <c r="A77">
        <v>1934</v>
      </c>
      <c r="B77">
        <v>69</v>
      </c>
      <c r="D77" t="s">
        <v>14</v>
      </c>
      <c r="E77" s="15">
        <v>7.2771400000000002</v>
      </c>
      <c r="F77" s="10"/>
      <c r="G77" s="10"/>
      <c r="H77" s="10"/>
      <c r="I77" s="10"/>
      <c r="J77" s="27"/>
      <c r="K77" s="28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spans="1:69" x14ac:dyDescent="0.2">
      <c r="A78">
        <v>1233</v>
      </c>
      <c r="B78">
        <v>60</v>
      </c>
      <c r="D78" t="s">
        <v>14</v>
      </c>
      <c r="E78" s="15">
        <v>9.6763999999999992</v>
      </c>
      <c r="F78" s="10"/>
      <c r="G78" s="10"/>
      <c r="H78" s="10"/>
      <c r="I78" s="10"/>
      <c r="J78" s="27"/>
      <c r="K78" s="28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spans="1:69" x14ac:dyDescent="0.2">
      <c r="A79">
        <v>1367</v>
      </c>
      <c r="B79">
        <v>61</v>
      </c>
      <c r="D79" t="s">
        <v>14</v>
      </c>
      <c r="E79" s="15">
        <v>31.8247</v>
      </c>
      <c r="F79" s="10"/>
      <c r="G79" s="10"/>
      <c r="H79" s="10"/>
      <c r="I79" s="10"/>
      <c r="J79" s="27"/>
      <c r="K79" s="28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spans="1:69" x14ac:dyDescent="0.2">
      <c r="A80">
        <v>1386</v>
      </c>
      <c r="B80">
        <v>68</v>
      </c>
      <c r="D80" t="s">
        <v>14</v>
      </c>
      <c r="E80" s="15">
        <v>24.791799999999999</v>
      </c>
      <c r="F80" s="10"/>
      <c r="G80" s="10"/>
      <c r="H80" s="10"/>
      <c r="I80" s="10"/>
      <c r="J80" s="27"/>
      <c r="K80" s="28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spans="1:69" x14ac:dyDescent="0.2">
      <c r="A81">
        <v>1233</v>
      </c>
      <c r="B81">
        <v>60</v>
      </c>
      <c r="D81" t="s">
        <v>14</v>
      </c>
      <c r="E81" s="17">
        <v>9.6763999999999992</v>
      </c>
      <c r="F81" s="17">
        <v>2.3682400000000001</v>
      </c>
      <c r="G81" s="10"/>
      <c r="H81" s="10"/>
      <c r="I81" s="10"/>
      <c r="J81" s="27"/>
      <c r="K81" s="28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spans="1:69" x14ac:dyDescent="0.2">
      <c r="A82">
        <v>1367</v>
      </c>
      <c r="B82">
        <v>61</v>
      </c>
      <c r="D82" t="s">
        <v>14</v>
      </c>
      <c r="E82" s="17">
        <v>31.8247</v>
      </c>
      <c r="F82" s="17">
        <v>1.0613300000000001</v>
      </c>
      <c r="G82" s="10"/>
      <c r="H82" s="10"/>
      <c r="I82" s="10"/>
      <c r="J82" s="27"/>
      <c r="K82" s="28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spans="1:69" x14ac:dyDescent="0.2">
      <c r="A83">
        <v>1386</v>
      </c>
      <c r="B83">
        <v>68</v>
      </c>
      <c r="D83" t="s">
        <v>14</v>
      </c>
      <c r="E83" s="17">
        <v>24.791799999999999</v>
      </c>
      <c r="F83" s="17">
        <v>2.9766599999999999</v>
      </c>
      <c r="G83" s="10"/>
      <c r="H83" s="10"/>
      <c r="I83" s="10"/>
      <c r="J83" s="27"/>
      <c r="K83" s="28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  <row r="84" spans="1:69" x14ac:dyDescent="0.2">
      <c r="B84" s="6"/>
      <c r="C84" s="6"/>
      <c r="D84" s="25" t="s">
        <v>11</v>
      </c>
      <c r="E84" s="26">
        <f>AVERAGE(E68:E83)</f>
        <v>21.2127275</v>
      </c>
      <c r="F84" s="10"/>
      <c r="G84" s="10"/>
      <c r="H84" s="10"/>
      <c r="I84" s="10"/>
      <c r="J84" s="27"/>
      <c r="K84" s="28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</row>
    <row r="85" spans="1:69" x14ac:dyDescent="0.2">
      <c r="B85" s="20" t="s">
        <v>12</v>
      </c>
      <c r="C85" s="21">
        <f>COUNT(B68:B83)</f>
        <v>16</v>
      </c>
      <c r="D85" s="25" t="s">
        <v>13</v>
      </c>
      <c r="E85" s="26">
        <f>STDEV(E68:E83)/SQRT(COUNT(E68:E83)-1)</f>
        <v>2.2687149271794067</v>
      </c>
      <c r="F85" s="10"/>
      <c r="G85" s="10"/>
      <c r="H85" s="10"/>
      <c r="I85" s="10"/>
      <c r="J85" s="27"/>
      <c r="K85" s="28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</row>
    <row r="86" spans="1:69" x14ac:dyDescent="0.2">
      <c r="F86" s="10"/>
      <c r="G86" s="10"/>
      <c r="H86" s="10"/>
      <c r="I86" s="10"/>
      <c r="J86" s="27"/>
      <c r="K86" s="28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</row>
    <row r="87" spans="1:69" x14ac:dyDescent="0.2">
      <c r="J87" s="31"/>
      <c r="K87" s="32"/>
    </row>
    <row r="88" spans="1:69" s="9" customFormat="1" ht="24" x14ac:dyDescent="0.3">
      <c r="A88" s="9" t="s">
        <v>20</v>
      </c>
    </row>
    <row r="89" spans="1:69" ht="20" thickBot="1" x14ac:dyDescent="0.3">
      <c r="K89" s="33" t="s">
        <v>21</v>
      </c>
      <c r="L89" s="33"/>
      <c r="T89" s="10"/>
      <c r="U89" s="10"/>
      <c r="V89" s="10"/>
      <c r="W89" s="10"/>
      <c r="X89" s="10"/>
      <c r="Y89" s="10"/>
      <c r="Z89" s="10"/>
      <c r="AA89" s="10"/>
      <c r="AB89" s="10"/>
    </row>
    <row r="90" spans="1:69" x14ac:dyDescent="0.2">
      <c r="A90" s="34" t="s">
        <v>2</v>
      </c>
      <c r="B90" s="34" t="s">
        <v>3</v>
      </c>
      <c r="C90" s="34"/>
      <c r="D90" s="34" t="s">
        <v>4</v>
      </c>
      <c r="E90" s="35" t="s">
        <v>22</v>
      </c>
      <c r="F90" s="36" t="s">
        <v>23</v>
      </c>
      <c r="G90" s="36" t="s">
        <v>24</v>
      </c>
      <c r="H90" s="36" t="s">
        <v>25</v>
      </c>
      <c r="I90" s="37" t="s">
        <v>26</v>
      </c>
      <c r="J90" s="38"/>
      <c r="K90" s="35" t="s">
        <v>27</v>
      </c>
      <c r="L90" s="36" t="s">
        <v>28</v>
      </c>
      <c r="M90" s="36" t="s">
        <v>29</v>
      </c>
      <c r="N90" s="36" t="s">
        <v>30</v>
      </c>
      <c r="O90" s="37" t="s">
        <v>31</v>
      </c>
      <c r="Q90" s="10"/>
      <c r="R90" s="10"/>
      <c r="S90" s="10"/>
      <c r="T90" s="10"/>
      <c r="U90" s="10"/>
      <c r="V90" s="10"/>
      <c r="W90" s="10"/>
      <c r="X90" s="10"/>
      <c r="Y90" s="10"/>
    </row>
    <row r="91" spans="1:69" x14ac:dyDescent="0.2">
      <c r="A91">
        <v>1482</v>
      </c>
      <c r="B91">
        <v>63</v>
      </c>
      <c r="D91" t="s">
        <v>7</v>
      </c>
      <c r="E91" s="39">
        <v>335.56599999999997</v>
      </c>
      <c r="F91" s="15">
        <v>124.402</v>
      </c>
      <c r="G91" s="15">
        <v>78.967799999999997</v>
      </c>
      <c r="H91" s="15">
        <v>56.0563</v>
      </c>
      <c r="I91" s="40">
        <v>31.640999999999998</v>
      </c>
      <c r="J91" s="15"/>
      <c r="K91" s="41">
        <v>100</v>
      </c>
      <c r="L91" s="15">
        <f>F91*100/$E$91</f>
        <v>37.07228980290018</v>
      </c>
      <c r="M91" s="15">
        <f>G91*100/$E$91</f>
        <v>23.532717855801842</v>
      </c>
      <c r="N91" s="15">
        <f>H91*100/$E$91</f>
        <v>16.704999910598811</v>
      </c>
      <c r="O91" s="40">
        <f>I91*100/$E$91</f>
        <v>9.4291435961927021</v>
      </c>
      <c r="Q91" s="42"/>
      <c r="R91" s="42"/>
      <c r="S91" s="13"/>
      <c r="T91" s="13"/>
      <c r="U91" s="10"/>
      <c r="V91" s="10"/>
      <c r="W91" s="10"/>
      <c r="X91" s="10"/>
      <c r="Y91" s="10"/>
    </row>
    <row r="92" spans="1:69" x14ac:dyDescent="0.2">
      <c r="A92" s="6">
        <v>1581</v>
      </c>
      <c r="B92" s="6">
        <v>73</v>
      </c>
      <c r="C92" s="6"/>
      <c r="D92" s="6" t="s">
        <v>7</v>
      </c>
      <c r="E92" s="39">
        <v>122.79300000000001</v>
      </c>
      <c r="F92" s="15">
        <v>69.7196</v>
      </c>
      <c r="G92" s="15">
        <v>59.802</v>
      </c>
      <c r="H92" s="15">
        <v>43.848500000000001</v>
      </c>
      <c r="I92" s="40">
        <v>35.738799999999998</v>
      </c>
      <c r="J92" s="15"/>
      <c r="K92" s="41">
        <v>100</v>
      </c>
      <c r="L92" s="15">
        <f>F92*100/$E$92</f>
        <v>56.778155106561449</v>
      </c>
      <c r="M92" s="15">
        <f>G92*100/$E$92</f>
        <v>48.701473211013656</v>
      </c>
      <c r="N92" s="15">
        <f>H92*100/$E$92</f>
        <v>35.709283102456979</v>
      </c>
      <c r="O92" s="40">
        <f>I92*100/$E$92</f>
        <v>29.104916404029542</v>
      </c>
      <c r="Q92" s="42"/>
      <c r="R92" s="42"/>
      <c r="S92" s="13"/>
      <c r="T92" s="13"/>
      <c r="U92" s="10"/>
      <c r="V92" s="10"/>
      <c r="W92" s="10"/>
      <c r="X92" s="10"/>
      <c r="Y92" s="10"/>
    </row>
    <row r="93" spans="1:69" x14ac:dyDescent="0.2">
      <c r="A93" s="6">
        <v>1581</v>
      </c>
      <c r="B93" s="6">
        <v>73</v>
      </c>
      <c r="C93" s="6"/>
      <c r="D93" s="6" t="s">
        <v>7</v>
      </c>
      <c r="E93" s="39">
        <v>67.725999999999999</v>
      </c>
      <c r="F93" s="15">
        <v>19.308700000000002</v>
      </c>
      <c r="G93" s="15">
        <v>17.484100000000002</v>
      </c>
      <c r="H93" s="15">
        <v>9.9214599999999997</v>
      </c>
      <c r="I93" s="40">
        <v>9.2406299999999995</v>
      </c>
      <c r="J93" s="15"/>
      <c r="K93" s="41">
        <v>100</v>
      </c>
      <c r="L93" s="15">
        <f>F93*100/$E$93</f>
        <v>28.510025691757967</v>
      </c>
      <c r="M93" s="15">
        <f>G93*100/$E$93</f>
        <v>25.815934796090129</v>
      </c>
      <c r="N93" s="15">
        <f>H93*100/$E$93</f>
        <v>14.649410861412161</v>
      </c>
      <c r="O93" s="40">
        <f>I93*100/$E$93</f>
        <v>13.644139621415704</v>
      </c>
      <c r="Q93" s="42"/>
      <c r="R93" s="42"/>
      <c r="S93" s="13"/>
      <c r="T93" s="13"/>
      <c r="U93" s="10"/>
      <c r="V93" s="10"/>
      <c r="W93" s="10"/>
      <c r="X93" s="10"/>
      <c r="Y93" s="10"/>
    </row>
    <row r="94" spans="1:69" x14ac:dyDescent="0.2">
      <c r="A94" s="6">
        <v>1581</v>
      </c>
      <c r="B94" s="6">
        <v>73</v>
      </c>
      <c r="C94" s="6"/>
      <c r="D94" s="6" t="s">
        <v>7</v>
      </c>
      <c r="E94" s="39">
        <v>79.041899999999998</v>
      </c>
      <c r="F94" s="15">
        <v>59.566099999999999</v>
      </c>
      <c r="G94" s="15">
        <v>43.893599999999999</v>
      </c>
      <c r="H94" s="15">
        <v>29.903199999999998</v>
      </c>
      <c r="I94" s="40">
        <v>17.935500000000001</v>
      </c>
      <c r="J94" s="15"/>
      <c r="K94" s="41">
        <v>100</v>
      </c>
      <c r="L94" s="15">
        <f>F94*100/$E$94</f>
        <v>75.360157081244253</v>
      </c>
      <c r="M94" s="15">
        <f>G94*100/$E$94</f>
        <v>55.532065904286206</v>
      </c>
      <c r="N94" s="15">
        <f>H94*100/$E$94</f>
        <v>37.83208652626012</v>
      </c>
      <c r="O94" s="40">
        <f>I94*100/$E$94</f>
        <v>22.691129641367429</v>
      </c>
      <c r="Q94" s="42"/>
      <c r="R94" s="42"/>
      <c r="S94" s="13"/>
      <c r="T94" s="13"/>
      <c r="U94" s="10"/>
      <c r="V94" s="10"/>
      <c r="W94" s="10"/>
      <c r="X94" s="10"/>
      <c r="Y94" s="10"/>
    </row>
    <row r="95" spans="1:69" x14ac:dyDescent="0.2">
      <c r="A95" s="6">
        <v>1586</v>
      </c>
      <c r="B95" s="6">
        <v>72</v>
      </c>
      <c r="C95" s="6"/>
      <c r="D95" s="6" t="s">
        <v>7</v>
      </c>
      <c r="E95" s="39">
        <v>22.782699999999998</v>
      </c>
      <c r="F95" s="15">
        <v>18.9742</v>
      </c>
      <c r="G95" s="15">
        <v>18.210799999999999</v>
      </c>
      <c r="H95" s="15">
        <v>15.605600000000001</v>
      </c>
      <c r="I95" s="40">
        <v>11.451000000000001</v>
      </c>
      <c r="J95" s="15"/>
      <c r="K95" s="41">
        <v>100</v>
      </c>
      <c r="L95" s="15">
        <f>F95*100/$E$95</f>
        <v>83.283368520851354</v>
      </c>
      <c r="M95" s="15">
        <f>G95*100/$E$95</f>
        <v>79.932580422864717</v>
      </c>
      <c r="N95" s="15">
        <f>H95*100/$E$95</f>
        <v>68.497588082185175</v>
      </c>
      <c r="O95" s="40">
        <f>I95*100/$E$95</f>
        <v>50.261821469799465</v>
      </c>
      <c r="Q95" s="42"/>
      <c r="R95" s="42"/>
      <c r="S95" s="13"/>
      <c r="T95" s="13"/>
      <c r="U95" s="10"/>
      <c r="V95" s="10"/>
      <c r="W95" s="10"/>
      <c r="X95" s="10"/>
      <c r="Y95" s="10"/>
    </row>
    <row r="96" spans="1:69" x14ac:dyDescent="0.2">
      <c r="A96" s="6">
        <v>1590</v>
      </c>
      <c r="B96" s="6">
        <v>60</v>
      </c>
      <c r="C96" s="6"/>
      <c r="D96" s="6" t="s">
        <v>7</v>
      </c>
      <c r="E96" s="39">
        <v>78.540999999999997</v>
      </c>
      <c r="F96" s="15">
        <v>30.780799999999999</v>
      </c>
      <c r="G96" s="15">
        <v>23.910799999999998</v>
      </c>
      <c r="H96" s="15">
        <v>18.353999999999999</v>
      </c>
      <c r="I96" s="40">
        <v>7.6352799999999998</v>
      </c>
      <c r="J96" s="15"/>
      <c r="K96" s="41">
        <v>100</v>
      </c>
      <c r="L96" s="15">
        <f>F96*100/$E$96</f>
        <v>39.190741141569369</v>
      </c>
      <c r="M96" s="15">
        <f>G96*100/$E$96</f>
        <v>30.443717294152098</v>
      </c>
      <c r="N96" s="15">
        <f>H96*100/$E$96</f>
        <v>23.368686418558458</v>
      </c>
      <c r="O96" s="40">
        <f>I96*100/$E$96</f>
        <v>9.7213939216460208</v>
      </c>
      <c r="Q96" s="42"/>
      <c r="R96" s="42"/>
      <c r="S96" s="13"/>
      <c r="T96" s="13"/>
      <c r="U96" s="10"/>
      <c r="V96" s="10"/>
      <c r="W96" s="10"/>
      <c r="X96" s="10"/>
      <c r="Y96" s="10"/>
    </row>
    <row r="97" spans="1:25" x14ac:dyDescent="0.2">
      <c r="A97" s="14" t="s">
        <v>8</v>
      </c>
      <c r="B97">
        <v>61</v>
      </c>
      <c r="D97" t="s">
        <v>7</v>
      </c>
      <c r="E97" s="39">
        <v>36.5518</v>
      </c>
      <c r="F97" s="15">
        <v>13.467599999999999</v>
      </c>
      <c r="G97" s="15">
        <v>6.1150700000000002</v>
      </c>
      <c r="H97" s="15">
        <v>6.79582</v>
      </c>
      <c r="I97" s="40">
        <v>7.1116999999999999</v>
      </c>
      <c r="J97" s="17"/>
      <c r="K97" s="41">
        <v>100</v>
      </c>
      <c r="L97" s="15">
        <f>F97*100/$E$97</f>
        <v>36.845244283455258</v>
      </c>
      <c r="M97" s="15">
        <f>G97*100/$E$97</f>
        <v>16.729873768186522</v>
      </c>
      <c r="N97" s="15">
        <f>H97*100/$E$97</f>
        <v>18.592299148058373</v>
      </c>
      <c r="O97" s="40">
        <f>I97*100/$E$97</f>
        <v>19.456497354439453</v>
      </c>
      <c r="Q97" s="42"/>
      <c r="R97" s="42"/>
      <c r="S97" s="13"/>
      <c r="T97" s="13"/>
      <c r="U97" s="10"/>
      <c r="V97" s="10"/>
      <c r="W97" s="10"/>
      <c r="X97" s="10"/>
      <c r="Y97" s="10"/>
    </row>
    <row r="98" spans="1:25" x14ac:dyDescent="0.2">
      <c r="A98" s="14" t="s">
        <v>8</v>
      </c>
      <c r="B98">
        <v>61</v>
      </c>
      <c r="D98" t="s">
        <v>7</v>
      </c>
      <c r="E98" s="39">
        <v>22.037099999999999</v>
      </c>
      <c r="F98" s="15">
        <v>11.712400000000001</v>
      </c>
      <c r="G98" s="15">
        <v>10.313599999999999</v>
      </c>
      <c r="H98" s="15">
        <v>10.8546</v>
      </c>
      <c r="I98" s="40">
        <v>7.50298</v>
      </c>
      <c r="J98" s="17"/>
      <c r="K98" s="41">
        <v>100</v>
      </c>
      <c r="L98" s="15">
        <f>F98*100/$E$98</f>
        <v>53.148554029341433</v>
      </c>
      <c r="M98" s="15">
        <f>G98*100/$E$98</f>
        <v>46.801076366672561</v>
      </c>
      <c r="N98" s="15">
        <f>H98*100/$E$98</f>
        <v>49.256027335720219</v>
      </c>
      <c r="O98" s="40">
        <f>I98*100/$E$98</f>
        <v>34.047038857199908</v>
      </c>
      <c r="Q98" s="42"/>
      <c r="R98" s="42"/>
      <c r="S98" s="13"/>
      <c r="T98" s="13"/>
      <c r="U98" s="10"/>
      <c r="V98" s="10"/>
      <c r="W98" s="10"/>
      <c r="X98" s="10"/>
      <c r="Y98" s="10"/>
    </row>
    <row r="99" spans="1:25" x14ac:dyDescent="0.2">
      <c r="A99" s="14" t="s">
        <v>9</v>
      </c>
      <c r="B99">
        <v>63</v>
      </c>
      <c r="D99" t="s">
        <v>7</v>
      </c>
      <c r="E99" s="39">
        <v>130.87799999999999</v>
      </c>
      <c r="F99" s="15">
        <v>38.758899999999997</v>
      </c>
      <c r="G99" s="15">
        <v>26.456700000000001</v>
      </c>
      <c r="H99" s="15">
        <v>16.5776</v>
      </c>
      <c r="I99" s="40">
        <v>15.8255</v>
      </c>
      <c r="J99" s="17"/>
      <c r="K99" s="41">
        <v>100</v>
      </c>
      <c r="L99" s="15">
        <f>F99*100/$E$99</f>
        <v>29.614526505600637</v>
      </c>
      <c r="M99" s="15">
        <f>G99*100/$E$99</f>
        <v>20.214780176958698</v>
      </c>
      <c r="N99" s="15">
        <f>H99*100/$E$99</f>
        <v>12.666452726967101</v>
      </c>
      <c r="O99" s="40">
        <f>I99*100/$E$99</f>
        <v>12.091795412521586</v>
      </c>
      <c r="Q99" s="42"/>
      <c r="R99" s="42"/>
      <c r="S99" s="13"/>
      <c r="T99" s="13"/>
      <c r="U99" s="10"/>
      <c r="V99" s="10"/>
      <c r="W99" s="10"/>
      <c r="X99" s="10"/>
      <c r="Y99" s="10"/>
    </row>
    <row r="100" spans="1:25" x14ac:dyDescent="0.2">
      <c r="A100" s="14" t="s">
        <v>10</v>
      </c>
      <c r="B100">
        <v>70</v>
      </c>
      <c r="D100" t="s">
        <v>7</v>
      </c>
      <c r="E100" s="39">
        <v>55.182200000000002</v>
      </c>
      <c r="F100" s="15">
        <v>19.688199999999998</v>
      </c>
      <c r="G100" s="15">
        <v>16.707100000000001</v>
      </c>
      <c r="H100" s="15">
        <v>19.615500000000001</v>
      </c>
      <c r="I100" s="40">
        <v>15.3103</v>
      </c>
      <c r="J100" s="17"/>
      <c r="K100" s="41">
        <v>100</v>
      </c>
      <c r="L100" s="15">
        <f>F100*100/$E$100</f>
        <v>35.678534020028195</v>
      </c>
      <c r="M100" s="15">
        <f>G100*100/$E$100</f>
        <v>30.276248500422238</v>
      </c>
      <c r="N100" s="15">
        <f>H100*100/$E$100</f>
        <v>35.546788638365271</v>
      </c>
      <c r="O100" s="40">
        <f>I100*100/$E$100</f>
        <v>27.744997481071792</v>
      </c>
      <c r="Q100" s="42"/>
      <c r="R100" s="42"/>
      <c r="S100" s="13"/>
      <c r="T100" s="13"/>
      <c r="U100" s="10"/>
      <c r="V100" s="10"/>
      <c r="W100" s="10"/>
      <c r="X100" s="10"/>
      <c r="Y100" s="10"/>
    </row>
    <row r="101" spans="1:25" x14ac:dyDescent="0.2">
      <c r="A101" s="6"/>
      <c r="B101" s="6"/>
      <c r="C101" s="6"/>
      <c r="D101" s="18" t="s">
        <v>11</v>
      </c>
      <c r="E101" s="43">
        <f t="shared" ref="E101:I101" si="0">AVERAGE(E91:E100)</f>
        <v>95.109969999999976</v>
      </c>
      <c r="F101" s="19">
        <f t="shared" si="0"/>
        <v>40.63785</v>
      </c>
      <c r="G101" s="19">
        <f t="shared" si="0"/>
        <v>30.186157000000001</v>
      </c>
      <c r="H101" s="19">
        <f t="shared" si="0"/>
        <v>22.753257999999995</v>
      </c>
      <c r="I101" s="44">
        <f t="shared" si="0"/>
        <v>15.939268999999999</v>
      </c>
      <c r="J101" s="45"/>
      <c r="K101" s="43">
        <f>AVERAGE(K91:K100)</f>
        <v>100</v>
      </c>
      <c r="L101" s="19">
        <f>AVERAGE(L91:L100)</f>
        <v>47.548159618331013</v>
      </c>
      <c r="M101" s="19">
        <f>AVERAGE(M91:M100)</f>
        <v>37.798046829644868</v>
      </c>
      <c r="N101" s="19">
        <f>AVERAGE(N91:N100)</f>
        <v>31.282362275058272</v>
      </c>
      <c r="O101" s="44">
        <f>AVERAGE(O91:O100)</f>
        <v>22.819287375968354</v>
      </c>
      <c r="Q101" s="13"/>
      <c r="R101" s="13"/>
      <c r="S101" s="13"/>
      <c r="T101" s="13"/>
      <c r="U101" s="10"/>
      <c r="V101" s="10"/>
      <c r="W101" s="10"/>
      <c r="X101" s="10"/>
      <c r="Y101" s="10"/>
    </row>
    <row r="102" spans="1:25" ht="17" thickBot="1" x14ac:dyDescent="0.25">
      <c r="A102" s="6"/>
      <c r="B102" s="20" t="s">
        <v>12</v>
      </c>
      <c r="C102" s="21">
        <f>COUNT(B91:B100)</f>
        <v>10</v>
      </c>
      <c r="D102" s="18" t="s">
        <v>13</v>
      </c>
      <c r="E102" s="46">
        <f t="shared" ref="E102:I102" si="1">STDEV(E91:E100)/SQRT(COUNT(E91:E100))</f>
        <v>29.200754241282688</v>
      </c>
      <c r="F102" s="47">
        <f t="shared" si="1"/>
        <v>11.184905449898389</v>
      </c>
      <c r="G102" s="47">
        <f t="shared" si="1"/>
        <v>7.4227143545025251</v>
      </c>
      <c r="H102" s="47">
        <f t="shared" si="1"/>
        <v>5.0382130921459325</v>
      </c>
      <c r="I102" s="48">
        <f t="shared" si="1"/>
        <v>3.2076796229813671</v>
      </c>
      <c r="J102" s="45"/>
      <c r="K102" s="46">
        <f>STDEV(K91:K100)/SQRT(COUNT(K91:K100))</f>
        <v>0</v>
      </c>
      <c r="L102" s="47">
        <f>STDEV(L91:L100)/SQRT(COUNT(L91:L100))</f>
        <v>6.0425951313971549</v>
      </c>
      <c r="M102" s="47">
        <f>STDEV(M91:M100)/SQRT(COUNT(M91:M100))</f>
        <v>6.2365651303174179</v>
      </c>
      <c r="N102" s="47">
        <f>STDEV(N91:N100)/SQRT(COUNT(N91:N100))</f>
        <v>5.6254166639166305</v>
      </c>
      <c r="O102" s="48">
        <f>STDEV(O91:O100)/SQRT(COUNT(O91:O100))</f>
        <v>4.088418327414745</v>
      </c>
      <c r="Q102" s="13"/>
      <c r="R102" s="13"/>
      <c r="S102" s="13"/>
      <c r="T102" s="13"/>
      <c r="U102" s="10"/>
      <c r="V102" s="10"/>
      <c r="W102" s="10"/>
      <c r="X102" s="10"/>
      <c r="Y102" s="10"/>
    </row>
    <row r="103" spans="1:25" s="6" customFormat="1" x14ac:dyDescent="0.2">
      <c r="E103" s="13"/>
      <c r="F103" s="13"/>
      <c r="G103" s="13"/>
      <c r="H103" s="13"/>
      <c r="I103" s="13"/>
      <c r="J103" s="13"/>
      <c r="K103" s="13"/>
      <c r="M103" s="13"/>
      <c r="N103" s="13"/>
      <c r="O103" s="13"/>
      <c r="P103" s="13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s="6" customFormat="1" ht="20" thickBot="1" x14ac:dyDescent="0.3">
      <c r="E104" s="13"/>
      <c r="F104" s="13"/>
      <c r="G104" s="13"/>
      <c r="H104" s="13"/>
      <c r="I104" s="13"/>
      <c r="J104" s="13"/>
      <c r="K104" s="33" t="s">
        <v>21</v>
      </c>
      <c r="L104" s="33"/>
      <c r="N104"/>
      <c r="O104"/>
      <c r="P104"/>
      <c r="Q104" s="10"/>
      <c r="R104" s="10"/>
      <c r="S104" s="10"/>
      <c r="T104" s="10"/>
      <c r="U104" s="10"/>
      <c r="V104" s="10"/>
      <c r="W104" s="10"/>
      <c r="X104" s="10"/>
      <c r="Y104" s="10"/>
    </row>
    <row r="105" spans="1:25" s="6" customFormat="1" x14ac:dyDescent="0.2">
      <c r="A105" s="34" t="s">
        <v>2</v>
      </c>
      <c r="B105" s="34" t="s">
        <v>3</v>
      </c>
      <c r="C105" s="34"/>
      <c r="D105" s="34" t="s">
        <v>4</v>
      </c>
      <c r="E105" s="35" t="s">
        <v>22</v>
      </c>
      <c r="F105" s="36" t="s">
        <v>23</v>
      </c>
      <c r="G105" s="36" t="s">
        <v>24</v>
      </c>
      <c r="H105" s="36" t="s">
        <v>25</v>
      </c>
      <c r="I105" s="37" t="s">
        <v>26</v>
      </c>
      <c r="J105" s="38"/>
      <c r="K105" s="35" t="s">
        <v>27</v>
      </c>
      <c r="L105" s="36" t="s">
        <v>28</v>
      </c>
      <c r="M105" s="36" t="s">
        <v>29</v>
      </c>
      <c r="N105" s="36" t="s">
        <v>30</v>
      </c>
      <c r="O105" s="37" t="s">
        <v>31</v>
      </c>
      <c r="Q105" s="10"/>
      <c r="R105" s="10"/>
      <c r="S105" s="10"/>
      <c r="T105" s="10"/>
      <c r="U105" s="10"/>
      <c r="V105" s="10"/>
      <c r="W105" s="10"/>
      <c r="X105" s="10"/>
      <c r="Y105" s="10"/>
    </row>
    <row r="106" spans="1:25" x14ac:dyDescent="0.2">
      <c r="A106">
        <v>1467</v>
      </c>
      <c r="B106">
        <v>67</v>
      </c>
      <c r="D106" t="s">
        <v>14</v>
      </c>
      <c r="E106" s="39">
        <v>52.030099999999997</v>
      </c>
      <c r="F106" s="15">
        <v>10.1477</v>
      </c>
      <c r="G106" s="15">
        <v>10.1477</v>
      </c>
      <c r="H106" s="15">
        <v>8.5104199999999999</v>
      </c>
      <c r="I106" s="40">
        <v>9.2892899999999994</v>
      </c>
      <c r="J106" s="15"/>
      <c r="K106" s="41">
        <v>100</v>
      </c>
      <c r="L106" s="15">
        <f>F106*100/$E$106</f>
        <v>19.503518155836719</v>
      </c>
      <c r="M106" s="15">
        <f>G106*100/$E$106</f>
        <v>19.503518155836719</v>
      </c>
      <c r="N106" s="15">
        <f>H106*100/$E$106</f>
        <v>16.356724280752875</v>
      </c>
      <c r="O106" s="40">
        <f>I106*100/$E$106</f>
        <v>17.853684694052099</v>
      </c>
      <c r="Q106" s="42"/>
      <c r="R106" s="42"/>
      <c r="S106" s="13"/>
      <c r="T106" s="13"/>
      <c r="U106" s="10"/>
      <c r="V106" s="10"/>
      <c r="W106" s="10"/>
      <c r="X106" s="10"/>
      <c r="Y106" s="10"/>
    </row>
    <row r="107" spans="1:25" x14ac:dyDescent="0.2">
      <c r="A107">
        <v>1483</v>
      </c>
      <c r="B107">
        <v>72</v>
      </c>
      <c r="D107" t="s">
        <v>14</v>
      </c>
      <c r="E107" s="39">
        <v>187.85300000000001</v>
      </c>
      <c r="F107" s="15">
        <v>45.265999999999998</v>
      </c>
      <c r="G107" s="15">
        <v>33.3155</v>
      </c>
      <c r="H107" s="15">
        <v>36.540199999999999</v>
      </c>
      <c r="I107" s="40">
        <v>29.424800000000001</v>
      </c>
      <c r="J107" s="15"/>
      <c r="K107" s="41">
        <v>100</v>
      </c>
      <c r="L107" s="15">
        <f>F107*100/$E$107</f>
        <v>24.096500987474244</v>
      </c>
      <c r="M107" s="15">
        <f>G107*100/$E$107</f>
        <v>17.734877803388819</v>
      </c>
      <c r="N107" s="15">
        <f>H107*100/$E$107</f>
        <v>19.451486002352901</v>
      </c>
      <c r="O107" s="40">
        <f>I107*100/$E$107</f>
        <v>15.663737071007649</v>
      </c>
      <c r="Q107" s="42"/>
      <c r="R107" s="42"/>
      <c r="S107" s="13"/>
      <c r="T107" s="13"/>
      <c r="U107" s="10"/>
      <c r="V107" s="10"/>
      <c r="W107" s="10"/>
      <c r="X107" s="10"/>
      <c r="Y107" s="10"/>
    </row>
    <row r="108" spans="1:25" x14ac:dyDescent="0.2">
      <c r="A108" s="14">
        <v>1484</v>
      </c>
      <c r="B108">
        <v>64</v>
      </c>
      <c r="D108" t="s">
        <v>14</v>
      </c>
      <c r="E108" s="39">
        <v>78.0869</v>
      </c>
      <c r="F108" s="15">
        <v>0</v>
      </c>
      <c r="G108" s="15">
        <v>0</v>
      </c>
      <c r="H108" s="15">
        <v>0</v>
      </c>
      <c r="I108" s="40">
        <v>1.5155099999999999</v>
      </c>
      <c r="J108" s="15"/>
      <c r="K108" s="41">
        <v>100</v>
      </c>
      <c r="L108" s="15">
        <f>F108*100/$E$108</f>
        <v>0</v>
      </c>
      <c r="M108" s="15">
        <f>G108*100/$E$108</f>
        <v>0</v>
      </c>
      <c r="N108" s="15">
        <f>H108*100/$E$108</f>
        <v>0</v>
      </c>
      <c r="O108" s="40">
        <f>I108*100/$E$108</f>
        <v>1.9407992889972581</v>
      </c>
      <c r="Q108" s="42"/>
      <c r="R108" s="42"/>
      <c r="S108" s="13"/>
      <c r="T108" s="13"/>
      <c r="U108" s="10"/>
      <c r="V108" s="10"/>
      <c r="W108" s="10"/>
      <c r="X108" s="10"/>
      <c r="Y108" s="10"/>
    </row>
    <row r="109" spans="1:25" x14ac:dyDescent="0.2">
      <c r="A109" s="14">
        <v>1484</v>
      </c>
      <c r="B109">
        <v>64</v>
      </c>
      <c r="D109" t="s">
        <v>14</v>
      </c>
      <c r="E109" s="39">
        <v>92.591999999999999</v>
      </c>
      <c r="F109" s="15">
        <v>1.2050000000000001</v>
      </c>
      <c r="G109" s="15">
        <v>3.7859799999999999</v>
      </c>
      <c r="H109" s="15">
        <v>3.5798800000000002</v>
      </c>
      <c r="I109" s="40">
        <v>3.0660699999999999</v>
      </c>
      <c r="J109" s="15"/>
      <c r="K109" s="41">
        <v>100</v>
      </c>
      <c r="L109" s="15">
        <f>F109*100/$E$109</f>
        <v>1.3014083290133056</v>
      </c>
      <c r="M109" s="15">
        <f>G109*100/$E$109</f>
        <v>4.088884568861241</v>
      </c>
      <c r="N109" s="15">
        <f>H109*100/$E$109</f>
        <v>3.8662951442889235</v>
      </c>
      <c r="O109" s="40">
        <f>I109*100/$E$109</f>
        <v>3.3113767928114739</v>
      </c>
      <c r="Q109" s="42"/>
      <c r="R109" s="42"/>
      <c r="S109" s="13"/>
      <c r="T109" s="13"/>
      <c r="U109" s="10"/>
      <c r="V109" s="10"/>
      <c r="W109" s="10"/>
      <c r="X109" s="10"/>
      <c r="Y109" s="10"/>
    </row>
    <row r="110" spans="1:25" x14ac:dyDescent="0.2">
      <c r="A110" s="6">
        <v>1500</v>
      </c>
      <c r="B110" s="6">
        <v>76</v>
      </c>
      <c r="C110" s="6"/>
      <c r="D110" s="6" t="s">
        <v>14</v>
      </c>
      <c r="E110" s="39">
        <v>129.67099999999999</v>
      </c>
      <c r="F110" s="15">
        <v>63.036700000000003</v>
      </c>
      <c r="G110" s="15">
        <v>70.756299999999996</v>
      </c>
      <c r="H110" s="15">
        <v>41.541899999999998</v>
      </c>
      <c r="I110" s="40">
        <v>27.490400000000001</v>
      </c>
      <c r="J110" s="15"/>
      <c r="K110" s="41">
        <v>100</v>
      </c>
      <c r="L110" s="15">
        <f>F110*100/$E$110</f>
        <v>48.612797001642619</v>
      </c>
      <c r="M110" s="15">
        <f>G110*100/$E$110</f>
        <v>54.56601707397953</v>
      </c>
      <c r="N110" s="15">
        <f>H110*100/$E$110</f>
        <v>32.036384388182398</v>
      </c>
      <c r="O110" s="40">
        <f>I110*100/$E$110</f>
        <v>21.200114135003201</v>
      </c>
      <c r="Q110" s="42"/>
      <c r="R110" s="42"/>
      <c r="S110" s="13"/>
      <c r="T110" s="13"/>
      <c r="U110" s="10"/>
      <c r="V110" s="10"/>
      <c r="W110" s="10"/>
      <c r="X110" s="10"/>
      <c r="Y110" s="10"/>
    </row>
    <row r="111" spans="1:25" x14ac:dyDescent="0.2">
      <c r="A111" s="6">
        <v>1595</v>
      </c>
      <c r="B111" s="6">
        <v>70</v>
      </c>
      <c r="C111" s="6"/>
      <c r="D111" s="6" t="s">
        <v>14</v>
      </c>
      <c r="E111" s="39">
        <v>79.0261</v>
      </c>
      <c r="F111" s="15">
        <v>42.579799999999999</v>
      </c>
      <c r="G111" s="15">
        <v>48.439599999999999</v>
      </c>
      <c r="H111" s="15">
        <v>28.656300000000002</v>
      </c>
      <c r="I111" s="40">
        <v>26.6479</v>
      </c>
      <c r="J111" s="15"/>
      <c r="K111" s="41">
        <v>100</v>
      </c>
      <c r="L111" s="15">
        <f>F111*100/$E$111</f>
        <v>53.880679927264531</v>
      </c>
      <c r="M111" s="15">
        <f>G111*100/$E$111</f>
        <v>61.295698509732858</v>
      </c>
      <c r="N111" s="15">
        <f>H111*100/$E$111</f>
        <v>36.261817298335615</v>
      </c>
      <c r="O111" s="40">
        <f>I111*100/$E$111</f>
        <v>33.720378457243875</v>
      </c>
      <c r="Q111" s="42"/>
      <c r="R111" s="42"/>
      <c r="S111" s="13"/>
      <c r="T111" s="13"/>
      <c r="U111" s="10"/>
      <c r="V111" s="10"/>
      <c r="W111" s="10"/>
      <c r="X111" s="10"/>
      <c r="Y111" s="10"/>
    </row>
    <row r="112" spans="1:25" x14ac:dyDescent="0.2">
      <c r="A112">
        <v>1501</v>
      </c>
      <c r="B112">
        <v>68</v>
      </c>
      <c r="D112" t="s">
        <v>15</v>
      </c>
      <c r="E112" s="39">
        <v>131.81899999999999</v>
      </c>
      <c r="F112" s="15">
        <v>13.209899999999999</v>
      </c>
      <c r="G112" s="15">
        <v>10.6471</v>
      </c>
      <c r="H112" s="15">
        <v>12.045199999999999</v>
      </c>
      <c r="I112" s="40">
        <v>10.062799999999999</v>
      </c>
      <c r="J112" s="15"/>
      <c r="K112" s="41">
        <v>100</v>
      </c>
      <c r="L112" s="15">
        <f>F112*100/$E$112</f>
        <v>10.021241247468121</v>
      </c>
      <c r="M112" s="15">
        <f>G112*100/$E$112</f>
        <v>8.077060211350414</v>
      </c>
      <c r="N112" s="15">
        <f>H112*100/$E$112</f>
        <v>9.1376812143924635</v>
      </c>
      <c r="O112" s="40">
        <f>I112*100/$E$112</f>
        <v>7.6338008936496262</v>
      </c>
      <c r="Q112" s="42"/>
      <c r="R112" s="42"/>
      <c r="S112" s="13"/>
      <c r="T112" s="13"/>
      <c r="U112" s="10"/>
      <c r="V112" s="10"/>
      <c r="W112" s="10"/>
      <c r="X112" s="10"/>
      <c r="Y112" s="10"/>
    </row>
    <row r="113" spans="1:58" x14ac:dyDescent="0.2">
      <c r="A113" s="14" t="s">
        <v>16</v>
      </c>
      <c r="B113">
        <v>70</v>
      </c>
      <c r="D113" t="s">
        <v>14</v>
      </c>
      <c r="E113" s="39">
        <v>98.849000000000004</v>
      </c>
      <c r="F113" s="15">
        <v>35.761299999999999</v>
      </c>
      <c r="G113" s="15">
        <v>35.864100000000001</v>
      </c>
      <c r="H113" s="15">
        <v>32.554499999999997</v>
      </c>
      <c r="I113" s="40">
        <v>18.930399999999999</v>
      </c>
      <c r="J113" s="17"/>
      <c r="K113" s="41">
        <v>100</v>
      </c>
      <c r="L113" s="15">
        <f>F113*100/$E$113</f>
        <v>36.177705389027707</v>
      </c>
      <c r="M113" s="15">
        <f>G113*100/$E$113</f>
        <v>36.2817023945614</v>
      </c>
      <c r="N113" s="15">
        <f>H113*100/$E$113</f>
        <v>32.933565337029201</v>
      </c>
      <c r="O113" s="40">
        <f>I113*100/$E$113</f>
        <v>19.150826007344534</v>
      </c>
      <c r="Q113" s="42"/>
      <c r="R113" s="42"/>
      <c r="S113" s="13"/>
      <c r="T113" s="13"/>
      <c r="U113" s="10"/>
      <c r="V113" s="10"/>
      <c r="W113" s="10"/>
      <c r="X113" s="10"/>
      <c r="Y113" s="10"/>
    </row>
    <row r="114" spans="1:58" x14ac:dyDescent="0.2">
      <c r="A114" s="14" t="s">
        <v>17</v>
      </c>
      <c r="B114">
        <v>74</v>
      </c>
      <c r="D114" t="s">
        <v>14</v>
      </c>
      <c r="E114" s="39">
        <v>92.582899999999995</v>
      </c>
      <c r="F114" s="15">
        <v>3.3514400000000002</v>
      </c>
      <c r="G114" s="15">
        <v>0.73423499999999997</v>
      </c>
      <c r="H114" s="15">
        <v>1.6453100000000001</v>
      </c>
      <c r="I114" s="40">
        <v>0.804427</v>
      </c>
      <c r="J114" s="17"/>
      <c r="K114" s="41">
        <v>100</v>
      </c>
      <c r="L114" s="15">
        <f>F114*100/$E$114</f>
        <v>3.6199341347052214</v>
      </c>
      <c r="M114" s="15">
        <f>G114*100/$E$114</f>
        <v>0.79305681718762311</v>
      </c>
      <c r="N114" s="15">
        <f>H114*100/$E$114</f>
        <v>1.7771208290083809</v>
      </c>
      <c r="O114" s="40">
        <f>I114*100/$E$114</f>
        <v>0.86887211353284466</v>
      </c>
      <c r="Q114" s="42"/>
      <c r="R114" s="42"/>
      <c r="S114" s="13"/>
      <c r="T114" s="13"/>
      <c r="U114" s="10"/>
      <c r="V114" s="10"/>
      <c r="W114" s="10"/>
      <c r="X114" s="10"/>
      <c r="Y114" s="10"/>
    </row>
    <row r="115" spans="1:58" x14ac:dyDescent="0.2">
      <c r="A115">
        <v>1766</v>
      </c>
      <c r="B115">
        <v>69</v>
      </c>
      <c r="D115" t="s">
        <v>14</v>
      </c>
      <c r="E115" s="39">
        <v>125.194</v>
      </c>
      <c r="F115" s="15">
        <v>6.2010199999999998</v>
      </c>
      <c r="G115" s="15">
        <v>30.1599</v>
      </c>
      <c r="H115" s="15">
        <v>28.448399999999999</v>
      </c>
      <c r="I115" s="40">
        <v>16.533899999999999</v>
      </c>
      <c r="J115" s="17"/>
      <c r="K115" s="41">
        <v>100</v>
      </c>
      <c r="L115" s="15">
        <f>F115*100/$E$115</f>
        <v>4.9531287441890184</v>
      </c>
      <c r="M115" s="15">
        <f>G115*100/$E$115</f>
        <v>24.090531495119574</v>
      </c>
      <c r="N115" s="15">
        <f>H115*100/$E$115</f>
        <v>22.723453200632619</v>
      </c>
      <c r="O115" s="40">
        <f>I115*100/$E$115</f>
        <v>13.206623320606418</v>
      </c>
      <c r="Q115" s="42"/>
      <c r="R115" s="42"/>
      <c r="S115" s="13"/>
      <c r="T115" s="13"/>
      <c r="U115" s="10"/>
      <c r="V115" s="10"/>
      <c r="W115" s="10"/>
      <c r="X115" s="10"/>
      <c r="Y115" s="10"/>
    </row>
    <row r="116" spans="1:58" x14ac:dyDescent="0.2">
      <c r="B116" s="6"/>
      <c r="C116" s="6"/>
      <c r="D116" s="25" t="s">
        <v>11</v>
      </c>
      <c r="E116" s="49">
        <f t="shared" ref="E116:I116" si="2">AVERAGE(E106:E115)</f>
        <v>106.7704</v>
      </c>
      <c r="F116" s="26">
        <f t="shared" si="2"/>
        <v>22.075886000000001</v>
      </c>
      <c r="G116" s="26">
        <f t="shared" si="2"/>
        <v>24.385041500000003</v>
      </c>
      <c r="H116" s="26">
        <f t="shared" si="2"/>
        <v>19.352210999999997</v>
      </c>
      <c r="I116" s="50">
        <f t="shared" si="2"/>
        <v>14.376549699999998</v>
      </c>
      <c r="J116" s="51"/>
      <c r="K116" s="49">
        <f>AVERAGE(K106:K115)</f>
        <v>100</v>
      </c>
      <c r="L116" s="26">
        <f>AVERAGE(L106:L115)</f>
        <v>20.216691391662149</v>
      </c>
      <c r="M116" s="26">
        <f>AVERAGE(M106:M115)</f>
        <v>22.643134703001813</v>
      </c>
      <c r="N116" s="26">
        <f>AVERAGE(N106:N115)</f>
        <v>17.454452769497539</v>
      </c>
      <c r="O116" s="50">
        <f>AVERAGE(O106:O115)</f>
        <v>13.455021277424896</v>
      </c>
      <c r="Q116" s="13"/>
      <c r="R116" s="13"/>
      <c r="S116" s="13"/>
      <c r="T116" s="13"/>
      <c r="U116" s="10"/>
      <c r="V116" s="10"/>
      <c r="W116" s="10"/>
      <c r="X116" s="10"/>
      <c r="Y116" s="10"/>
    </row>
    <row r="117" spans="1:58" ht="17" thickBot="1" x14ac:dyDescent="0.25">
      <c r="B117" s="20" t="s">
        <v>12</v>
      </c>
      <c r="C117" s="21">
        <f>COUNT(B106:B115)</f>
        <v>10</v>
      </c>
      <c r="D117" s="25" t="s">
        <v>13</v>
      </c>
      <c r="E117" s="52">
        <f t="shared" ref="E117:I117" si="3">STDEV(E106:E115)/SQRT(COUNT(E106:E115))</f>
        <v>12.073726048113279</v>
      </c>
      <c r="F117" s="53">
        <f t="shared" si="3"/>
        <v>7.125628954059688</v>
      </c>
      <c r="G117" s="53">
        <f t="shared" si="3"/>
        <v>7.4113512223168714</v>
      </c>
      <c r="H117" s="53">
        <f t="shared" si="3"/>
        <v>4.9879433589536575</v>
      </c>
      <c r="I117" s="54">
        <f t="shared" si="3"/>
        <v>3.4903440030425021</v>
      </c>
      <c r="J117" s="51"/>
      <c r="K117" s="52">
        <f>STDEV(K106:K115)/SQRT(COUNT(K106:K115))</f>
        <v>0</v>
      </c>
      <c r="L117" s="53">
        <f>STDEV(L106:L115)/SQRT(COUNT(L106:L115))</f>
        <v>6.3147067216800039</v>
      </c>
      <c r="M117" s="53">
        <f>STDEV(M106:M115)/SQRT(COUNT(M106:M115))</f>
        <v>6.8974334587766428</v>
      </c>
      <c r="N117" s="53">
        <f>STDEV(N106:N115)/SQRT(COUNT(N106:N115))</f>
        <v>4.2728490446390648</v>
      </c>
      <c r="O117" s="54">
        <f>STDEV(O106:O115)/SQRT(COUNT(O106:O115))</f>
        <v>3.2577604992375337</v>
      </c>
      <c r="Q117" s="13"/>
      <c r="R117" s="13"/>
      <c r="S117" s="13"/>
      <c r="T117" s="13"/>
      <c r="U117" s="10"/>
      <c r="V117" s="10"/>
      <c r="W117" s="10"/>
      <c r="X117" s="10"/>
      <c r="Y117" s="10"/>
    </row>
    <row r="118" spans="1:58" x14ac:dyDescent="0.2">
      <c r="J118" s="22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</row>
    <row r="119" spans="1:58" s="9" customFormat="1" ht="24" x14ac:dyDescent="0.3">
      <c r="A119" s="9" t="s">
        <v>32</v>
      </c>
    </row>
    <row r="120" spans="1:58" ht="20" thickBot="1" x14ac:dyDescent="0.3">
      <c r="K120" s="33" t="s">
        <v>21</v>
      </c>
      <c r="L120" s="33"/>
      <c r="AA120" s="10"/>
      <c r="AB120" s="10"/>
      <c r="AC120" s="13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</row>
    <row r="121" spans="1:58" x14ac:dyDescent="0.2">
      <c r="A121" s="34" t="s">
        <v>2</v>
      </c>
      <c r="B121" s="34" t="s">
        <v>3</v>
      </c>
      <c r="C121" s="34"/>
      <c r="D121" s="34" t="s">
        <v>4</v>
      </c>
      <c r="E121" s="55" t="s">
        <v>22</v>
      </c>
      <c r="F121" s="38" t="s">
        <v>23</v>
      </c>
      <c r="G121" s="38" t="s">
        <v>24</v>
      </c>
      <c r="H121" s="38" t="s">
        <v>25</v>
      </c>
      <c r="I121" s="38" t="s">
        <v>26</v>
      </c>
      <c r="J121" s="38"/>
      <c r="K121" s="56" t="s">
        <v>27</v>
      </c>
      <c r="L121" s="57" t="s">
        <v>28</v>
      </c>
      <c r="M121" s="57" t="s">
        <v>29</v>
      </c>
      <c r="N121" s="57" t="s">
        <v>30</v>
      </c>
      <c r="O121" s="58" t="s">
        <v>31</v>
      </c>
      <c r="AA121" s="10"/>
      <c r="AB121" s="10"/>
      <c r="AC121" s="13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</row>
    <row r="122" spans="1:58" x14ac:dyDescent="0.2">
      <c r="A122" s="14" t="s">
        <v>33</v>
      </c>
      <c r="B122">
        <v>61</v>
      </c>
      <c r="D122" t="s">
        <v>7</v>
      </c>
      <c r="E122" s="59">
        <v>12.304</v>
      </c>
      <c r="F122" s="15">
        <v>8.0050100000000004</v>
      </c>
      <c r="G122" s="15">
        <v>3.3795299999999999</v>
      </c>
      <c r="H122" s="15">
        <v>4.9626400000000004</v>
      </c>
      <c r="I122" s="15">
        <v>3.5286200000000001</v>
      </c>
      <c r="J122" s="17"/>
      <c r="K122" s="41">
        <v>100</v>
      </c>
      <c r="L122" s="13">
        <f>F122*100/$E$122</f>
        <v>65.060224317295194</v>
      </c>
      <c r="M122" s="13">
        <f>G122*100/$E$122</f>
        <v>27.466921326397916</v>
      </c>
      <c r="N122" s="13">
        <f>H122*100/$E$122</f>
        <v>40.333550065019509</v>
      </c>
      <c r="O122" s="60">
        <f>I122*100/$E$122</f>
        <v>28.678641092327698</v>
      </c>
      <c r="AA122" s="10"/>
      <c r="AB122" s="10"/>
      <c r="AC122" s="13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</row>
    <row r="123" spans="1:58" x14ac:dyDescent="0.2">
      <c r="A123" s="14" t="s">
        <v>34</v>
      </c>
      <c r="B123">
        <v>61</v>
      </c>
      <c r="D123" t="s">
        <v>7</v>
      </c>
      <c r="E123" s="59">
        <v>27.273299999999999</v>
      </c>
      <c r="F123" s="15">
        <v>9.0796600000000005</v>
      </c>
      <c r="G123" s="15">
        <v>7.1681900000000001</v>
      </c>
      <c r="H123" s="15">
        <v>4.0200100000000001</v>
      </c>
      <c r="I123" s="15">
        <v>3.7162899999999999</v>
      </c>
      <c r="J123" s="17"/>
      <c r="K123" s="41">
        <v>100</v>
      </c>
      <c r="L123" s="13">
        <f>F123*100/$E$123</f>
        <v>33.291387547528167</v>
      </c>
      <c r="M123" s="13">
        <f>G123*100/$E$123</f>
        <v>26.282811394294054</v>
      </c>
      <c r="N123" s="13">
        <f>H123*100/$E$123</f>
        <v>14.739727132396888</v>
      </c>
      <c r="O123" s="60">
        <f>I123*100/$E$123</f>
        <v>13.626110518345781</v>
      </c>
      <c r="AA123" s="10"/>
      <c r="AB123" s="10"/>
      <c r="AC123" s="13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</row>
    <row r="124" spans="1:58" x14ac:dyDescent="0.2">
      <c r="A124" s="14" t="s">
        <v>35</v>
      </c>
      <c r="B124">
        <v>63</v>
      </c>
      <c r="D124" t="s">
        <v>7</v>
      </c>
      <c r="E124" s="59">
        <v>17.533200000000001</v>
      </c>
      <c r="F124" s="15">
        <v>6.6879600000000003</v>
      </c>
      <c r="G124" s="15">
        <v>7.5019</v>
      </c>
      <c r="H124" s="15">
        <v>5.7079000000000004</v>
      </c>
      <c r="I124" s="15">
        <v>3.1115599999999999</v>
      </c>
      <c r="J124" s="17"/>
      <c r="K124" s="41">
        <v>100</v>
      </c>
      <c r="L124" s="13">
        <f>F124*100/$E$124</f>
        <v>38.144548627746218</v>
      </c>
      <c r="M124" s="13">
        <f>G124*100/$E$124</f>
        <v>42.786827276253049</v>
      </c>
      <c r="N124" s="13">
        <f>H124*100/$E$124</f>
        <v>32.554810302739945</v>
      </c>
      <c r="O124" s="60">
        <f>I124*100/$E$124</f>
        <v>17.746674879656879</v>
      </c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</row>
    <row r="125" spans="1:58" x14ac:dyDescent="0.2">
      <c r="A125" s="14" t="s">
        <v>36</v>
      </c>
      <c r="B125">
        <v>63</v>
      </c>
      <c r="D125" t="s">
        <v>7</v>
      </c>
      <c r="E125" s="59">
        <v>31.1145</v>
      </c>
      <c r="F125" s="15">
        <v>15.5037</v>
      </c>
      <c r="G125" s="15">
        <v>9.9707399999999993</v>
      </c>
      <c r="H125" s="15">
        <v>3.9466000000000001</v>
      </c>
      <c r="I125" s="15">
        <v>1.9129799999999999</v>
      </c>
      <c r="J125" s="17"/>
      <c r="K125" s="41">
        <v>100</v>
      </c>
      <c r="L125" s="13">
        <f>F125*100/$E$125</f>
        <v>49.827893747288243</v>
      </c>
      <c r="M125" s="13">
        <f>G125*100/$E$125</f>
        <v>32.045316492310661</v>
      </c>
      <c r="N125" s="13">
        <f>H125*100/$E$125</f>
        <v>12.684118337109709</v>
      </c>
      <c r="O125" s="60">
        <f>I125*100/$E$125</f>
        <v>6.1481945716627298</v>
      </c>
      <c r="Z125" s="6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61"/>
      <c r="AY125" s="62"/>
      <c r="AZ125" s="63"/>
      <c r="BA125" s="64"/>
      <c r="BB125" s="65"/>
      <c r="BC125" s="66"/>
      <c r="BD125" s="67"/>
      <c r="BE125" s="10"/>
      <c r="BF125" s="10"/>
    </row>
    <row r="126" spans="1:58" x14ac:dyDescent="0.2">
      <c r="A126" s="14" t="s">
        <v>37</v>
      </c>
      <c r="B126">
        <v>63</v>
      </c>
      <c r="D126" t="s">
        <v>7</v>
      </c>
      <c r="E126" s="59">
        <v>34.662599999999998</v>
      </c>
      <c r="F126" s="15">
        <v>15.8377</v>
      </c>
      <c r="G126" s="15">
        <v>1.95703</v>
      </c>
      <c r="H126" s="15">
        <v>3.0044499999999998</v>
      </c>
      <c r="I126" s="15">
        <v>1.4792799999999999</v>
      </c>
      <c r="J126" s="17"/>
      <c r="K126" s="41">
        <v>100</v>
      </c>
      <c r="L126" s="13">
        <f>F126*100/$E$126</f>
        <v>45.691032986561886</v>
      </c>
      <c r="M126" s="13">
        <f>G126*100/$E$126</f>
        <v>5.6459411584820529</v>
      </c>
      <c r="N126" s="13">
        <f>H126*100/$E$126</f>
        <v>8.6676994801313239</v>
      </c>
      <c r="O126" s="60">
        <f>I126*100/$E$126</f>
        <v>4.2676544748518577</v>
      </c>
      <c r="Z126" s="6"/>
      <c r="AA126" s="10"/>
      <c r="AB126" s="10"/>
      <c r="AC126" s="10"/>
      <c r="AD126" s="10"/>
      <c r="AE126" s="10"/>
      <c r="AF126" s="10"/>
      <c r="AG126" s="10"/>
      <c r="AH126" s="10"/>
      <c r="AI126" s="68"/>
      <c r="AJ126" s="68"/>
      <c r="AK126" s="68"/>
      <c r="AL126" s="68"/>
      <c r="AM126" s="68"/>
      <c r="AN126" s="68"/>
      <c r="AO126" s="68"/>
      <c r="AP126" s="68"/>
      <c r="AQ126" s="10"/>
      <c r="AR126" s="10"/>
      <c r="AS126" s="10"/>
      <c r="AT126" s="10"/>
      <c r="AU126" s="10"/>
      <c r="AV126" s="10"/>
      <c r="AW126" s="10"/>
      <c r="AX126" s="69"/>
      <c r="AY126" s="70"/>
      <c r="AZ126" s="71"/>
      <c r="BA126" s="72"/>
      <c r="BB126" s="73"/>
      <c r="BC126" s="74"/>
      <c r="BD126" s="75"/>
      <c r="BE126" s="10"/>
      <c r="BF126" s="10"/>
    </row>
    <row r="127" spans="1:58" x14ac:dyDescent="0.2">
      <c r="A127" s="14" t="s">
        <v>38</v>
      </c>
      <c r="B127">
        <v>70</v>
      </c>
      <c r="D127" t="s">
        <v>7</v>
      </c>
      <c r="E127" s="59">
        <v>11.8477</v>
      </c>
      <c r="F127" s="15">
        <v>7.1187199999999997</v>
      </c>
      <c r="G127" s="15">
        <v>11.9537</v>
      </c>
      <c r="H127" s="15">
        <v>13.6198</v>
      </c>
      <c r="I127" s="15">
        <v>8.0402799999999992</v>
      </c>
      <c r="J127" s="17"/>
      <c r="K127" s="41">
        <v>100</v>
      </c>
      <c r="L127" s="13">
        <f>F127*100/$E$127</f>
        <v>60.085248613654969</v>
      </c>
      <c r="M127" s="13">
        <f>G127*100/$E$127</f>
        <v>100.89468842053731</v>
      </c>
      <c r="N127" s="13">
        <f>H127*100/$E$127</f>
        <v>114.95733349088853</v>
      </c>
      <c r="O127" s="60">
        <f>I127*100/$E$127</f>
        <v>67.863635979979236</v>
      </c>
      <c r="Z127" s="6"/>
      <c r="AA127" s="10"/>
      <c r="AB127" s="10"/>
      <c r="AC127" s="10"/>
      <c r="AD127" s="10"/>
      <c r="AE127" s="10"/>
      <c r="AF127" s="10"/>
      <c r="AG127" s="10"/>
      <c r="AH127" s="10"/>
      <c r="AI127" s="76"/>
      <c r="AJ127" s="76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61"/>
      <c r="AY127" s="62"/>
      <c r="AZ127" s="77"/>
      <c r="BA127" s="64"/>
      <c r="BB127" s="78"/>
      <c r="BC127" s="78"/>
      <c r="BD127" s="79"/>
      <c r="BE127" s="10"/>
      <c r="BF127" s="10"/>
    </row>
    <row r="128" spans="1:58" x14ac:dyDescent="0.2">
      <c r="A128" s="14" t="s">
        <v>39</v>
      </c>
      <c r="B128">
        <v>70</v>
      </c>
      <c r="D128" t="s">
        <v>7</v>
      </c>
      <c r="E128" s="59">
        <v>16.235700000000001</v>
      </c>
      <c r="F128" s="15">
        <v>13.9391</v>
      </c>
      <c r="G128" s="15">
        <v>13.8786</v>
      </c>
      <c r="H128" s="15">
        <v>7.9729599999999996</v>
      </c>
      <c r="I128" s="15">
        <v>5.9616300000000004</v>
      </c>
      <c r="J128" s="17"/>
      <c r="K128" s="41">
        <v>100</v>
      </c>
      <c r="L128" s="13">
        <f>F128*100/$E$128</f>
        <v>85.854628996593917</v>
      </c>
      <c r="M128" s="13">
        <f>G128*100/$E$128</f>
        <v>85.481993384947984</v>
      </c>
      <c r="N128" s="13">
        <f>H128*100/$E$128</f>
        <v>49.107583904605278</v>
      </c>
      <c r="O128" s="60">
        <f>I128*100/$E$128</f>
        <v>36.719266800938669</v>
      </c>
      <c r="Z128" s="6"/>
      <c r="AA128" s="10"/>
      <c r="AB128" s="10"/>
      <c r="AC128" s="10"/>
      <c r="AD128" s="10"/>
      <c r="AE128" s="10"/>
      <c r="AF128" s="10"/>
      <c r="AG128" s="10"/>
      <c r="AH128" s="10"/>
      <c r="AI128" s="80"/>
      <c r="AJ128" s="81"/>
      <c r="AK128" s="82"/>
      <c r="AL128" s="83"/>
      <c r="AM128" s="84"/>
      <c r="AN128" s="84"/>
      <c r="AO128" s="84"/>
      <c r="AP128" s="85"/>
      <c r="AQ128" s="10"/>
      <c r="AR128" s="10"/>
      <c r="AS128" s="10"/>
      <c r="AT128" s="10"/>
      <c r="AU128" s="10"/>
      <c r="AV128" s="10"/>
      <c r="AW128" s="10"/>
      <c r="AX128" s="61"/>
      <c r="AY128" s="62"/>
      <c r="AZ128" s="63"/>
      <c r="BA128" s="64"/>
      <c r="BB128" s="65"/>
      <c r="BC128" s="66"/>
      <c r="BD128" s="67"/>
      <c r="BE128" s="10"/>
      <c r="BF128" s="10"/>
    </row>
    <row r="129" spans="1:58" x14ac:dyDescent="0.2">
      <c r="A129" s="14" t="s">
        <v>40</v>
      </c>
      <c r="B129">
        <v>62</v>
      </c>
      <c r="D129" t="s">
        <v>7</v>
      </c>
      <c r="E129" s="59">
        <v>27.750599999999999</v>
      </c>
      <c r="F129" s="15">
        <v>11.298999999999999</v>
      </c>
      <c r="G129" s="15">
        <v>19.6814</v>
      </c>
      <c r="H129" s="15">
        <v>14.5802</v>
      </c>
      <c r="I129" s="15">
        <v>11.009</v>
      </c>
      <c r="J129" s="17"/>
      <c r="K129" s="41">
        <v>100</v>
      </c>
      <c r="L129" s="13">
        <f>F129*100/$E$129</f>
        <v>40.7162367660519</v>
      </c>
      <c r="M129" s="13">
        <f>G129*100/$E$129</f>
        <v>70.922430506007089</v>
      </c>
      <c r="N129" s="13">
        <f>H129*100/$E$129</f>
        <v>52.540125258552969</v>
      </c>
      <c r="O129" s="60">
        <f>I129*100/$E$129</f>
        <v>39.671214316086868</v>
      </c>
      <c r="Z129" s="6"/>
      <c r="AA129" s="10"/>
      <c r="AB129" s="10"/>
      <c r="AC129" s="10"/>
      <c r="AD129" s="10"/>
      <c r="AE129" s="10"/>
      <c r="AF129" s="10"/>
      <c r="AG129" s="10"/>
      <c r="AH129" s="10"/>
      <c r="AI129" s="86"/>
      <c r="AJ129" s="87"/>
      <c r="AK129" s="88"/>
      <c r="AL129" s="89"/>
      <c r="AM129" s="90"/>
      <c r="AN129" s="91"/>
      <c r="AO129" s="91"/>
      <c r="AP129" s="92"/>
      <c r="AQ129" s="10"/>
      <c r="AR129" s="10"/>
      <c r="AS129" s="10"/>
      <c r="AT129" s="10"/>
      <c r="AU129" s="10"/>
      <c r="AV129" s="10"/>
      <c r="AW129" s="10"/>
      <c r="AX129" s="61"/>
      <c r="AY129" s="62"/>
      <c r="AZ129" s="63"/>
      <c r="BA129" s="64"/>
      <c r="BB129" s="65"/>
      <c r="BC129" s="78"/>
      <c r="BD129" s="79"/>
      <c r="BE129" s="10"/>
      <c r="BF129" s="10"/>
    </row>
    <row r="130" spans="1:58" x14ac:dyDescent="0.2">
      <c r="A130" s="14" t="s">
        <v>40</v>
      </c>
      <c r="B130">
        <v>62</v>
      </c>
      <c r="D130" t="s">
        <v>7</v>
      </c>
      <c r="E130" s="59">
        <v>54.583300000000001</v>
      </c>
      <c r="F130" s="15">
        <v>23.008600000000001</v>
      </c>
      <c r="G130" s="15">
        <v>20.7864</v>
      </c>
      <c r="H130" s="15">
        <v>16.116900000000001</v>
      </c>
      <c r="I130" s="15">
        <v>8.1597200000000001</v>
      </c>
      <c r="J130" s="17"/>
      <c r="K130" s="41">
        <v>100</v>
      </c>
      <c r="L130" s="13">
        <f>F130*100/$E$130</f>
        <v>42.153186047747205</v>
      </c>
      <c r="M130" s="13">
        <f>G130*100/$E$130</f>
        <v>38.081977454642718</v>
      </c>
      <c r="N130" s="13">
        <f>H130*100/$E$130</f>
        <v>29.527163070023249</v>
      </c>
      <c r="O130" s="60">
        <f>I130*100/$E$130</f>
        <v>14.949114472741662</v>
      </c>
      <c r="Z130" s="6"/>
      <c r="AA130" s="10"/>
      <c r="AB130" s="10"/>
      <c r="AC130" s="10"/>
      <c r="AD130" s="10"/>
      <c r="AE130" s="10"/>
      <c r="AF130" s="10"/>
      <c r="AG130" s="10"/>
      <c r="AH130" s="10"/>
      <c r="AI130" s="93"/>
      <c r="AJ130" s="94"/>
      <c r="AK130" s="95"/>
      <c r="AL130" s="96"/>
      <c r="AM130" s="97"/>
      <c r="AN130" s="97"/>
      <c r="AO130" s="97"/>
      <c r="AP130" s="98"/>
      <c r="AQ130" s="10"/>
      <c r="AR130" s="10"/>
      <c r="AS130" s="10"/>
      <c r="AT130" s="10"/>
      <c r="AU130" s="10"/>
      <c r="AV130" s="10"/>
      <c r="AW130" s="10"/>
      <c r="AX130" s="61"/>
      <c r="AY130" s="62"/>
      <c r="AZ130" s="63"/>
      <c r="BA130" s="64"/>
      <c r="BB130" s="78"/>
      <c r="BC130" s="78"/>
      <c r="BD130" s="79"/>
      <c r="BE130" s="10"/>
      <c r="BF130" s="10"/>
    </row>
    <row r="131" spans="1:58" x14ac:dyDescent="0.2">
      <c r="A131" s="14" t="s">
        <v>41</v>
      </c>
      <c r="B131">
        <v>63</v>
      </c>
      <c r="D131" t="s">
        <v>7</v>
      </c>
      <c r="E131" s="59">
        <v>40.7575</v>
      </c>
      <c r="F131" s="15">
        <v>7.3513999999999999</v>
      </c>
      <c r="G131" s="15">
        <v>3.7781899999999999</v>
      </c>
      <c r="H131" s="15">
        <v>4.5543199999999997</v>
      </c>
      <c r="I131" s="15">
        <v>2.0011700000000001</v>
      </c>
      <c r="J131" s="17"/>
      <c r="K131" s="41">
        <v>100</v>
      </c>
      <c r="L131" s="13">
        <f>F131*100/$E$131</f>
        <v>18.036925719192787</v>
      </c>
      <c r="M131" s="13">
        <f>G131*100/$E$131</f>
        <v>9.2699257805311905</v>
      </c>
      <c r="N131" s="13">
        <f>H131*100/$E$131</f>
        <v>11.174188799607434</v>
      </c>
      <c r="O131" s="60">
        <f>I131*100/$E$131</f>
        <v>4.9099429552843041</v>
      </c>
      <c r="Z131" s="6"/>
      <c r="AA131" s="10"/>
      <c r="AB131" s="10"/>
      <c r="AC131" s="10"/>
      <c r="AD131" s="10"/>
      <c r="AE131" s="10"/>
      <c r="AF131" s="10"/>
      <c r="AG131" s="10"/>
      <c r="AH131" s="10"/>
      <c r="AI131" s="93"/>
      <c r="AJ131" s="94"/>
      <c r="AK131" s="95"/>
      <c r="AL131" s="96"/>
      <c r="AM131" s="97"/>
      <c r="AN131" s="97"/>
      <c r="AO131" s="97"/>
      <c r="AP131" s="98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</row>
    <row r="132" spans="1:58" x14ac:dyDescent="0.2">
      <c r="A132" s="6"/>
      <c r="B132" s="6"/>
      <c r="C132" s="6"/>
      <c r="D132" s="18" t="s">
        <v>11</v>
      </c>
      <c r="E132" s="99">
        <f t="shared" ref="E132:I132" si="4">AVERAGE(E122:E131)</f>
        <v>27.406240000000004</v>
      </c>
      <c r="F132" s="19">
        <f t="shared" si="4"/>
        <v>11.783084999999998</v>
      </c>
      <c r="G132" s="19">
        <f t="shared" si="4"/>
        <v>10.005568</v>
      </c>
      <c r="H132" s="19">
        <f t="shared" si="4"/>
        <v>7.8485779999999989</v>
      </c>
      <c r="I132" s="19">
        <f t="shared" si="4"/>
        <v>4.8920529999999998</v>
      </c>
      <c r="J132" s="19"/>
      <c r="K132" s="43">
        <f>AVERAGE(K122:K131)</f>
        <v>100</v>
      </c>
      <c r="L132" s="19">
        <f>AVERAGE(L122:L131)</f>
        <v>47.886131336966045</v>
      </c>
      <c r="M132" s="19">
        <f>AVERAGE(M122:M131)</f>
        <v>43.887883319440398</v>
      </c>
      <c r="N132" s="19">
        <f>AVERAGE(N122:N131)</f>
        <v>36.628629984107484</v>
      </c>
      <c r="O132" s="44">
        <f>AVERAGE(O122:O131)</f>
        <v>23.458045006187568</v>
      </c>
      <c r="Z132" s="6"/>
      <c r="AA132" s="10"/>
      <c r="AB132" s="10"/>
      <c r="AC132" s="10"/>
      <c r="AD132" s="10"/>
      <c r="AE132" s="10"/>
      <c r="AF132" s="10"/>
      <c r="AG132" s="10"/>
      <c r="AH132" s="10"/>
      <c r="AI132" s="93"/>
      <c r="AJ132" s="94"/>
      <c r="AK132" s="95"/>
      <c r="AL132" s="96"/>
      <c r="AM132" s="97"/>
      <c r="AN132" s="97"/>
      <c r="AO132" s="97"/>
      <c r="AP132" s="98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</row>
    <row r="133" spans="1:58" ht="17" thickBot="1" x14ac:dyDescent="0.25">
      <c r="A133" s="6"/>
      <c r="B133" s="20" t="s">
        <v>12</v>
      </c>
      <c r="C133" s="21">
        <f>COUNT(B122:B131)</f>
        <v>10</v>
      </c>
      <c r="D133" s="18" t="s">
        <v>13</v>
      </c>
      <c r="E133" s="100">
        <f t="shared" ref="E133:I133" si="5">STDEV(E122:E131)/SQRT(COUNT(E122:E131))</f>
        <v>4.315082909006497</v>
      </c>
      <c r="F133" s="19">
        <f t="shared" si="5"/>
        <v>1.6670552672083878</v>
      </c>
      <c r="G133" s="19">
        <f t="shared" si="5"/>
        <v>2.0828066515464707</v>
      </c>
      <c r="H133" s="19">
        <f t="shared" si="5"/>
        <v>1.5780246978610817</v>
      </c>
      <c r="I133" s="19">
        <f t="shared" si="5"/>
        <v>1.0243731955331403</v>
      </c>
      <c r="J133" s="19"/>
      <c r="K133" s="46">
        <f>STDEV(K122:K131)/SQRT(COUNT(K122:K131))</f>
        <v>0</v>
      </c>
      <c r="L133" s="47">
        <f>STDEV(L122:L131)/SQRT(COUNT(L122:L131))</f>
        <v>5.9414904138438667</v>
      </c>
      <c r="M133" s="47">
        <f>STDEV(M122:M131)/SQRT(COUNT(M122:M131))</f>
        <v>10.069930758125182</v>
      </c>
      <c r="N133" s="47">
        <f>STDEV(N122:N131)/SQRT(COUNT(N122:N131))</f>
        <v>10.05940408801308</v>
      </c>
      <c r="O133" s="48">
        <f>STDEV(O122:O131)/SQRT(COUNT(O122:O131))</f>
        <v>6.3695985218041979</v>
      </c>
      <c r="Z133" s="6"/>
      <c r="AA133" s="10"/>
      <c r="AB133" s="10"/>
      <c r="AC133" s="10"/>
      <c r="AD133" s="10"/>
      <c r="AE133" s="10"/>
      <c r="AF133" s="10"/>
      <c r="AG133" s="10"/>
      <c r="AH133" s="10"/>
      <c r="AI133" s="93"/>
      <c r="AJ133" s="94"/>
      <c r="AK133" s="95"/>
      <c r="AL133" s="96"/>
      <c r="AM133" s="101"/>
      <c r="AN133" s="97"/>
      <c r="AO133" s="97"/>
      <c r="AP133" s="98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</row>
    <row r="134" spans="1:58" x14ac:dyDescent="0.2">
      <c r="A134" s="6"/>
      <c r="B134" s="6"/>
      <c r="C134" s="6"/>
      <c r="D134" s="6"/>
      <c r="E134" s="13"/>
      <c r="F134" s="13"/>
      <c r="G134" s="13"/>
      <c r="H134" s="13"/>
      <c r="I134" s="13"/>
      <c r="J134" s="13"/>
      <c r="K134" s="13"/>
      <c r="L134" s="6"/>
      <c r="M134" s="13"/>
      <c r="N134" s="13"/>
      <c r="O134" s="13"/>
      <c r="P134" s="13"/>
      <c r="Z134" s="6"/>
      <c r="AA134" s="10"/>
      <c r="AB134" s="10"/>
      <c r="AC134" s="10"/>
      <c r="AD134" s="10"/>
      <c r="AE134" s="10"/>
      <c r="AF134" s="10"/>
      <c r="AG134" s="10"/>
      <c r="AH134" s="10"/>
      <c r="AI134" s="93"/>
      <c r="AJ134" s="94"/>
      <c r="AK134" s="95"/>
      <c r="AL134" s="96"/>
      <c r="AM134" s="97"/>
      <c r="AN134" s="97"/>
      <c r="AO134" s="97"/>
      <c r="AP134" s="98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</row>
    <row r="135" spans="1:58" ht="20" thickBot="1" x14ac:dyDescent="0.3">
      <c r="A135" s="6"/>
      <c r="B135" s="6"/>
      <c r="C135" s="6"/>
      <c r="D135" s="6"/>
      <c r="E135" s="13"/>
      <c r="F135" s="13"/>
      <c r="G135" s="13"/>
      <c r="H135" s="13"/>
      <c r="I135" s="13"/>
      <c r="J135" s="13"/>
      <c r="K135" s="33" t="s">
        <v>21</v>
      </c>
      <c r="L135" s="33"/>
      <c r="Z135" s="6"/>
      <c r="AA135" s="10"/>
      <c r="AB135" s="10"/>
      <c r="AC135" s="10"/>
      <c r="AD135" s="10"/>
      <c r="AE135" s="10"/>
      <c r="AF135" s="10"/>
      <c r="AG135" s="10"/>
      <c r="AH135" s="10"/>
      <c r="AI135" s="93"/>
      <c r="AJ135" s="102"/>
      <c r="AK135" s="95"/>
      <c r="AL135" s="96"/>
      <c r="AM135" s="97"/>
      <c r="AN135" s="97"/>
      <c r="AO135" s="103"/>
      <c r="AP135" s="104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</row>
    <row r="136" spans="1:58" x14ac:dyDescent="0.2">
      <c r="A136" s="34" t="s">
        <v>2</v>
      </c>
      <c r="B136" s="34" t="s">
        <v>3</v>
      </c>
      <c r="C136" s="34"/>
      <c r="D136" s="34" t="s">
        <v>4</v>
      </c>
      <c r="E136" s="55" t="s">
        <v>22</v>
      </c>
      <c r="F136" s="38" t="s">
        <v>23</v>
      </c>
      <c r="G136" s="38" t="s">
        <v>24</v>
      </c>
      <c r="H136" s="38" t="s">
        <v>25</v>
      </c>
      <c r="I136" s="38" t="s">
        <v>26</v>
      </c>
      <c r="J136" s="38"/>
      <c r="K136" s="35" t="s">
        <v>27</v>
      </c>
      <c r="L136" s="36" t="s">
        <v>28</v>
      </c>
      <c r="M136" s="36" t="s">
        <v>29</v>
      </c>
      <c r="N136" s="36" t="s">
        <v>30</v>
      </c>
      <c r="O136" s="37" t="s">
        <v>31</v>
      </c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</row>
    <row r="137" spans="1:58" x14ac:dyDescent="0.2">
      <c r="A137" s="14" t="s">
        <v>42</v>
      </c>
      <c r="B137">
        <v>60</v>
      </c>
      <c r="D137" t="s">
        <v>14</v>
      </c>
      <c r="E137" s="59">
        <v>17.7239</v>
      </c>
      <c r="F137" s="15">
        <v>4.9738800000000003</v>
      </c>
      <c r="G137" s="15">
        <v>6.6759500000000003</v>
      </c>
      <c r="H137" s="15">
        <v>5.31989</v>
      </c>
      <c r="I137" s="15">
        <v>3.7354699999999998</v>
      </c>
      <c r="J137" s="17"/>
      <c r="K137" s="41">
        <v>100</v>
      </c>
      <c r="L137" s="13">
        <f>F137*100/$E$137</f>
        <v>28.063123804580258</v>
      </c>
      <c r="M137" s="13">
        <f t="shared" ref="M137:O137" si="6">G137*100/$E$137</f>
        <v>37.666371396814469</v>
      </c>
      <c r="N137" s="13">
        <f t="shared" si="6"/>
        <v>30.0153465095154</v>
      </c>
      <c r="O137" s="60">
        <f t="shared" si="6"/>
        <v>21.075891874813102</v>
      </c>
      <c r="AA137" s="10"/>
      <c r="AB137" s="10"/>
      <c r="AC137" s="10"/>
      <c r="AD137" s="10"/>
      <c r="AE137" s="10"/>
      <c r="AF137" s="10"/>
      <c r="AG137" s="10"/>
      <c r="AH137" s="10"/>
      <c r="AI137" s="68"/>
      <c r="AJ137" s="68"/>
      <c r="AK137" s="68"/>
      <c r="AL137" s="68"/>
      <c r="AM137" s="68"/>
      <c r="AN137" s="68"/>
      <c r="AO137" s="68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</row>
    <row r="138" spans="1:58" x14ac:dyDescent="0.2">
      <c r="A138" s="14" t="s">
        <v>43</v>
      </c>
      <c r="B138">
        <v>60</v>
      </c>
      <c r="D138" t="s">
        <v>14</v>
      </c>
      <c r="E138" s="59">
        <v>37.665799999999997</v>
      </c>
      <c r="F138" s="15">
        <v>6.8013399999999997</v>
      </c>
      <c r="G138" s="15">
        <v>5.2430500000000002</v>
      </c>
      <c r="H138" s="15">
        <v>2.9861200000000001</v>
      </c>
      <c r="I138" s="15">
        <v>2.7037300000000002</v>
      </c>
      <c r="J138" s="17"/>
      <c r="K138" s="41">
        <v>100</v>
      </c>
      <c r="L138" s="13">
        <f>F138*100/$E$138</f>
        <v>18.057070339671533</v>
      </c>
      <c r="M138" s="13">
        <f t="shared" ref="M138:O138" si="7">G138*100/$E$138</f>
        <v>13.919922051303837</v>
      </c>
      <c r="N138" s="13">
        <f t="shared" si="7"/>
        <v>7.9279346250444709</v>
      </c>
      <c r="O138" s="60">
        <f t="shared" si="7"/>
        <v>7.178209410128022</v>
      </c>
      <c r="AA138" s="10"/>
      <c r="AB138" s="10"/>
      <c r="AC138" s="10"/>
      <c r="AD138" s="10"/>
      <c r="AE138" s="10"/>
      <c r="AF138" s="10"/>
      <c r="AG138" s="10"/>
      <c r="AH138" s="10"/>
      <c r="AI138" s="76"/>
      <c r="AJ138" s="76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</row>
    <row r="139" spans="1:58" x14ac:dyDescent="0.2">
      <c r="A139" s="14" t="s">
        <v>44</v>
      </c>
      <c r="B139">
        <v>70</v>
      </c>
      <c r="D139" t="s">
        <v>14</v>
      </c>
      <c r="E139" s="59">
        <v>28.454999999999998</v>
      </c>
      <c r="F139" s="15">
        <v>17.622699999999998</v>
      </c>
      <c r="G139" s="15">
        <v>18.335000000000001</v>
      </c>
      <c r="H139" s="15">
        <v>12.696999999999999</v>
      </c>
      <c r="I139" s="15">
        <v>9.9302299999999999</v>
      </c>
      <c r="J139" s="17"/>
      <c r="K139" s="41">
        <v>100</v>
      </c>
      <c r="L139" s="13">
        <f>F139*100/$E$139</f>
        <v>61.931822175364609</v>
      </c>
      <c r="M139" s="13">
        <f t="shared" ref="M139:O139" si="8">G139*100/$E$139</f>
        <v>64.435072922157801</v>
      </c>
      <c r="N139" s="13">
        <f t="shared" si="8"/>
        <v>44.621331927604984</v>
      </c>
      <c r="O139" s="60">
        <f t="shared" si="8"/>
        <v>34.898014408715518</v>
      </c>
      <c r="AA139" s="10"/>
      <c r="AB139" s="10"/>
      <c r="AC139" s="10"/>
      <c r="AD139" s="10"/>
      <c r="AE139" s="10"/>
      <c r="AF139" s="10"/>
      <c r="AG139" s="10"/>
      <c r="AH139" s="10"/>
      <c r="AI139" s="76"/>
      <c r="AJ139" s="76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</row>
    <row r="140" spans="1:58" x14ac:dyDescent="0.2">
      <c r="A140" s="14" t="s">
        <v>45</v>
      </c>
      <c r="B140">
        <v>69</v>
      </c>
      <c r="D140" t="s">
        <v>14</v>
      </c>
      <c r="E140" s="59">
        <v>46.134500000000003</v>
      </c>
      <c r="F140" s="15">
        <v>6.1483699999999999</v>
      </c>
      <c r="G140" s="15">
        <v>5.3925200000000002</v>
      </c>
      <c r="H140" s="15">
        <v>4.0666000000000002</v>
      </c>
      <c r="I140" s="15">
        <v>0.79012899999999997</v>
      </c>
      <c r="J140" s="17"/>
      <c r="K140" s="41">
        <v>100</v>
      </c>
      <c r="L140" s="13">
        <f>F140*100/$E$140</f>
        <v>13.327054590382467</v>
      </c>
      <c r="M140" s="13">
        <f t="shared" ref="M140:O140" si="9">G140*100/$E$140</f>
        <v>11.688692843750339</v>
      </c>
      <c r="N140" s="13">
        <f t="shared" si="9"/>
        <v>8.8146614789365874</v>
      </c>
      <c r="O140" s="60">
        <f t="shared" si="9"/>
        <v>1.7126640583511255</v>
      </c>
      <c r="AA140" s="10"/>
      <c r="AB140" s="10"/>
      <c r="AC140" s="10"/>
      <c r="AD140" s="10"/>
      <c r="AE140" s="10"/>
      <c r="AF140" s="10"/>
      <c r="AG140" s="10"/>
      <c r="AH140" s="10"/>
      <c r="AI140" s="80"/>
      <c r="AJ140" s="82"/>
      <c r="AK140" s="83"/>
      <c r="AL140" s="84"/>
      <c r="AM140" s="84"/>
      <c r="AN140" s="84"/>
      <c r="AO140" s="85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</row>
    <row r="141" spans="1:58" x14ac:dyDescent="0.2">
      <c r="A141" s="14" t="s">
        <v>46</v>
      </c>
      <c r="B141">
        <v>69</v>
      </c>
      <c r="D141" t="s">
        <v>14</v>
      </c>
      <c r="E141" s="59">
        <v>14.797000000000001</v>
      </c>
      <c r="F141" s="15">
        <v>3.8001399999999999</v>
      </c>
      <c r="G141" s="15">
        <v>2.0809299999999999</v>
      </c>
      <c r="H141" s="15">
        <v>3.5097499999999999</v>
      </c>
      <c r="I141" s="15">
        <v>3.4344700000000001</v>
      </c>
      <c r="J141" s="17"/>
      <c r="K141" s="41">
        <v>100</v>
      </c>
      <c r="L141" s="13">
        <f>F141*100/$E$141</f>
        <v>25.681827397445428</v>
      </c>
      <c r="M141" s="13">
        <f t="shared" ref="M141:O141" si="10">G141*100/$E$141</f>
        <v>14.063188484152192</v>
      </c>
      <c r="N141" s="13">
        <f t="shared" si="10"/>
        <v>23.719335000337903</v>
      </c>
      <c r="O141" s="60">
        <f t="shared" si="10"/>
        <v>23.210583226329661</v>
      </c>
      <c r="AA141" s="10"/>
      <c r="AB141" s="10"/>
      <c r="AC141" s="10"/>
      <c r="AD141" s="10"/>
      <c r="AE141" s="10"/>
      <c r="AF141" s="10"/>
      <c r="AG141" s="10"/>
      <c r="AH141" s="10"/>
      <c r="AI141" s="86"/>
      <c r="AJ141" s="88"/>
      <c r="AK141" s="89"/>
      <c r="AL141" s="90"/>
      <c r="AM141" s="91"/>
      <c r="AN141" s="91"/>
      <c r="AO141" s="92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</row>
    <row r="142" spans="1:58" x14ac:dyDescent="0.2">
      <c r="A142" s="14" t="s">
        <v>47</v>
      </c>
      <c r="B142">
        <v>69</v>
      </c>
      <c r="D142" t="s">
        <v>14</v>
      </c>
      <c r="E142" s="59">
        <v>13.091100000000001</v>
      </c>
      <c r="F142" s="15">
        <v>2.7921100000000001</v>
      </c>
      <c r="G142" s="15">
        <v>1.95001</v>
      </c>
      <c r="H142" s="15">
        <v>1.6946699999999999</v>
      </c>
      <c r="I142" s="15">
        <v>3.2192699999999999</v>
      </c>
      <c r="J142" s="17"/>
      <c r="K142" s="41">
        <v>100</v>
      </c>
      <c r="L142" s="13">
        <f>F142*100/$E$142</f>
        <v>21.32830701774488</v>
      </c>
      <c r="M142" s="13">
        <f t="shared" ref="M142:O142" si="11">G142*100/$E$142</f>
        <v>14.89569249337336</v>
      </c>
      <c r="N142" s="13">
        <f t="shared" si="11"/>
        <v>12.945207049063866</v>
      </c>
      <c r="O142" s="60">
        <f t="shared" si="11"/>
        <v>24.591287210394842</v>
      </c>
      <c r="AA142" s="10"/>
      <c r="AB142" s="10"/>
      <c r="AC142" s="10"/>
      <c r="AD142" s="10"/>
      <c r="AE142" s="10"/>
      <c r="AF142" s="10"/>
      <c r="AG142" s="10"/>
      <c r="AH142" s="10"/>
      <c r="AI142" s="93"/>
      <c r="AJ142" s="95"/>
      <c r="AK142" s="96"/>
      <c r="AL142" s="101"/>
      <c r="AM142" s="97"/>
      <c r="AN142" s="97"/>
      <c r="AO142" s="98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</row>
    <row r="143" spans="1:58" x14ac:dyDescent="0.2">
      <c r="A143" s="14" t="s">
        <v>48</v>
      </c>
      <c r="B143">
        <v>87</v>
      </c>
      <c r="D143" t="s">
        <v>14</v>
      </c>
      <c r="E143" s="59">
        <v>17.574200000000001</v>
      </c>
      <c r="F143" s="15">
        <v>2.3199999999999998</v>
      </c>
      <c r="G143" s="15">
        <v>0.23</v>
      </c>
      <c r="H143" s="15">
        <v>0.35</v>
      </c>
      <c r="I143" s="15">
        <v>3.8</v>
      </c>
      <c r="J143" s="17"/>
      <c r="K143" s="41">
        <v>100</v>
      </c>
      <c r="L143" s="13">
        <f>F143*100/$E$143</f>
        <v>13.201169896780506</v>
      </c>
      <c r="M143" s="13">
        <f t="shared" ref="M143:O143" si="12">G143*100/$E$143</f>
        <v>1.3087366708015158</v>
      </c>
      <c r="N143" s="13">
        <f t="shared" si="12"/>
        <v>1.9915558033936109</v>
      </c>
      <c r="O143" s="60">
        <f t="shared" si="12"/>
        <v>21.622605865416347</v>
      </c>
      <c r="AA143" s="10"/>
      <c r="AB143" s="10"/>
      <c r="AC143" s="10"/>
      <c r="AD143" s="10"/>
      <c r="AE143" s="10"/>
      <c r="AF143" s="10"/>
      <c r="AG143" s="10"/>
      <c r="AH143" s="10"/>
      <c r="AI143" s="93"/>
      <c r="AJ143" s="95"/>
      <c r="AK143" s="96"/>
      <c r="AL143" s="101"/>
      <c r="AM143" s="97"/>
      <c r="AN143" s="103"/>
      <c r="AO143" s="104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</row>
    <row r="144" spans="1:58" x14ac:dyDescent="0.2">
      <c r="A144" s="14" t="s">
        <v>49</v>
      </c>
      <c r="B144">
        <v>66</v>
      </c>
      <c r="D144" t="s">
        <v>14</v>
      </c>
      <c r="E144" s="59">
        <v>32.444400000000002</v>
      </c>
      <c r="F144" s="15">
        <v>5.8945499999999997</v>
      </c>
      <c r="G144" s="15">
        <v>6.2884099999999998</v>
      </c>
      <c r="H144" s="15">
        <v>3.37785</v>
      </c>
      <c r="I144" s="15">
        <v>2.7469199999999998</v>
      </c>
      <c r="J144" s="17"/>
      <c r="K144" s="41">
        <v>100</v>
      </c>
      <c r="L144" s="13">
        <f>F144*100/$E$144</f>
        <v>18.168158449532118</v>
      </c>
      <c r="M144" s="13">
        <f t="shared" ref="M144:O144" si="13">G144*100/$E$144</f>
        <v>19.38211216727694</v>
      </c>
      <c r="N144" s="13">
        <f t="shared" si="13"/>
        <v>10.411195768761328</v>
      </c>
      <c r="O144" s="60">
        <f t="shared" si="13"/>
        <v>8.466545844583349</v>
      </c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</row>
    <row r="145" spans="1:58" x14ac:dyDescent="0.2">
      <c r="A145" s="14" t="s">
        <v>50</v>
      </c>
      <c r="B145">
        <v>63</v>
      </c>
      <c r="D145" t="s">
        <v>14</v>
      </c>
      <c r="E145" s="59">
        <v>59.407200000000003</v>
      </c>
      <c r="F145" s="15">
        <v>5.8626399999999999</v>
      </c>
      <c r="G145" s="15">
        <v>8.7794000000000008</v>
      </c>
      <c r="H145" s="15">
        <v>12.2837</v>
      </c>
      <c r="I145" s="15">
        <v>7.3572300000000004</v>
      </c>
      <c r="J145" s="17"/>
      <c r="K145" s="41">
        <v>100</v>
      </c>
      <c r="L145" s="13">
        <f>F145*100/$E$145</f>
        <v>9.8685681196891952</v>
      </c>
      <c r="M145" s="13">
        <f t="shared" ref="M145:O145" si="14">G145*100/$E$145</f>
        <v>14.778343365787313</v>
      </c>
      <c r="N145" s="13">
        <f t="shared" si="14"/>
        <v>20.677123311652458</v>
      </c>
      <c r="O145" s="60">
        <f t="shared" si="14"/>
        <v>12.384407950551449</v>
      </c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</row>
    <row r="146" spans="1:58" x14ac:dyDescent="0.2">
      <c r="A146" s="14" t="s">
        <v>51</v>
      </c>
      <c r="B146">
        <v>69</v>
      </c>
      <c r="D146" t="s">
        <v>14</v>
      </c>
      <c r="E146" s="59">
        <v>11.288</v>
      </c>
      <c r="F146" s="15">
        <v>4.32944</v>
      </c>
      <c r="G146" s="15">
        <v>2.1595200000000001</v>
      </c>
      <c r="H146" s="15">
        <v>2.3574799999999998</v>
      </c>
      <c r="I146" s="15">
        <v>0.63990000000000002</v>
      </c>
      <c r="J146" s="17"/>
      <c r="K146" s="41">
        <v>100</v>
      </c>
      <c r="L146" s="13">
        <f>F146*100/$E$146</f>
        <v>38.354358610914247</v>
      </c>
      <c r="M146" s="13">
        <f t="shared" ref="M146:O146" si="15">G146*100/$E$146</f>
        <v>19.131112686038271</v>
      </c>
      <c r="N146" s="13">
        <f t="shared" si="15"/>
        <v>20.88483345145287</v>
      </c>
      <c r="O146" s="60">
        <f t="shared" si="15"/>
        <v>5.6688518781006376</v>
      </c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</row>
    <row r="147" spans="1:58" x14ac:dyDescent="0.2">
      <c r="B147" s="6"/>
      <c r="C147" s="6"/>
      <c r="D147" s="25" t="s">
        <v>11</v>
      </c>
      <c r="E147" s="105">
        <f t="shared" ref="E147:I147" si="16">AVERAGE(E137:E146)</f>
        <v>27.85811</v>
      </c>
      <c r="F147" s="26">
        <f t="shared" si="16"/>
        <v>6.0545169999999997</v>
      </c>
      <c r="G147" s="26">
        <f t="shared" si="16"/>
        <v>5.7134790000000004</v>
      </c>
      <c r="H147" s="26">
        <f t="shared" si="16"/>
        <v>4.864306</v>
      </c>
      <c r="I147" s="26">
        <f t="shared" si="16"/>
        <v>3.8357348999999998</v>
      </c>
      <c r="J147" s="51"/>
      <c r="K147" s="49">
        <f>AVERAGE(K137:K146)</f>
        <v>100</v>
      </c>
      <c r="L147" s="26">
        <f>AVERAGE(L137:L146)</f>
        <v>24.798146040210526</v>
      </c>
      <c r="M147" s="26">
        <f>AVERAGE(M137:M146)</f>
        <v>21.126924508145606</v>
      </c>
      <c r="N147" s="26">
        <f>AVERAGE(N137:N146)</f>
        <v>18.200852492576349</v>
      </c>
      <c r="O147" s="50">
        <f>AVERAGE(O137:O146)</f>
        <v>16.080906172738402</v>
      </c>
      <c r="AA147" s="10"/>
      <c r="AB147" s="10"/>
      <c r="AC147" s="10"/>
      <c r="AD147" s="10"/>
      <c r="AE147" s="10"/>
      <c r="AF147" s="10"/>
      <c r="AG147" s="10"/>
      <c r="AH147" s="10"/>
      <c r="AI147" s="106"/>
      <c r="AJ147" s="107"/>
      <c r="AK147" s="108"/>
      <c r="AL147" s="109"/>
      <c r="AM147" s="110"/>
      <c r="AN147" s="110"/>
      <c r="AO147" s="111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</row>
    <row r="148" spans="1:58" ht="17" thickBot="1" x14ac:dyDescent="0.25">
      <c r="B148" s="20" t="s">
        <v>12</v>
      </c>
      <c r="C148" s="21">
        <f>COUNT(B137:B146)</f>
        <v>10</v>
      </c>
      <c r="D148" s="25" t="s">
        <v>13</v>
      </c>
      <c r="E148" s="112">
        <f t="shared" ref="E148:I148" si="17">STDEV(E137:E146)/SQRT(COUNT(E137:E146))</f>
        <v>5.0756930226642174</v>
      </c>
      <c r="F148" s="26">
        <f t="shared" si="17"/>
        <v>1.3673478644661392</v>
      </c>
      <c r="G148" s="26">
        <f t="shared" si="17"/>
        <v>1.6341567849590404</v>
      </c>
      <c r="H148" s="26">
        <f t="shared" si="17"/>
        <v>1.3396686072161441</v>
      </c>
      <c r="I148" s="26">
        <f t="shared" si="17"/>
        <v>0.89475136071835282</v>
      </c>
      <c r="J148" s="51"/>
      <c r="K148" s="52">
        <f>STDEV(K137:K146)/SQRT(COUNT(K137:K146))</f>
        <v>0</v>
      </c>
      <c r="L148" s="53">
        <f>STDEV(L137:L146)/SQRT(COUNT(L137:L146))</f>
        <v>4.9041122048710442</v>
      </c>
      <c r="M148" s="53">
        <f>STDEV(M137:M146)/SQRT(COUNT(M137:M146))</f>
        <v>5.5966134893711255</v>
      </c>
      <c r="N148" s="53">
        <f>STDEV(N137:N146)/SQRT(COUNT(N137:N146))</f>
        <v>3.9806317280843717</v>
      </c>
      <c r="O148" s="54">
        <f>STDEV(O137:O146)/SQRT(COUNT(O137:O146))</f>
        <v>3.3312670401641924</v>
      </c>
      <c r="AA148" s="10"/>
      <c r="AB148" s="10"/>
      <c r="AC148" s="10"/>
      <c r="AD148" s="10"/>
      <c r="AE148" s="10"/>
      <c r="AF148" s="10"/>
      <c r="AG148" s="10"/>
      <c r="AH148" s="10"/>
      <c r="AI148" s="61"/>
      <c r="AJ148" s="62"/>
      <c r="AK148" s="77"/>
      <c r="AL148" s="64"/>
      <c r="AM148" s="66"/>
      <c r="AN148" s="78"/>
      <c r="AO148" s="79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</row>
    <row r="149" spans="1:58" x14ac:dyDescent="0.2">
      <c r="AA149" s="10"/>
      <c r="AB149" s="10"/>
      <c r="AC149" s="10"/>
      <c r="AD149" s="10"/>
      <c r="AE149" s="10"/>
      <c r="AF149" s="10"/>
      <c r="AG149" s="10"/>
      <c r="AH149" s="10"/>
      <c r="AI149" s="61"/>
      <c r="AJ149" s="62"/>
      <c r="AK149" s="77"/>
      <c r="AL149" s="64"/>
      <c r="AM149" s="78"/>
      <c r="AN149" s="78"/>
      <c r="AO149" s="79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</row>
    <row r="150" spans="1:58" x14ac:dyDescent="0.2">
      <c r="K150" s="6"/>
      <c r="AA150" s="10"/>
      <c r="AB150" s="10"/>
      <c r="AC150" s="10"/>
      <c r="AD150" s="10"/>
      <c r="AE150" s="10"/>
      <c r="AF150" s="10"/>
      <c r="AG150" s="10"/>
      <c r="AH150" s="10"/>
      <c r="AI150" s="61"/>
      <c r="AJ150" s="62"/>
      <c r="AK150" s="77"/>
      <c r="AL150" s="64"/>
      <c r="AM150" s="66"/>
      <c r="AN150" s="66"/>
      <c r="AO150" s="67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</row>
    <row r="151" spans="1:58" x14ac:dyDescent="0.2">
      <c r="K151" s="6"/>
      <c r="AA151" s="10"/>
      <c r="AB151" s="10"/>
      <c r="AC151" s="10"/>
      <c r="AD151" s="10"/>
      <c r="AE151" s="10"/>
      <c r="AF151" s="10"/>
      <c r="AG151" s="10"/>
      <c r="AH151" s="10"/>
      <c r="AI151" s="61"/>
      <c r="AJ151" s="62"/>
      <c r="AK151" s="77"/>
      <c r="AL151" s="64"/>
      <c r="AM151" s="66"/>
      <c r="AN151" s="78"/>
      <c r="AO151" s="79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</row>
    <row r="152" spans="1:58" s="9" customFormat="1" ht="24" x14ac:dyDescent="0.3">
      <c r="A152" s="9" t="s">
        <v>52</v>
      </c>
      <c r="AI152" s="61"/>
    </row>
    <row r="153" spans="1:58" s="113" customFormat="1" ht="25" thickBot="1" x14ac:dyDescent="0.35">
      <c r="AI153" s="114"/>
    </row>
    <row r="154" spans="1:58" x14ac:dyDescent="0.2">
      <c r="A154" s="115" t="s">
        <v>53</v>
      </c>
      <c r="B154" s="115" t="s">
        <v>4</v>
      </c>
      <c r="C154" s="115"/>
      <c r="D154" s="116" t="s">
        <v>54</v>
      </c>
      <c r="E154" s="115" t="s">
        <v>55</v>
      </c>
      <c r="F154" s="115" t="s">
        <v>56</v>
      </c>
      <c r="G154" s="56" t="s">
        <v>57</v>
      </c>
      <c r="H154" s="58" t="s">
        <v>58</v>
      </c>
      <c r="K154" s="6"/>
      <c r="AA154" s="10"/>
      <c r="AB154" s="10"/>
      <c r="AC154" s="10"/>
      <c r="AD154" s="10"/>
      <c r="AE154" s="10"/>
      <c r="AF154" s="10"/>
      <c r="AG154" s="10"/>
      <c r="AH154" s="10"/>
      <c r="AI154" s="61"/>
      <c r="AJ154" s="62"/>
      <c r="AK154" s="77"/>
      <c r="AL154" s="64"/>
      <c r="AM154" s="66"/>
      <c r="AN154" s="66"/>
      <c r="AO154" s="67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</row>
    <row r="155" spans="1:58" x14ac:dyDescent="0.2">
      <c r="A155">
        <v>1047</v>
      </c>
      <c r="B155" t="s">
        <v>59</v>
      </c>
      <c r="D155" s="117">
        <v>2.2999999999999998</v>
      </c>
      <c r="E155">
        <v>12.8</v>
      </c>
      <c r="F155">
        <v>2.6</v>
      </c>
      <c r="G155" s="118">
        <f>E155/D155</f>
        <v>5.5652173913043486</v>
      </c>
      <c r="H155" s="119">
        <f>F155/D155</f>
        <v>1.1304347826086958</v>
      </c>
      <c r="K155" s="6"/>
      <c r="AA155" s="10"/>
      <c r="AB155" s="10"/>
      <c r="AC155" s="10"/>
      <c r="AD155" s="10"/>
      <c r="AE155" s="10"/>
      <c r="AF155" s="10"/>
      <c r="AG155" s="10"/>
      <c r="AH155" s="10"/>
      <c r="AI155" s="61"/>
      <c r="AJ155" s="62"/>
      <c r="AK155" s="77"/>
      <c r="AL155" s="64"/>
      <c r="AM155" s="66"/>
      <c r="AN155" s="78"/>
      <c r="AO155" s="79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</row>
    <row r="156" spans="1:58" x14ac:dyDescent="0.2">
      <c r="A156">
        <v>1098</v>
      </c>
      <c r="B156" t="s">
        <v>59</v>
      </c>
      <c r="C156" s="6"/>
      <c r="D156" s="117">
        <v>1.35</v>
      </c>
      <c r="E156">
        <v>11</v>
      </c>
      <c r="F156">
        <v>1</v>
      </c>
      <c r="G156" s="118">
        <f t="shared" ref="G156:G170" si="18">E156/D156</f>
        <v>8.148148148148147</v>
      </c>
      <c r="H156" s="119">
        <f t="shared" ref="H156:H170" si="19">F156/D156</f>
        <v>0.7407407407407407</v>
      </c>
      <c r="K156" s="6"/>
      <c r="AA156" s="10"/>
      <c r="AB156" s="10"/>
      <c r="AC156" s="10"/>
      <c r="AD156" s="10"/>
      <c r="AE156" s="10"/>
      <c r="AF156" s="10"/>
      <c r="AG156" s="10"/>
      <c r="AH156" s="10"/>
      <c r="AI156" s="61"/>
      <c r="AJ156" s="62"/>
      <c r="AK156" s="77"/>
      <c r="AL156" s="64"/>
      <c r="AM156" s="78"/>
      <c r="AN156" s="78"/>
      <c r="AO156" s="79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</row>
    <row r="157" spans="1:58" x14ac:dyDescent="0.2">
      <c r="A157" s="120">
        <v>1983</v>
      </c>
      <c r="B157" t="s">
        <v>59</v>
      </c>
      <c r="D157" s="117">
        <v>8.6</v>
      </c>
      <c r="E157">
        <v>13.4</v>
      </c>
      <c r="F157">
        <v>8.8000000000000007</v>
      </c>
      <c r="G157" s="118">
        <f t="shared" si="18"/>
        <v>1.558139534883721</v>
      </c>
      <c r="H157" s="119">
        <f t="shared" si="19"/>
        <v>1.0232558139534884</v>
      </c>
      <c r="K157" s="6"/>
      <c r="AA157" s="10"/>
      <c r="AB157" s="10"/>
      <c r="AC157" s="10"/>
      <c r="AD157" s="10"/>
      <c r="AE157" s="10"/>
      <c r="AF157" s="10"/>
      <c r="AG157" s="10"/>
      <c r="AH157" s="10"/>
      <c r="AI157" s="61"/>
      <c r="AJ157" s="62"/>
      <c r="AK157" s="77"/>
      <c r="AL157" s="64"/>
      <c r="AM157" s="66"/>
      <c r="AN157" s="66"/>
      <c r="AO157" s="67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</row>
    <row r="158" spans="1:58" x14ac:dyDescent="0.2">
      <c r="A158" s="121">
        <v>1985</v>
      </c>
      <c r="B158" s="6" t="s">
        <v>59</v>
      </c>
      <c r="C158" s="6"/>
      <c r="D158" s="117">
        <v>4.8</v>
      </c>
      <c r="E158">
        <v>9.1999999999999993</v>
      </c>
      <c r="F158">
        <v>2.6</v>
      </c>
      <c r="G158" s="118">
        <f t="shared" si="18"/>
        <v>1.9166666666666665</v>
      </c>
      <c r="H158" s="119">
        <f t="shared" si="19"/>
        <v>0.54166666666666674</v>
      </c>
      <c r="K158" s="6"/>
      <c r="AA158" s="10"/>
      <c r="AB158" s="10"/>
      <c r="AC158" s="10"/>
      <c r="AD158" s="10"/>
      <c r="AE158" s="10"/>
      <c r="AF158" s="10"/>
      <c r="AG158" s="10"/>
      <c r="AH158" s="10"/>
      <c r="AI158" s="69"/>
      <c r="AJ158" s="70"/>
      <c r="AK158" s="122"/>
      <c r="AL158" s="72"/>
      <c r="AM158" s="123"/>
      <c r="AN158" s="74"/>
      <c r="AO158" s="75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</row>
    <row r="159" spans="1:58" x14ac:dyDescent="0.2">
      <c r="A159" s="121">
        <v>1985</v>
      </c>
      <c r="B159" s="6" t="s">
        <v>59</v>
      </c>
      <c r="C159" s="6"/>
      <c r="D159" s="117">
        <v>12.95</v>
      </c>
      <c r="E159">
        <v>16.600000000000001</v>
      </c>
      <c r="F159">
        <v>11.4</v>
      </c>
      <c r="G159" s="118">
        <f t="shared" si="18"/>
        <v>1.281853281853282</v>
      </c>
      <c r="H159" s="119">
        <f t="shared" si="19"/>
        <v>0.88030888030888044</v>
      </c>
      <c r="K159" s="6"/>
      <c r="AA159" s="10"/>
      <c r="AB159" s="10"/>
      <c r="AC159" s="10"/>
      <c r="AD159" s="10"/>
      <c r="AE159" s="10"/>
      <c r="AF159" s="10"/>
      <c r="AG159" s="10"/>
      <c r="AH159" s="10"/>
      <c r="AI159" s="61"/>
      <c r="AJ159" s="62"/>
      <c r="AK159" s="77"/>
      <c r="AL159" s="64"/>
      <c r="AM159" s="78"/>
      <c r="AN159" s="78"/>
      <c r="AO159" s="79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</row>
    <row r="160" spans="1:58" x14ac:dyDescent="0.2">
      <c r="A160">
        <v>2000</v>
      </c>
      <c r="B160" t="s">
        <v>59</v>
      </c>
      <c r="D160" s="117">
        <v>11.4</v>
      </c>
      <c r="E160">
        <v>14</v>
      </c>
      <c r="F160">
        <v>11.4</v>
      </c>
      <c r="G160" s="118">
        <f t="shared" si="18"/>
        <v>1.2280701754385965</v>
      </c>
      <c r="H160" s="119">
        <f t="shared" si="19"/>
        <v>1</v>
      </c>
      <c r="K160" s="6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</row>
    <row r="161" spans="1:58" x14ac:dyDescent="0.2">
      <c r="A161">
        <v>2000</v>
      </c>
      <c r="B161" t="s">
        <v>59</v>
      </c>
      <c r="D161" s="117">
        <v>3.5</v>
      </c>
      <c r="E161">
        <v>11.6</v>
      </c>
      <c r="F161">
        <v>1.4</v>
      </c>
      <c r="G161" s="118">
        <f t="shared" si="18"/>
        <v>3.3142857142857141</v>
      </c>
      <c r="H161" s="119">
        <f t="shared" si="19"/>
        <v>0.39999999999999997</v>
      </c>
      <c r="K161" s="6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</row>
    <row r="162" spans="1:58" x14ac:dyDescent="0.2">
      <c r="A162" s="6">
        <v>1246</v>
      </c>
      <c r="B162" t="s">
        <v>59</v>
      </c>
      <c r="D162" s="117">
        <v>6.05</v>
      </c>
      <c r="E162">
        <v>8.8000000000000007</v>
      </c>
      <c r="F162">
        <v>2.8</v>
      </c>
      <c r="G162" s="118">
        <f t="shared" si="18"/>
        <v>1.4545454545454548</v>
      </c>
      <c r="H162" s="119">
        <f t="shared" si="19"/>
        <v>0.46280991735537186</v>
      </c>
      <c r="K162" s="6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</row>
    <row r="163" spans="1:58" x14ac:dyDescent="0.2">
      <c r="A163" s="6">
        <v>1248</v>
      </c>
      <c r="B163" t="s">
        <v>59</v>
      </c>
      <c r="D163" s="117">
        <v>6.75</v>
      </c>
      <c r="E163">
        <v>11.6</v>
      </c>
      <c r="F163">
        <v>4.4000000000000004</v>
      </c>
      <c r="G163" s="118">
        <f t="shared" si="18"/>
        <v>1.7185185185185186</v>
      </c>
      <c r="H163" s="119">
        <f t="shared" si="19"/>
        <v>0.6518518518518519</v>
      </c>
      <c r="K163" s="6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</row>
    <row r="164" spans="1:58" x14ac:dyDescent="0.2">
      <c r="A164" s="6">
        <v>1253</v>
      </c>
      <c r="B164" t="s">
        <v>59</v>
      </c>
      <c r="D164" s="117">
        <v>1.3</v>
      </c>
      <c r="E164">
        <v>9.8000000000000007</v>
      </c>
      <c r="F164">
        <v>0.8</v>
      </c>
      <c r="G164" s="118">
        <f t="shared" si="18"/>
        <v>7.5384615384615383</v>
      </c>
      <c r="H164" s="119">
        <f t="shared" si="19"/>
        <v>0.61538461538461542</v>
      </c>
      <c r="K164" s="6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</row>
    <row r="165" spans="1:58" x14ac:dyDescent="0.2">
      <c r="A165" s="6">
        <v>1253</v>
      </c>
      <c r="B165" t="s">
        <v>59</v>
      </c>
      <c r="D165" s="117">
        <v>5.9</v>
      </c>
      <c r="E165">
        <v>13</v>
      </c>
      <c r="F165">
        <v>2</v>
      </c>
      <c r="G165" s="118">
        <f t="shared" si="18"/>
        <v>2.2033898305084745</v>
      </c>
      <c r="H165" s="119">
        <f t="shared" si="19"/>
        <v>0.33898305084745761</v>
      </c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</row>
    <row r="166" spans="1:58" x14ac:dyDescent="0.2">
      <c r="A166" s="6">
        <v>1253</v>
      </c>
      <c r="B166" t="s">
        <v>59</v>
      </c>
      <c r="D166" s="117">
        <v>3.7</v>
      </c>
      <c r="E166">
        <v>9.1999999999999993</v>
      </c>
      <c r="F166">
        <v>1.8</v>
      </c>
      <c r="G166" s="118">
        <f t="shared" si="18"/>
        <v>2.486486486486486</v>
      </c>
      <c r="H166" s="119">
        <f t="shared" si="19"/>
        <v>0.48648648648648646</v>
      </c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</row>
    <row r="167" spans="1:58" x14ac:dyDescent="0.2">
      <c r="A167">
        <v>1313</v>
      </c>
      <c r="B167" t="s">
        <v>59</v>
      </c>
      <c r="D167" s="117">
        <v>2.5</v>
      </c>
      <c r="E167">
        <v>10.4</v>
      </c>
      <c r="F167">
        <v>0.6</v>
      </c>
      <c r="G167" s="118">
        <f t="shared" si="18"/>
        <v>4.16</v>
      </c>
      <c r="H167" s="119">
        <f t="shared" si="19"/>
        <v>0.24</v>
      </c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</row>
    <row r="168" spans="1:58" x14ac:dyDescent="0.2">
      <c r="A168">
        <v>1313</v>
      </c>
      <c r="B168" t="s">
        <v>59</v>
      </c>
      <c r="D168" s="117">
        <v>1.85</v>
      </c>
      <c r="E168">
        <v>9</v>
      </c>
      <c r="F168">
        <v>0.6</v>
      </c>
      <c r="G168" s="118">
        <f t="shared" si="18"/>
        <v>4.8648648648648649</v>
      </c>
      <c r="H168" s="119">
        <f t="shared" si="19"/>
        <v>0.32432432432432429</v>
      </c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</row>
    <row r="169" spans="1:58" x14ac:dyDescent="0.2">
      <c r="A169">
        <v>1323</v>
      </c>
      <c r="B169" t="s">
        <v>59</v>
      </c>
      <c r="D169" s="117">
        <v>1.5</v>
      </c>
      <c r="E169">
        <v>11.2</v>
      </c>
      <c r="F169">
        <v>0</v>
      </c>
      <c r="G169" s="118">
        <f t="shared" si="18"/>
        <v>7.4666666666666659</v>
      </c>
      <c r="H169" s="119">
        <f t="shared" si="19"/>
        <v>0</v>
      </c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</row>
    <row r="170" spans="1:58" x14ac:dyDescent="0.2">
      <c r="A170">
        <v>1323</v>
      </c>
      <c r="B170" t="s">
        <v>59</v>
      </c>
      <c r="D170" s="117">
        <v>0.8</v>
      </c>
      <c r="E170">
        <v>10.8</v>
      </c>
      <c r="F170">
        <v>0</v>
      </c>
      <c r="G170" s="118">
        <f t="shared" si="18"/>
        <v>13.5</v>
      </c>
      <c r="H170" s="119">
        <f t="shared" si="19"/>
        <v>0</v>
      </c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</row>
    <row r="171" spans="1:58" x14ac:dyDescent="0.2">
      <c r="A171" s="124" t="s">
        <v>12</v>
      </c>
      <c r="B171" s="125">
        <f>COUNT(A155:A170)</f>
        <v>16</v>
      </c>
      <c r="C171" s="18" t="s">
        <v>11</v>
      </c>
      <c r="D171" s="99">
        <f>AVERAGE(D155:D170)</f>
        <v>4.7031249999999991</v>
      </c>
      <c r="E171" s="19">
        <f t="shared" ref="E171:H171" si="20">AVERAGE(E155:E170)</f>
        <v>11.399999999999999</v>
      </c>
      <c r="F171" s="19">
        <f t="shared" si="20"/>
        <v>3.2624999999999993</v>
      </c>
      <c r="G171" s="43">
        <f t="shared" si="20"/>
        <v>4.2753321420395309</v>
      </c>
      <c r="H171" s="44">
        <f t="shared" si="20"/>
        <v>0.55226544565803637</v>
      </c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</row>
    <row r="172" spans="1:58" ht="17" thickBot="1" x14ac:dyDescent="0.25">
      <c r="A172" s="14" t="s">
        <v>60</v>
      </c>
      <c r="B172" s="126">
        <v>10</v>
      </c>
      <c r="C172" s="18" t="s">
        <v>13</v>
      </c>
      <c r="D172" s="100">
        <f>STDEV(D155:D170)/SQRT(COUNT(D155:D170)-1)</f>
        <v>0.95459670076483716</v>
      </c>
      <c r="E172" s="19">
        <f t="shared" ref="E172:H172" si="21">STDEV(E155:E170)/SQRT(COUNT(E155:E170)-1)</f>
        <v>0.55265018069500826</v>
      </c>
      <c r="F172" s="19">
        <f t="shared" si="21"/>
        <v>0.98733648435238808</v>
      </c>
      <c r="G172" s="46">
        <f t="shared" si="21"/>
        <v>0.88707835497989151</v>
      </c>
      <c r="H172" s="48">
        <f t="shared" si="21"/>
        <v>8.8297265728858806E-2</v>
      </c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</row>
    <row r="173" spans="1:58" ht="17" thickBot="1" x14ac:dyDescent="0.25">
      <c r="D173" s="127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</row>
    <row r="174" spans="1:58" x14ac:dyDescent="0.2">
      <c r="A174" s="115" t="s">
        <v>53</v>
      </c>
      <c r="B174" s="115" t="s">
        <v>4</v>
      </c>
      <c r="C174" s="115"/>
      <c r="D174" s="116" t="s">
        <v>54</v>
      </c>
      <c r="E174" s="115" t="s">
        <v>55</v>
      </c>
      <c r="F174" s="115" t="s">
        <v>56</v>
      </c>
      <c r="G174" s="56" t="s">
        <v>57</v>
      </c>
      <c r="H174" s="58" t="s">
        <v>58</v>
      </c>
    </row>
    <row r="175" spans="1:58" x14ac:dyDescent="0.2">
      <c r="A175">
        <v>1001</v>
      </c>
      <c r="B175" t="s">
        <v>61</v>
      </c>
      <c r="D175" s="117">
        <v>2.35</v>
      </c>
      <c r="E175">
        <v>7.4</v>
      </c>
      <c r="F175">
        <v>0.4</v>
      </c>
      <c r="G175" s="118">
        <f t="shared" ref="G175:G193" si="22">E175/D175</f>
        <v>3.1489361702127661</v>
      </c>
      <c r="H175" s="119">
        <f t="shared" ref="H175:H193" si="23">F175/D175</f>
        <v>0.1702127659574468</v>
      </c>
    </row>
    <row r="176" spans="1:58" x14ac:dyDescent="0.2">
      <c r="A176">
        <v>1001</v>
      </c>
      <c r="B176" t="s">
        <v>61</v>
      </c>
      <c r="D176" s="117">
        <v>3.3</v>
      </c>
      <c r="E176">
        <v>4.5999999999999996</v>
      </c>
      <c r="F176">
        <v>3</v>
      </c>
      <c r="G176" s="118">
        <f t="shared" si="22"/>
        <v>1.3939393939393938</v>
      </c>
      <c r="H176" s="119">
        <f t="shared" si="23"/>
        <v>0.90909090909090917</v>
      </c>
    </row>
    <row r="177" spans="1:8" x14ac:dyDescent="0.2">
      <c r="A177">
        <v>1001</v>
      </c>
      <c r="B177" t="s">
        <v>61</v>
      </c>
      <c r="D177" s="117">
        <v>3.9</v>
      </c>
      <c r="E177">
        <v>7</v>
      </c>
      <c r="F177">
        <v>3.6</v>
      </c>
      <c r="G177" s="118">
        <f t="shared" si="22"/>
        <v>1.7948717948717949</v>
      </c>
      <c r="H177" s="119">
        <f t="shared" si="23"/>
        <v>0.92307692307692313</v>
      </c>
    </row>
    <row r="178" spans="1:8" x14ac:dyDescent="0.2">
      <c r="A178">
        <v>1029</v>
      </c>
      <c r="B178" t="s">
        <v>61</v>
      </c>
      <c r="D178" s="117">
        <v>5.3</v>
      </c>
      <c r="E178">
        <v>6.6</v>
      </c>
      <c r="F178">
        <v>4.2</v>
      </c>
      <c r="G178" s="118">
        <f t="shared" si="22"/>
        <v>1.2452830188679245</v>
      </c>
      <c r="H178" s="119">
        <f t="shared" si="23"/>
        <v>0.79245283018867929</v>
      </c>
    </row>
    <row r="179" spans="1:8" x14ac:dyDescent="0.2">
      <c r="A179">
        <v>1029</v>
      </c>
      <c r="B179" t="s">
        <v>61</v>
      </c>
      <c r="D179" s="117">
        <v>2.25</v>
      </c>
      <c r="E179">
        <v>5.6</v>
      </c>
      <c r="F179">
        <v>3.8</v>
      </c>
      <c r="G179" s="118">
        <f t="shared" si="22"/>
        <v>2.4888888888888889</v>
      </c>
      <c r="H179" s="119">
        <f t="shared" si="23"/>
        <v>1.6888888888888889</v>
      </c>
    </row>
    <row r="180" spans="1:8" x14ac:dyDescent="0.2">
      <c r="A180">
        <v>1029</v>
      </c>
      <c r="B180" t="s">
        <v>61</v>
      </c>
      <c r="D180" s="117">
        <v>1.8</v>
      </c>
      <c r="E180">
        <v>3.2</v>
      </c>
      <c r="F180">
        <v>1.2</v>
      </c>
      <c r="G180" s="118">
        <f t="shared" si="22"/>
        <v>1.7777777777777779</v>
      </c>
      <c r="H180" s="119">
        <f t="shared" si="23"/>
        <v>0.66666666666666663</v>
      </c>
    </row>
    <row r="181" spans="1:8" x14ac:dyDescent="0.2">
      <c r="A181" s="121">
        <v>1045</v>
      </c>
      <c r="B181" s="121" t="s">
        <v>61</v>
      </c>
      <c r="C181" s="121"/>
      <c r="D181" s="117">
        <v>4.05</v>
      </c>
      <c r="E181">
        <v>14</v>
      </c>
      <c r="F181">
        <v>2.2000000000000002</v>
      </c>
      <c r="G181" s="118">
        <f t="shared" si="22"/>
        <v>3.4567901234567904</v>
      </c>
      <c r="H181" s="119">
        <f t="shared" si="23"/>
        <v>0.54320987654320996</v>
      </c>
    </row>
    <row r="182" spans="1:8" x14ac:dyDescent="0.2">
      <c r="A182" s="121">
        <v>1053</v>
      </c>
      <c r="B182" s="6" t="s">
        <v>61</v>
      </c>
      <c r="C182" s="6"/>
      <c r="D182" s="117">
        <v>2</v>
      </c>
      <c r="E182">
        <v>8.8000000000000007</v>
      </c>
      <c r="F182">
        <v>0</v>
      </c>
      <c r="G182" s="118">
        <f t="shared" si="22"/>
        <v>4.4000000000000004</v>
      </c>
      <c r="H182" s="119">
        <f t="shared" si="23"/>
        <v>0</v>
      </c>
    </row>
    <row r="183" spans="1:8" x14ac:dyDescent="0.2">
      <c r="A183" s="121">
        <v>1987</v>
      </c>
      <c r="B183" t="s">
        <v>61</v>
      </c>
      <c r="D183" s="117">
        <v>9.5500000000000007</v>
      </c>
      <c r="E183">
        <v>13.6</v>
      </c>
      <c r="F183">
        <v>5.6</v>
      </c>
      <c r="G183" s="118">
        <f t="shared" si="22"/>
        <v>1.4240837696335078</v>
      </c>
      <c r="H183" s="119">
        <f t="shared" si="23"/>
        <v>0.58638743455497377</v>
      </c>
    </row>
    <row r="184" spans="1:8" x14ac:dyDescent="0.2">
      <c r="A184" s="121">
        <v>1989</v>
      </c>
      <c r="B184" t="s">
        <v>61</v>
      </c>
      <c r="D184" s="117">
        <v>2.9</v>
      </c>
      <c r="E184">
        <v>5.8</v>
      </c>
      <c r="F184">
        <v>2.2000000000000002</v>
      </c>
      <c r="G184" s="118">
        <f t="shared" si="22"/>
        <v>2</v>
      </c>
      <c r="H184" s="119">
        <f t="shared" si="23"/>
        <v>0.75862068965517249</v>
      </c>
    </row>
    <row r="185" spans="1:8" x14ac:dyDescent="0.2">
      <c r="A185" s="121">
        <v>1999</v>
      </c>
      <c r="B185" t="s">
        <v>61</v>
      </c>
      <c r="D185" s="117">
        <v>9.0500000000000007</v>
      </c>
      <c r="E185">
        <v>11.2</v>
      </c>
      <c r="F185">
        <v>8.1999999999999993</v>
      </c>
      <c r="G185" s="118">
        <f t="shared" si="22"/>
        <v>1.2375690607734804</v>
      </c>
      <c r="H185" s="119">
        <f t="shared" si="23"/>
        <v>0.90607734806629814</v>
      </c>
    </row>
    <row r="186" spans="1:8" x14ac:dyDescent="0.2">
      <c r="A186" s="121">
        <v>4071</v>
      </c>
      <c r="B186" t="s">
        <v>61</v>
      </c>
      <c r="D186" s="117">
        <v>9.4499999999999993</v>
      </c>
      <c r="E186">
        <v>13</v>
      </c>
      <c r="F186">
        <v>9</v>
      </c>
      <c r="G186" s="118">
        <f t="shared" si="22"/>
        <v>1.3756613756613758</v>
      </c>
      <c r="H186" s="119">
        <f t="shared" si="23"/>
        <v>0.95238095238095244</v>
      </c>
    </row>
    <row r="187" spans="1:8" x14ac:dyDescent="0.2">
      <c r="A187" s="120">
        <v>4076</v>
      </c>
      <c r="B187" s="120" t="s">
        <v>61</v>
      </c>
      <c r="C187" s="120"/>
      <c r="D187" s="117">
        <v>1.55</v>
      </c>
      <c r="E187">
        <v>4.8</v>
      </c>
      <c r="F187">
        <v>0</v>
      </c>
      <c r="G187" s="118">
        <f t="shared" si="22"/>
        <v>3.096774193548387</v>
      </c>
      <c r="H187" s="119">
        <f t="shared" si="23"/>
        <v>0</v>
      </c>
    </row>
    <row r="188" spans="1:8" x14ac:dyDescent="0.2">
      <c r="A188" s="121">
        <v>4077</v>
      </c>
      <c r="B188" s="120" t="s">
        <v>61</v>
      </c>
      <c r="C188" s="120"/>
      <c r="D188" s="117">
        <v>2.6</v>
      </c>
      <c r="E188">
        <v>3.2</v>
      </c>
      <c r="F188">
        <v>1</v>
      </c>
      <c r="G188" s="118">
        <f t="shared" si="22"/>
        <v>1.2307692307692308</v>
      </c>
      <c r="H188" s="119">
        <f t="shared" si="23"/>
        <v>0.38461538461538458</v>
      </c>
    </row>
    <row r="189" spans="1:8" x14ac:dyDescent="0.2">
      <c r="A189" s="121">
        <v>4077</v>
      </c>
      <c r="B189" t="s">
        <v>61</v>
      </c>
      <c r="D189" s="117">
        <v>2.15</v>
      </c>
      <c r="E189">
        <v>8.4</v>
      </c>
      <c r="F189">
        <v>3.2</v>
      </c>
      <c r="G189" s="118">
        <f t="shared" si="22"/>
        <v>3.9069767441860468</v>
      </c>
      <c r="H189" s="119">
        <f t="shared" si="23"/>
        <v>1.488372093023256</v>
      </c>
    </row>
    <row r="190" spans="1:8" x14ac:dyDescent="0.2">
      <c r="A190" s="6">
        <v>1308</v>
      </c>
      <c r="B190" t="s">
        <v>61</v>
      </c>
      <c r="D190" s="117">
        <v>2</v>
      </c>
      <c r="E190">
        <v>3</v>
      </c>
      <c r="F190">
        <v>2.2000000000000002</v>
      </c>
      <c r="G190" s="118">
        <f t="shared" si="22"/>
        <v>1.5</v>
      </c>
      <c r="H190" s="119">
        <f t="shared" si="23"/>
        <v>1.1000000000000001</v>
      </c>
    </row>
    <row r="191" spans="1:8" x14ac:dyDescent="0.2">
      <c r="A191" s="6">
        <v>1305</v>
      </c>
      <c r="B191" t="s">
        <v>61</v>
      </c>
      <c r="D191" s="117">
        <v>2.5</v>
      </c>
      <c r="E191">
        <v>3.8</v>
      </c>
      <c r="F191">
        <v>0.8</v>
      </c>
      <c r="G191" s="118">
        <f t="shared" si="22"/>
        <v>1.52</v>
      </c>
      <c r="H191" s="119">
        <f t="shared" si="23"/>
        <v>0.32</v>
      </c>
    </row>
    <row r="192" spans="1:8" x14ac:dyDescent="0.2">
      <c r="A192">
        <v>1322</v>
      </c>
      <c r="B192" s="120" t="s">
        <v>61</v>
      </c>
      <c r="D192" s="117">
        <v>3.7</v>
      </c>
      <c r="E192">
        <v>5</v>
      </c>
      <c r="F192">
        <v>3</v>
      </c>
      <c r="G192" s="118">
        <f t="shared" si="22"/>
        <v>1.3513513513513513</v>
      </c>
      <c r="H192" s="119">
        <f t="shared" si="23"/>
        <v>0.81081081081081074</v>
      </c>
    </row>
    <row r="193" spans="1:58" x14ac:dyDescent="0.2">
      <c r="A193">
        <v>1322</v>
      </c>
      <c r="B193" s="120" t="s">
        <v>61</v>
      </c>
      <c r="D193" s="117">
        <v>3.1</v>
      </c>
      <c r="E193">
        <v>5.4</v>
      </c>
      <c r="F193">
        <v>3.4</v>
      </c>
      <c r="G193" s="118">
        <f t="shared" si="22"/>
        <v>1.7419354838709677</v>
      </c>
      <c r="H193" s="119">
        <f t="shared" si="23"/>
        <v>1.096774193548387</v>
      </c>
    </row>
    <row r="194" spans="1:58" x14ac:dyDescent="0.2">
      <c r="A194" s="124" t="s">
        <v>12</v>
      </c>
      <c r="B194" s="125">
        <f>COUNT(A175:A193)</f>
        <v>19</v>
      </c>
      <c r="C194" s="128" t="s">
        <v>62</v>
      </c>
      <c r="D194" s="105">
        <f>AVERAGE(D175:D193)</f>
        <v>3.8684210526315788</v>
      </c>
      <c r="E194" s="26">
        <f t="shared" ref="E194:H194" si="24">AVERAGE(E175:E193)</f>
        <v>7.0736842105263165</v>
      </c>
      <c r="F194" s="26">
        <f t="shared" si="24"/>
        <v>3</v>
      </c>
      <c r="G194" s="49">
        <f t="shared" si="24"/>
        <v>2.110084651463668</v>
      </c>
      <c r="H194" s="50">
        <f t="shared" si="24"/>
        <v>0.74198093510883989</v>
      </c>
    </row>
    <row r="195" spans="1:58" ht="17" thickBot="1" x14ac:dyDescent="0.25">
      <c r="A195" s="14" t="s">
        <v>60</v>
      </c>
      <c r="B195" s="126">
        <v>13</v>
      </c>
      <c r="C195" s="129" t="s">
        <v>13</v>
      </c>
      <c r="D195" s="112">
        <f>STDEV(D175:D193)/SQRT(COUNT(D175:D193)-1)</f>
        <v>0.61423708735323201</v>
      </c>
      <c r="E195" s="26">
        <f t="shared" ref="E195:H195" si="25">STDEV(E175:E193)/SQRT(COUNT(E175:E193)-1)</f>
        <v>0.83757594478820219</v>
      </c>
      <c r="F195" s="26">
        <f t="shared" si="25"/>
        <v>0.58584117006506964</v>
      </c>
      <c r="G195" s="52">
        <f t="shared" si="25"/>
        <v>0.23531649992183801</v>
      </c>
      <c r="H195" s="54">
        <f t="shared" si="25"/>
        <v>0.10614498147802473</v>
      </c>
    </row>
    <row r="197" spans="1:58" s="9" customFormat="1" ht="24" x14ac:dyDescent="0.3">
      <c r="A197" s="9" t="s">
        <v>63</v>
      </c>
      <c r="AI197"/>
    </row>
    <row r="198" spans="1:58" s="113" customFormat="1" ht="25" thickBot="1" x14ac:dyDescent="0.35">
      <c r="AI198" s="114"/>
    </row>
    <row r="199" spans="1:58" x14ac:dyDescent="0.2">
      <c r="A199" s="115" t="s">
        <v>53</v>
      </c>
      <c r="B199" s="115" t="s">
        <v>4</v>
      </c>
      <c r="C199" s="115"/>
      <c r="D199" s="116" t="s">
        <v>54</v>
      </c>
      <c r="E199" s="115" t="s">
        <v>64</v>
      </c>
      <c r="F199" s="115" t="s">
        <v>65</v>
      </c>
      <c r="G199" s="56" t="s">
        <v>66</v>
      </c>
      <c r="H199" s="58" t="s">
        <v>67</v>
      </c>
      <c r="K199" s="6"/>
      <c r="AA199" s="10"/>
      <c r="AB199" s="10"/>
      <c r="AC199" s="10"/>
      <c r="AD199" s="10"/>
      <c r="AE199" s="10"/>
      <c r="AF199" s="10"/>
      <c r="AG199" s="10"/>
      <c r="AH199" s="10"/>
      <c r="AI199" s="61"/>
      <c r="AJ199" s="62"/>
      <c r="AK199" s="77"/>
      <c r="AL199" s="64"/>
      <c r="AM199" s="66"/>
      <c r="AN199" s="66"/>
      <c r="AO199" s="67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</row>
    <row r="200" spans="1:58" x14ac:dyDescent="0.2">
      <c r="A200">
        <v>1047</v>
      </c>
      <c r="B200" t="s">
        <v>59</v>
      </c>
      <c r="D200" s="117">
        <v>1.0666666666666667</v>
      </c>
      <c r="E200">
        <v>1.6</v>
      </c>
      <c r="F200">
        <v>0.4</v>
      </c>
      <c r="G200" s="118">
        <f>E200/D200</f>
        <v>1.5</v>
      </c>
      <c r="H200" s="119">
        <f>F200/D200</f>
        <v>0.375</v>
      </c>
      <c r="K200" s="6"/>
      <c r="AA200" s="10"/>
      <c r="AB200" s="10"/>
      <c r="AC200" s="10"/>
      <c r="AD200" s="10"/>
      <c r="AE200" s="10"/>
      <c r="AF200" s="10"/>
      <c r="AG200" s="10"/>
      <c r="AH200" s="10"/>
      <c r="AI200" s="61"/>
      <c r="AJ200" s="62"/>
      <c r="AK200" s="77"/>
      <c r="AL200" s="64"/>
      <c r="AM200" s="66"/>
      <c r="AN200" s="78"/>
      <c r="AO200" s="79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</row>
    <row r="201" spans="1:58" x14ac:dyDescent="0.2">
      <c r="A201">
        <v>1098</v>
      </c>
      <c r="B201" t="s">
        <v>59</v>
      </c>
      <c r="C201" s="6"/>
      <c r="D201" s="117">
        <v>0.71666666666666667</v>
      </c>
      <c r="E201">
        <v>0.8</v>
      </c>
      <c r="F201">
        <v>0.2</v>
      </c>
      <c r="G201" s="118">
        <f t="shared" ref="G201:G215" si="26">E201/D201</f>
        <v>1.1162790697674418</v>
      </c>
      <c r="H201" s="119">
        <f t="shared" ref="H201:H215" si="27">F201/D201</f>
        <v>0.27906976744186046</v>
      </c>
      <c r="K201" s="6"/>
      <c r="AA201" s="10"/>
      <c r="AB201" s="10"/>
      <c r="AC201" s="10"/>
      <c r="AD201" s="10"/>
      <c r="AE201" s="10"/>
      <c r="AF201" s="10"/>
      <c r="AG201" s="10"/>
      <c r="AH201" s="10"/>
      <c r="AI201" s="61"/>
      <c r="AJ201" s="62"/>
      <c r="AK201" s="77"/>
      <c r="AL201" s="64"/>
      <c r="AM201" s="78"/>
      <c r="AN201" s="78"/>
      <c r="AO201" s="79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</row>
    <row r="202" spans="1:58" x14ac:dyDescent="0.2">
      <c r="A202" s="120">
        <v>1983</v>
      </c>
      <c r="B202" t="s">
        <v>59</v>
      </c>
      <c r="D202" s="117">
        <v>4.3833333333333337</v>
      </c>
      <c r="E202">
        <v>4.4000000000000004</v>
      </c>
      <c r="F202">
        <v>4.2</v>
      </c>
      <c r="G202" s="118">
        <f t="shared" si="26"/>
        <v>1.0038022813688212</v>
      </c>
      <c r="H202" s="119">
        <f t="shared" si="27"/>
        <v>0.95817490494296575</v>
      </c>
      <c r="K202" s="6"/>
      <c r="AA202" s="10"/>
      <c r="AB202" s="10"/>
      <c r="AC202" s="10"/>
      <c r="AD202" s="10"/>
      <c r="AE202" s="10"/>
      <c r="AF202" s="10"/>
      <c r="AG202" s="10"/>
      <c r="AH202" s="10"/>
      <c r="AI202" s="61"/>
      <c r="AJ202" s="62"/>
      <c r="AK202" s="77"/>
      <c r="AL202" s="64"/>
      <c r="AM202" s="66"/>
      <c r="AN202" s="66"/>
      <c r="AO202" s="67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</row>
    <row r="203" spans="1:58" x14ac:dyDescent="0.2">
      <c r="A203" s="121">
        <v>1985</v>
      </c>
      <c r="B203" s="6" t="s">
        <v>59</v>
      </c>
      <c r="C203" s="6"/>
      <c r="D203" s="117">
        <v>2.5</v>
      </c>
      <c r="E203">
        <v>1.4</v>
      </c>
      <c r="F203">
        <v>1.2</v>
      </c>
      <c r="G203" s="118">
        <f t="shared" si="26"/>
        <v>0.55999999999999994</v>
      </c>
      <c r="H203" s="119">
        <f t="shared" si="27"/>
        <v>0.48</v>
      </c>
      <c r="K203" s="6"/>
      <c r="AA203" s="10"/>
      <c r="AB203" s="10"/>
      <c r="AC203" s="10"/>
      <c r="AD203" s="10"/>
      <c r="AE203" s="10"/>
      <c r="AF203" s="10"/>
      <c r="AG203" s="10"/>
      <c r="AH203" s="10"/>
      <c r="AI203" s="69"/>
      <c r="AJ203" s="70"/>
      <c r="AK203" s="122"/>
      <c r="AL203" s="72"/>
      <c r="AM203" s="123"/>
      <c r="AN203" s="74"/>
      <c r="AO203" s="75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</row>
    <row r="204" spans="1:58" x14ac:dyDescent="0.2">
      <c r="A204" s="121">
        <v>1985</v>
      </c>
      <c r="B204" s="6" t="s">
        <v>59</v>
      </c>
      <c r="C204" s="6"/>
      <c r="D204" s="117">
        <v>6.45</v>
      </c>
      <c r="E204">
        <v>6.4</v>
      </c>
      <c r="F204">
        <v>5.2</v>
      </c>
      <c r="G204" s="118">
        <f t="shared" si="26"/>
        <v>0.99224806201550386</v>
      </c>
      <c r="H204" s="119">
        <f t="shared" si="27"/>
        <v>0.80620155038759689</v>
      </c>
      <c r="K204" s="6"/>
      <c r="AA204" s="10"/>
      <c r="AB204" s="10"/>
      <c r="AC204" s="10"/>
      <c r="AD204" s="10"/>
      <c r="AE204" s="10"/>
      <c r="AF204" s="10"/>
      <c r="AG204" s="10"/>
      <c r="AH204" s="10"/>
      <c r="AI204" s="61"/>
      <c r="AJ204" s="62"/>
      <c r="AK204" s="77"/>
      <c r="AL204" s="64"/>
      <c r="AM204" s="78"/>
      <c r="AN204" s="78"/>
      <c r="AO204" s="79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</row>
    <row r="205" spans="1:58" x14ac:dyDescent="0.2">
      <c r="A205">
        <v>2000</v>
      </c>
      <c r="B205" t="s">
        <v>59</v>
      </c>
      <c r="D205" s="117">
        <v>5.75</v>
      </c>
      <c r="E205">
        <v>5.8</v>
      </c>
      <c r="F205">
        <v>6</v>
      </c>
      <c r="G205" s="118">
        <f t="shared" si="26"/>
        <v>1.008695652173913</v>
      </c>
      <c r="H205" s="119">
        <f t="shared" si="27"/>
        <v>1.0434782608695652</v>
      </c>
      <c r="K205" s="6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</row>
    <row r="206" spans="1:58" x14ac:dyDescent="0.2">
      <c r="A206">
        <v>2000</v>
      </c>
      <c r="B206" t="s">
        <v>59</v>
      </c>
      <c r="D206" s="117">
        <v>1.6833333333333333</v>
      </c>
      <c r="E206">
        <v>0.4</v>
      </c>
      <c r="F206">
        <v>0.8</v>
      </c>
      <c r="G206" s="118">
        <f t="shared" si="26"/>
        <v>0.23762376237623764</v>
      </c>
      <c r="H206" s="119">
        <f t="shared" si="27"/>
        <v>0.47524752475247528</v>
      </c>
      <c r="K206" s="6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</row>
    <row r="207" spans="1:58" x14ac:dyDescent="0.2">
      <c r="A207" s="6">
        <v>1246</v>
      </c>
      <c r="B207" t="s">
        <v>59</v>
      </c>
      <c r="D207" s="117">
        <v>2.8666666666666667</v>
      </c>
      <c r="E207">
        <v>0.4</v>
      </c>
      <c r="F207">
        <v>2.2000000000000002</v>
      </c>
      <c r="G207" s="118">
        <f t="shared" si="26"/>
        <v>0.13953488372093023</v>
      </c>
      <c r="H207" s="119">
        <f t="shared" si="27"/>
        <v>0.76744186046511631</v>
      </c>
      <c r="K207" s="6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</row>
    <row r="208" spans="1:58" x14ac:dyDescent="0.2">
      <c r="A208" s="6">
        <v>1248</v>
      </c>
      <c r="B208" t="s">
        <v>59</v>
      </c>
      <c r="D208" s="117">
        <v>3.4</v>
      </c>
      <c r="E208">
        <v>2.2000000000000002</v>
      </c>
      <c r="F208">
        <v>2</v>
      </c>
      <c r="G208" s="118">
        <f t="shared" si="26"/>
        <v>0.6470588235294118</v>
      </c>
      <c r="H208" s="119">
        <f t="shared" si="27"/>
        <v>0.58823529411764708</v>
      </c>
      <c r="K208" s="6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</row>
    <row r="209" spans="1:58" x14ac:dyDescent="0.2">
      <c r="A209" s="6">
        <v>1253</v>
      </c>
      <c r="B209" t="s">
        <v>59</v>
      </c>
      <c r="D209" s="117">
        <v>0.66666666666666663</v>
      </c>
      <c r="E209">
        <v>0.4</v>
      </c>
      <c r="F209">
        <v>0.2</v>
      </c>
      <c r="G209" s="118">
        <f t="shared" si="26"/>
        <v>0.60000000000000009</v>
      </c>
      <c r="H209" s="119">
        <f t="shared" si="27"/>
        <v>0.30000000000000004</v>
      </c>
      <c r="K209" s="6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</row>
    <row r="210" spans="1:58" x14ac:dyDescent="0.2">
      <c r="A210" s="6">
        <v>1253</v>
      </c>
      <c r="B210" t="s">
        <v>59</v>
      </c>
      <c r="D210" s="117">
        <v>2.9833333333333334</v>
      </c>
      <c r="E210">
        <v>1.4</v>
      </c>
      <c r="F210">
        <v>0.8</v>
      </c>
      <c r="G210" s="118">
        <f t="shared" si="26"/>
        <v>0.46927374301675973</v>
      </c>
      <c r="H210" s="119">
        <f t="shared" si="27"/>
        <v>0.26815642458100558</v>
      </c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</row>
    <row r="211" spans="1:58" x14ac:dyDescent="0.2">
      <c r="A211" s="6">
        <v>1253</v>
      </c>
      <c r="B211" t="s">
        <v>59</v>
      </c>
      <c r="D211" s="117">
        <v>1.7833333333333334</v>
      </c>
      <c r="E211">
        <v>0.6</v>
      </c>
      <c r="F211">
        <v>0.8</v>
      </c>
      <c r="G211" s="118">
        <f t="shared" si="26"/>
        <v>0.3364485981308411</v>
      </c>
      <c r="H211" s="119">
        <f t="shared" si="27"/>
        <v>0.44859813084112149</v>
      </c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</row>
    <row r="212" spans="1:58" x14ac:dyDescent="0.2">
      <c r="A212">
        <v>1313</v>
      </c>
      <c r="B212" t="s">
        <v>59</v>
      </c>
      <c r="D212" s="117">
        <v>1.2333333333333334</v>
      </c>
      <c r="E212">
        <v>0</v>
      </c>
      <c r="F212">
        <v>0.6</v>
      </c>
      <c r="G212" s="118">
        <f t="shared" si="26"/>
        <v>0</v>
      </c>
      <c r="H212" s="119">
        <f t="shared" si="27"/>
        <v>0.48648648648648646</v>
      </c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</row>
    <row r="213" spans="1:58" x14ac:dyDescent="0.2">
      <c r="A213">
        <v>1313</v>
      </c>
      <c r="B213" t="s">
        <v>59</v>
      </c>
      <c r="D213" s="117">
        <v>1.0333333333333334</v>
      </c>
      <c r="E213">
        <v>0.4</v>
      </c>
      <c r="F213">
        <v>0</v>
      </c>
      <c r="G213" s="118">
        <f t="shared" si="26"/>
        <v>0.38709677419354838</v>
      </c>
      <c r="H213" s="119">
        <f t="shared" si="27"/>
        <v>0</v>
      </c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</row>
    <row r="214" spans="1:58" x14ac:dyDescent="0.2">
      <c r="A214">
        <v>1323</v>
      </c>
      <c r="B214" t="s">
        <v>59</v>
      </c>
      <c r="D214" s="117">
        <v>0.7</v>
      </c>
      <c r="E214">
        <v>0</v>
      </c>
      <c r="F214">
        <v>0</v>
      </c>
      <c r="G214" s="118">
        <f t="shared" si="26"/>
        <v>0</v>
      </c>
      <c r="H214" s="119">
        <f t="shared" si="27"/>
        <v>0</v>
      </c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</row>
    <row r="215" spans="1:58" x14ac:dyDescent="0.2">
      <c r="A215">
        <v>1323</v>
      </c>
      <c r="B215" t="s">
        <v>59</v>
      </c>
      <c r="D215" s="117">
        <v>0.33333333333333331</v>
      </c>
      <c r="E215">
        <v>0</v>
      </c>
      <c r="F215">
        <v>0</v>
      </c>
      <c r="G215" s="118">
        <f t="shared" si="26"/>
        <v>0</v>
      </c>
      <c r="H215" s="119">
        <f t="shared" si="27"/>
        <v>0</v>
      </c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</row>
    <row r="216" spans="1:58" x14ac:dyDescent="0.2">
      <c r="A216" s="124" t="s">
        <v>12</v>
      </c>
      <c r="B216" s="125">
        <f>COUNT(A200:A215)</f>
        <v>16</v>
      </c>
      <c r="C216" s="18" t="s">
        <v>11</v>
      </c>
      <c r="D216" s="99">
        <f>AVERAGE(D200:D215)</f>
        <v>2.3468750000000003</v>
      </c>
      <c r="E216" s="19">
        <f t="shared" ref="E216:H216" si="28">AVERAGE(E200:E215)</f>
        <v>1.6374999999999997</v>
      </c>
      <c r="F216" s="19">
        <f t="shared" si="28"/>
        <v>1.5375000000000003</v>
      </c>
      <c r="G216" s="43">
        <f t="shared" si="28"/>
        <v>0.56237885314333813</v>
      </c>
      <c r="H216" s="44">
        <f t="shared" si="28"/>
        <v>0.45475563780536504</v>
      </c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</row>
    <row r="217" spans="1:58" ht="17" thickBot="1" x14ac:dyDescent="0.25">
      <c r="A217" s="14" t="s">
        <v>60</v>
      </c>
      <c r="B217" s="126">
        <v>10</v>
      </c>
      <c r="C217" s="18" t="s">
        <v>13</v>
      </c>
      <c r="D217" s="100">
        <f>STDEV(D200:D215)/SQRT(COUNT(D200:D215)-1)</f>
        <v>0.48065341007558032</v>
      </c>
      <c r="E217" s="19">
        <f t="shared" ref="E217:H217" si="29">STDEV(E200:E215)/SQRT(COUNT(E200:E215)-1)</f>
        <v>0.53340624501614353</v>
      </c>
      <c r="F217" s="19">
        <f t="shared" si="29"/>
        <v>0.49735969545859532</v>
      </c>
      <c r="G217" s="46">
        <f t="shared" si="29"/>
        <v>0.1173197170234393</v>
      </c>
      <c r="H217" s="48">
        <f t="shared" si="29"/>
        <v>8.3203474694013221E-2</v>
      </c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</row>
    <row r="218" spans="1:58" ht="17" thickBot="1" x14ac:dyDescent="0.25">
      <c r="D218" s="127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</row>
    <row r="219" spans="1:58" x14ac:dyDescent="0.2">
      <c r="A219" s="115" t="s">
        <v>53</v>
      </c>
      <c r="B219" s="115" t="s">
        <v>4</v>
      </c>
      <c r="C219" s="115"/>
      <c r="D219" s="116" t="s">
        <v>54</v>
      </c>
      <c r="E219" s="115" t="s">
        <v>55</v>
      </c>
      <c r="F219" s="115" t="s">
        <v>56</v>
      </c>
      <c r="G219" s="56" t="s">
        <v>57</v>
      </c>
      <c r="H219" s="58" t="s">
        <v>58</v>
      </c>
    </row>
    <row r="220" spans="1:58" x14ac:dyDescent="0.2">
      <c r="A220">
        <v>1001</v>
      </c>
      <c r="B220" t="s">
        <v>61</v>
      </c>
      <c r="D220" s="117">
        <v>1.0666666666666667</v>
      </c>
      <c r="E220" s="13">
        <v>0</v>
      </c>
      <c r="F220">
        <v>0</v>
      </c>
      <c r="G220" s="118">
        <f t="shared" ref="G220:G238" si="30">E220/D220</f>
        <v>0</v>
      </c>
      <c r="H220" s="119">
        <f t="shared" ref="H220:H238" si="31">F220/D220</f>
        <v>0</v>
      </c>
    </row>
    <row r="221" spans="1:58" x14ac:dyDescent="0.2">
      <c r="A221">
        <v>1001</v>
      </c>
      <c r="B221" t="s">
        <v>61</v>
      </c>
      <c r="D221" s="117">
        <v>1.5666666666666667</v>
      </c>
      <c r="E221" s="13">
        <v>1.4</v>
      </c>
      <c r="F221">
        <v>1.4</v>
      </c>
      <c r="G221" s="118">
        <f t="shared" si="30"/>
        <v>0.8936170212765957</v>
      </c>
      <c r="H221" s="119">
        <f t="shared" si="31"/>
        <v>0.8936170212765957</v>
      </c>
    </row>
    <row r="222" spans="1:58" x14ac:dyDescent="0.2">
      <c r="A222">
        <v>1001</v>
      </c>
      <c r="B222" t="s">
        <v>61</v>
      </c>
      <c r="D222" s="117">
        <v>1.95</v>
      </c>
      <c r="E222" s="13">
        <v>1.8</v>
      </c>
      <c r="F222">
        <v>1.8</v>
      </c>
      <c r="G222" s="118">
        <f t="shared" si="30"/>
        <v>0.92307692307692313</v>
      </c>
      <c r="H222" s="119">
        <f t="shared" si="31"/>
        <v>0.92307692307692313</v>
      </c>
    </row>
    <row r="223" spans="1:58" x14ac:dyDescent="0.2">
      <c r="A223">
        <v>1029</v>
      </c>
      <c r="B223" t="s">
        <v>61</v>
      </c>
      <c r="D223" s="117">
        <v>2.65</v>
      </c>
      <c r="E223" s="13">
        <v>2.6</v>
      </c>
      <c r="F223">
        <v>2.6</v>
      </c>
      <c r="G223" s="118">
        <f t="shared" si="30"/>
        <v>0.98113207547169823</v>
      </c>
      <c r="H223" s="119">
        <f t="shared" si="31"/>
        <v>0.98113207547169823</v>
      </c>
    </row>
    <row r="224" spans="1:58" x14ac:dyDescent="0.2">
      <c r="A224">
        <v>1029</v>
      </c>
      <c r="B224" t="s">
        <v>61</v>
      </c>
      <c r="D224" s="117">
        <v>1.0666666666666667</v>
      </c>
      <c r="E224" s="13">
        <v>2</v>
      </c>
      <c r="F224">
        <v>2</v>
      </c>
      <c r="G224" s="118">
        <f t="shared" si="30"/>
        <v>1.875</v>
      </c>
      <c r="H224" s="119">
        <f t="shared" si="31"/>
        <v>1.875</v>
      </c>
    </row>
    <row r="225" spans="1:8" x14ac:dyDescent="0.2">
      <c r="A225">
        <v>1029</v>
      </c>
      <c r="B225" t="s">
        <v>61</v>
      </c>
      <c r="D225" s="117">
        <v>0.9</v>
      </c>
      <c r="E225" s="13">
        <v>0.8</v>
      </c>
      <c r="F225">
        <v>0.8</v>
      </c>
      <c r="G225" s="118">
        <f t="shared" si="30"/>
        <v>0.88888888888888895</v>
      </c>
      <c r="H225" s="119">
        <f t="shared" si="31"/>
        <v>0.88888888888888895</v>
      </c>
    </row>
    <row r="226" spans="1:8" x14ac:dyDescent="0.2">
      <c r="A226" s="121">
        <v>1045</v>
      </c>
      <c r="B226" s="121" t="s">
        <v>61</v>
      </c>
      <c r="C226" s="121"/>
      <c r="D226" s="117">
        <v>2.1333333333333333</v>
      </c>
      <c r="E226" s="13">
        <v>0.4</v>
      </c>
      <c r="F226">
        <v>0.4</v>
      </c>
      <c r="G226" s="118">
        <f t="shared" si="30"/>
        <v>0.1875</v>
      </c>
      <c r="H226" s="119">
        <f t="shared" si="31"/>
        <v>0.1875</v>
      </c>
    </row>
    <row r="227" spans="1:8" x14ac:dyDescent="0.2">
      <c r="A227" s="121">
        <v>1053</v>
      </c>
      <c r="B227" s="6" t="s">
        <v>61</v>
      </c>
      <c r="C227" s="6"/>
      <c r="D227" s="117">
        <v>0.98333333333333328</v>
      </c>
      <c r="E227" s="13">
        <v>0</v>
      </c>
      <c r="F227">
        <v>0</v>
      </c>
      <c r="G227" s="118">
        <f t="shared" si="30"/>
        <v>0</v>
      </c>
      <c r="H227" s="119">
        <f t="shared" si="31"/>
        <v>0</v>
      </c>
    </row>
    <row r="228" spans="1:8" x14ac:dyDescent="0.2">
      <c r="A228" s="121">
        <v>1987</v>
      </c>
      <c r="B228" t="s">
        <v>61</v>
      </c>
      <c r="D228" s="117">
        <v>4.95</v>
      </c>
      <c r="E228" s="13">
        <v>3</v>
      </c>
      <c r="F228">
        <v>3</v>
      </c>
      <c r="G228" s="118">
        <f t="shared" si="30"/>
        <v>0.60606060606060608</v>
      </c>
      <c r="H228" s="119">
        <f t="shared" si="31"/>
        <v>0.60606060606060608</v>
      </c>
    </row>
    <row r="229" spans="1:8" x14ac:dyDescent="0.2">
      <c r="A229" s="121">
        <v>1989</v>
      </c>
      <c r="B229" t="s">
        <v>61</v>
      </c>
      <c r="D229" s="117">
        <v>1.45</v>
      </c>
      <c r="E229" s="13">
        <v>1.4</v>
      </c>
      <c r="F229">
        <v>1.4</v>
      </c>
      <c r="G229" s="118">
        <f t="shared" si="30"/>
        <v>0.96551724137931028</v>
      </c>
      <c r="H229" s="119">
        <f t="shared" si="31"/>
        <v>0.96551724137931028</v>
      </c>
    </row>
    <row r="230" spans="1:8" x14ac:dyDescent="0.2">
      <c r="A230" s="121">
        <v>1999</v>
      </c>
      <c r="B230" t="s">
        <v>61</v>
      </c>
      <c r="D230" s="117">
        <v>4.45</v>
      </c>
      <c r="E230" s="13">
        <v>4.2</v>
      </c>
      <c r="F230">
        <v>4.2</v>
      </c>
      <c r="G230" s="118">
        <f t="shared" si="30"/>
        <v>0.9438202247191011</v>
      </c>
      <c r="H230" s="119">
        <f t="shared" si="31"/>
        <v>0.9438202247191011</v>
      </c>
    </row>
    <row r="231" spans="1:8" x14ac:dyDescent="0.2">
      <c r="A231" s="121">
        <v>4071</v>
      </c>
      <c r="B231" t="s">
        <v>61</v>
      </c>
      <c r="D231" s="117">
        <v>4.8666666666666663</v>
      </c>
      <c r="E231" s="13">
        <v>5.8</v>
      </c>
      <c r="F231">
        <v>5.8</v>
      </c>
      <c r="G231" s="118">
        <f t="shared" si="30"/>
        <v>1.1917808219178083</v>
      </c>
      <c r="H231" s="119">
        <f t="shared" si="31"/>
        <v>1.1917808219178083</v>
      </c>
    </row>
    <row r="232" spans="1:8" x14ac:dyDescent="0.2">
      <c r="A232" s="120">
        <v>4076</v>
      </c>
      <c r="B232" s="120" t="s">
        <v>61</v>
      </c>
      <c r="C232" s="120"/>
      <c r="D232" s="117">
        <v>0.48333333333333334</v>
      </c>
      <c r="E232" s="13">
        <v>0</v>
      </c>
      <c r="F232">
        <v>0</v>
      </c>
      <c r="G232" s="118">
        <f t="shared" si="30"/>
        <v>0</v>
      </c>
      <c r="H232" s="119">
        <f t="shared" si="31"/>
        <v>0</v>
      </c>
    </row>
    <row r="233" spans="1:8" x14ac:dyDescent="0.2">
      <c r="A233" s="121">
        <v>4077</v>
      </c>
      <c r="B233" s="120" t="s">
        <v>61</v>
      </c>
      <c r="C233" s="120"/>
      <c r="D233" s="117">
        <v>1.35</v>
      </c>
      <c r="E233" s="13">
        <v>0.2</v>
      </c>
      <c r="F233">
        <v>0.2</v>
      </c>
      <c r="G233" s="118">
        <f t="shared" si="30"/>
        <v>0.14814814814814814</v>
      </c>
      <c r="H233" s="119">
        <f t="shared" si="31"/>
        <v>0.14814814814814814</v>
      </c>
    </row>
    <row r="234" spans="1:8" x14ac:dyDescent="0.2">
      <c r="A234" s="121">
        <v>4077</v>
      </c>
      <c r="B234" t="s">
        <v>61</v>
      </c>
      <c r="D234" s="117">
        <v>1</v>
      </c>
      <c r="E234" s="13">
        <v>1.4</v>
      </c>
      <c r="F234">
        <v>1.4</v>
      </c>
      <c r="G234" s="118">
        <f t="shared" si="30"/>
        <v>1.4</v>
      </c>
      <c r="H234" s="119">
        <f t="shared" si="31"/>
        <v>1.4</v>
      </c>
    </row>
    <row r="235" spans="1:8" x14ac:dyDescent="0.2">
      <c r="A235" s="6">
        <v>1308</v>
      </c>
      <c r="B235" t="s">
        <v>61</v>
      </c>
      <c r="D235" s="117">
        <v>1.05</v>
      </c>
      <c r="E235" s="13">
        <v>1.8</v>
      </c>
      <c r="F235">
        <v>1.8</v>
      </c>
      <c r="G235" s="118">
        <f t="shared" si="30"/>
        <v>1.7142857142857142</v>
      </c>
      <c r="H235" s="119">
        <f t="shared" si="31"/>
        <v>1.7142857142857142</v>
      </c>
    </row>
    <row r="236" spans="1:8" x14ac:dyDescent="0.2">
      <c r="A236" s="6">
        <v>1305</v>
      </c>
      <c r="B236" t="s">
        <v>61</v>
      </c>
      <c r="D236" s="117">
        <v>1.4166666666666667</v>
      </c>
      <c r="E236" s="13">
        <v>0.4</v>
      </c>
      <c r="F236">
        <v>0.4</v>
      </c>
      <c r="G236" s="118">
        <f t="shared" si="30"/>
        <v>0.28235294117647058</v>
      </c>
      <c r="H236" s="119">
        <f t="shared" si="31"/>
        <v>0.28235294117647058</v>
      </c>
    </row>
    <row r="237" spans="1:8" x14ac:dyDescent="0.2">
      <c r="A237">
        <v>1322</v>
      </c>
      <c r="B237" s="120" t="s">
        <v>61</v>
      </c>
      <c r="D237" s="117">
        <v>1.95</v>
      </c>
      <c r="E237" s="13">
        <v>1</v>
      </c>
      <c r="F237">
        <v>1</v>
      </c>
      <c r="G237" s="118">
        <f t="shared" si="30"/>
        <v>0.51282051282051289</v>
      </c>
      <c r="H237" s="119">
        <f t="shared" si="31"/>
        <v>0.51282051282051289</v>
      </c>
    </row>
    <row r="238" spans="1:8" x14ac:dyDescent="0.2">
      <c r="A238">
        <v>1322</v>
      </c>
      <c r="B238" s="120" t="s">
        <v>61</v>
      </c>
      <c r="D238" s="117">
        <v>1.5833333333333333</v>
      </c>
      <c r="E238" s="13">
        <v>1.6</v>
      </c>
      <c r="F238">
        <v>1.6</v>
      </c>
      <c r="G238" s="118">
        <f t="shared" si="30"/>
        <v>1.0105263157894737</v>
      </c>
      <c r="H238" s="119">
        <f t="shared" si="31"/>
        <v>1.0105263157894737</v>
      </c>
    </row>
    <row r="239" spans="1:8" x14ac:dyDescent="0.2">
      <c r="A239" s="124" t="s">
        <v>12</v>
      </c>
      <c r="B239" s="125">
        <f>COUNT(A220:A238)</f>
        <v>19</v>
      </c>
      <c r="C239" s="128" t="s">
        <v>62</v>
      </c>
      <c r="D239" s="105">
        <f>AVERAGE(D220:D238)</f>
        <v>1.9403508771929829</v>
      </c>
      <c r="E239" s="26">
        <f t="shared" ref="E239:H239" si="32">AVERAGE(E220:E238)</f>
        <v>1.5684210526315789</v>
      </c>
      <c r="F239" s="26">
        <f t="shared" si="32"/>
        <v>1.5684210526315789</v>
      </c>
      <c r="G239" s="49">
        <f t="shared" si="32"/>
        <v>0.7644488123690133</v>
      </c>
      <c r="H239" s="50">
        <f t="shared" si="32"/>
        <v>0.7644488123690133</v>
      </c>
    </row>
    <row r="240" spans="1:8" ht="17" thickBot="1" x14ac:dyDescent="0.25">
      <c r="A240" s="14" t="s">
        <v>60</v>
      </c>
      <c r="B240" s="126">
        <v>13</v>
      </c>
      <c r="C240" s="129" t="s">
        <v>13</v>
      </c>
      <c r="D240" s="112">
        <f>STDEV(D220:D238)/SQRT(COUNT(D220:D238)-1)</f>
        <v>0.31873462680987408</v>
      </c>
      <c r="E240" s="26">
        <f t="shared" ref="E240:H240" si="33">STDEV(E220:E238)/SQRT(COUNT(E220:E238)-1)</f>
        <v>0.35668679690327787</v>
      </c>
      <c r="F240" s="26">
        <f t="shared" si="33"/>
        <v>0.35668679690327787</v>
      </c>
      <c r="G240" s="52">
        <f t="shared" si="33"/>
        <v>0.13317299991189582</v>
      </c>
      <c r="H240" s="54">
        <f t="shared" si="33"/>
        <v>0.13317299991189582</v>
      </c>
    </row>
    <row r="247" spans="1:26" ht="34" x14ac:dyDescent="0.4">
      <c r="A247" s="130" t="s">
        <v>68</v>
      </c>
      <c r="C247" s="8"/>
      <c r="F247" s="5"/>
      <c r="G247" s="5"/>
      <c r="H247" s="6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s="132" customFormat="1" ht="24" x14ac:dyDescent="0.3">
      <c r="A248" s="131" t="s">
        <v>69</v>
      </c>
    </row>
    <row r="251" spans="1:26" ht="15" customHeight="1" x14ac:dyDescent="0.2">
      <c r="A251" s="133" t="s">
        <v>70</v>
      </c>
      <c r="B251" s="133"/>
      <c r="C251" s="133"/>
      <c r="D251" s="133"/>
      <c r="E251" s="133"/>
      <c r="F251" s="133"/>
      <c r="G251" s="133"/>
      <c r="H251" s="133"/>
      <c r="I251" s="133"/>
    </row>
    <row r="252" spans="1:26" ht="33" thickBot="1" x14ac:dyDescent="0.25">
      <c r="A252" s="134" t="s">
        <v>71</v>
      </c>
      <c r="B252" s="134" t="s">
        <v>72</v>
      </c>
    </row>
    <row r="253" spans="1:26" ht="34" thickTop="1" thickBot="1" x14ac:dyDescent="0.25">
      <c r="A253" s="135" t="s">
        <v>73</v>
      </c>
      <c r="B253" s="136" t="s">
        <v>74</v>
      </c>
      <c r="C253" s="137" t="s">
        <v>75</v>
      </c>
      <c r="D253" s="137" t="s">
        <v>76</v>
      </c>
      <c r="E253" s="137" t="s">
        <v>77</v>
      </c>
      <c r="F253" s="137" t="s">
        <v>78</v>
      </c>
      <c r="G253" s="137" t="s">
        <v>79</v>
      </c>
      <c r="H253" s="137" t="s">
        <v>80</v>
      </c>
      <c r="I253" s="138" t="s">
        <v>81</v>
      </c>
    </row>
    <row r="254" spans="1:26" ht="33" thickTop="1" x14ac:dyDescent="0.2">
      <c r="A254" s="139" t="s">
        <v>82</v>
      </c>
      <c r="B254" s="140" t="s">
        <v>83</v>
      </c>
      <c r="C254" s="141">
        <v>3</v>
      </c>
      <c r="D254" s="142">
        <v>8013.9172916666685</v>
      </c>
      <c r="E254" s="142">
        <v>23.557916442367116</v>
      </c>
      <c r="F254" s="143">
        <v>3.3700637761655063E-10</v>
      </c>
      <c r="G254" s="143">
        <v>0.54084121478898917</v>
      </c>
      <c r="H254" s="142">
        <v>70.673749327101334</v>
      </c>
      <c r="I254" s="144">
        <v>0.999999984311427</v>
      </c>
    </row>
    <row r="255" spans="1:26" x14ac:dyDescent="0.2">
      <c r="A255" s="145" t="s">
        <v>84</v>
      </c>
      <c r="B255" s="146">
        <v>102352.00562500015</v>
      </c>
      <c r="C255" s="147">
        <v>1</v>
      </c>
      <c r="D255" s="148">
        <v>102352.00562500015</v>
      </c>
      <c r="E255" s="148">
        <v>300.87657614457123</v>
      </c>
      <c r="F255" s="149">
        <v>4.7090207472998095E-25</v>
      </c>
      <c r="G255" s="149">
        <v>0.83373816987234073</v>
      </c>
      <c r="H255" s="148">
        <v>300.87657614457123</v>
      </c>
      <c r="I255" s="150">
        <v>1</v>
      </c>
    </row>
    <row r="256" spans="1:26" x14ac:dyDescent="0.2">
      <c r="A256" s="151" t="s">
        <v>4</v>
      </c>
      <c r="B256" s="152">
        <v>862.89062500002001</v>
      </c>
      <c r="C256" s="153">
        <v>1</v>
      </c>
      <c r="D256" s="154">
        <v>862.89062500002001</v>
      </c>
      <c r="E256" s="154">
        <v>2.5365753729191254</v>
      </c>
      <c r="F256" s="155">
        <v>0.11649095958826432</v>
      </c>
      <c r="G256" s="155">
        <v>4.0561469152939345E-2</v>
      </c>
      <c r="H256" s="154">
        <v>2.5365753729191254</v>
      </c>
      <c r="I256" s="156">
        <v>0.34745273464883031</v>
      </c>
    </row>
    <row r="257" spans="1:9" x14ac:dyDescent="0.2">
      <c r="A257" s="157" t="s">
        <v>85</v>
      </c>
      <c r="B257" s="158">
        <v>22253.180625000005</v>
      </c>
      <c r="C257" s="159">
        <v>1</v>
      </c>
      <c r="D257" s="160">
        <v>22253.180625000005</v>
      </c>
      <c r="E257" s="160">
        <v>65.416019489717755</v>
      </c>
      <c r="F257" s="161">
        <v>3.4683762213568926E-11</v>
      </c>
      <c r="G257" s="161">
        <v>0.52159221569841718</v>
      </c>
      <c r="H257" s="160">
        <v>65.416019489717755</v>
      </c>
      <c r="I257" s="162">
        <v>0.99999999897753078</v>
      </c>
    </row>
    <row r="258" spans="1:9" ht="32" x14ac:dyDescent="0.2">
      <c r="A258" s="151" t="s">
        <v>86</v>
      </c>
      <c r="B258" s="152">
        <v>925.68062499999382</v>
      </c>
      <c r="C258" s="153">
        <v>1</v>
      </c>
      <c r="D258" s="154">
        <v>925.68062499999382</v>
      </c>
      <c r="E258" s="154">
        <v>2.7211544644645014</v>
      </c>
      <c r="F258" s="155">
        <v>0.10425266866231545</v>
      </c>
      <c r="G258" s="155">
        <v>4.3384955007583721E-2</v>
      </c>
      <c r="H258" s="154">
        <v>2.7211544644645014</v>
      </c>
      <c r="I258" s="156">
        <v>0.36831691687305512</v>
      </c>
    </row>
    <row r="259" spans="1:9" x14ac:dyDescent="0.2">
      <c r="A259" s="145" t="s">
        <v>87</v>
      </c>
      <c r="B259" s="146">
        <v>20410.762500000001</v>
      </c>
      <c r="C259" s="147">
        <v>60</v>
      </c>
      <c r="D259" s="148">
        <v>340.17937499999999</v>
      </c>
      <c r="E259" s="163"/>
      <c r="F259" s="163"/>
      <c r="G259" s="163"/>
      <c r="H259" s="163"/>
      <c r="I259" s="164"/>
    </row>
    <row r="260" spans="1:9" x14ac:dyDescent="0.2">
      <c r="A260" s="145" t="s">
        <v>88</v>
      </c>
      <c r="B260" s="146">
        <v>146804.51999999999</v>
      </c>
      <c r="C260" s="147">
        <v>64</v>
      </c>
      <c r="D260" s="163"/>
      <c r="E260" s="163"/>
      <c r="F260" s="163"/>
      <c r="G260" s="163"/>
      <c r="H260" s="163"/>
      <c r="I260" s="164"/>
    </row>
    <row r="261" spans="1:9" ht="33" thickBot="1" x14ac:dyDescent="0.25">
      <c r="A261" s="165" t="s">
        <v>89</v>
      </c>
      <c r="B261" s="166">
        <v>44452.514375000006</v>
      </c>
      <c r="C261" s="167">
        <v>63</v>
      </c>
      <c r="D261" s="168"/>
      <c r="E261" s="168"/>
      <c r="F261" s="168"/>
      <c r="G261" s="168"/>
      <c r="H261" s="168"/>
      <c r="I261" s="169"/>
    </row>
    <row r="262" spans="1:9" ht="17" thickTop="1" x14ac:dyDescent="0.2"/>
    <row r="263" spans="1:9" s="132" customFormat="1" ht="24" x14ac:dyDescent="0.3">
      <c r="A263" s="131" t="s">
        <v>90</v>
      </c>
    </row>
    <row r="264" spans="1:9" s="6" customFormat="1" ht="24" x14ac:dyDescent="0.3">
      <c r="A264" s="170"/>
    </row>
    <row r="265" spans="1:9" s="6" customFormat="1" ht="25" thickBot="1" x14ac:dyDescent="0.35">
      <c r="A265" s="170"/>
      <c r="C265" s="171" t="s">
        <v>91</v>
      </c>
      <c r="D265" s="171"/>
      <c r="E265" s="171"/>
    </row>
    <row r="266" spans="1:9" s="6" customFormat="1" ht="26" thickTop="1" thickBot="1" x14ac:dyDescent="0.35">
      <c r="A266" s="170"/>
      <c r="C266" s="172" t="s">
        <v>92</v>
      </c>
      <c r="D266" s="173"/>
      <c r="E266" s="174" t="s">
        <v>93</v>
      </c>
    </row>
    <row r="267" spans="1:9" s="6" customFormat="1" ht="25" thickTop="1" x14ac:dyDescent="0.3">
      <c r="A267" s="170"/>
      <c r="C267" s="175" t="s">
        <v>94</v>
      </c>
      <c r="D267" s="176" t="s">
        <v>95</v>
      </c>
      <c r="E267" s="177">
        <v>30.5</v>
      </c>
    </row>
    <row r="268" spans="1:9" s="6" customFormat="1" ht="24" x14ac:dyDescent="0.3">
      <c r="A268" s="170"/>
      <c r="C268" s="178"/>
      <c r="D268" s="179" t="s">
        <v>96</v>
      </c>
      <c r="E268" s="180">
        <v>85.5</v>
      </c>
    </row>
    <row r="269" spans="1:9" s="6" customFormat="1" ht="24" x14ac:dyDescent="0.3">
      <c r="A269" s="170"/>
      <c r="C269" s="181"/>
      <c r="D269" s="182" t="s">
        <v>97</v>
      </c>
      <c r="E269" s="183">
        <v>-1.4751710131616229</v>
      </c>
    </row>
    <row r="270" spans="1:9" s="6" customFormat="1" ht="24" x14ac:dyDescent="0.3">
      <c r="A270" s="170"/>
      <c r="C270" s="178"/>
      <c r="D270" s="184" t="s">
        <v>98</v>
      </c>
      <c r="E270" s="185">
        <v>0.14016657243246242</v>
      </c>
    </row>
    <row r="271" spans="1:9" s="6" customFormat="1" ht="24" x14ac:dyDescent="0.3">
      <c r="A271" s="170"/>
      <c r="C271" s="181"/>
      <c r="D271" s="182" t="s">
        <v>99</v>
      </c>
      <c r="E271" s="186" t="s">
        <v>100</v>
      </c>
    </row>
    <row r="272" spans="1:9" s="6" customFormat="1" ht="24" x14ac:dyDescent="0.3">
      <c r="A272" s="170"/>
      <c r="C272" s="181" t="s">
        <v>101</v>
      </c>
      <c r="D272" s="182" t="s">
        <v>95</v>
      </c>
      <c r="E272" s="183">
        <v>48</v>
      </c>
    </row>
    <row r="273" spans="1:23" s="6" customFormat="1" ht="24" x14ac:dyDescent="0.3">
      <c r="A273" s="170"/>
      <c r="C273" s="178"/>
      <c r="D273" s="179" t="s">
        <v>96</v>
      </c>
      <c r="E273" s="180">
        <v>103</v>
      </c>
    </row>
    <row r="274" spans="1:23" s="6" customFormat="1" ht="24" x14ac:dyDescent="0.3">
      <c r="A274" s="170"/>
      <c r="C274" s="178"/>
      <c r="D274" s="179" t="s">
        <v>97</v>
      </c>
      <c r="E274" s="187">
        <v>-0.15118578920369088</v>
      </c>
    </row>
    <row r="275" spans="1:23" s="6" customFormat="1" ht="24" x14ac:dyDescent="0.3">
      <c r="A275" s="170"/>
      <c r="C275" s="178"/>
      <c r="D275" s="184" t="s">
        <v>98</v>
      </c>
      <c r="E275" s="185">
        <v>0.87982916001182976</v>
      </c>
    </row>
    <row r="276" spans="1:23" s="6" customFormat="1" ht="25" thickBot="1" x14ac:dyDescent="0.35">
      <c r="A276" s="170"/>
      <c r="C276" s="188"/>
      <c r="D276" s="189" t="s">
        <v>99</v>
      </c>
      <c r="E276" s="190" t="s">
        <v>102</v>
      </c>
    </row>
    <row r="277" spans="1:23" ht="17" thickTop="1" x14ac:dyDescent="0.2"/>
    <row r="278" spans="1:23" s="132" customFormat="1" ht="24" x14ac:dyDescent="0.3">
      <c r="A278" s="131" t="s">
        <v>103</v>
      </c>
    </row>
    <row r="280" spans="1:23" ht="24" x14ac:dyDescent="0.3">
      <c r="A280" s="191" t="s">
        <v>104</v>
      </c>
      <c r="M280" s="191" t="s">
        <v>101</v>
      </c>
    </row>
    <row r="282" spans="1:23" ht="15" customHeight="1" x14ac:dyDescent="0.2">
      <c r="A282" s="192" t="s">
        <v>105</v>
      </c>
      <c r="B282" s="192"/>
      <c r="C282" s="192"/>
      <c r="D282" s="192"/>
      <c r="E282" s="192"/>
      <c r="F282" s="192"/>
      <c r="G282" s="192"/>
      <c r="H282" s="192"/>
      <c r="I282" s="192"/>
      <c r="J282" s="192"/>
      <c r="N282" s="192" t="s">
        <v>105</v>
      </c>
      <c r="O282" s="192"/>
      <c r="P282" s="192"/>
      <c r="Q282" s="192"/>
      <c r="R282" s="192"/>
      <c r="S282" s="192"/>
      <c r="T282" s="192"/>
      <c r="U282" s="192"/>
      <c r="V282" s="192"/>
      <c r="W282" s="192"/>
    </row>
    <row r="283" spans="1:23" ht="33" thickBot="1" x14ac:dyDescent="0.25">
      <c r="A283" s="193" t="s">
        <v>106</v>
      </c>
      <c r="B283" s="193" t="s">
        <v>107</v>
      </c>
      <c r="N283" s="193" t="s">
        <v>106</v>
      </c>
      <c r="O283" s="193" t="s">
        <v>107</v>
      </c>
    </row>
    <row r="284" spans="1:23" ht="50" thickTop="1" thickBot="1" x14ac:dyDescent="0.25">
      <c r="A284" s="194" t="s">
        <v>73</v>
      </c>
      <c r="B284" s="195"/>
      <c r="C284" s="196" t="s">
        <v>74</v>
      </c>
      <c r="D284" s="197" t="s">
        <v>75</v>
      </c>
      <c r="E284" s="197" t="s">
        <v>76</v>
      </c>
      <c r="F284" s="197" t="s">
        <v>77</v>
      </c>
      <c r="G284" s="197" t="s">
        <v>78</v>
      </c>
      <c r="H284" s="197" t="s">
        <v>79</v>
      </c>
      <c r="I284" s="197" t="s">
        <v>80</v>
      </c>
      <c r="J284" s="198" t="s">
        <v>81</v>
      </c>
      <c r="N284" s="194" t="s">
        <v>73</v>
      </c>
      <c r="O284" s="199"/>
      <c r="P284" s="196" t="s">
        <v>74</v>
      </c>
      <c r="Q284" s="197" t="s">
        <v>75</v>
      </c>
      <c r="R284" s="197" t="s">
        <v>76</v>
      </c>
      <c r="S284" s="197" t="s">
        <v>77</v>
      </c>
      <c r="T284" s="197" t="s">
        <v>78</v>
      </c>
      <c r="U284" s="197" t="s">
        <v>79</v>
      </c>
      <c r="V284" s="197" t="s">
        <v>80</v>
      </c>
      <c r="W284" s="198" t="s">
        <v>81</v>
      </c>
    </row>
    <row r="285" spans="1:23" ht="33" thickTop="1" x14ac:dyDescent="0.2">
      <c r="A285" s="200" t="s">
        <v>108</v>
      </c>
      <c r="B285" s="201" t="s">
        <v>109</v>
      </c>
      <c r="C285" s="202">
        <v>2855.161375000001</v>
      </c>
      <c r="D285" s="203">
        <v>3</v>
      </c>
      <c r="E285" s="204">
        <v>951.72045833333368</v>
      </c>
      <c r="F285" s="204">
        <v>20.937310172140467</v>
      </c>
      <c r="G285" s="205">
        <v>3.966186151339243E-9</v>
      </c>
      <c r="H285" s="205">
        <v>0.53771845254788686</v>
      </c>
      <c r="I285" s="204">
        <v>62.811930516421391</v>
      </c>
      <c r="J285" s="206">
        <v>0.99999977570761811</v>
      </c>
      <c r="N285" s="200" t="s">
        <v>108</v>
      </c>
      <c r="O285" s="201" t="s">
        <v>109</v>
      </c>
      <c r="P285" s="202">
        <v>3081.2639999999974</v>
      </c>
      <c r="Q285" s="203">
        <v>3</v>
      </c>
      <c r="R285" s="204">
        <v>1027.0879999999991</v>
      </c>
      <c r="S285" s="204">
        <v>7.7301274083671219</v>
      </c>
      <c r="T285" s="205">
        <v>2.190072606294999E-4</v>
      </c>
      <c r="U285" s="205">
        <v>0.30043098060421497</v>
      </c>
      <c r="V285" s="204">
        <v>23.190382225101366</v>
      </c>
      <c r="W285" s="206">
        <v>0.983221995227053</v>
      </c>
    </row>
    <row r="286" spans="1:23" ht="32" x14ac:dyDescent="0.2">
      <c r="A286" s="207"/>
      <c r="B286" s="208" t="s">
        <v>110</v>
      </c>
      <c r="C286" s="209">
        <v>2855.161375000001</v>
      </c>
      <c r="D286" s="210">
        <v>1.7415312146779343</v>
      </c>
      <c r="E286" s="210">
        <v>1639.4546080691487</v>
      </c>
      <c r="F286" s="210">
        <v>20.937310172140464</v>
      </c>
      <c r="G286" s="211">
        <v>3.8468425078771851E-6</v>
      </c>
      <c r="H286" s="211">
        <v>0.53771845254788686</v>
      </c>
      <c r="I286" s="210">
        <v>36.46297921617645</v>
      </c>
      <c r="J286" s="212">
        <v>0.99978792764936941</v>
      </c>
      <c r="N286" s="207"/>
      <c r="O286" s="208" t="s">
        <v>110</v>
      </c>
      <c r="P286" s="209">
        <v>3081.2639999999974</v>
      </c>
      <c r="Q286" s="210">
        <v>2.139037153563196</v>
      </c>
      <c r="R286" s="210">
        <v>1440.4911082854476</v>
      </c>
      <c r="S286" s="210">
        <v>7.7301274083671228</v>
      </c>
      <c r="T286" s="211">
        <v>1.2176373057610308E-3</v>
      </c>
      <c r="U286" s="211">
        <v>0.30043098060421497</v>
      </c>
      <c r="V286" s="210">
        <v>16.535029728274456</v>
      </c>
      <c r="W286" s="212">
        <v>0.9433817316303782</v>
      </c>
    </row>
    <row r="287" spans="1:23" x14ac:dyDescent="0.2">
      <c r="A287" s="213"/>
      <c r="B287" s="214" t="s">
        <v>111</v>
      </c>
      <c r="C287" s="215">
        <v>2855.161375000001</v>
      </c>
      <c r="D287" s="216">
        <v>2.0192937432827467</v>
      </c>
      <c r="E287" s="216">
        <v>1413.9405841759269</v>
      </c>
      <c r="F287" s="216">
        <v>20.937310172140467</v>
      </c>
      <c r="G287" s="217">
        <v>8.3630082084945901E-7</v>
      </c>
      <c r="H287" s="217">
        <v>0.53771845254788686</v>
      </c>
      <c r="I287" s="216">
        <v>42.278579431773451</v>
      </c>
      <c r="J287" s="218">
        <v>0.99995137863509209</v>
      </c>
      <c r="N287" s="213"/>
      <c r="O287" s="214" t="s">
        <v>111</v>
      </c>
      <c r="P287" s="215">
        <v>3081.2639999999974</v>
      </c>
      <c r="Q287" s="216">
        <v>2.5711391840518303</v>
      </c>
      <c r="R287" s="216">
        <v>1198.4042011853544</v>
      </c>
      <c r="S287" s="216">
        <v>7.7301274083671254</v>
      </c>
      <c r="T287" s="217">
        <v>5.1312477030370136E-4</v>
      </c>
      <c r="U287" s="217">
        <v>0.30043098060421497</v>
      </c>
      <c r="V287" s="216">
        <v>19.87523347736574</v>
      </c>
      <c r="W287" s="218">
        <v>0.96901669133297774</v>
      </c>
    </row>
    <row r="288" spans="1:23" ht="32" x14ac:dyDescent="0.2">
      <c r="A288" s="213"/>
      <c r="B288" s="214" t="s">
        <v>112</v>
      </c>
      <c r="C288" s="215">
        <v>2855.161375000001</v>
      </c>
      <c r="D288" s="216">
        <v>1</v>
      </c>
      <c r="E288" s="216">
        <v>2855.161375000001</v>
      </c>
      <c r="F288" s="216">
        <v>20.937310172140464</v>
      </c>
      <c r="G288" s="217">
        <v>2.3443517307296052E-4</v>
      </c>
      <c r="H288" s="217">
        <v>0.53771845254788686</v>
      </c>
      <c r="I288" s="216">
        <v>20.937310172140464</v>
      </c>
      <c r="J288" s="218">
        <v>0.99086970863771695</v>
      </c>
      <c r="N288" s="213"/>
      <c r="O288" s="214" t="s">
        <v>112</v>
      </c>
      <c r="P288" s="215">
        <v>3081.2639999999974</v>
      </c>
      <c r="Q288" s="216">
        <v>1</v>
      </c>
      <c r="R288" s="216">
        <v>3081.2639999999974</v>
      </c>
      <c r="S288" s="216">
        <v>7.7301274083671228</v>
      </c>
      <c r="T288" s="217">
        <v>1.2346378694257911E-2</v>
      </c>
      <c r="U288" s="217">
        <v>0.30043098060421497</v>
      </c>
      <c r="V288" s="216">
        <v>7.7301274083671228</v>
      </c>
      <c r="W288" s="218">
        <v>0.74845636001526072</v>
      </c>
    </row>
    <row r="289" spans="1:28" ht="32" x14ac:dyDescent="0.2">
      <c r="A289" s="213" t="s">
        <v>113</v>
      </c>
      <c r="B289" s="219" t="s">
        <v>109</v>
      </c>
      <c r="C289" s="220">
        <v>887.18237500000077</v>
      </c>
      <c r="D289" s="221">
        <v>3</v>
      </c>
      <c r="E289" s="222">
        <v>295.72745833333357</v>
      </c>
      <c r="F289" s="222">
        <v>6.5058363170912701</v>
      </c>
      <c r="G289" s="223">
        <v>7.7316371917185347E-4</v>
      </c>
      <c r="H289" s="223">
        <v>0.26548109735613717</v>
      </c>
      <c r="I289" s="222">
        <v>19.517508951273808</v>
      </c>
      <c r="J289" s="224">
        <v>0.96045238860096438</v>
      </c>
      <c r="N289" s="213" t="s">
        <v>113</v>
      </c>
      <c r="O289" s="208" t="s">
        <v>109</v>
      </c>
      <c r="P289" s="209">
        <v>809.17400000000032</v>
      </c>
      <c r="Q289" s="225">
        <v>3</v>
      </c>
      <c r="R289" s="210">
        <v>269.72466666666679</v>
      </c>
      <c r="S289" s="210">
        <v>2.0300169396514112</v>
      </c>
      <c r="T289" s="211">
        <v>0.12054654923987279</v>
      </c>
      <c r="U289" s="211">
        <v>0.10134873803490355</v>
      </c>
      <c r="V289" s="210">
        <v>6.0900508189542339</v>
      </c>
      <c r="W289" s="212">
        <v>0.49284465347040152</v>
      </c>
    </row>
    <row r="290" spans="1:28" ht="32" customHeight="1" x14ac:dyDescent="0.2">
      <c r="A290" s="207"/>
      <c r="B290" s="208" t="s">
        <v>110</v>
      </c>
      <c r="C290" s="209">
        <v>887.18237500000077</v>
      </c>
      <c r="D290" s="210">
        <v>1.7415312146779343</v>
      </c>
      <c r="E290" s="210">
        <v>509.42662843058463</v>
      </c>
      <c r="F290" s="210">
        <v>6.5058363170912692</v>
      </c>
      <c r="G290" s="211">
        <v>5.9061599477243012E-3</v>
      </c>
      <c r="H290" s="211">
        <v>0.26548109735613717</v>
      </c>
      <c r="I290" s="210">
        <v>11.330117023799776</v>
      </c>
      <c r="J290" s="212">
        <v>0.84513706207179362</v>
      </c>
      <c r="N290" s="213"/>
      <c r="O290" s="214" t="s">
        <v>110</v>
      </c>
      <c r="P290" s="215">
        <v>809.17400000000032</v>
      </c>
      <c r="Q290" s="216">
        <v>2.139037153563196</v>
      </c>
      <c r="R290" s="216">
        <v>378.28889444584115</v>
      </c>
      <c r="S290" s="216">
        <v>2.0300169396514112</v>
      </c>
      <c r="T290" s="217">
        <v>0.1423360118579215</v>
      </c>
      <c r="U290" s="217">
        <v>0.10134873803490355</v>
      </c>
      <c r="V290" s="216">
        <v>4.3422816562770246</v>
      </c>
      <c r="W290" s="218">
        <v>0.406128174831626</v>
      </c>
    </row>
    <row r="291" spans="1:28" ht="40" customHeight="1" x14ac:dyDescent="0.2">
      <c r="A291" s="213"/>
      <c r="B291" s="214" t="s">
        <v>111</v>
      </c>
      <c r="C291" s="215">
        <v>887.18237500000077</v>
      </c>
      <c r="D291" s="216">
        <v>2.0192937432827467</v>
      </c>
      <c r="E291" s="216">
        <v>439.35280736210115</v>
      </c>
      <c r="F291" s="216">
        <v>6.505836317091271</v>
      </c>
      <c r="G291" s="217">
        <v>3.7533382278614313E-3</v>
      </c>
      <c r="H291" s="217">
        <v>0.26548109735613717</v>
      </c>
      <c r="I291" s="216">
        <v>13.13719456992407</v>
      </c>
      <c r="J291" s="218">
        <v>0.88428645447061527</v>
      </c>
      <c r="N291" s="213"/>
      <c r="O291" s="214" t="s">
        <v>111</v>
      </c>
      <c r="P291" s="215">
        <v>809.17400000000032</v>
      </c>
      <c r="Q291" s="216">
        <v>2.5711391840518303</v>
      </c>
      <c r="R291" s="216">
        <v>314.71419556713062</v>
      </c>
      <c r="S291" s="216">
        <v>2.0300169396514121</v>
      </c>
      <c r="T291" s="217">
        <v>0.13102834736806357</v>
      </c>
      <c r="U291" s="217">
        <v>0.10134873803490355</v>
      </c>
      <c r="V291" s="216">
        <v>5.2194560978267246</v>
      </c>
      <c r="W291" s="218">
        <v>0.45109192784444208</v>
      </c>
    </row>
    <row r="292" spans="1:28" ht="32" x14ac:dyDescent="0.2">
      <c r="A292" s="213"/>
      <c r="B292" s="214" t="s">
        <v>112</v>
      </c>
      <c r="C292" s="215">
        <v>887.18237500000077</v>
      </c>
      <c r="D292" s="216">
        <v>1</v>
      </c>
      <c r="E292" s="216">
        <v>887.18237500000077</v>
      </c>
      <c r="F292" s="216">
        <v>6.5058363170912701</v>
      </c>
      <c r="G292" s="217">
        <v>2.0072297334967078E-2</v>
      </c>
      <c r="H292" s="217">
        <v>0.26548109735613717</v>
      </c>
      <c r="I292" s="216">
        <v>6.5058363170912692</v>
      </c>
      <c r="J292" s="218">
        <v>0.67471701388731464</v>
      </c>
      <c r="N292" s="213"/>
      <c r="O292" s="214" t="s">
        <v>112</v>
      </c>
      <c r="P292" s="215">
        <v>809.17400000000032</v>
      </c>
      <c r="Q292" s="216">
        <v>1</v>
      </c>
      <c r="R292" s="216">
        <v>809.17400000000032</v>
      </c>
      <c r="S292" s="216">
        <v>2.0300169396514112</v>
      </c>
      <c r="T292" s="217">
        <v>0.17132729745100564</v>
      </c>
      <c r="U292" s="217">
        <v>0.10134873803490355</v>
      </c>
      <c r="V292" s="216">
        <v>2.0300169396514112</v>
      </c>
      <c r="W292" s="218">
        <v>0.27117826347677421</v>
      </c>
    </row>
    <row r="293" spans="1:28" ht="32" x14ac:dyDescent="0.2">
      <c r="A293" s="213" t="s">
        <v>114</v>
      </c>
      <c r="B293" s="208" t="s">
        <v>109</v>
      </c>
      <c r="C293" s="209">
        <v>2454.6087500000012</v>
      </c>
      <c r="D293" s="225">
        <v>54</v>
      </c>
      <c r="E293" s="210">
        <v>45.455717592592613</v>
      </c>
      <c r="F293" s="226"/>
      <c r="G293" s="226"/>
      <c r="H293" s="226"/>
      <c r="I293" s="226"/>
      <c r="J293" s="227"/>
      <c r="N293" s="213" t="s">
        <v>114</v>
      </c>
      <c r="O293" s="214" t="s">
        <v>109</v>
      </c>
      <c r="P293" s="215">
        <v>7174.8820000000042</v>
      </c>
      <c r="Q293" s="228">
        <v>54</v>
      </c>
      <c r="R293" s="216">
        <v>132.86818518518527</v>
      </c>
      <c r="S293" s="229"/>
      <c r="T293" s="229"/>
      <c r="U293" s="229"/>
      <c r="V293" s="229"/>
      <c r="W293" s="230"/>
      <c r="Y293" s="132"/>
      <c r="Z293" s="132"/>
      <c r="AA293" s="132"/>
      <c r="AB293" s="132"/>
    </row>
    <row r="294" spans="1:28" ht="32" x14ac:dyDescent="0.2">
      <c r="A294" s="207"/>
      <c r="B294" s="208" t="s">
        <v>110</v>
      </c>
      <c r="C294" s="209">
        <v>2454.6087500000012</v>
      </c>
      <c r="D294" s="210">
        <v>31.347561864202813</v>
      </c>
      <c r="E294" s="210">
        <v>78.303019566029761</v>
      </c>
      <c r="F294" s="226"/>
      <c r="G294" s="226"/>
      <c r="H294" s="226"/>
      <c r="I294" s="226"/>
      <c r="J294" s="227"/>
      <c r="N294" s="207"/>
      <c r="O294" s="208" t="s">
        <v>110</v>
      </c>
      <c r="P294" s="209">
        <v>7174.8820000000042</v>
      </c>
      <c r="Q294" s="210">
        <v>38.502668764137525</v>
      </c>
      <c r="R294" s="210">
        <v>186.34765407957622</v>
      </c>
      <c r="S294" s="226"/>
      <c r="T294" s="226"/>
      <c r="U294" s="226"/>
      <c r="V294" s="226"/>
      <c r="W294" s="227"/>
    </row>
    <row r="295" spans="1:28" x14ac:dyDescent="0.2">
      <c r="A295" s="207"/>
      <c r="B295" s="208" t="s">
        <v>111</v>
      </c>
      <c r="C295" s="209">
        <v>2454.6087500000012</v>
      </c>
      <c r="D295" s="210">
        <v>36.347287379089444</v>
      </c>
      <c r="E295" s="210">
        <v>67.532102860917618</v>
      </c>
      <c r="F295" s="226"/>
      <c r="G295" s="226"/>
      <c r="H295" s="226"/>
      <c r="I295" s="226"/>
      <c r="J295" s="227"/>
      <c r="N295" s="207"/>
      <c r="O295" s="208" t="s">
        <v>111</v>
      </c>
      <c r="P295" s="209">
        <v>7174.8820000000042</v>
      </c>
      <c r="Q295" s="210">
        <v>46.280505312932952</v>
      </c>
      <c r="R295" s="210">
        <v>155.03032975733313</v>
      </c>
      <c r="S295" s="226"/>
      <c r="T295" s="226"/>
      <c r="U295" s="226"/>
      <c r="V295" s="226"/>
      <c r="W295" s="227"/>
    </row>
    <row r="296" spans="1:28" ht="33" thickBot="1" x14ac:dyDescent="0.25">
      <c r="A296" s="231"/>
      <c r="B296" s="232" t="s">
        <v>112</v>
      </c>
      <c r="C296" s="233">
        <v>2454.6087500000012</v>
      </c>
      <c r="D296" s="234">
        <v>18</v>
      </c>
      <c r="E296" s="234">
        <v>136.36715277777785</v>
      </c>
      <c r="F296" s="235"/>
      <c r="G296" s="235"/>
      <c r="H296" s="235"/>
      <c r="I296" s="235"/>
      <c r="J296" s="236"/>
      <c r="N296" s="231"/>
      <c r="O296" s="232" t="s">
        <v>112</v>
      </c>
      <c r="P296" s="233">
        <v>7174.8820000000042</v>
      </c>
      <c r="Q296" s="234">
        <v>18</v>
      </c>
      <c r="R296" s="234">
        <v>398.60455555555581</v>
      </c>
      <c r="S296" s="235"/>
      <c r="T296" s="235"/>
      <c r="U296" s="235"/>
      <c r="V296" s="235"/>
      <c r="W296" s="236"/>
    </row>
    <row r="297" spans="1:28" ht="17" thickTop="1" x14ac:dyDescent="0.2"/>
    <row r="299" spans="1:28" x14ac:dyDescent="0.2">
      <c r="A299" s="192" t="s">
        <v>115</v>
      </c>
      <c r="B299" s="192"/>
      <c r="C299" s="192"/>
      <c r="D299" s="192"/>
      <c r="E299" s="192"/>
      <c r="F299" s="192"/>
      <c r="G299" s="192"/>
      <c r="H299" s="192"/>
      <c r="I299" s="192"/>
      <c r="O299" s="192" t="s">
        <v>115</v>
      </c>
      <c r="P299" s="192"/>
      <c r="Q299" s="192"/>
      <c r="R299" s="192"/>
      <c r="S299" s="192"/>
      <c r="T299" s="192"/>
      <c r="U299" s="192"/>
      <c r="V299" s="192"/>
      <c r="W299" s="192"/>
    </row>
    <row r="300" spans="1:28" ht="32" x14ac:dyDescent="0.2">
      <c r="A300" s="193" t="s">
        <v>106</v>
      </c>
      <c r="B300" s="193" t="s">
        <v>107</v>
      </c>
      <c r="O300" s="193" t="s">
        <v>106</v>
      </c>
      <c r="P300" s="193" t="s">
        <v>107</v>
      </c>
    </row>
    <row r="301" spans="1:28" ht="49" thickBot="1" x14ac:dyDescent="0.25">
      <c r="A301" s="193" t="s">
        <v>116</v>
      </c>
      <c r="B301" s="193" t="s">
        <v>62</v>
      </c>
      <c r="O301" s="193" t="s">
        <v>116</v>
      </c>
      <c r="P301" s="193" t="s">
        <v>62</v>
      </c>
    </row>
    <row r="302" spans="1:28" ht="34" thickTop="1" thickBot="1" x14ac:dyDescent="0.25">
      <c r="A302" s="237" t="s">
        <v>73</v>
      </c>
      <c r="B302" s="196" t="s">
        <v>74</v>
      </c>
      <c r="C302" s="197" t="s">
        <v>75</v>
      </c>
      <c r="D302" s="197" t="s">
        <v>76</v>
      </c>
      <c r="E302" s="197" t="s">
        <v>77</v>
      </c>
      <c r="F302" s="197" t="s">
        <v>78</v>
      </c>
      <c r="G302" s="197" t="s">
        <v>79</v>
      </c>
      <c r="H302" s="197" t="s">
        <v>80</v>
      </c>
      <c r="I302" s="198" t="s">
        <v>81</v>
      </c>
      <c r="O302" s="237" t="s">
        <v>73</v>
      </c>
      <c r="P302" s="196" t="s">
        <v>74</v>
      </c>
      <c r="Q302" s="197" t="s">
        <v>75</v>
      </c>
      <c r="R302" s="197" t="s">
        <v>76</v>
      </c>
      <c r="S302" s="197" t="s">
        <v>77</v>
      </c>
      <c r="T302" s="197" t="s">
        <v>78</v>
      </c>
      <c r="U302" s="197" t="s">
        <v>79</v>
      </c>
      <c r="V302" s="197" t="s">
        <v>80</v>
      </c>
      <c r="W302" s="198" t="s">
        <v>81</v>
      </c>
    </row>
    <row r="303" spans="1:28" ht="17" thickTop="1" x14ac:dyDescent="0.2">
      <c r="A303" s="238" t="s">
        <v>84</v>
      </c>
      <c r="B303" s="239">
        <v>56823.130125000018</v>
      </c>
      <c r="C303" s="240">
        <v>1</v>
      </c>
      <c r="D303" s="241">
        <v>56823.130125000018</v>
      </c>
      <c r="E303" s="241">
        <v>53.377365420560217</v>
      </c>
      <c r="F303" s="242">
        <v>8.7040190365922137E-7</v>
      </c>
      <c r="G303" s="242">
        <v>0.74781921560227405</v>
      </c>
      <c r="H303" s="241">
        <v>53.37736542056021</v>
      </c>
      <c r="I303" s="243">
        <v>0.99999956831510806</v>
      </c>
      <c r="O303" s="238" t="s">
        <v>84</v>
      </c>
      <c r="P303" s="239">
        <v>67326.407999999996</v>
      </c>
      <c r="Q303" s="240">
        <v>1</v>
      </c>
      <c r="R303" s="241">
        <v>67326.407999999996</v>
      </c>
      <c r="S303" s="241">
        <v>47.884445318991801</v>
      </c>
      <c r="T303" s="242">
        <v>1.8118876648732464E-6</v>
      </c>
      <c r="U303" s="242">
        <v>0.72679439110628241</v>
      </c>
      <c r="V303" s="241">
        <v>47.884445318991808</v>
      </c>
      <c r="W303" s="243">
        <v>0.99999743209156167</v>
      </c>
    </row>
    <row r="304" spans="1:28" x14ac:dyDescent="0.2">
      <c r="A304" s="244" t="s">
        <v>4</v>
      </c>
      <c r="B304" s="245">
        <v>5384.1211250000042</v>
      </c>
      <c r="C304" s="246">
        <v>1</v>
      </c>
      <c r="D304" s="247">
        <v>5384.1211250000042</v>
      </c>
      <c r="E304" s="247">
        <v>5.0576270635827258</v>
      </c>
      <c r="F304" s="248">
        <v>3.7276190680557701E-2</v>
      </c>
      <c r="G304" s="248">
        <v>0.21934724894439614</v>
      </c>
      <c r="H304" s="247">
        <v>5.0576270635827258</v>
      </c>
      <c r="I304" s="249">
        <v>0.5667824509839634</v>
      </c>
      <c r="O304" s="244" t="s">
        <v>4</v>
      </c>
      <c r="P304" s="245">
        <v>6415.3620000000055</v>
      </c>
      <c r="Q304" s="246">
        <v>1</v>
      </c>
      <c r="R304" s="247">
        <v>6415.3620000000055</v>
      </c>
      <c r="S304" s="247">
        <v>4.5627868768899447</v>
      </c>
      <c r="T304" s="248">
        <v>4.6662663371517359E-2</v>
      </c>
      <c r="U304" s="248">
        <v>0.20222620998842142</v>
      </c>
      <c r="V304" s="247">
        <v>4.5627868768899447</v>
      </c>
      <c r="W304" s="249">
        <v>0.52458009672099548</v>
      </c>
    </row>
    <row r="305" spans="1:28" ht="17" thickBot="1" x14ac:dyDescent="0.25">
      <c r="A305" s="250" t="s">
        <v>87</v>
      </c>
      <c r="B305" s="233">
        <v>19161.986250000002</v>
      </c>
      <c r="C305" s="251">
        <v>18</v>
      </c>
      <c r="D305" s="234">
        <v>1064.5547916666667</v>
      </c>
      <c r="E305" s="235"/>
      <c r="F305" s="235"/>
      <c r="G305" s="235"/>
      <c r="H305" s="235"/>
      <c r="I305" s="236"/>
      <c r="O305" s="250" t="s">
        <v>87</v>
      </c>
      <c r="P305" s="233">
        <v>25308.33</v>
      </c>
      <c r="Q305" s="251">
        <v>18</v>
      </c>
      <c r="R305" s="234">
        <v>1406.0183333333334</v>
      </c>
      <c r="S305" s="235"/>
      <c r="T305" s="235"/>
      <c r="U305" s="235"/>
      <c r="V305" s="235"/>
      <c r="W305" s="236"/>
    </row>
    <row r="306" spans="1:28" ht="17" thickTop="1" x14ac:dyDescent="0.2">
      <c r="A306" s="252"/>
      <c r="B306" s="253"/>
      <c r="C306" s="254"/>
      <c r="D306" s="255"/>
      <c r="E306" s="256"/>
      <c r="F306" s="256"/>
      <c r="G306" s="256"/>
      <c r="H306" s="256"/>
      <c r="I306" s="257"/>
    </row>
    <row r="307" spans="1:28" x14ac:dyDescent="0.2">
      <c r="A307" s="252"/>
      <c r="B307" s="253"/>
      <c r="C307" s="254"/>
      <c r="D307" s="255"/>
      <c r="E307" s="256"/>
      <c r="F307" s="256"/>
      <c r="G307" s="256"/>
      <c r="H307" s="256"/>
      <c r="I307" s="257"/>
    </row>
    <row r="308" spans="1:28" x14ac:dyDescent="0.2">
      <c r="A308" s="252"/>
      <c r="B308" s="253"/>
      <c r="C308" s="254"/>
      <c r="D308" s="255"/>
      <c r="E308" s="256"/>
      <c r="F308" s="256"/>
      <c r="G308" s="256"/>
      <c r="H308" s="256"/>
      <c r="I308" s="257"/>
    </row>
    <row r="309" spans="1:28" s="132" customFormat="1" ht="24" x14ac:dyDescent="0.3">
      <c r="A309" s="131" t="s">
        <v>117</v>
      </c>
      <c r="Y309"/>
      <c r="Z309"/>
      <c r="AA309"/>
      <c r="AB309"/>
    </row>
    <row r="312" spans="1:28" ht="15" customHeight="1" x14ac:dyDescent="0.2">
      <c r="B312" s="258" t="s">
        <v>70</v>
      </c>
      <c r="C312" s="258"/>
      <c r="D312" s="258"/>
      <c r="E312" s="258"/>
      <c r="F312" s="258"/>
      <c r="G312" s="258"/>
      <c r="H312" s="258"/>
      <c r="I312" s="258"/>
      <c r="J312" s="258"/>
    </row>
    <row r="313" spans="1:28" ht="33" thickBot="1" x14ac:dyDescent="0.25">
      <c r="B313" s="259" t="s">
        <v>71</v>
      </c>
      <c r="C313" s="259" t="s">
        <v>118</v>
      </c>
    </row>
    <row r="314" spans="1:28" ht="47" customHeight="1" thickTop="1" thickBot="1" x14ac:dyDescent="0.25">
      <c r="B314" s="260" t="s">
        <v>73</v>
      </c>
      <c r="C314" s="261" t="s">
        <v>74</v>
      </c>
      <c r="D314" s="262" t="s">
        <v>75</v>
      </c>
      <c r="E314" s="262" t="s">
        <v>76</v>
      </c>
      <c r="F314" s="262" t="s">
        <v>77</v>
      </c>
      <c r="G314" s="262" t="s">
        <v>78</v>
      </c>
      <c r="H314" s="262" t="s">
        <v>79</v>
      </c>
      <c r="I314" s="262" t="s">
        <v>80</v>
      </c>
      <c r="J314" s="263" t="s">
        <v>81</v>
      </c>
    </row>
    <row r="315" spans="1:28" ht="33" thickTop="1" x14ac:dyDescent="0.2">
      <c r="B315" s="264" t="s">
        <v>82</v>
      </c>
      <c r="C315" s="265" t="s">
        <v>119</v>
      </c>
      <c r="D315" s="266">
        <v>1</v>
      </c>
      <c r="E315" s="267">
        <v>41.126151315789485</v>
      </c>
      <c r="F315" s="267">
        <v>6.9729032364921411</v>
      </c>
      <c r="G315" s="268">
        <v>1.2543862670717857E-2</v>
      </c>
      <c r="H315" s="268">
        <v>0.17444075040630086</v>
      </c>
      <c r="I315" s="267">
        <v>6.9729032364921419</v>
      </c>
      <c r="J315" s="269">
        <v>0.72680567199508239</v>
      </c>
    </row>
    <row r="316" spans="1:28" x14ac:dyDescent="0.2">
      <c r="A316" s="270"/>
      <c r="B316" s="271" t="s">
        <v>84</v>
      </c>
      <c r="C316" s="272">
        <v>354.26900845864668</v>
      </c>
      <c r="D316" s="273">
        <v>1</v>
      </c>
      <c r="E316" s="274">
        <v>354.26900845864668</v>
      </c>
      <c r="F316" s="274">
        <v>60.06600269259205</v>
      </c>
      <c r="G316" s="275">
        <v>6.2852054151842036E-9</v>
      </c>
      <c r="H316" s="275">
        <v>0.64541294301633567</v>
      </c>
      <c r="I316" s="274">
        <v>60.06600269259205</v>
      </c>
      <c r="J316" s="276">
        <v>0.99999998586661454</v>
      </c>
    </row>
    <row r="317" spans="1:28" x14ac:dyDescent="0.2">
      <c r="A317" s="270"/>
      <c r="B317" s="277" t="s">
        <v>4</v>
      </c>
      <c r="C317" s="278">
        <v>41.126151315789436</v>
      </c>
      <c r="D317" s="279">
        <v>1</v>
      </c>
      <c r="E317" s="280">
        <v>41.126151315789436</v>
      </c>
      <c r="F317" s="280">
        <v>6.9729032364921331</v>
      </c>
      <c r="G317" s="281">
        <v>1.2543862670717946E-2</v>
      </c>
      <c r="H317" s="281">
        <v>0.17444075040630069</v>
      </c>
      <c r="I317" s="280">
        <v>6.9729032364921331</v>
      </c>
      <c r="J317" s="282">
        <v>0.72680567199508195</v>
      </c>
    </row>
    <row r="318" spans="1:28" x14ac:dyDescent="0.2">
      <c r="A318" s="270"/>
      <c r="B318" s="271" t="s">
        <v>87</v>
      </c>
      <c r="C318" s="272">
        <v>194.63384868421048</v>
      </c>
      <c r="D318" s="273">
        <v>33</v>
      </c>
      <c r="E318" s="274">
        <v>5.8979954146730451</v>
      </c>
      <c r="F318" s="283"/>
      <c r="G318" s="283"/>
      <c r="H318" s="283"/>
      <c r="I318" s="283"/>
      <c r="J318" s="284"/>
    </row>
    <row r="319" spans="1:28" x14ac:dyDescent="0.2">
      <c r="B319" s="271" t="s">
        <v>88</v>
      </c>
      <c r="C319" s="272">
        <v>572.11000000000024</v>
      </c>
      <c r="D319" s="273">
        <v>35</v>
      </c>
      <c r="E319" s="283"/>
      <c r="F319" s="283"/>
      <c r="G319" s="283"/>
      <c r="H319" s="283"/>
      <c r="I319" s="283"/>
      <c r="J319" s="284"/>
    </row>
    <row r="320" spans="1:28" ht="33" thickBot="1" x14ac:dyDescent="0.25">
      <c r="B320" s="285" t="s">
        <v>89</v>
      </c>
      <c r="C320" s="286">
        <v>235.75999999999996</v>
      </c>
      <c r="D320" s="287">
        <v>34</v>
      </c>
      <c r="E320" s="288"/>
      <c r="F320" s="288"/>
      <c r="G320" s="288"/>
      <c r="H320" s="288"/>
      <c r="I320" s="288"/>
      <c r="J320" s="289"/>
    </row>
    <row r="321" spans="1:28" ht="16" customHeight="1" thickTop="1" x14ac:dyDescent="0.2">
      <c r="B321" s="290" t="s">
        <v>120</v>
      </c>
      <c r="C321" s="290"/>
      <c r="D321" s="290"/>
      <c r="E321" s="290"/>
      <c r="F321" s="290"/>
      <c r="G321" s="290"/>
      <c r="H321" s="290"/>
      <c r="I321" s="290"/>
      <c r="J321" s="290"/>
    </row>
    <row r="323" spans="1:28" s="132" customFormat="1" ht="24" x14ac:dyDescent="0.3">
      <c r="A323" s="131" t="s">
        <v>121</v>
      </c>
      <c r="Y323"/>
      <c r="Z323"/>
      <c r="AA323"/>
      <c r="AB323"/>
    </row>
    <row r="326" spans="1:28" ht="15" customHeight="1" x14ac:dyDescent="0.2">
      <c r="B326" s="258" t="s">
        <v>70</v>
      </c>
      <c r="C326" s="258"/>
      <c r="D326" s="258"/>
      <c r="E326" s="258"/>
      <c r="F326" s="258"/>
      <c r="G326" s="258"/>
      <c r="H326" s="258"/>
      <c r="I326" s="258"/>
      <c r="J326" s="258"/>
    </row>
    <row r="327" spans="1:28" ht="33" thickBot="1" x14ac:dyDescent="0.25">
      <c r="B327" s="259" t="s">
        <v>71</v>
      </c>
      <c r="C327" s="259" t="s">
        <v>122</v>
      </c>
    </row>
    <row r="328" spans="1:28" ht="50" thickTop="1" thickBot="1" x14ac:dyDescent="0.25">
      <c r="B328" s="260" t="s">
        <v>73</v>
      </c>
      <c r="C328" s="261" t="s">
        <v>74</v>
      </c>
      <c r="D328" s="262" t="s">
        <v>75</v>
      </c>
      <c r="E328" s="262" t="s">
        <v>76</v>
      </c>
      <c r="F328" s="262" t="s">
        <v>77</v>
      </c>
      <c r="G328" s="262" t="s">
        <v>78</v>
      </c>
      <c r="H328" s="262" t="s">
        <v>79</v>
      </c>
      <c r="I328" s="262" t="s">
        <v>80</v>
      </c>
      <c r="J328" s="263" t="s">
        <v>81</v>
      </c>
    </row>
    <row r="329" spans="1:28" ht="33" thickTop="1" x14ac:dyDescent="0.2">
      <c r="B329" s="264" t="s">
        <v>82</v>
      </c>
      <c r="C329" s="265" t="s">
        <v>123</v>
      </c>
      <c r="D329" s="266">
        <v>1</v>
      </c>
      <c r="E329" s="268">
        <v>0.36011372180451229</v>
      </c>
      <c r="F329" s="267">
        <v>2.1818088169191312</v>
      </c>
      <c r="G329" s="268">
        <v>0.14913085923749198</v>
      </c>
      <c r="H329" s="268">
        <v>6.2015254197785502E-2</v>
      </c>
      <c r="I329" s="267">
        <v>2.1818088169191312</v>
      </c>
      <c r="J329" s="269">
        <v>0.29987892141242956</v>
      </c>
    </row>
    <row r="330" spans="1:28" x14ac:dyDescent="0.2">
      <c r="B330" s="271" t="s">
        <v>84</v>
      </c>
      <c r="C330" s="272">
        <v>14.478970864661653</v>
      </c>
      <c r="D330" s="273">
        <v>1</v>
      </c>
      <c r="E330" s="274">
        <v>14.478970864661653</v>
      </c>
      <c r="F330" s="274">
        <v>87.723250683523887</v>
      </c>
      <c r="G330" s="275">
        <v>8.1302831166762732E-11</v>
      </c>
      <c r="H330" s="275">
        <v>0.72664751973495534</v>
      </c>
      <c r="I330" s="274">
        <v>87.723250683523887</v>
      </c>
      <c r="J330" s="276">
        <v>0.99999999999943578</v>
      </c>
    </row>
    <row r="331" spans="1:28" x14ac:dyDescent="0.2">
      <c r="B331" s="291" t="s">
        <v>4</v>
      </c>
      <c r="C331" s="292">
        <v>0.36011372180451195</v>
      </c>
      <c r="D331" s="293">
        <v>1</v>
      </c>
      <c r="E331" s="294">
        <v>0.36011372180451195</v>
      </c>
      <c r="F331" s="295">
        <v>2.1818088169191294</v>
      </c>
      <c r="G331" s="294">
        <v>0.14913085923749198</v>
      </c>
      <c r="H331" s="294">
        <v>6.2015254197785447E-2</v>
      </c>
      <c r="I331" s="295">
        <v>2.181808816919129</v>
      </c>
      <c r="J331" s="296">
        <v>0.29987892141242933</v>
      </c>
    </row>
    <row r="332" spans="1:28" x14ac:dyDescent="0.2">
      <c r="B332" s="271" t="s">
        <v>87</v>
      </c>
      <c r="C332" s="272">
        <v>5.4467434210526324</v>
      </c>
      <c r="D332" s="273">
        <v>33</v>
      </c>
      <c r="E332" s="275">
        <v>0.16505283094098885</v>
      </c>
      <c r="F332" s="283"/>
      <c r="G332" s="283"/>
      <c r="H332" s="283"/>
      <c r="I332" s="283"/>
      <c r="J332" s="284"/>
    </row>
    <row r="333" spans="1:28" x14ac:dyDescent="0.2">
      <c r="B333" s="271" t="s">
        <v>88</v>
      </c>
      <c r="C333" s="272">
        <v>20.790000000000003</v>
      </c>
      <c r="D333" s="273">
        <v>35</v>
      </c>
      <c r="E333" s="283"/>
      <c r="F333" s="283"/>
      <c r="G333" s="283"/>
      <c r="H333" s="283"/>
      <c r="I333" s="283"/>
      <c r="J333" s="284"/>
    </row>
    <row r="334" spans="1:28" ht="33" thickBot="1" x14ac:dyDescent="0.25">
      <c r="B334" s="285" t="s">
        <v>89</v>
      </c>
      <c r="C334" s="286">
        <v>5.8068571428571447</v>
      </c>
      <c r="D334" s="287">
        <v>34</v>
      </c>
      <c r="E334" s="288"/>
      <c r="F334" s="288"/>
      <c r="G334" s="288"/>
      <c r="H334" s="288"/>
      <c r="I334" s="288"/>
      <c r="J334" s="289"/>
    </row>
    <row r="335" spans="1:28" ht="16" customHeight="1" thickTop="1" x14ac:dyDescent="0.2">
      <c r="B335" s="290" t="s">
        <v>124</v>
      </c>
      <c r="C335" s="290"/>
      <c r="D335" s="290"/>
      <c r="E335" s="290"/>
      <c r="F335" s="290"/>
      <c r="G335" s="290"/>
      <c r="H335" s="290"/>
      <c r="I335" s="290"/>
      <c r="J335" s="290"/>
    </row>
    <row r="339" spans="1:28" s="132" customFormat="1" ht="24" x14ac:dyDescent="0.3">
      <c r="A339" s="131" t="s">
        <v>125</v>
      </c>
      <c r="Y339"/>
      <c r="Z339"/>
      <c r="AA339"/>
      <c r="AB339"/>
    </row>
    <row r="342" spans="1:28" ht="17" thickBot="1" x14ac:dyDescent="0.25">
      <c r="B342" s="297" t="s">
        <v>126</v>
      </c>
      <c r="C342" s="297"/>
      <c r="D342" s="297"/>
      <c r="E342" s="297"/>
      <c r="F342" s="297"/>
      <c r="G342" s="297"/>
      <c r="H342" s="297"/>
    </row>
    <row r="343" spans="1:28" ht="18" thickTop="1" thickBot="1" x14ac:dyDescent="0.25">
      <c r="B343" s="298"/>
      <c r="C343" s="299"/>
      <c r="D343" s="300" t="s">
        <v>127</v>
      </c>
      <c r="E343" s="301" t="s">
        <v>75</v>
      </c>
      <c r="F343" s="301" t="s">
        <v>76</v>
      </c>
      <c r="G343" s="301" t="s">
        <v>77</v>
      </c>
      <c r="H343" s="302" t="s">
        <v>78</v>
      </c>
    </row>
    <row r="344" spans="1:28" ht="33" thickTop="1" x14ac:dyDescent="0.2">
      <c r="B344" s="303" t="s">
        <v>128</v>
      </c>
      <c r="C344" s="304" t="s">
        <v>129</v>
      </c>
      <c r="D344" s="305">
        <v>0.45136184210526392</v>
      </c>
      <c r="E344" s="306">
        <v>1</v>
      </c>
      <c r="F344" s="307">
        <v>0.45136184210526392</v>
      </c>
      <c r="G344" s="308">
        <v>1.9847646849974387</v>
      </c>
      <c r="H344" s="309">
        <v>0.16824265281426154</v>
      </c>
    </row>
    <row r="345" spans="1:28" ht="32" x14ac:dyDescent="0.2">
      <c r="B345" s="310"/>
      <c r="C345" s="304" t="s">
        <v>130</v>
      </c>
      <c r="D345" s="311">
        <v>7.504638157894739</v>
      </c>
      <c r="E345" s="306">
        <v>33</v>
      </c>
      <c r="F345" s="307">
        <v>0.22741327751196178</v>
      </c>
      <c r="G345" s="312"/>
      <c r="H345" s="313"/>
    </row>
    <row r="346" spans="1:28" x14ac:dyDescent="0.2">
      <c r="B346" s="303"/>
      <c r="C346" s="314" t="s">
        <v>88</v>
      </c>
      <c r="D346" s="315">
        <v>7.9560000000000031</v>
      </c>
      <c r="E346" s="316">
        <v>34</v>
      </c>
      <c r="F346" s="317"/>
      <c r="G346" s="317"/>
      <c r="H346" s="318"/>
    </row>
    <row r="347" spans="1:28" ht="32" x14ac:dyDescent="0.2">
      <c r="B347" s="303" t="s">
        <v>131</v>
      </c>
      <c r="C347" s="304" t="s">
        <v>129</v>
      </c>
      <c r="D347" s="305">
        <v>0.7851466165413532</v>
      </c>
      <c r="E347" s="306">
        <v>1</v>
      </c>
      <c r="F347" s="307">
        <v>0.7851466165413532</v>
      </c>
      <c r="G347" s="308">
        <v>3.5100046599627706</v>
      </c>
      <c r="H347" s="309">
        <v>6.9878426159581133E-2</v>
      </c>
    </row>
    <row r="348" spans="1:28" ht="32" x14ac:dyDescent="0.2">
      <c r="B348" s="310"/>
      <c r="C348" s="304" t="s">
        <v>130</v>
      </c>
      <c r="D348" s="311">
        <v>7.3817105263157892</v>
      </c>
      <c r="E348" s="306">
        <v>33</v>
      </c>
      <c r="F348" s="307">
        <v>0.22368819776714513</v>
      </c>
      <c r="G348" s="312"/>
      <c r="H348" s="313"/>
    </row>
    <row r="349" spans="1:28" ht="17" thickBot="1" x14ac:dyDescent="0.25">
      <c r="B349" s="319"/>
      <c r="C349" s="320" t="s">
        <v>88</v>
      </c>
      <c r="D349" s="321">
        <v>8.1668571428571433</v>
      </c>
      <c r="E349" s="322">
        <v>34</v>
      </c>
      <c r="F349" s="323"/>
      <c r="G349" s="323"/>
      <c r="H349" s="324"/>
    </row>
    <row r="350" spans="1:28" ht="17" thickTop="1" x14ac:dyDescent="0.2"/>
  </sheetData>
  <mergeCells count="48">
    <mergeCell ref="B342:H342"/>
    <mergeCell ref="B343:C343"/>
    <mergeCell ref="B344:B346"/>
    <mergeCell ref="B347:B349"/>
    <mergeCell ref="A299:I299"/>
    <mergeCell ref="O299:W299"/>
    <mergeCell ref="B312:J312"/>
    <mergeCell ref="B321:J321"/>
    <mergeCell ref="B326:J326"/>
    <mergeCell ref="B335:J335"/>
    <mergeCell ref="A285:A288"/>
    <mergeCell ref="N285:N288"/>
    <mergeCell ref="A289:A292"/>
    <mergeCell ref="N289:N292"/>
    <mergeCell ref="A293:A296"/>
    <mergeCell ref="N293:N296"/>
    <mergeCell ref="C266:D266"/>
    <mergeCell ref="C267:C271"/>
    <mergeCell ref="C272:C276"/>
    <mergeCell ref="A282:J282"/>
    <mergeCell ref="N282:W282"/>
    <mergeCell ref="A284:B284"/>
    <mergeCell ref="N284:O284"/>
    <mergeCell ref="AI154:AI156"/>
    <mergeCell ref="AI157:AI159"/>
    <mergeCell ref="AI199:AI201"/>
    <mergeCell ref="AI202:AI204"/>
    <mergeCell ref="A251:I251"/>
    <mergeCell ref="C265:E265"/>
    <mergeCell ref="K135:L135"/>
    <mergeCell ref="AI137:AO137"/>
    <mergeCell ref="AI140:AJ140"/>
    <mergeCell ref="AI141:AI143"/>
    <mergeCell ref="AI147:AI149"/>
    <mergeCell ref="AI150:AI152"/>
    <mergeCell ref="AX125:AX127"/>
    <mergeCell ref="AI126:AP126"/>
    <mergeCell ref="AI128:AK128"/>
    <mergeCell ref="AX128:AX130"/>
    <mergeCell ref="AI129:AI135"/>
    <mergeCell ref="AJ129:AJ132"/>
    <mergeCell ref="AJ133:AJ134"/>
    <mergeCell ref="Z30:AA32"/>
    <mergeCell ref="Z70:AH70"/>
    <mergeCell ref="AJ70:AN70"/>
    <mergeCell ref="K89:L89"/>
    <mergeCell ref="K104:L104"/>
    <mergeCell ref="K120:L120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3B, 3C, 3D &amp; 3E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2017-06-25T22:36:08Z</dcterms:created>
  <dcterms:modified xsi:type="dcterms:W3CDTF">2017-06-25T22:36:28Z</dcterms:modified>
</cp:coreProperties>
</file>