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srayport/Desktop/"/>
    </mc:Choice>
  </mc:AlternateContent>
  <bookViews>
    <workbookView xWindow="640" yWindow="1180" windowWidth="28160" windowHeight="16880" tabRatio="500"/>
  </bookViews>
  <sheets>
    <sheet name="Figure 4A,4B &amp; 4D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99" i="1" l="1"/>
  <c r="Q199" i="1"/>
  <c r="P199" i="1"/>
  <c r="O199" i="1"/>
  <c r="N199" i="1"/>
  <c r="L199" i="1"/>
  <c r="H199" i="1"/>
  <c r="G199" i="1"/>
  <c r="F199" i="1"/>
  <c r="E199" i="1"/>
  <c r="D199" i="1"/>
  <c r="B199" i="1"/>
  <c r="R198" i="1"/>
  <c r="Q198" i="1"/>
  <c r="P198" i="1"/>
  <c r="O198" i="1"/>
  <c r="N198" i="1"/>
  <c r="H198" i="1"/>
  <c r="G198" i="1"/>
  <c r="F198" i="1"/>
  <c r="E198" i="1"/>
  <c r="D198" i="1"/>
  <c r="H180" i="1"/>
  <c r="G180" i="1"/>
  <c r="F180" i="1"/>
  <c r="E180" i="1"/>
  <c r="D180" i="1"/>
  <c r="B180" i="1"/>
  <c r="R179" i="1"/>
  <c r="Q179" i="1"/>
  <c r="P179" i="1"/>
  <c r="O179" i="1"/>
  <c r="N179" i="1"/>
  <c r="L179" i="1"/>
  <c r="H179" i="1"/>
  <c r="G179" i="1"/>
  <c r="F179" i="1"/>
  <c r="E179" i="1"/>
  <c r="D179" i="1"/>
  <c r="R178" i="1"/>
  <c r="Q178" i="1"/>
  <c r="P178" i="1"/>
  <c r="O178" i="1"/>
  <c r="N178" i="1"/>
  <c r="P132" i="1"/>
  <c r="O132" i="1"/>
  <c r="N132" i="1"/>
  <c r="M132" i="1"/>
  <c r="L132" i="1"/>
  <c r="P131" i="1"/>
  <c r="O131" i="1"/>
  <c r="N131" i="1"/>
  <c r="M131" i="1"/>
  <c r="L131" i="1"/>
  <c r="P117" i="1"/>
  <c r="O117" i="1"/>
  <c r="N117" i="1"/>
  <c r="M117" i="1"/>
  <c r="L117" i="1"/>
  <c r="P116" i="1"/>
  <c r="O116" i="1"/>
  <c r="N116" i="1"/>
  <c r="M116" i="1"/>
  <c r="L116" i="1"/>
  <c r="P100" i="1"/>
  <c r="O100" i="1"/>
  <c r="N100" i="1"/>
  <c r="M100" i="1"/>
  <c r="L100" i="1"/>
  <c r="P99" i="1"/>
  <c r="O99" i="1"/>
  <c r="N99" i="1"/>
  <c r="M99" i="1"/>
  <c r="L99" i="1"/>
  <c r="P86" i="1"/>
  <c r="O86" i="1"/>
  <c r="N86" i="1"/>
  <c r="M86" i="1"/>
  <c r="L86" i="1"/>
  <c r="P85" i="1"/>
  <c r="O85" i="1"/>
  <c r="N85" i="1"/>
  <c r="M85" i="1"/>
  <c r="L85" i="1"/>
  <c r="C41" i="1"/>
  <c r="C42" i="1"/>
  <c r="C43" i="1"/>
  <c r="C44" i="1"/>
  <c r="D45" i="1"/>
  <c r="C45" i="1"/>
  <c r="C35" i="1"/>
  <c r="C36" i="1"/>
  <c r="C37" i="1"/>
  <c r="C38" i="1"/>
  <c r="D39" i="1"/>
  <c r="C39" i="1"/>
  <c r="D31" i="1"/>
  <c r="C31" i="1"/>
  <c r="D25" i="1"/>
  <c r="C25" i="1"/>
  <c r="D17" i="1"/>
  <c r="C17" i="1"/>
  <c r="D11" i="1"/>
  <c r="C11" i="1"/>
</calcChain>
</file>

<file path=xl/sharedStrings.xml><?xml version="1.0" encoding="utf-8"?>
<sst xmlns="http://schemas.openxmlformats.org/spreadsheetml/2006/main" count="574" uniqueCount="116">
  <si>
    <t>Dopamine Neuron Measures</t>
  </si>
  <si>
    <t>Stereology of TH cells - Figure 4A</t>
  </si>
  <si>
    <t>Ventral Tegmental Area (VTA)</t>
    <phoneticPr fontId="0" type="noConversion"/>
  </si>
  <si>
    <t>Mouse Number</t>
    <phoneticPr fontId="0" type="noConversion"/>
  </si>
  <si>
    <t>Genotype</t>
    <phoneticPr fontId="0" type="noConversion"/>
  </si>
  <si>
    <t>DA Neurons</t>
    <phoneticPr fontId="0" type="noConversion"/>
  </si>
  <si>
    <t>HET</t>
    <phoneticPr fontId="0" type="noConversion"/>
  </si>
  <si>
    <t>HET</t>
    <phoneticPr fontId="0" type="noConversion"/>
  </si>
  <si>
    <t>HET Average:</t>
    <phoneticPr fontId="0" type="noConversion"/>
  </si>
  <si>
    <t>CTRL</t>
    <phoneticPr fontId="0" type="noConversion"/>
  </si>
  <si>
    <t>CTRL</t>
    <phoneticPr fontId="0" type="noConversion"/>
  </si>
  <si>
    <t>CTRL Average:</t>
    <phoneticPr fontId="0" type="noConversion"/>
  </si>
  <si>
    <t>Substantia Nigra (SN)</t>
    <phoneticPr fontId="0" type="noConversion"/>
  </si>
  <si>
    <t>Ventral Midbrain (VTA+SN)</t>
    <phoneticPr fontId="0" type="noConversion"/>
  </si>
  <si>
    <t>STATISTICS</t>
  </si>
  <si>
    <t xml:space="preserve">Figure 4A (Stereology of TH neurons) - Univariate Analysis of Variance - Genotype effect </t>
  </si>
  <si>
    <t>VTA</t>
  </si>
  <si>
    <t>SN</t>
  </si>
  <si>
    <r>
      <rPr>
        <sz val="12"/>
        <color rgb="FF000000"/>
        <rFont val="Arial Bold"/>
      </rPr>
      <t>Tests of Between-Subjects Effects</t>
    </r>
    <r>
      <rPr>
        <vertAlign val="superscript"/>
        <sz val="12"/>
        <color rgb="FF000000"/>
        <rFont val="Arial Bold"/>
      </rPr>
      <t>a</t>
    </r>
  </si>
  <si>
    <t xml:space="preserve">Dependent Variable: </t>
  </si>
  <si>
    <t>cellcounts</t>
  </si>
  <si>
    <t>Source</t>
  </si>
  <si>
    <t>Type III Sum of Squares</t>
  </si>
  <si>
    <t>df</t>
  </si>
  <si>
    <t>Mean Square</t>
  </si>
  <si>
    <t>F</t>
  </si>
  <si>
    <t>Sig.</t>
  </si>
  <si>
    <t>Partial Eta Squared</t>
  </si>
  <si>
    <t>Noncent. Parameter</t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</si>
  <si>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c</t>
    </r>
  </si>
  <si>
    <t>Corrected Model</t>
  </si>
  <si>
    <r>
      <rPr>
        <sz val="12"/>
        <color rgb="FF000000"/>
        <rFont val="Arial"/>
        <family val="2"/>
      </rPr>
      <t>112522.936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</si>
  <si>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69303.645</t>
    </r>
    <r>
      <rPr>
        <vertAlign val="superscript"/>
        <sz val="12"/>
        <color rgb="FF000000"/>
        <rFont val="Arial"/>
      </rPr>
      <t>b</t>
    </r>
  </si>
  <si>
    <t>Intercept</t>
  </si>
  <si>
    <t>genotype</t>
  </si>
  <si>
    <t>Error</t>
  </si>
  <si>
    <t>Total</t>
  </si>
  <si>
    <t>Corrected Total</t>
  </si>
  <si>
    <t>DA content and Turnover - Figure 4B</t>
  </si>
  <si>
    <t>FW</t>
  </si>
  <si>
    <t>ng/mg tissue ([HPLC concentration*0.00025*FW]/mg tissue)</t>
  </si>
  <si>
    <t>STRIATUM</t>
  </si>
  <si>
    <t>Genotype</t>
  </si>
  <si>
    <t>Region</t>
  </si>
  <si>
    <t>DA</t>
  </si>
  <si>
    <t>DOPAC</t>
  </si>
  <si>
    <t>HVA</t>
  </si>
  <si>
    <t>Weight of region (mg)</t>
  </si>
  <si>
    <t>Sample volume (liters)</t>
  </si>
  <si>
    <t>DOPAC/DA</t>
  </si>
  <si>
    <t>HVA/DA</t>
  </si>
  <si>
    <t>CTRL</t>
    <phoneticPr fontId="0" type="noConversion"/>
  </si>
  <si>
    <t>Striatum</t>
    <phoneticPr fontId="0" type="noConversion"/>
  </si>
  <si>
    <t>C</t>
  </si>
  <si>
    <t xml:space="preserve">G </t>
  </si>
  <si>
    <t>H</t>
  </si>
  <si>
    <t>AVG</t>
  </si>
  <si>
    <t>SEM</t>
  </si>
  <si>
    <t>CHET</t>
  </si>
  <si>
    <t>B</t>
    <phoneticPr fontId="0" type="noConversion"/>
  </si>
  <si>
    <t>D</t>
    <phoneticPr fontId="0" type="noConversion"/>
  </si>
  <si>
    <t>E</t>
    <phoneticPr fontId="0" type="noConversion"/>
  </si>
  <si>
    <t>F</t>
    <phoneticPr fontId="0" type="noConversion"/>
  </si>
  <si>
    <t>NUCLEUS ACCUMBENS</t>
  </si>
  <si>
    <t>Nucleus Accumbens</t>
    <phoneticPr fontId="0" type="noConversion"/>
  </si>
  <si>
    <t>Nucleus Accumbens1</t>
  </si>
  <si>
    <t>Nucleus Accumbens2</t>
  </si>
  <si>
    <t xml:space="preserve">Figure 4B (DA content and DOPAC/DA ratio) - Univariate Analysis of Variance - Genotype effect </t>
  </si>
  <si>
    <t>NAc</t>
  </si>
  <si>
    <t>STR</t>
  </si>
  <si>
    <t>DAcontent</t>
  </si>
  <si>
    <r>
      <rPr>
        <sz val="12"/>
        <color rgb="FF000000"/>
        <rFont val="Arial"/>
        <family val="2"/>
      </rPr>
      <t>.745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</si>
  <si>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3.263</t>
    </r>
    <r>
      <rPr>
        <vertAlign val="superscript"/>
        <sz val="12"/>
        <color rgb="FF000000"/>
        <rFont val="Arial"/>
      </rPr>
      <t>b</t>
    </r>
  </si>
  <si>
    <t>Ratio</t>
  </si>
  <si>
    <r>
      <rPr>
        <sz val="12"/>
        <color rgb="FF000000"/>
        <rFont val="Arial"/>
        <family val="2"/>
      </rPr>
      <t>.001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</si>
  <si>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.000</t>
    </r>
    <r>
      <rPr>
        <vertAlign val="superscript"/>
        <sz val="12"/>
        <color rgb="FF000000"/>
        <rFont val="Arial"/>
      </rPr>
      <t>b</t>
    </r>
  </si>
  <si>
    <t>DA release - Voltammetry - Figure 4D</t>
  </si>
  <si>
    <t>Singles follow by a burst</t>
  </si>
  <si>
    <t>Burst follow by a single</t>
  </si>
  <si>
    <t>mouse ID</t>
  </si>
  <si>
    <t>cell type</t>
  </si>
  <si>
    <t>single 1</t>
  </si>
  <si>
    <t>single 2</t>
  </si>
  <si>
    <t>single 3</t>
  </si>
  <si>
    <t>burst</t>
  </si>
  <si>
    <t>Decay time First Single</t>
  </si>
  <si>
    <t>Decay time First burst</t>
  </si>
  <si>
    <t>CTRL</t>
  </si>
  <si>
    <t>Shell</t>
  </si>
  <si>
    <t>average</t>
  </si>
  <si>
    <t>n=</t>
  </si>
  <si>
    <t>HET</t>
  </si>
  <si>
    <t>Figure 4D (DA Voltammetry) - Univariate Analysis of Variance -  RM ANOVA 4(pulses) x 2 (genotype)</t>
  </si>
  <si>
    <t>Singles plus Burst</t>
  </si>
  <si>
    <t>Burst plus Single</t>
  </si>
  <si>
    <r>
      <rPr>
        <sz val="12"/>
        <color rgb="FF000000"/>
        <rFont val="Arial Bold"/>
      </rPr>
      <t>Tests of Within-Subjects Effects</t>
    </r>
    <r>
      <rPr>
        <vertAlign val="superscript"/>
        <sz val="12"/>
        <color rgb="FF000000"/>
        <rFont val="Arial Bold"/>
      </rPr>
      <t>a</t>
    </r>
  </si>
  <si>
    <t xml:space="preserve">Measure: </t>
  </si>
  <si>
    <t>MEASURE_1</t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</si>
  <si>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b</t>
    </r>
  </si>
  <si>
    <t>pulses</t>
  </si>
  <si>
    <t>Sphericity Assumed</t>
  </si>
  <si>
    <t>Greenhouse-Geisser</t>
  </si>
  <si>
    <t>Huynh-Feldt</t>
  </si>
  <si>
    <t>Lower-bound</t>
  </si>
  <si>
    <t>pulses * genotype</t>
  </si>
  <si>
    <t>Error(pulses)</t>
  </si>
  <si>
    <t xml:space="preserve">Transformed Variable: </t>
  </si>
  <si>
    <t>Average</t>
  </si>
  <si>
    <t>First Single decay time</t>
  </si>
  <si>
    <t>First Burst decay time</t>
  </si>
  <si>
    <t>Tests of Between-Subjects Effects</t>
  </si>
  <si>
    <t>TAUsingle1</t>
  </si>
  <si>
    <t>TAUburst1</t>
  </si>
  <si>
    <t>region</t>
  </si>
  <si>
    <r>
      <rPr>
        <sz val="12"/>
        <color rgb="FF000000"/>
        <rFont val="Arial"/>
        <family val="2"/>
      </rPr>
      <t>.014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</si>
  <si>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.018</t>
    </r>
    <r>
      <rPr>
        <vertAlign val="superscript"/>
        <sz val="12"/>
        <color rgb="FF000000"/>
        <rFont val="Arial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</si>
</sst>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0"/>
    <numFmt numFmtId="165" formatCode="###0.000"/>
    <numFmt numFmtId="166" formatCode="####.000"/>
    <numFmt numFmtId="167" formatCode="0.000"/>
    <numFmt numFmtId="168" formatCode="0.0"/>
    <numFmt numFmtId="169" formatCode="0.000E+00"/>
  </numFmts>
  <fonts count="22" x14ac:knownFonts="1">
    <font>
      <sz val="12"/>
      <color theme="1"/>
      <name val="Calibri"/>
      <family val="2"/>
      <scheme val="minor"/>
    </font>
    <font>
      <sz val="20"/>
      <name val="Verdana"/>
    </font>
    <font>
      <sz val="18"/>
      <color theme="1"/>
      <name val="Calibri"/>
      <scheme val="minor"/>
    </font>
    <font>
      <b/>
      <sz val="12"/>
      <name val="Verdana"/>
    </font>
    <font>
      <i/>
      <sz val="10"/>
      <name val="Verdana"/>
    </font>
    <font>
      <b/>
      <i/>
      <sz val="10"/>
      <name val="Verdana"/>
    </font>
    <font>
      <sz val="10"/>
      <name val="Verdana"/>
    </font>
    <font>
      <sz val="10"/>
      <color indexed="8"/>
      <name val="Verdana"/>
    </font>
    <font>
      <b/>
      <sz val="26"/>
      <color theme="9" tint="-0.249977111117893"/>
      <name val="Calibri"/>
      <scheme val="minor"/>
    </font>
    <font>
      <b/>
      <sz val="18"/>
      <color theme="1"/>
      <name val="Calibri"/>
      <scheme val="minor"/>
    </font>
    <font>
      <b/>
      <sz val="18"/>
      <name val="Calibri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 Bold"/>
      <family val="2"/>
    </font>
    <font>
      <sz val="12"/>
      <color rgb="FF000000"/>
      <name val="Arial Bold"/>
    </font>
    <font>
      <vertAlign val="superscript"/>
      <sz val="12"/>
      <color rgb="FF000000"/>
      <name val="Arial Bold"/>
    </font>
    <font>
      <sz val="12"/>
      <color rgb="FF000000"/>
      <name val="Arial"/>
      <family val="2"/>
    </font>
    <font>
      <vertAlign val="superscript"/>
      <sz val="12"/>
      <color rgb="FF000000"/>
      <name val="Arial"/>
    </font>
    <font>
      <sz val="11"/>
      <name val="Verdana"/>
    </font>
    <font>
      <sz val="22"/>
      <name val="Verdana"/>
    </font>
    <font>
      <sz val="22"/>
      <color indexed="8"/>
      <name val="Verdana"/>
    </font>
    <font>
      <b/>
      <sz val="11"/>
      <name val="Verdana"/>
    </font>
    <font>
      <sz val="11"/>
      <color indexed="8"/>
      <name val="Verdana"/>
    </font>
  </fonts>
  <fills count="1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n">
        <color rgb="FF000000"/>
      </bottom>
      <diagonal/>
    </border>
  </borders>
  <cellStyleXfs count="1799">
    <xf numFmtId="0" fontId="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286">
    <xf numFmtId="0" fontId="0" fillId="0" borderId="0" xfId="0"/>
    <xf numFmtId="0" fontId="1" fillId="2" borderId="1" xfId="0" applyFont="1" applyFill="1" applyBorder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1" fillId="0" borderId="0" xfId="0" applyFo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Fill="1"/>
    <xf numFmtId="0" fontId="2" fillId="3" borderId="0" xfId="0" applyFont="1" applyFill="1"/>
    <xf numFmtId="0" fontId="2" fillId="0" borderId="0" xfId="0" applyFont="1" applyFill="1"/>
    <xf numFmtId="0" fontId="3" fillId="4" borderId="0" xfId="0" applyFont="1" applyFill="1"/>
    <xf numFmtId="0" fontId="0" fillId="4" borderId="0" xfId="0" applyFill="1"/>
    <xf numFmtId="0" fontId="4" fillId="0" borderId="0" xfId="0" applyFont="1"/>
    <xf numFmtId="0" fontId="0" fillId="5" borderId="0" xfId="0" applyFill="1"/>
    <xf numFmtId="0" fontId="5" fillId="5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2" fontId="0" fillId="0" borderId="0" xfId="0" applyNumberFormat="1"/>
    <xf numFmtId="0" fontId="6" fillId="6" borderId="0" xfId="0" applyFont="1" applyFill="1"/>
    <xf numFmtId="0" fontId="5" fillId="6" borderId="0" xfId="0" applyFont="1" applyFill="1" applyAlignment="1">
      <alignment horizontal="right"/>
    </xf>
    <xf numFmtId="2" fontId="7" fillId="0" borderId="0" xfId="0" applyNumberFormat="1" applyFont="1"/>
    <xf numFmtId="0" fontId="0" fillId="6" borderId="0" xfId="0" applyFill="1"/>
    <xf numFmtId="0" fontId="8" fillId="0" borderId="0" xfId="0" applyFont="1"/>
    <xf numFmtId="0" fontId="9" fillId="7" borderId="0" xfId="0" applyFont="1" applyFill="1"/>
    <xf numFmtId="0" fontId="0" fillId="7" borderId="0" xfId="0" applyFill="1"/>
    <xf numFmtId="0" fontId="10" fillId="7" borderId="0" xfId="0" applyFont="1" applyFill="1"/>
    <xf numFmtId="0" fontId="12" fillId="0" borderId="0" xfId="1" applyFont="1" applyFill="1" applyBorder="1" applyAlignment="1">
      <alignment horizontal="center" vertical="center" wrapText="1"/>
    </xf>
    <xf numFmtId="0" fontId="15" fillId="8" borderId="0" xfId="2" applyFont="1" applyFill="1" applyBorder="1" applyAlignment="1">
      <alignment horizontal="left" vertical="center" wrapText="1"/>
    </xf>
    <xf numFmtId="0" fontId="15" fillId="0" borderId="4" xfId="3" applyFont="1" applyFill="1" applyBorder="1" applyAlignment="1">
      <alignment horizontal="left" wrapText="1"/>
    </xf>
    <xf numFmtId="0" fontId="15" fillId="0" borderId="5" xfId="4" applyFont="1" applyFill="1" applyBorder="1" applyAlignment="1">
      <alignment horizontal="center" wrapText="1"/>
    </xf>
    <xf numFmtId="0" fontId="15" fillId="0" borderId="6" xfId="5" applyFont="1" applyFill="1" applyBorder="1" applyAlignment="1">
      <alignment horizontal="center" wrapText="1"/>
    </xf>
    <xf numFmtId="0" fontId="15" fillId="0" borderId="7" xfId="6" applyFont="1" applyFill="1" applyBorder="1" applyAlignment="1">
      <alignment horizontal="center" wrapText="1"/>
    </xf>
    <xf numFmtId="0" fontId="15" fillId="0" borderId="8" xfId="7" applyFont="1" applyFill="1" applyBorder="1" applyAlignment="1">
      <alignment horizontal="left" vertical="top" wrapText="1"/>
    </xf>
    <xf numFmtId="0" fontId="15" fillId="0" borderId="9" xfId="8" applyFont="1" applyFill="1" applyBorder="1" applyAlignment="1">
      <alignment horizontal="right" vertical="center"/>
    </xf>
    <xf numFmtId="164" fontId="15" fillId="0" borderId="10" xfId="9" applyNumberFormat="1" applyFont="1" applyFill="1" applyBorder="1" applyAlignment="1">
      <alignment horizontal="right" vertical="center"/>
    </xf>
    <xf numFmtId="165" fontId="15" fillId="0" borderId="10" xfId="10" applyNumberFormat="1" applyFont="1" applyFill="1" applyBorder="1" applyAlignment="1">
      <alignment horizontal="right" vertical="center"/>
    </xf>
    <xf numFmtId="166" fontId="15" fillId="0" borderId="10" xfId="11" applyNumberFormat="1" applyFont="1" applyFill="1" applyBorder="1" applyAlignment="1">
      <alignment horizontal="right" vertical="center"/>
    </xf>
    <xf numFmtId="166" fontId="15" fillId="0" borderId="11" xfId="12" applyNumberFormat="1" applyFont="1" applyFill="1" applyBorder="1" applyAlignment="1">
      <alignment horizontal="right" vertical="center"/>
    </xf>
    <xf numFmtId="0" fontId="15" fillId="0" borderId="12" xfId="13" applyFont="1" applyFill="1" applyBorder="1" applyAlignment="1">
      <alignment horizontal="left" vertical="top" wrapText="1"/>
    </xf>
    <xf numFmtId="165" fontId="15" fillId="0" borderId="13" xfId="14" applyNumberFormat="1" applyFont="1" applyFill="1" applyBorder="1" applyAlignment="1">
      <alignment horizontal="right" vertical="center"/>
    </xf>
    <xf numFmtId="164" fontId="15" fillId="0" borderId="14" xfId="15" applyNumberFormat="1" applyFont="1" applyFill="1" applyBorder="1" applyAlignment="1">
      <alignment horizontal="right" vertical="center"/>
    </xf>
    <xf numFmtId="165" fontId="15" fillId="0" borderId="14" xfId="16" applyNumberFormat="1" applyFont="1" applyFill="1" applyBorder="1" applyAlignment="1">
      <alignment horizontal="right" vertical="center"/>
    </xf>
    <xf numFmtId="166" fontId="15" fillId="0" borderId="14" xfId="17" applyNumberFormat="1" applyFont="1" applyFill="1" applyBorder="1" applyAlignment="1">
      <alignment horizontal="right" vertical="center"/>
    </xf>
    <xf numFmtId="165" fontId="15" fillId="0" borderId="15" xfId="18" applyNumberFormat="1" applyFont="1" applyFill="1" applyBorder="1" applyAlignment="1">
      <alignment horizontal="right" vertical="center"/>
    </xf>
    <xf numFmtId="0" fontId="15" fillId="9" borderId="12" xfId="13" applyFont="1" applyFill="1" applyBorder="1" applyAlignment="1">
      <alignment horizontal="left" vertical="top" wrapText="1"/>
    </xf>
    <xf numFmtId="165" fontId="15" fillId="9" borderId="13" xfId="14" applyNumberFormat="1" applyFont="1" applyFill="1" applyBorder="1" applyAlignment="1">
      <alignment horizontal="right" vertical="center"/>
    </xf>
    <xf numFmtId="164" fontId="15" fillId="9" borderId="14" xfId="15" applyNumberFormat="1" applyFont="1" applyFill="1" applyBorder="1" applyAlignment="1">
      <alignment horizontal="right" vertical="center"/>
    </xf>
    <xf numFmtId="165" fontId="15" fillId="9" borderId="14" xfId="16" applyNumberFormat="1" applyFont="1" applyFill="1" applyBorder="1" applyAlignment="1">
      <alignment horizontal="right" vertical="center"/>
    </xf>
    <xf numFmtId="166" fontId="15" fillId="9" borderId="14" xfId="17" applyNumberFormat="1" applyFont="1" applyFill="1" applyBorder="1" applyAlignment="1">
      <alignment horizontal="right" vertical="center"/>
    </xf>
    <xf numFmtId="166" fontId="15" fillId="9" borderId="15" xfId="19" applyNumberFormat="1" applyFont="1" applyFill="1" applyBorder="1" applyAlignment="1">
      <alignment horizontal="right" vertical="center"/>
    </xf>
    <xf numFmtId="0" fontId="15" fillId="0" borderId="14" xfId="20" applyFont="1" applyFill="1" applyBorder="1" applyAlignment="1">
      <alignment horizontal="left" vertical="center" wrapText="1"/>
    </xf>
    <xf numFmtId="0" fontId="15" fillId="0" borderId="15" xfId="21" applyFont="1" applyFill="1" applyBorder="1" applyAlignment="1">
      <alignment horizontal="left" vertical="center" wrapText="1"/>
    </xf>
    <xf numFmtId="0" fontId="15" fillId="0" borderId="16" xfId="22" applyFont="1" applyFill="1" applyBorder="1" applyAlignment="1">
      <alignment horizontal="left" vertical="top" wrapText="1"/>
    </xf>
    <xf numFmtId="165" fontId="15" fillId="0" borderId="17" xfId="23" applyNumberFormat="1" applyFont="1" applyFill="1" applyBorder="1" applyAlignment="1">
      <alignment horizontal="right" vertical="center"/>
    </xf>
    <xf numFmtId="164" fontId="15" fillId="0" borderId="18" xfId="24" applyNumberFormat="1" applyFont="1" applyFill="1" applyBorder="1" applyAlignment="1">
      <alignment horizontal="right" vertical="center"/>
    </xf>
    <xf numFmtId="0" fontId="15" fillId="0" borderId="18" xfId="25" applyFont="1" applyFill="1" applyBorder="1" applyAlignment="1">
      <alignment horizontal="left" vertical="center" wrapText="1"/>
    </xf>
    <xf numFmtId="0" fontId="15" fillId="0" borderId="19" xfId="26" applyFont="1" applyFill="1" applyBorder="1" applyAlignment="1">
      <alignment horizontal="left" vertical="center" wrapText="1"/>
    </xf>
    <xf numFmtId="0" fontId="17" fillId="0" borderId="0" xfId="0" applyFont="1"/>
    <xf numFmtId="0" fontId="17" fillId="0" borderId="0" xfId="0" applyFont="1" applyAlignment="1">
      <alignment horizontal="left"/>
    </xf>
    <xf numFmtId="167" fontId="17" fillId="0" borderId="0" xfId="0" applyNumberFormat="1" applyFont="1"/>
    <xf numFmtId="0" fontId="18" fillId="10" borderId="0" xfId="0" applyFont="1" applyFill="1"/>
    <xf numFmtId="0" fontId="18" fillId="10" borderId="0" xfId="0" applyFont="1" applyFill="1" applyAlignment="1">
      <alignment horizontal="left"/>
    </xf>
    <xf numFmtId="0" fontId="19" fillId="10" borderId="0" xfId="0" applyFont="1" applyFill="1"/>
    <xf numFmtId="167" fontId="18" fillId="10" borderId="0" xfId="0" applyNumberFormat="1" applyFont="1" applyFill="1"/>
    <xf numFmtId="0" fontId="17" fillId="11" borderId="0" xfId="0" applyFont="1" applyFill="1"/>
    <xf numFmtId="0" fontId="17" fillId="11" borderId="0" xfId="0" applyFont="1" applyFill="1" applyAlignment="1">
      <alignment horizontal="left"/>
    </xf>
    <xf numFmtId="0" fontId="20" fillId="11" borderId="0" xfId="0" applyFont="1" applyFill="1"/>
    <xf numFmtId="167" fontId="20" fillId="11" borderId="0" xfId="0" applyNumberFormat="1" applyFont="1" applyFill="1"/>
    <xf numFmtId="0" fontId="17" fillId="0" borderId="0" xfId="0" applyFont="1" applyFill="1"/>
    <xf numFmtId="0" fontId="17" fillId="0" borderId="0" xfId="0" applyFont="1" applyFill="1" applyAlignment="1">
      <alignment horizontal="left"/>
    </xf>
    <xf numFmtId="0" fontId="20" fillId="0" borderId="0" xfId="0" applyFont="1" applyFill="1"/>
    <xf numFmtId="167" fontId="20" fillId="0" borderId="0" xfId="0" applyNumberFormat="1" applyFont="1" applyFill="1"/>
    <xf numFmtId="167" fontId="17" fillId="0" borderId="0" xfId="0" applyNumberFormat="1" applyFont="1" applyFill="1"/>
    <xf numFmtId="0" fontId="21" fillId="5" borderId="0" xfId="0" applyFont="1" applyFill="1"/>
    <xf numFmtId="0" fontId="21" fillId="0" borderId="0" xfId="0" applyFont="1"/>
    <xf numFmtId="0" fontId="21" fillId="0" borderId="0" xfId="0" applyFont="1" applyAlignment="1">
      <alignment horizontal="center" vertical="center"/>
    </xf>
    <xf numFmtId="0" fontId="21" fillId="0" borderId="0" xfId="0" applyFont="1" applyAlignment="1"/>
    <xf numFmtId="0" fontId="21" fillId="0" borderId="0" xfId="0" applyFont="1" applyFill="1"/>
    <xf numFmtId="0" fontId="21" fillId="0" borderId="0" xfId="0" applyFont="1" applyFill="1" applyAlignment="1"/>
    <xf numFmtId="0" fontId="17" fillId="2" borderId="0" xfId="0" applyFont="1" applyFill="1"/>
    <xf numFmtId="167" fontId="17" fillId="2" borderId="0" xfId="0" applyNumberFormat="1" applyFont="1" applyFill="1"/>
    <xf numFmtId="0" fontId="17" fillId="0" borderId="0" xfId="0" applyFont="1" applyAlignment="1">
      <alignment horizontal="left" vertical="center"/>
    </xf>
    <xf numFmtId="0" fontId="17" fillId="4" borderId="0" xfId="0" applyFont="1" applyFill="1"/>
    <xf numFmtId="0" fontId="21" fillId="0" borderId="0" xfId="0" applyFont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17" fillId="12" borderId="0" xfId="0" applyFont="1" applyFill="1"/>
    <xf numFmtId="167" fontId="17" fillId="12" borderId="0" xfId="0" applyNumberFormat="1" applyFont="1" applyFill="1"/>
    <xf numFmtId="0" fontId="21" fillId="2" borderId="0" xfId="0" applyFont="1" applyFill="1"/>
    <xf numFmtId="0" fontId="12" fillId="0" borderId="0" xfId="27" applyFont="1" applyFill="1" applyBorder="1" applyAlignment="1">
      <alignment horizontal="center" vertical="center" wrapText="1"/>
    </xf>
    <xf numFmtId="0" fontId="15" fillId="8" borderId="0" xfId="28" applyFont="1" applyFill="1" applyBorder="1" applyAlignment="1">
      <alignment horizontal="left" vertical="center" wrapText="1"/>
    </xf>
    <xf numFmtId="0" fontId="15" fillId="0" borderId="4" xfId="29" applyFont="1" applyFill="1" applyBorder="1" applyAlignment="1">
      <alignment horizontal="left" wrapText="1"/>
    </xf>
    <xf numFmtId="0" fontId="15" fillId="0" borderId="5" xfId="30" applyFont="1" applyFill="1" applyBorder="1" applyAlignment="1">
      <alignment horizontal="center" wrapText="1"/>
    </xf>
    <xf numFmtId="0" fontId="15" fillId="0" borderId="6" xfId="31" applyFont="1" applyFill="1" applyBorder="1" applyAlignment="1">
      <alignment horizontal="center" wrapText="1"/>
    </xf>
    <xf numFmtId="0" fontId="15" fillId="0" borderId="7" xfId="32" applyFont="1" applyFill="1" applyBorder="1" applyAlignment="1">
      <alignment horizontal="center" wrapText="1"/>
    </xf>
    <xf numFmtId="0" fontId="15" fillId="0" borderId="8" xfId="33" applyFont="1" applyFill="1" applyBorder="1" applyAlignment="1">
      <alignment horizontal="left" vertical="top" wrapText="1"/>
    </xf>
    <xf numFmtId="0" fontId="15" fillId="0" borderId="9" xfId="34" applyFont="1" applyFill="1" applyBorder="1" applyAlignment="1">
      <alignment horizontal="right" vertical="center"/>
    </xf>
    <xf numFmtId="164" fontId="15" fillId="0" borderId="10" xfId="35" applyNumberFormat="1" applyFont="1" applyFill="1" applyBorder="1" applyAlignment="1">
      <alignment horizontal="right" vertical="center"/>
    </xf>
    <xf numFmtId="166" fontId="15" fillId="0" borderId="10" xfId="36" applyNumberFormat="1" applyFont="1" applyFill="1" applyBorder="1" applyAlignment="1">
      <alignment horizontal="right" vertical="center"/>
    </xf>
    <xf numFmtId="166" fontId="15" fillId="0" borderId="11" xfId="37" applyNumberFormat="1" applyFont="1" applyFill="1" applyBorder="1" applyAlignment="1">
      <alignment horizontal="right" vertical="center"/>
    </xf>
    <xf numFmtId="165" fontId="15" fillId="0" borderId="10" xfId="38" applyNumberFormat="1" applyFont="1" applyFill="1" applyBorder="1" applyAlignment="1">
      <alignment horizontal="right" vertical="center"/>
    </xf>
    <xf numFmtId="0" fontId="15" fillId="0" borderId="12" xfId="39" applyFont="1" applyFill="1" applyBorder="1" applyAlignment="1">
      <alignment horizontal="left" vertical="top" wrapText="1"/>
    </xf>
    <xf numFmtId="165" fontId="15" fillId="0" borderId="13" xfId="40" applyNumberFormat="1" applyFont="1" applyFill="1" applyBorder="1" applyAlignment="1">
      <alignment horizontal="right" vertical="center"/>
    </xf>
    <xf numFmtId="164" fontId="15" fillId="0" borderId="14" xfId="41" applyNumberFormat="1" applyFont="1" applyFill="1" applyBorder="1" applyAlignment="1">
      <alignment horizontal="right" vertical="center"/>
    </xf>
    <xf numFmtId="165" fontId="15" fillId="0" borderId="14" xfId="42" applyNumberFormat="1" applyFont="1" applyFill="1" applyBorder="1" applyAlignment="1">
      <alignment horizontal="right" vertical="center"/>
    </xf>
    <xf numFmtId="166" fontId="15" fillId="0" borderId="14" xfId="43" applyNumberFormat="1" applyFont="1" applyFill="1" applyBorder="1" applyAlignment="1">
      <alignment horizontal="right" vertical="center"/>
    </xf>
    <xf numFmtId="165" fontId="15" fillId="0" borderId="15" xfId="44" applyNumberFormat="1" applyFont="1" applyFill="1" applyBorder="1" applyAlignment="1">
      <alignment horizontal="right" vertical="center"/>
    </xf>
    <xf numFmtId="0" fontId="15" fillId="9" borderId="12" xfId="39" applyFont="1" applyFill="1" applyBorder="1" applyAlignment="1">
      <alignment horizontal="left" vertical="top" wrapText="1"/>
    </xf>
    <xf numFmtId="166" fontId="15" fillId="9" borderId="13" xfId="45" applyNumberFormat="1" applyFont="1" applyFill="1" applyBorder="1" applyAlignment="1">
      <alignment horizontal="right" vertical="center"/>
    </xf>
    <xf numFmtId="164" fontId="15" fillId="9" borderId="14" xfId="41" applyNumberFormat="1" applyFont="1" applyFill="1" applyBorder="1" applyAlignment="1">
      <alignment horizontal="right" vertical="center"/>
    </xf>
    <xf numFmtId="166" fontId="15" fillId="9" borderId="14" xfId="43" applyNumberFormat="1" applyFont="1" applyFill="1" applyBorder="1" applyAlignment="1">
      <alignment horizontal="right" vertical="center"/>
    </xf>
    <xf numFmtId="166" fontId="15" fillId="9" borderId="15" xfId="46" applyNumberFormat="1" applyFont="1" applyFill="1" applyBorder="1" applyAlignment="1">
      <alignment horizontal="right" vertical="center"/>
    </xf>
    <xf numFmtId="165" fontId="15" fillId="9" borderId="13" xfId="40" applyNumberFormat="1" applyFont="1" applyFill="1" applyBorder="1" applyAlignment="1">
      <alignment horizontal="right" vertical="center"/>
    </xf>
    <xf numFmtId="165" fontId="15" fillId="9" borderId="14" xfId="42" applyNumberFormat="1" applyFont="1" applyFill="1" applyBorder="1" applyAlignment="1">
      <alignment horizontal="right" vertical="center"/>
    </xf>
    <xf numFmtId="0" fontId="15" fillId="0" borderId="14" xfId="47" applyFont="1" applyFill="1" applyBorder="1" applyAlignment="1">
      <alignment horizontal="left" vertical="center" wrapText="1"/>
    </xf>
    <xf numFmtId="0" fontId="15" fillId="0" borderId="15" xfId="48" applyFont="1" applyFill="1" applyBorder="1" applyAlignment="1">
      <alignment horizontal="left" vertical="center" wrapText="1"/>
    </xf>
    <xf numFmtId="0" fontId="15" fillId="0" borderId="16" xfId="49" applyFont="1" applyFill="1" applyBorder="1" applyAlignment="1">
      <alignment horizontal="left" vertical="top" wrapText="1"/>
    </xf>
    <xf numFmtId="165" fontId="15" fillId="0" borderId="17" xfId="50" applyNumberFormat="1" applyFont="1" applyFill="1" applyBorder="1" applyAlignment="1">
      <alignment horizontal="right" vertical="center"/>
    </xf>
    <xf numFmtId="164" fontId="15" fillId="0" borderId="18" xfId="51" applyNumberFormat="1" applyFont="1" applyFill="1" applyBorder="1" applyAlignment="1">
      <alignment horizontal="right" vertical="center"/>
    </xf>
    <xf numFmtId="0" fontId="15" fillId="0" borderId="18" xfId="52" applyFont="1" applyFill="1" applyBorder="1" applyAlignment="1">
      <alignment horizontal="left" vertical="center" wrapText="1"/>
    </xf>
    <xf numFmtId="0" fontId="15" fillId="0" borderId="19" xfId="53" applyFont="1" applyFill="1" applyBorder="1" applyAlignment="1">
      <alignment horizontal="left" vertical="center" wrapText="1"/>
    </xf>
    <xf numFmtId="0" fontId="12" fillId="0" borderId="0" xfId="54" applyFont="1" applyFill="1" applyBorder="1" applyAlignment="1">
      <alignment horizontal="center" vertical="center" wrapText="1"/>
    </xf>
    <xf numFmtId="0" fontId="15" fillId="8" borderId="0" xfId="55" applyFont="1" applyFill="1" applyBorder="1" applyAlignment="1">
      <alignment horizontal="left" vertical="center" wrapText="1"/>
    </xf>
    <xf numFmtId="0" fontId="15" fillId="0" borderId="4" xfId="56" applyFont="1" applyFill="1" applyBorder="1" applyAlignment="1">
      <alignment horizontal="left" wrapText="1"/>
    </xf>
    <xf numFmtId="0" fontId="15" fillId="0" borderId="5" xfId="57" applyFont="1" applyFill="1" applyBorder="1" applyAlignment="1">
      <alignment horizontal="center" wrapText="1"/>
    </xf>
    <xf numFmtId="0" fontId="15" fillId="0" borderId="6" xfId="58" applyFont="1" applyFill="1" applyBorder="1" applyAlignment="1">
      <alignment horizontal="center" wrapText="1"/>
    </xf>
    <xf numFmtId="0" fontId="15" fillId="0" borderId="7" xfId="59" applyFont="1" applyFill="1" applyBorder="1" applyAlignment="1">
      <alignment horizontal="center" wrapText="1"/>
    </xf>
    <xf numFmtId="0" fontId="15" fillId="0" borderId="8" xfId="60" applyFont="1" applyFill="1" applyBorder="1" applyAlignment="1">
      <alignment horizontal="left" vertical="top" wrapText="1"/>
    </xf>
    <xf numFmtId="0" fontId="15" fillId="0" borderId="9" xfId="61" applyFont="1" applyFill="1" applyBorder="1" applyAlignment="1">
      <alignment horizontal="right" vertical="center"/>
    </xf>
    <xf numFmtId="164" fontId="15" fillId="0" borderId="10" xfId="62" applyNumberFormat="1" applyFont="1" applyFill="1" applyBorder="1" applyAlignment="1">
      <alignment horizontal="right" vertical="center"/>
    </xf>
    <xf numFmtId="166" fontId="15" fillId="0" borderId="10" xfId="63" applyNumberFormat="1" applyFont="1" applyFill="1" applyBorder="1" applyAlignment="1">
      <alignment horizontal="right" vertical="center"/>
    </xf>
    <xf numFmtId="165" fontId="15" fillId="0" borderId="10" xfId="64" applyNumberFormat="1" applyFont="1" applyFill="1" applyBorder="1" applyAlignment="1">
      <alignment horizontal="right" vertical="center"/>
    </xf>
    <xf numFmtId="166" fontId="15" fillId="0" borderId="11" xfId="65" applyNumberFormat="1" applyFont="1" applyFill="1" applyBorder="1" applyAlignment="1">
      <alignment horizontal="right" vertical="center"/>
    </xf>
    <xf numFmtId="0" fontId="15" fillId="0" borderId="12" xfId="66" applyFont="1" applyFill="1" applyBorder="1" applyAlignment="1">
      <alignment horizontal="left" vertical="top" wrapText="1"/>
    </xf>
    <xf numFmtId="166" fontId="15" fillId="0" borderId="13" xfId="67" applyNumberFormat="1" applyFont="1" applyFill="1" applyBorder="1" applyAlignment="1">
      <alignment horizontal="right" vertical="center"/>
    </xf>
    <xf numFmtId="164" fontId="15" fillId="0" borderId="14" xfId="68" applyNumberFormat="1" applyFont="1" applyFill="1" applyBorder="1" applyAlignment="1">
      <alignment horizontal="right" vertical="center"/>
    </xf>
    <xf numFmtId="166" fontId="15" fillId="0" borderId="14" xfId="69" applyNumberFormat="1" applyFont="1" applyFill="1" applyBorder="1" applyAlignment="1">
      <alignment horizontal="right" vertical="center"/>
    </xf>
    <xf numFmtId="165" fontId="15" fillId="0" borderId="14" xfId="70" applyNumberFormat="1" applyFont="1" applyFill="1" applyBorder="1" applyAlignment="1">
      <alignment horizontal="right" vertical="center"/>
    </xf>
    <xf numFmtId="165" fontId="15" fillId="0" borderId="15" xfId="71" applyNumberFormat="1" applyFont="1" applyFill="1" applyBorder="1" applyAlignment="1">
      <alignment horizontal="right" vertical="center"/>
    </xf>
    <xf numFmtId="0" fontId="15" fillId="9" borderId="12" xfId="66" applyFont="1" applyFill="1" applyBorder="1" applyAlignment="1">
      <alignment horizontal="left" vertical="top" wrapText="1"/>
    </xf>
    <xf numFmtId="166" fontId="15" fillId="9" borderId="13" xfId="67" applyNumberFormat="1" applyFont="1" applyFill="1" applyBorder="1" applyAlignment="1">
      <alignment horizontal="right" vertical="center"/>
    </xf>
    <xf numFmtId="164" fontId="15" fillId="9" borderId="14" xfId="68" applyNumberFormat="1" applyFont="1" applyFill="1" applyBorder="1" applyAlignment="1">
      <alignment horizontal="right" vertical="center"/>
    </xf>
    <xf numFmtId="166" fontId="15" fillId="9" borderId="14" xfId="69" applyNumberFormat="1" applyFont="1" applyFill="1" applyBorder="1" applyAlignment="1">
      <alignment horizontal="right" vertical="center"/>
    </xf>
    <xf numFmtId="165" fontId="15" fillId="9" borderId="14" xfId="70" applyNumberFormat="1" applyFont="1" applyFill="1" applyBorder="1" applyAlignment="1">
      <alignment horizontal="right" vertical="center"/>
    </xf>
    <xf numFmtId="166" fontId="15" fillId="9" borderId="15" xfId="72" applyNumberFormat="1" applyFont="1" applyFill="1" applyBorder="1" applyAlignment="1">
      <alignment horizontal="right" vertical="center"/>
    </xf>
    <xf numFmtId="0" fontId="15" fillId="0" borderId="14" xfId="73" applyFont="1" applyFill="1" applyBorder="1" applyAlignment="1">
      <alignment horizontal="left" vertical="center" wrapText="1"/>
    </xf>
    <xf numFmtId="0" fontId="15" fillId="0" borderId="15" xfId="74" applyFont="1" applyFill="1" applyBorder="1" applyAlignment="1">
      <alignment horizontal="left" vertical="center" wrapText="1"/>
    </xf>
    <xf numFmtId="0" fontId="15" fillId="0" borderId="16" xfId="75" applyFont="1" applyFill="1" applyBorder="1" applyAlignment="1">
      <alignment horizontal="left" vertical="top" wrapText="1"/>
    </xf>
    <xf numFmtId="166" fontId="15" fillId="0" borderId="17" xfId="76" applyNumberFormat="1" applyFont="1" applyFill="1" applyBorder="1" applyAlignment="1">
      <alignment horizontal="right" vertical="center"/>
    </xf>
    <xf numFmtId="164" fontId="15" fillId="0" borderId="18" xfId="77" applyNumberFormat="1" applyFont="1" applyFill="1" applyBorder="1" applyAlignment="1">
      <alignment horizontal="right" vertical="center"/>
    </xf>
    <xf numFmtId="0" fontId="15" fillId="0" borderId="18" xfId="78" applyFont="1" applyFill="1" applyBorder="1" applyAlignment="1">
      <alignment horizontal="left" vertical="center" wrapText="1"/>
    </xf>
    <xf numFmtId="0" fontId="15" fillId="0" borderId="19" xfId="79" applyFont="1" applyFill="1" applyBorder="1" applyAlignment="1">
      <alignment horizontal="left" vertical="center" wrapText="1"/>
    </xf>
    <xf numFmtId="0" fontId="0" fillId="13" borderId="0" xfId="0" applyFill="1" applyAlignment="1">
      <alignment horizontal="center"/>
    </xf>
    <xf numFmtId="0" fontId="0" fillId="13" borderId="0" xfId="0" applyFill="1" applyBorder="1" applyAlignment="1">
      <alignment horizontal="center"/>
    </xf>
    <xf numFmtId="168" fontId="0" fillId="12" borderId="0" xfId="0" applyNumberFormat="1" applyFill="1" applyBorder="1" applyAlignment="1">
      <alignment horizontal="right"/>
    </xf>
    <xf numFmtId="168" fontId="0" fillId="12" borderId="0" xfId="0" applyNumberFormat="1" applyFill="1" applyBorder="1"/>
    <xf numFmtId="0" fontId="0" fillId="0" borderId="0" xfId="0" applyFill="1" applyAlignment="1">
      <alignment horizontal="right"/>
    </xf>
    <xf numFmtId="0" fontId="0" fillId="0" borderId="0" xfId="0" applyAlignment="1">
      <alignment horizontal="left"/>
    </xf>
    <xf numFmtId="168" fontId="0" fillId="0" borderId="0" xfId="0" applyNumberFormat="1" applyFill="1" applyBorder="1" applyAlignment="1">
      <alignment horizontal="right"/>
    </xf>
    <xf numFmtId="168" fontId="0" fillId="0" borderId="0" xfId="0" applyNumberFormat="1" applyFill="1" applyBorder="1"/>
    <xf numFmtId="168" fontId="0" fillId="14" borderId="0" xfId="0" applyNumberFormat="1" applyFill="1" applyBorder="1" applyAlignment="1">
      <alignment horizontal="right"/>
    </xf>
    <xf numFmtId="168" fontId="0" fillId="14" borderId="0" xfId="0" applyNumberFormat="1" applyFill="1" applyBorder="1"/>
    <xf numFmtId="0" fontId="10" fillId="7" borderId="0" xfId="0" applyFont="1" applyFill="1" applyAlignment="1">
      <alignment horizontal="center" vertical="center"/>
    </xf>
    <xf numFmtId="0" fontId="12" fillId="0" borderId="0" xfId="80" applyFont="1" applyFill="1" applyBorder="1" applyAlignment="1">
      <alignment horizontal="center" vertical="center" wrapText="1"/>
    </xf>
    <xf numFmtId="0" fontId="15" fillId="8" borderId="0" xfId="81" applyFont="1" applyFill="1" applyBorder="1" applyAlignment="1">
      <alignment horizontal="left" vertical="center" wrapText="1"/>
    </xf>
    <xf numFmtId="0" fontId="15" fillId="0" borderId="20" xfId="82" applyFont="1" applyFill="1" applyBorder="1" applyAlignment="1">
      <alignment horizontal="left" wrapText="1"/>
    </xf>
    <xf numFmtId="0" fontId="15" fillId="0" borderId="21" xfId="83" applyFont="1" applyFill="1" applyBorder="1" applyAlignment="1">
      <alignment horizontal="left" wrapText="1"/>
    </xf>
    <xf numFmtId="0" fontId="15" fillId="0" borderId="5" xfId="84" applyFont="1" applyFill="1" applyBorder="1" applyAlignment="1">
      <alignment horizontal="center" wrapText="1"/>
    </xf>
    <xf numFmtId="0" fontId="15" fillId="0" borderId="6" xfId="85" applyFont="1" applyFill="1" applyBorder="1" applyAlignment="1">
      <alignment horizontal="center" wrapText="1"/>
    </xf>
    <xf numFmtId="0" fontId="15" fillId="0" borderId="7" xfId="86" applyFont="1" applyFill="1" applyBorder="1" applyAlignment="1">
      <alignment horizontal="center" wrapText="1"/>
    </xf>
    <xf numFmtId="0" fontId="15" fillId="0" borderId="20" xfId="82" applyFont="1" applyFill="1" applyBorder="1" applyAlignment="1">
      <alignment horizontal="left" wrapText="1"/>
    </xf>
    <xf numFmtId="0" fontId="15" fillId="0" borderId="21" xfId="83" applyFont="1" applyFill="1" applyBorder="1" applyAlignment="1">
      <alignment horizontal="left" wrapText="1"/>
    </xf>
    <xf numFmtId="0" fontId="15" fillId="0" borderId="22" xfId="87" applyFont="1" applyFill="1" applyBorder="1" applyAlignment="1">
      <alignment horizontal="left" vertical="top" wrapText="1"/>
    </xf>
    <xf numFmtId="0" fontId="15" fillId="0" borderId="23" xfId="88" applyFont="1" applyFill="1" applyBorder="1" applyAlignment="1">
      <alignment horizontal="left" vertical="top" wrapText="1"/>
    </xf>
    <xf numFmtId="166" fontId="15" fillId="0" borderId="9" xfId="89" applyNumberFormat="1" applyFont="1" applyFill="1" applyBorder="1" applyAlignment="1">
      <alignment horizontal="right" vertical="center"/>
    </xf>
    <xf numFmtId="164" fontId="15" fillId="0" borderId="10" xfId="90" applyNumberFormat="1" applyFont="1" applyFill="1" applyBorder="1" applyAlignment="1">
      <alignment horizontal="right" vertical="center"/>
    </xf>
    <xf numFmtId="166" fontId="15" fillId="0" borderId="10" xfId="91" applyNumberFormat="1" applyFont="1" applyFill="1" applyBorder="1" applyAlignment="1">
      <alignment horizontal="right" vertical="center"/>
    </xf>
    <xf numFmtId="165" fontId="15" fillId="0" borderId="10" xfId="92" applyNumberFormat="1" applyFont="1" applyFill="1" applyBorder="1" applyAlignment="1">
      <alignment horizontal="right" vertical="center"/>
    </xf>
    <xf numFmtId="165" fontId="15" fillId="0" borderId="11" xfId="93" applyNumberFormat="1" applyFont="1" applyFill="1" applyBorder="1" applyAlignment="1">
      <alignment horizontal="right" vertical="center"/>
    </xf>
    <xf numFmtId="0" fontId="15" fillId="0" borderId="22" xfId="87" applyFont="1" applyFill="1" applyBorder="1" applyAlignment="1">
      <alignment horizontal="left" vertical="top" wrapText="1"/>
    </xf>
    <xf numFmtId="0" fontId="15" fillId="3" borderId="23" xfId="88" applyFont="1" applyFill="1" applyBorder="1" applyAlignment="1">
      <alignment horizontal="left" vertical="top" wrapText="1"/>
    </xf>
    <xf numFmtId="165" fontId="15" fillId="3" borderId="9" xfId="94" applyNumberFormat="1" applyFont="1" applyFill="1" applyBorder="1" applyAlignment="1">
      <alignment horizontal="right" vertical="center"/>
    </xf>
    <xf numFmtId="164" fontId="15" fillId="3" borderId="10" xfId="90" applyNumberFormat="1" applyFont="1" applyFill="1" applyBorder="1" applyAlignment="1">
      <alignment horizontal="right" vertical="center"/>
    </xf>
    <xf numFmtId="166" fontId="15" fillId="3" borderId="10" xfId="91" applyNumberFormat="1" applyFont="1" applyFill="1" applyBorder="1" applyAlignment="1">
      <alignment horizontal="right" vertical="center"/>
    </xf>
    <xf numFmtId="165" fontId="15" fillId="3" borderId="10" xfId="92" applyNumberFormat="1" applyFont="1" applyFill="1" applyBorder="1" applyAlignment="1">
      <alignment horizontal="right" vertical="center"/>
    </xf>
    <xf numFmtId="165" fontId="15" fillId="3" borderId="11" xfId="93" applyNumberFormat="1" applyFont="1" applyFill="1" applyBorder="1" applyAlignment="1">
      <alignment horizontal="right" vertical="center"/>
    </xf>
    <xf numFmtId="0" fontId="15" fillId="0" borderId="24" xfId="95" applyFont="1" applyFill="1" applyBorder="1" applyAlignment="1">
      <alignment horizontal="left" vertical="top" wrapText="1"/>
    </xf>
    <xf numFmtId="0" fontId="15" fillId="0" borderId="25" xfId="96" applyFont="1" applyFill="1" applyBorder="1" applyAlignment="1">
      <alignment horizontal="left" vertical="top" wrapText="1"/>
    </xf>
    <xf numFmtId="166" fontId="15" fillId="0" borderId="13" xfId="97" applyNumberFormat="1" applyFont="1" applyFill="1" applyBorder="1" applyAlignment="1">
      <alignment horizontal="right" vertical="center"/>
    </xf>
    <xf numFmtId="165" fontId="15" fillId="0" borderId="14" xfId="98" applyNumberFormat="1" applyFont="1" applyFill="1" applyBorder="1" applyAlignment="1">
      <alignment horizontal="right" vertical="center"/>
    </xf>
    <xf numFmtId="166" fontId="15" fillId="0" borderId="14" xfId="99" applyNumberFormat="1" applyFont="1" applyFill="1" applyBorder="1" applyAlignment="1">
      <alignment horizontal="right" vertical="center"/>
    </xf>
    <xf numFmtId="165" fontId="15" fillId="0" borderId="15" xfId="100" applyNumberFormat="1" applyFont="1" applyFill="1" applyBorder="1" applyAlignment="1">
      <alignment horizontal="right" vertical="center"/>
    </xf>
    <xf numFmtId="0" fontId="15" fillId="0" borderId="24" xfId="95" applyFont="1" applyFill="1" applyBorder="1" applyAlignment="1">
      <alignment horizontal="left" vertical="top" wrapText="1"/>
    </xf>
    <xf numFmtId="165" fontId="15" fillId="0" borderId="13" xfId="101" applyNumberFormat="1" applyFont="1" applyFill="1" applyBorder="1" applyAlignment="1">
      <alignment horizontal="right" vertical="center"/>
    </xf>
    <xf numFmtId="0" fontId="15" fillId="0" borderId="26" xfId="102" applyFont="1" applyFill="1" applyBorder="1" applyAlignment="1">
      <alignment horizontal="left" vertical="top" wrapText="1"/>
    </xf>
    <xf numFmtId="0" fontId="15" fillId="0" borderId="27" xfId="103" applyFont="1" applyFill="1" applyBorder="1" applyAlignment="1">
      <alignment horizontal="left" vertical="top" wrapText="1"/>
    </xf>
    <xf numFmtId="166" fontId="15" fillId="0" borderId="28" xfId="104" applyNumberFormat="1" applyFont="1" applyFill="1" applyBorder="1" applyAlignment="1">
      <alignment horizontal="right" vertical="center"/>
    </xf>
    <xf numFmtId="165" fontId="15" fillId="0" borderId="29" xfId="105" applyNumberFormat="1" applyFont="1" applyFill="1" applyBorder="1" applyAlignment="1">
      <alignment horizontal="right" vertical="center"/>
    </xf>
    <xf numFmtId="166" fontId="15" fillId="0" borderId="29" xfId="106" applyNumberFormat="1" applyFont="1" applyFill="1" applyBorder="1" applyAlignment="1">
      <alignment horizontal="right" vertical="center"/>
    </xf>
    <xf numFmtId="165" fontId="15" fillId="0" borderId="30" xfId="107" applyNumberFormat="1" applyFont="1" applyFill="1" applyBorder="1" applyAlignment="1">
      <alignment horizontal="right" vertical="center"/>
    </xf>
    <xf numFmtId="0" fontId="15" fillId="0" borderId="26" xfId="102" applyFont="1" applyFill="1" applyBorder="1" applyAlignment="1">
      <alignment horizontal="left" vertical="top" wrapText="1"/>
    </xf>
    <xf numFmtId="165" fontId="15" fillId="0" borderId="28" xfId="108" applyNumberFormat="1" applyFont="1" applyFill="1" applyBorder="1" applyAlignment="1">
      <alignment horizontal="right" vertical="center"/>
    </xf>
    <xf numFmtId="164" fontId="15" fillId="0" borderId="14" xfId="109" applyNumberFormat="1" applyFont="1" applyFill="1" applyBorder="1" applyAlignment="1">
      <alignment horizontal="right" vertical="center"/>
    </xf>
    <xf numFmtId="166" fontId="15" fillId="0" borderId="15" xfId="110" applyNumberFormat="1" applyFont="1" applyFill="1" applyBorder="1" applyAlignment="1">
      <alignment horizontal="right" vertical="center"/>
    </xf>
    <xf numFmtId="166" fontId="15" fillId="0" borderId="30" xfId="111" applyNumberFormat="1" applyFont="1" applyFill="1" applyBorder="1" applyAlignment="1">
      <alignment horizontal="right" vertical="center"/>
    </xf>
    <xf numFmtId="0" fontId="15" fillId="0" borderId="14" xfId="112" applyFont="1" applyFill="1" applyBorder="1" applyAlignment="1">
      <alignment horizontal="left" vertical="center" wrapText="1"/>
    </xf>
    <xf numFmtId="0" fontId="15" fillId="0" borderId="15" xfId="113" applyFont="1" applyFill="1" applyBorder="1" applyAlignment="1">
      <alignment horizontal="left" vertical="center" wrapText="1"/>
    </xf>
    <xf numFmtId="164" fontId="15" fillId="0" borderId="29" xfId="114" applyNumberFormat="1" applyFont="1" applyFill="1" applyBorder="1" applyAlignment="1">
      <alignment horizontal="right" vertical="center"/>
    </xf>
    <xf numFmtId="0" fontId="15" fillId="0" borderId="29" xfId="115" applyFont="1" applyFill="1" applyBorder="1" applyAlignment="1">
      <alignment horizontal="left" vertical="center" wrapText="1"/>
    </xf>
    <xf numFmtId="0" fontId="15" fillId="0" borderId="30" xfId="116" applyFont="1" applyFill="1" applyBorder="1" applyAlignment="1">
      <alignment horizontal="left" vertical="center" wrapText="1"/>
    </xf>
    <xf numFmtId="0" fontId="15" fillId="0" borderId="31" xfId="117" applyFont="1" applyFill="1" applyBorder="1" applyAlignment="1">
      <alignment horizontal="left" vertical="top" wrapText="1"/>
    </xf>
    <xf numFmtId="0" fontId="15" fillId="0" borderId="32" xfId="118" applyFont="1" applyFill="1" applyBorder="1" applyAlignment="1">
      <alignment horizontal="left" vertical="top" wrapText="1"/>
    </xf>
    <xf numFmtId="166" fontId="15" fillId="0" borderId="17" xfId="119" applyNumberFormat="1" applyFont="1" applyFill="1" applyBorder="1" applyAlignment="1">
      <alignment horizontal="right" vertical="center"/>
    </xf>
    <xf numFmtId="165" fontId="15" fillId="0" borderId="18" xfId="120" applyNumberFormat="1" applyFont="1" applyFill="1" applyBorder="1" applyAlignment="1">
      <alignment horizontal="right" vertical="center"/>
    </xf>
    <xf numFmtId="166" fontId="15" fillId="0" borderId="18" xfId="121" applyNumberFormat="1" applyFont="1" applyFill="1" applyBorder="1" applyAlignment="1">
      <alignment horizontal="right" vertical="center"/>
    </xf>
    <xf numFmtId="0" fontId="15" fillId="0" borderId="18" xfId="122" applyFont="1" applyFill="1" applyBorder="1" applyAlignment="1">
      <alignment horizontal="left" vertical="center" wrapText="1"/>
    </xf>
    <xf numFmtId="0" fontId="15" fillId="0" borderId="19" xfId="123" applyFont="1" applyFill="1" applyBorder="1" applyAlignment="1">
      <alignment horizontal="left" vertical="center" wrapText="1"/>
    </xf>
    <xf numFmtId="0" fontId="15" fillId="0" borderId="31" xfId="117" applyFont="1" applyFill="1" applyBorder="1" applyAlignment="1">
      <alignment horizontal="left" vertical="top" wrapText="1"/>
    </xf>
    <xf numFmtId="0" fontId="12" fillId="0" borderId="0" xfId="80" applyFont="1" applyFill="1" applyBorder="1" applyAlignment="1">
      <alignment horizontal="center" vertical="center" wrapText="1"/>
    </xf>
    <xf numFmtId="0" fontId="15" fillId="0" borderId="4" xfId="124" applyFont="1" applyFill="1" applyBorder="1" applyAlignment="1">
      <alignment horizontal="left" wrapText="1"/>
    </xf>
    <xf numFmtId="0" fontId="15" fillId="0" borderId="0" xfId="86" applyFont="1" applyFill="1" applyBorder="1" applyAlignment="1">
      <alignment horizontal="center" wrapText="1"/>
    </xf>
    <xf numFmtId="0" fontId="15" fillId="0" borderId="8" xfId="125" applyFont="1" applyFill="1" applyBorder="1" applyAlignment="1">
      <alignment horizontal="left" vertical="top" wrapText="1"/>
    </xf>
    <xf numFmtId="165" fontId="15" fillId="0" borderId="9" xfId="94" applyNumberFormat="1" applyFont="1" applyFill="1" applyBorder="1" applyAlignment="1">
      <alignment horizontal="right" vertical="center"/>
    </xf>
    <xf numFmtId="165" fontId="15" fillId="0" borderId="0" xfId="93" applyNumberFormat="1" applyFont="1" applyFill="1" applyBorder="1" applyAlignment="1">
      <alignment horizontal="right" vertical="center"/>
    </xf>
    <xf numFmtId="0" fontId="15" fillId="0" borderId="33" xfId="126" applyFont="1" applyFill="1" applyBorder="1" applyAlignment="1">
      <alignment horizontal="left" vertical="top" wrapText="1"/>
    </xf>
    <xf numFmtId="166" fontId="15" fillId="0" borderId="0" xfId="110" applyNumberFormat="1" applyFont="1" applyFill="1" applyBorder="1" applyAlignment="1">
      <alignment horizontal="right" vertical="center"/>
    </xf>
    <xf numFmtId="0" fontId="15" fillId="0" borderId="16" xfId="127" applyFont="1" applyFill="1" applyBorder="1" applyAlignment="1">
      <alignment horizontal="left" vertical="top" wrapText="1"/>
    </xf>
    <xf numFmtId="164" fontId="15" fillId="0" borderId="18" xfId="128" applyNumberFormat="1" applyFont="1" applyFill="1" applyBorder="1" applyAlignment="1">
      <alignment horizontal="right" vertical="center"/>
    </xf>
    <xf numFmtId="165" fontId="15" fillId="0" borderId="17" xfId="129" applyNumberFormat="1" applyFont="1" applyFill="1" applyBorder="1" applyAlignment="1">
      <alignment horizontal="right" vertical="center"/>
    </xf>
    <xf numFmtId="165" fontId="15" fillId="0" borderId="0" xfId="107" applyNumberFormat="1" applyFont="1" applyFill="1" applyBorder="1" applyAlignment="1">
      <alignment horizontal="right" vertical="center"/>
    </xf>
    <xf numFmtId="0" fontId="15" fillId="0" borderId="0" xfId="102" applyFont="1" applyFill="1" applyBorder="1" applyAlignment="1">
      <alignment horizontal="left" vertical="top" wrapText="1"/>
    </xf>
    <xf numFmtId="0" fontId="15" fillId="0" borderId="0" xfId="103" applyFont="1" applyFill="1" applyBorder="1" applyAlignment="1">
      <alignment horizontal="left" vertical="top" wrapText="1"/>
    </xf>
    <xf numFmtId="166" fontId="15" fillId="0" borderId="0" xfId="104" applyNumberFormat="1" applyFont="1" applyFill="1" applyBorder="1" applyAlignment="1">
      <alignment horizontal="right" vertical="center"/>
    </xf>
    <xf numFmtId="164" fontId="15" fillId="0" borderId="0" xfId="114" applyNumberFormat="1" applyFont="1" applyFill="1" applyBorder="1" applyAlignment="1">
      <alignment horizontal="right" vertical="center"/>
    </xf>
    <xf numFmtId="166" fontId="15" fillId="0" borderId="0" xfId="106" applyNumberFormat="1" applyFont="1" applyFill="1" applyBorder="1" applyAlignment="1">
      <alignment horizontal="right" vertical="center"/>
    </xf>
    <xf numFmtId="166" fontId="15" fillId="0" borderId="0" xfId="111" applyNumberFormat="1" applyFont="1" applyFill="1" applyBorder="1" applyAlignment="1">
      <alignment horizontal="right" vertical="center"/>
    </xf>
    <xf numFmtId="0" fontId="12" fillId="0" borderId="0" xfId="130" applyFont="1" applyFill="1" applyBorder="1" applyAlignment="1">
      <alignment horizontal="center" vertical="center" wrapText="1"/>
    </xf>
    <xf numFmtId="0" fontId="12" fillId="0" borderId="0" xfId="130" applyFont="1" applyFill="1" applyBorder="1" applyAlignment="1">
      <alignment horizontal="center" vertical="center" wrapText="1"/>
    </xf>
    <xf numFmtId="0" fontId="15" fillId="8" borderId="0" xfId="131" applyFont="1" applyFill="1" applyBorder="1" applyAlignment="1">
      <alignment horizontal="left" vertical="center" wrapText="1"/>
    </xf>
    <xf numFmtId="0" fontId="15" fillId="0" borderId="20" xfId="132" applyFont="1" applyFill="1" applyBorder="1" applyAlignment="1">
      <alignment horizontal="left" wrapText="1"/>
    </xf>
    <xf numFmtId="0" fontId="15" fillId="0" borderId="21" xfId="133" applyFont="1" applyFill="1" applyBorder="1" applyAlignment="1">
      <alignment horizontal="left" wrapText="1"/>
    </xf>
    <xf numFmtId="0" fontId="15" fillId="0" borderId="5" xfId="134" applyFont="1" applyFill="1" applyBorder="1" applyAlignment="1">
      <alignment horizontal="center" wrapText="1"/>
    </xf>
    <xf numFmtId="0" fontId="15" fillId="0" borderId="6" xfId="135" applyFont="1" applyFill="1" applyBorder="1" applyAlignment="1">
      <alignment horizontal="center" wrapText="1"/>
    </xf>
    <xf numFmtId="0" fontId="15" fillId="0" borderId="7" xfId="136" applyFont="1" applyFill="1" applyBorder="1" applyAlignment="1">
      <alignment horizontal="center" wrapText="1"/>
    </xf>
    <xf numFmtId="0" fontId="15" fillId="0" borderId="20" xfId="132" applyFont="1" applyFill="1" applyBorder="1" applyAlignment="1">
      <alignment horizontal="left" wrapText="1"/>
    </xf>
    <xf numFmtId="0" fontId="15" fillId="0" borderId="21" xfId="133" applyFont="1" applyFill="1" applyBorder="1" applyAlignment="1">
      <alignment horizontal="left" wrapText="1"/>
    </xf>
    <xf numFmtId="0" fontId="15" fillId="0" borderId="26" xfId="137" applyFont="1" applyFill="1" applyBorder="1" applyAlignment="1">
      <alignment horizontal="left" vertical="top" wrapText="1"/>
    </xf>
    <xf numFmtId="0" fontId="15" fillId="0" borderId="25" xfId="138" applyFont="1" applyFill="1" applyBorder="1" applyAlignment="1">
      <alignment horizontal="left" vertical="top" wrapText="1"/>
    </xf>
    <xf numFmtId="0" fontId="15" fillId="0" borderId="13" xfId="139" applyFont="1" applyFill="1" applyBorder="1" applyAlignment="1">
      <alignment horizontal="right" vertical="center"/>
    </xf>
    <xf numFmtId="164" fontId="15" fillId="0" borderId="14" xfId="140" applyNumberFormat="1" applyFont="1" applyFill="1" applyBorder="1" applyAlignment="1">
      <alignment horizontal="right" vertical="center"/>
    </xf>
    <xf numFmtId="166" fontId="15" fillId="0" borderId="14" xfId="141" applyNumberFormat="1" applyFont="1" applyFill="1" applyBorder="1" applyAlignment="1">
      <alignment horizontal="right" vertical="center"/>
    </xf>
    <xf numFmtId="165" fontId="15" fillId="0" borderId="14" xfId="142" applyNumberFormat="1" applyFont="1" applyFill="1" applyBorder="1" applyAlignment="1">
      <alignment horizontal="right" vertical="center"/>
    </xf>
    <xf numFmtId="166" fontId="15" fillId="0" borderId="15" xfId="143" applyNumberFormat="1" applyFont="1" applyFill="1" applyBorder="1" applyAlignment="1">
      <alignment horizontal="right" vertical="center"/>
    </xf>
    <xf numFmtId="0" fontId="15" fillId="0" borderId="26" xfId="137" applyFont="1" applyFill="1" applyBorder="1" applyAlignment="1">
      <alignment horizontal="left" vertical="top" wrapText="1"/>
    </xf>
    <xf numFmtId="0" fontId="15" fillId="0" borderId="27" xfId="144" applyFont="1" applyFill="1" applyBorder="1" applyAlignment="1">
      <alignment horizontal="left" vertical="top" wrapText="1"/>
    </xf>
    <xf numFmtId="165" fontId="15" fillId="0" borderId="28" xfId="145" applyNumberFormat="1" applyFont="1" applyFill="1" applyBorder="1" applyAlignment="1">
      <alignment horizontal="right" vertical="center"/>
    </xf>
    <xf numFmtId="164" fontId="15" fillId="0" borderId="29" xfId="146" applyNumberFormat="1" applyFont="1" applyFill="1" applyBorder="1" applyAlignment="1">
      <alignment horizontal="right" vertical="center"/>
    </xf>
    <xf numFmtId="165" fontId="15" fillId="0" borderId="29" xfId="147" applyNumberFormat="1" applyFont="1" applyFill="1" applyBorder="1" applyAlignment="1">
      <alignment horizontal="right" vertical="center"/>
    </xf>
    <xf numFmtId="166" fontId="15" fillId="0" borderId="30" xfId="148" applyNumberFormat="1" applyFont="1" applyFill="1" applyBorder="1" applyAlignment="1">
      <alignment horizontal="right" vertical="center"/>
    </xf>
    <xf numFmtId="0" fontId="15" fillId="0" borderId="24" xfId="149" applyFont="1" applyFill="1" applyBorder="1" applyAlignment="1">
      <alignment horizontal="left" vertical="top" wrapText="1"/>
    </xf>
    <xf numFmtId="0" fontId="15" fillId="9" borderId="25" xfId="138" applyFont="1" applyFill="1" applyBorder="1" applyAlignment="1">
      <alignment horizontal="left" vertical="top" wrapText="1"/>
    </xf>
    <xf numFmtId="166" fontId="15" fillId="9" borderId="13" xfId="150" applyNumberFormat="1" applyFont="1" applyFill="1" applyBorder="1" applyAlignment="1">
      <alignment horizontal="right" vertical="center"/>
    </xf>
    <xf numFmtId="164" fontId="15" fillId="9" borderId="14" xfId="140" applyNumberFormat="1" applyFont="1" applyFill="1" applyBorder="1" applyAlignment="1">
      <alignment horizontal="right" vertical="center"/>
    </xf>
    <xf numFmtId="166" fontId="15" fillId="9" borderId="14" xfId="141" applyNumberFormat="1" applyFont="1" applyFill="1" applyBorder="1" applyAlignment="1">
      <alignment horizontal="right" vertical="center"/>
    </xf>
    <xf numFmtId="165" fontId="15" fillId="9" borderId="14" xfId="142" applyNumberFormat="1" applyFont="1" applyFill="1" applyBorder="1" applyAlignment="1">
      <alignment horizontal="right" vertical="center"/>
    </xf>
    <xf numFmtId="166" fontId="15" fillId="9" borderId="15" xfId="143" applyNumberFormat="1" applyFont="1" applyFill="1" applyBorder="1" applyAlignment="1">
      <alignment horizontal="right" vertical="center"/>
    </xf>
    <xf numFmtId="0" fontId="15" fillId="0" borderId="24" xfId="149" applyFont="1" applyFill="1" applyBorder="1" applyAlignment="1">
      <alignment horizontal="left" vertical="top" wrapText="1"/>
    </xf>
    <xf numFmtId="166" fontId="15" fillId="0" borderId="13" xfId="150" applyNumberFormat="1" applyFont="1" applyFill="1" applyBorder="1" applyAlignment="1">
      <alignment horizontal="right" vertical="center"/>
    </xf>
    <xf numFmtId="0" fontId="15" fillId="0" borderId="14" xfId="151" applyFont="1" applyFill="1" applyBorder="1" applyAlignment="1">
      <alignment horizontal="left" vertical="center" wrapText="1"/>
    </xf>
    <xf numFmtId="0" fontId="15" fillId="0" borderId="15" xfId="152" applyFont="1" applyFill="1" applyBorder="1" applyAlignment="1">
      <alignment horizontal="left" vertical="center" wrapText="1"/>
    </xf>
    <xf numFmtId="165" fontId="15" fillId="0" borderId="13" xfId="153" applyNumberFormat="1" applyFont="1" applyFill="1" applyBorder="1" applyAlignment="1">
      <alignment horizontal="right" vertical="center"/>
    </xf>
    <xf numFmtId="0" fontId="15" fillId="0" borderId="31" xfId="154" applyFont="1" applyFill="1" applyBorder="1" applyAlignment="1">
      <alignment horizontal="left" vertical="top" wrapText="1"/>
    </xf>
    <xf numFmtId="0" fontId="15" fillId="0" borderId="32" xfId="155" applyFont="1" applyFill="1" applyBorder="1" applyAlignment="1">
      <alignment horizontal="left" vertical="top" wrapText="1"/>
    </xf>
    <xf numFmtId="166" fontId="15" fillId="0" borderId="17" xfId="156" applyNumberFormat="1" applyFont="1" applyFill="1" applyBorder="1" applyAlignment="1">
      <alignment horizontal="right" vertical="center"/>
    </xf>
    <xf numFmtId="164" fontId="15" fillId="0" borderId="18" xfId="157" applyNumberFormat="1" applyFont="1" applyFill="1" applyBorder="1" applyAlignment="1">
      <alignment horizontal="right" vertical="center"/>
    </xf>
    <xf numFmtId="0" fontId="15" fillId="0" borderId="18" xfId="158" applyFont="1" applyFill="1" applyBorder="1" applyAlignment="1">
      <alignment horizontal="left" vertical="center" wrapText="1"/>
    </xf>
    <xf numFmtId="0" fontId="15" fillId="0" borderId="19" xfId="159" applyFont="1" applyFill="1" applyBorder="1" applyAlignment="1">
      <alignment horizontal="left" vertical="center" wrapText="1"/>
    </xf>
    <xf numFmtId="0" fontId="15" fillId="0" borderId="31" xfId="154" applyFont="1" applyFill="1" applyBorder="1" applyAlignment="1">
      <alignment horizontal="left" vertical="top" wrapText="1"/>
    </xf>
    <xf numFmtId="0" fontId="15" fillId="0" borderId="0" xfId="95" applyFont="1" applyFill="1" applyBorder="1" applyAlignment="1">
      <alignment horizontal="left" vertical="top" wrapText="1"/>
    </xf>
    <xf numFmtId="0" fontId="15" fillId="0" borderId="0" xfId="96" applyFont="1" applyFill="1" applyBorder="1" applyAlignment="1">
      <alignment horizontal="left" vertical="top" wrapText="1"/>
    </xf>
    <xf numFmtId="169" fontId="15" fillId="0" borderId="0" xfId="160" applyNumberFormat="1" applyFont="1" applyFill="1" applyBorder="1" applyAlignment="1">
      <alignment horizontal="right" vertical="center"/>
    </xf>
    <xf numFmtId="164" fontId="15" fillId="0" borderId="0" xfId="109" applyNumberFormat="1" applyFont="1" applyFill="1" applyBorder="1" applyAlignment="1">
      <alignment horizontal="right" vertical="center"/>
    </xf>
    <xf numFmtId="169" fontId="15" fillId="0" borderId="0" xfId="161" applyNumberFormat="1" applyFont="1" applyFill="1" applyBorder="1" applyAlignment="1">
      <alignment horizontal="right" vertical="center"/>
    </xf>
    <xf numFmtId="166" fontId="15" fillId="0" borderId="0" xfId="99" applyNumberFormat="1" applyFont="1" applyFill="1" applyBorder="1" applyAlignment="1">
      <alignment horizontal="right" vertical="center"/>
    </xf>
  </cellXfs>
  <cellStyles count="1799">
    <cellStyle name="Normal" xfId="0" builtinId="0"/>
    <cellStyle name="Normal 2" xfId="162"/>
    <cellStyle name="Normal 3" xfId="163"/>
    <cellStyle name="style1391031656711" xfId="164"/>
    <cellStyle name="style1391031656742" xfId="165"/>
    <cellStyle name="style1391031656779" xfId="166"/>
    <cellStyle name="style1391031656819" xfId="167"/>
    <cellStyle name="style1391031656858" xfId="168"/>
    <cellStyle name="style1391031656909" xfId="169"/>
    <cellStyle name="style1391031656946" xfId="170"/>
    <cellStyle name="style1391031657158" xfId="171"/>
    <cellStyle name="style1391031657479" xfId="172"/>
    <cellStyle name="style1391031657513" xfId="173"/>
    <cellStyle name="style1391031657547" xfId="174"/>
    <cellStyle name="style1391031657584" xfId="175"/>
    <cellStyle name="style1391031657619" xfId="176"/>
    <cellStyle name="style1391031657650" xfId="177"/>
    <cellStyle name="style1391031657762" xfId="178"/>
    <cellStyle name="style1391031657802" xfId="179"/>
    <cellStyle name="style1391031657840" xfId="180"/>
    <cellStyle name="style1391031657988" xfId="181"/>
    <cellStyle name="style1391031658015" xfId="182"/>
    <cellStyle name="style1391031658053" xfId="183"/>
    <cellStyle name="style1391031658122" xfId="184"/>
    <cellStyle name="style1391031658147" xfId="185"/>
    <cellStyle name="style1391031658182" xfId="186"/>
    <cellStyle name="style1391031658314" xfId="187"/>
    <cellStyle name="style1391031658706" xfId="188"/>
    <cellStyle name="style1391031658755" xfId="189"/>
    <cellStyle name="style1391031658855" xfId="190"/>
    <cellStyle name="style1391031658887" xfId="191"/>
    <cellStyle name="style1391031658917" xfId="192"/>
    <cellStyle name="style1391031658940" xfId="193"/>
    <cellStyle name="style1391031658992" xfId="194"/>
    <cellStyle name="style1391031659017" xfId="195"/>
    <cellStyle name="style1391031659039" xfId="196"/>
    <cellStyle name="style1391031659100" xfId="197"/>
    <cellStyle name="style1391031659229" xfId="198"/>
    <cellStyle name="style1391031659261" xfId="199"/>
    <cellStyle name="style1411158262124" xfId="200"/>
    <cellStyle name="style1411158262161" xfId="201"/>
    <cellStyle name="style1411158262200" xfId="202"/>
    <cellStyle name="style1411158262244" xfId="203"/>
    <cellStyle name="style1411158262280" xfId="204"/>
    <cellStyle name="style1411158262886" xfId="205"/>
    <cellStyle name="style1411158262989" xfId="206"/>
    <cellStyle name="style1411158263023" xfId="207"/>
    <cellStyle name="style1411158263059" xfId="208"/>
    <cellStyle name="style1411158263095" xfId="209"/>
    <cellStyle name="style1411158263122" xfId="210"/>
    <cellStyle name="style1411158263453" xfId="211"/>
    <cellStyle name="style1411158263480" xfId="212"/>
    <cellStyle name="style1411158263514" xfId="213"/>
    <cellStyle name="style1411158263585" xfId="214"/>
    <cellStyle name="style1411158263611" xfId="215"/>
    <cellStyle name="style1411158263643" xfId="216"/>
    <cellStyle name="style1411158263705" xfId="217"/>
    <cellStyle name="style1411158263729" xfId="218"/>
    <cellStyle name="style1411158263761" xfId="219"/>
    <cellStyle name="style1411158263786" xfId="220"/>
    <cellStyle name="style1411158263832" xfId="221"/>
    <cellStyle name="style1411158263891" xfId="222"/>
    <cellStyle name="style1411158264417" xfId="223"/>
    <cellStyle name="style1411158264557" xfId="224"/>
    <cellStyle name="style1411158264585" xfId="225"/>
    <cellStyle name="style1411158264607" xfId="226"/>
    <cellStyle name="style1411158264631" xfId="227"/>
    <cellStyle name="style1411158264655" xfId="228"/>
    <cellStyle name="style1411158264694" xfId="229"/>
    <cellStyle name="style1411158264719" xfId="230"/>
    <cellStyle name="style1411158264744" xfId="231"/>
    <cellStyle name="style1411158264787" xfId="232"/>
    <cellStyle name="style1411158264809" xfId="233"/>
    <cellStyle name="style1411158264846" xfId="234"/>
    <cellStyle name="style1411158264962" xfId="235"/>
    <cellStyle name="style1411158264984" xfId="236"/>
    <cellStyle name="style1433531280461" xfId="237"/>
    <cellStyle name="style1433531280793" xfId="238"/>
    <cellStyle name="style1433531281126" xfId="239"/>
    <cellStyle name="style1433531281167" xfId="240"/>
    <cellStyle name="style1433531281198" xfId="241"/>
    <cellStyle name="style1433531281236" xfId="242"/>
    <cellStyle name="style1433531281277" xfId="243"/>
    <cellStyle name="style1433531281313" xfId="244"/>
    <cellStyle name="style1433531281346" xfId="245"/>
    <cellStyle name="style1433531281378" xfId="246"/>
    <cellStyle name="style1433531281414" xfId="247"/>
    <cellStyle name="style1433531281448" xfId="248"/>
    <cellStyle name="style1433531281476" xfId="249"/>
    <cellStyle name="style1433531281514" xfId="250"/>
    <cellStyle name="style1433531281550" xfId="251"/>
    <cellStyle name="style1433531281589" xfId="252"/>
    <cellStyle name="style1433531281619" xfId="253"/>
    <cellStyle name="style1433531281668" xfId="254"/>
    <cellStyle name="style1433531281699" xfId="255"/>
    <cellStyle name="style1433531281728" xfId="256"/>
    <cellStyle name="style1433531281758" xfId="257"/>
    <cellStyle name="style1433531281793" xfId="258"/>
    <cellStyle name="style1433531281828" xfId="259"/>
    <cellStyle name="style1433531281854" xfId="260"/>
    <cellStyle name="style1456276981412" xfId="261"/>
    <cellStyle name="style1456276981452" xfId="262"/>
    <cellStyle name="style1456276981490" xfId="263"/>
    <cellStyle name="style1456276981538" xfId="264"/>
    <cellStyle name="style1456276981585" xfId="265"/>
    <cellStyle name="style1456276981643" xfId="266"/>
    <cellStyle name="style1456276981696" xfId="267"/>
    <cellStyle name="style1456276981744" xfId="268"/>
    <cellStyle name="style1456276981792" xfId="269"/>
    <cellStyle name="style1456276981837" xfId="270"/>
    <cellStyle name="style1456276981897" xfId="271"/>
    <cellStyle name="style1456276981966" xfId="272"/>
    <cellStyle name="style1456276982017" xfId="273"/>
    <cellStyle name="style1456276982051" xfId="274"/>
    <cellStyle name="style1456276982166" xfId="275"/>
    <cellStyle name="style1456276982200" xfId="276"/>
    <cellStyle name="style1456276982234" xfId="277"/>
    <cellStyle name="style1456276982278" xfId="278"/>
    <cellStyle name="style1456276982324" xfId="279"/>
    <cellStyle name="style1456276982514" xfId="280"/>
    <cellStyle name="style1456276982559" xfId="281"/>
    <cellStyle name="style1456276982607" xfId="282"/>
    <cellStyle name="style1456276982657" xfId="283"/>
    <cellStyle name="style1456276982705" xfId="284"/>
    <cellStyle name="style1456276982811" xfId="285"/>
    <cellStyle name="style1456276982897" xfId="286"/>
    <cellStyle name="style1456276982983" xfId="287"/>
    <cellStyle name="style1456276983073" xfId="288"/>
    <cellStyle name="style1456276983162" xfId="289"/>
    <cellStyle name="style1456276983208" xfId="290"/>
    <cellStyle name="style1456276983256" xfId="291"/>
    <cellStyle name="style1456276983303" xfId="292"/>
    <cellStyle name="style1456276983408" xfId="293"/>
    <cellStyle name="style1456276983440" xfId="294"/>
    <cellStyle name="style1456276983484" xfId="295"/>
    <cellStyle name="style1456276983531" xfId="296"/>
    <cellStyle name="style1456276983575" xfId="297"/>
    <cellStyle name="style1456276983625" xfId="298"/>
    <cellStyle name="style1456276983866" xfId="299"/>
    <cellStyle name="style1456276983908" xfId="300"/>
    <cellStyle name="style1456276983941" xfId="301"/>
    <cellStyle name="style1456276983972" xfId="302"/>
    <cellStyle name="style1456276984004" xfId="303"/>
    <cellStyle name="style1456276984073" xfId="304"/>
    <cellStyle name="style1456276984143" xfId="305"/>
    <cellStyle name="style1456276984176" xfId="306"/>
    <cellStyle name="style1456276984342" xfId="307"/>
    <cellStyle name="style1456276984404" xfId="308"/>
    <cellStyle name="style1456276984509" xfId="309"/>
    <cellStyle name="style1456276984570" xfId="310"/>
    <cellStyle name="style1456276984629" xfId="311"/>
    <cellStyle name="style1456276985063" xfId="312"/>
    <cellStyle name="style1456276986387" xfId="313"/>
    <cellStyle name="style1456276986428" xfId="314"/>
    <cellStyle name="style1456276986458" xfId="315"/>
    <cellStyle name="style1456276987588" xfId="316"/>
    <cellStyle name="style1456276987618" xfId="317"/>
    <cellStyle name="style1456276987648" xfId="318"/>
    <cellStyle name="style1456276987705" xfId="319"/>
    <cellStyle name="style1456276987741" xfId="320"/>
    <cellStyle name="style1456276987781" xfId="321"/>
    <cellStyle name="style1456276987820" xfId="322"/>
    <cellStyle name="style1456276987880" xfId="323"/>
    <cellStyle name="style1456276987910" xfId="324"/>
    <cellStyle name="style1456276987939" xfId="325"/>
    <cellStyle name="style1456276987978" xfId="326"/>
    <cellStyle name="style1456276988154" xfId="327"/>
    <cellStyle name="style1456276991919" xfId="328"/>
    <cellStyle name="style1456276991955" xfId="329"/>
    <cellStyle name="style1492537951750" xfId="330"/>
    <cellStyle name="style1492537951794" xfId="331"/>
    <cellStyle name="style1492537951841" xfId="332"/>
    <cellStyle name="style1492537952035" xfId="333"/>
    <cellStyle name="style1492537952084" xfId="334"/>
    <cellStyle name="style1492537952367" xfId="335"/>
    <cellStyle name="style1492537952427" xfId="336"/>
    <cellStyle name="style1492537952474" xfId="337"/>
    <cellStyle name="style1492537952528" xfId="338"/>
    <cellStyle name="style1492537952562" xfId="339"/>
    <cellStyle name="style1492537952604" xfId="340"/>
    <cellStyle name="style1492537952645" xfId="341"/>
    <cellStyle name="style1492537952679" xfId="342"/>
    <cellStyle name="style1492537952724" xfId="343"/>
    <cellStyle name="style1492537952771" xfId="344"/>
    <cellStyle name="style1492537952833" xfId="345"/>
    <cellStyle name="style1492537952867" xfId="346"/>
    <cellStyle name="style1492537952903" xfId="347"/>
    <cellStyle name="style1492537952942" xfId="348"/>
    <cellStyle name="style1492537952988" xfId="349"/>
    <cellStyle name="style1492537953037" xfId="350"/>
    <cellStyle name="style1492537953073" xfId="351"/>
    <cellStyle name="style1492537953110" xfId="352"/>
    <cellStyle name="style1492537953160" xfId="353"/>
    <cellStyle name="style1492537953219" xfId="354"/>
    <cellStyle name="style1492537953270" xfId="355"/>
    <cellStyle name="style1492537953309" xfId="356"/>
    <cellStyle name="style1492537953356" xfId="357"/>
    <cellStyle name="style1492537953392" xfId="358"/>
    <cellStyle name="style1492537953426" xfId="359"/>
    <cellStyle name="style1492537953464" xfId="360"/>
    <cellStyle name="style1492537953509" xfId="361"/>
    <cellStyle name="style1492537953557" xfId="362"/>
    <cellStyle name="style1492537953593" xfId="363"/>
    <cellStyle name="style1492537953880" xfId="364"/>
    <cellStyle name="style1492542202935" xfId="365"/>
    <cellStyle name="style1492542203741" xfId="366"/>
    <cellStyle name="style1492542203783" xfId="367"/>
    <cellStyle name="style1492542203816" xfId="368"/>
    <cellStyle name="style1492542203864" xfId="369"/>
    <cellStyle name="style1492542203930" xfId="370"/>
    <cellStyle name="style1492542203978" xfId="371"/>
    <cellStyle name="style1492542204013" xfId="372"/>
    <cellStyle name="style1492542204048" xfId="373"/>
    <cellStyle name="style1492542204081" xfId="374"/>
    <cellStyle name="style1492542204124" xfId="375"/>
    <cellStyle name="style1492542204168" xfId="376"/>
    <cellStyle name="style1492542204202" xfId="377"/>
    <cellStyle name="style1492542204237" xfId="378"/>
    <cellStyle name="style1492542204284" xfId="379"/>
    <cellStyle name="style1492542204330" xfId="380"/>
    <cellStyle name="style1492542204386" xfId="381"/>
    <cellStyle name="style1492542204420" xfId="382"/>
    <cellStyle name="style1492542204453" xfId="383"/>
    <cellStyle name="style1492542204499" xfId="384"/>
    <cellStyle name="style1492542204532" xfId="385"/>
    <cellStyle name="style1492542204568" xfId="386"/>
    <cellStyle name="style1492542204610" xfId="387"/>
    <cellStyle name="style1492542204653" xfId="388"/>
    <cellStyle name="style1492542204689" xfId="389"/>
    <cellStyle name="style1492542204735" xfId="390"/>
    <cellStyle name="style1492542205347" xfId="391"/>
    <cellStyle name="style1492548772963" xfId="392"/>
    <cellStyle name="style1492548773689" xfId="393"/>
    <cellStyle name="style1492548773725" xfId="394"/>
    <cellStyle name="style1492548773755" xfId="395"/>
    <cellStyle name="style1492548773794" xfId="396"/>
    <cellStyle name="style1492548773836" xfId="397"/>
    <cellStyle name="style1492548773876" xfId="398"/>
    <cellStyle name="style1492548773908" xfId="399"/>
    <cellStyle name="style1492548773940" xfId="400"/>
    <cellStyle name="style1492548773972" xfId="401"/>
    <cellStyle name="style1492548774011" xfId="402"/>
    <cellStyle name="style1492548774065" xfId="403"/>
    <cellStyle name="style1492548774095" xfId="404"/>
    <cellStyle name="style1492548774126" xfId="405"/>
    <cellStyle name="style1492548774165" xfId="406"/>
    <cellStyle name="style1492548774205" xfId="407"/>
    <cellStyle name="style1492548774244" xfId="408"/>
    <cellStyle name="style1492548774274" xfId="409"/>
    <cellStyle name="style1492548774304" xfId="410"/>
    <cellStyle name="style1492548774345" xfId="411"/>
    <cellStyle name="style1492548774382" xfId="412"/>
    <cellStyle name="style1492548774413" xfId="413"/>
    <cellStyle name="style1492548774444" xfId="414"/>
    <cellStyle name="style1492548774484" xfId="415"/>
    <cellStyle name="style1492548774537" xfId="416"/>
    <cellStyle name="style1492548774567" xfId="417"/>
    <cellStyle name="style1492551153594" xfId="418"/>
    <cellStyle name="style1492551154236" xfId="419"/>
    <cellStyle name="style1492551154271" xfId="420"/>
    <cellStyle name="style1492551154300" xfId="421"/>
    <cellStyle name="style1492551154338" xfId="422"/>
    <cellStyle name="style1492551154378" xfId="423"/>
    <cellStyle name="style1492551154416" xfId="424"/>
    <cellStyle name="style1492551154445" xfId="425"/>
    <cellStyle name="style1492551154477" xfId="426"/>
    <cellStyle name="style1492551154519" xfId="427"/>
    <cellStyle name="style1492551154560" xfId="428"/>
    <cellStyle name="style1492551154599" xfId="429"/>
    <cellStyle name="style1492551154629" xfId="430"/>
    <cellStyle name="style1492551154658" xfId="431"/>
    <cellStyle name="style1492551154705" xfId="432"/>
    <cellStyle name="style1492551154746" xfId="433"/>
    <cellStyle name="style1492551154787" xfId="434"/>
    <cellStyle name="style1492551154818" xfId="435"/>
    <cellStyle name="style1492551154849" xfId="436"/>
    <cellStyle name="style1492551154893" xfId="437"/>
    <cellStyle name="style1492551154926" xfId="438"/>
    <cellStyle name="style1492551154955" xfId="439"/>
    <cellStyle name="style1492551154985" xfId="440"/>
    <cellStyle name="style1492551155035" xfId="441"/>
    <cellStyle name="style1492551155073" xfId="442"/>
    <cellStyle name="style1492551155102" xfId="443"/>
    <cellStyle name="style1492551155140" xfId="444"/>
    <cellStyle name="style1492552176487" xfId="445"/>
    <cellStyle name="style1492552177120" xfId="446"/>
    <cellStyle name="style1492552177155" xfId="447"/>
    <cellStyle name="style1492552177184" xfId="448"/>
    <cellStyle name="style1492552177222" xfId="449"/>
    <cellStyle name="style1492552177261" xfId="450"/>
    <cellStyle name="style1492552177299" xfId="451"/>
    <cellStyle name="style1492552177328" xfId="452"/>
    <cellStyle name="style1492552177359" xfId="453"/>
    <cellStyle name="style1492552177394" xfId="454"/>
    <cellStyle name="style1492552177433" xfId="455"/>
    <cellStyle name="style1492552177471" xfId="456"/>
    <cellStyle name="style1492552177500" xfId="457"/>
    <cellStyle name="style1492552177529" xfId="458"/>
    <cellStyle name="style1492552177568" xfId="459"/>
    <cellStyle name="style1492552177606" xfId="460"/>
    <cellStyle name="style1492552177645" xfId="461"/>
    <cellStyle name="style1492552177674" xfId="462"/>
    <cellStyle name="style1492552177704" xfId="463"/>
    <cellStyle name="style1492552177744" xfId="464"/>
    <cellStyle name="style1492552177778" xfId="465"/>
    <cellStyle name="style1492552177807" xfId="466"/>
    <cellStyle name="style1492552177838" xfId="467"/>
    <cellStyle name="style1492552177875" xfId="468"/>
    <cellStyle name="style1492552177913" xfId="469"/>
    <cellStyle name="style1492552177951" xfId="470"/>
    <cellStyle name="style1492552177989" xfId="471"/>
    <cellStyle name="style1492552822846" xfId="472"/>
    <cellStyle name="style1492552822926" xfId="473"/>
    <cellStyle name="style1492552822965" xfId="474"/>
    <cellStyle name="style1492552823004" xfId="475"/>
    <cellStyle name="style1492552823048" xfId="476"/>
    <cellStyle name="style1492552823087" xfId="477"/>
    <cellStyle name="style1492552823332" xfId="478"/>
    <cellStyle name="style1492552823367" xfId="479"/>
    <cellStyle name="style1492552823435" xfId="480"/>
    <cellStyle name="style1492552823554" xfId="481"/>
    <cellStyle name="style1492552823675" xfId="482"/>
    <cellStyle name="style1492552823736" xfId="483"/>
    <cellStyle name="style1492552823836" xfId="484"/>
    <cellStyle name="style1492552823869" xfId="485"/>
    <cellStyle name="style1492552823907" xfId="486"/>
    <cellStyle name="style1492552823947" xfId="487"/>
    <cellStyle name="style1492552823986" xfId="488"/>
    <cellStyle name="style1492552824024" xfId="489"/>
    <cellStyle name="style1492552824063" xfId="490"/>
    <cellStyle name="style1492552825114" xfId="491"/>
    <cellStyle name="style1492552825143" xfId="492"/>
    <cellStyle name="style1492552825172" xfId="493"/>
    <cellStyle name="style1492552825201" xfId="494"/>
    <cellStyle name="style1492552825230" xfId="495"/>
    <cellStyle name="style1492552825259" xfId="496"/>
    <cellStyle name="style1492552825288" xfId="497"/>
    <cellStyle name="style1492552825317" xfId="498"/>
    <cellStyle name="style1492552825347" xfId="499"/>
    <cellStyle name="style1492552825375" xfId="500"/>
    <cellStyle name="style1492552825404" xfId="501"/>
    <cellStyle name="style1492552825433" xfId="502"/>
    <cellStyle name="style1492552825463" xfId="503"/>
    <cellStyle name="style1492552825517" xfId="504"/>
    <cellStyle name="style1492552825553" xfId="505"/>
    <cellStyle name="style1492552825586" xfId="506"/>
    <cellStyle name="style1492552825617" xfId="507"/>
    <cellStyle name="style1492552825646" xfId="508"/>
    <cellStyle name="style1492552825675" xfId="509"/>
    <cellStyle name="style1492552825704" xfId="510"/>
    <cellStyle name="style1492552825769" xfId="511"/>
    <cellStyle name="style1492552825803" xfId="512"/>
    <cellStyle name="style1492552825889" xfId="513"/>
    <cellStyle name="style1492552825928" xfId="514"/>
    <cellStyle name="style1492633250753" xfId="515"/>
    <cellStyle name="style1492633250826" xfId="516"/>
    <cellStyle name="style1492633250864" xfId="517"/>
    <cellStyle name="style1492633250901" xfId="518"/>
    <cellStyle name="style1492633250940" xfId="519"/>
    <cellStyle name="style1492633250986" xfId="520"/>
    <cellStyle name="style1492633251192" xfId="521"/>
    <cellStyle name="style1492633251226" xfId="522"/>
    <cellStyle name="style1492633251292" xfId="523"/>
    <cellStyle name="style1492633251406" xfId="524"/>
    <cellStyle name="style1492633251527" xfId="525"/>
    <cellStyle name="style1492633251564" xfId="526"/>
    <cellStyle name="style1492633251691" xfId="527"/>
    <cellStyle name="style1492633251729" xfId="528"/>
    <cellStyle name="style1492633251767" xfId="529"/>
    <cellStyle name="style1492633251805" xfId="530"/>
    <cellStyle name="style1492633251842" xfId="531"/>
    <cellStyle name="style1492633251879" xfId="532"/>
    <cellStyle name="style1492633251997" xfId="533"/>
    <cellStyle name="style1492633252026" xfId="534"/>
    <cellStyle name="style1492633252055" xfId="535"/>
    <cellStyle name="style1492633252167" xfId="536"/>
    <cellStyle name="style1492633252195" xfId="537"/>
    <cellStyle name="style1492633252224" xfId="538"/>
    <cellStyle name="style1492633252261" xfId="539"/>
    <cellStyle name="style1492633252290" xfId="540"/>
    <cellStyle name="style1492633252364" xfId="541"/>
    <cellStyle name="style1492633252392" xfId="542"/>
    <cellStyle name="style1492633252420" xfId="543"/>
    <cellStyle name="style1492633252461" xfId="544"/>
    <cellStyle name="style1492633252542" xfId="545"/>
    <cellStyle name="style1492633253132" xfId="546"/>
    <cellStyle name="style1492633253162" xfId="547"/>
    <cellStyle name="style1492633253195" xfId="548"/>
    <cellStyle name="style1492633253227" xfId="549"/>
    <cellStyle name="style1492633253255" xfId="550"/>
    <cellStyle name="style1492633253286" xfId="551"/>
    <cellStyle name="style1492633253316" xfId="552"/>
    <cellStyle name="style1492633253355" xfId="553"/>
    <cellStyle name="style1492633253390" xfId="554"/>
    <cellStyle name="style1492633253419" xfId="555"/>
    <cellStyle name="style1492633253448" xfId="556"/>
    <cellStyle name="style1492633253482" xfId="557"/>
    <cellStyle name="style1492711339842" xfId="558"/>
    <cellStyle name="style1492711340484" xfId="559"/>
    <cellStyle name="style1492711340518" xfId="560"/>
    <cellStyle name="style1492711340546" xfId="561"/>
    <cellStyle name="style1492711340583" xfId="562"/>
    <cellStyle name="style1492711340620" xfId="563"/>
    <cellStyle name="style1492711340657" xfId="564"/>
    <cellStyle name="style1492711340685" xfId="565"/>
    <cellStyle name="style1492711340714" xfId="566"/>
    <cellStyle name="style1492711340742" xfId="567"/>
    <cellStyle name="style1492711340800" xfId="568"/>
    <cellStyle name="style1492711340839" xfId="569"/>
    <cellStyle name="style1492711340869" xfId="570"/>
    <cellStyle name="style1492711340899" xfId="571"/>
    <cellStyle name="style1492711340938" xfId="572"/>
    <cellStyle name="style1492711340974" xfId="573"/>
    <cellStyle name="style1492711341012" xfId="574"/>
    <cellStyle name="style1492711341040" xfId="575"/>
    <cellStyle name="style1492711341068" xfId="576"/>
    <cellStyle name="style1492711341106" xfId="577"/>
    <cellStyle name="style1492711341136" xfId="578"/>
    <cellStyle name="style1492711341164" xfId="579"/>
    <cellStyle name="style1492711341193" xfId="580"/>
    <cellStyle name="style1492711341230" xfId="581"/>
    <cellStyle name="style1492711341266" xfId="582"/>
    <cellStyle name="style1492711341317" xfId="583"/>
    <cellStyle name="style1492711341396" xfId="584"/>
    <cellStyle name="style1492711341462" xfId="585"/>
    <cellStyle name="style1492711341491" xfId="586"/>
    <cellStyle name="style1492711341520" xfId="587"/>
    <cellStyle name="style1492711341550" xfId="588"/>
    <cellStyle name="style1492712400442" xfId="589"/>
    <cellStyle name="style1492712401131" xfId="590"/>
    <cellStyle name="style1492712401166" xfId="591"/>
    <cellStyle name="style1492712401194" xfId="592"/>
    <cellStyle name="style1492712401255" xfId="593"/>
    <cellStyle name="style1492712401304" xfId="594"/>
    <cellStyle name="style1492712401349" xfId="595"/>
    <cellStyle name="style1492712401378" xfId="596"/>
    <cellStyle name="style1492712401416" xfId="597"/>
    <cellStyle name="style1492712401456" xfId="598"/>
    <cellStyle name="style1492712401501" xfId="599"/>
    <cellStyle name="style1492712401543" xfId="600"/>
    <cellStyle name="style1492712401572" xfId="601"/>
    <cellStyle name="style1492712401603" xfId="602"/>
    <cellStyle name="style1492712401645" xfId="603"/>
    <cellStyle name="style1492712401698" xfId="604"/>
    <cellStyle name="style1492712401769" xfId="605"/>
    <cellStyle name="style1492712401799" xfId="606"/>
    <cellStyle name="style1492712401829" xfId="607"/>
    <cellStyle name="style1492712401871" xfId="608"/>
    <cellStyle name="style1492712401901" xfId="609"/>
    <cellStyle name="style1492712401935" xfId="610"/>
    <cellStyle name="style1492712401963" xfId="611"/>
    <cellStyle name="style1492712402000" xfId="612"/>
    <cellStyle name="style1492712402037" xfId="613"/>
    <cellStyle name="style1492712402065" xfId="614"/>
    <cellStyle name="style1492712973861" xfId="615"/>
    <cellStyle name="style1492712974711" xfId="616"/>
    <cellStyle name="style1492712974745" xfId="617"/>
    <cellStyle name="style1492712974773" xfId="618"/>
    <cellStyle name="style1492712974811" xfId="619"/>
    <cellStyle name="style1492712974848" xfId="620"/>
    <cellStyle name="style1492712974885" xfId="621"/>
    <cellStyle name="style1492712974918" xfId="622"/>
    <cellStyle name="style1492712974947" xfId="623"/>
    <cellStyle name="style1492712974976" xfId="624"/>
    <cellStyle name="style1492712975013" xfId="625"/>
    <cellStyle name="style1492712975049" xfId="626"/>
    <cellStyle name="style1492712975078" xfId="627"/>
    <cellStyle name="style1492712975106" xfId="628"/>
    <cellStyle name="style1492712975144" xfId="629"/>
    <cellStyle name="style1492712975181" xfId="630"/>
    <cellStyle name="style1492712975219" xfId="631"/>
    <cellStyle name="style1492712975253" xfId="632"/>
    <cellStyle name="style1492712975282" xfId="633"/>
    <cellStyle name="style1492712975319" xfId="634"/>
    <cellStyle name="style1492712975349" xfId="635"/>
    <cellStyle name="style1492712975377" xfId="636"/>
    <cellStyle name="style1492712975405" xfId="637"/>
    <cellStyle name="style1492712975442" xfId="638"/>
    <cellStyle name="style1492712975479" xfId="639"/>
    <cellStyle name="style1492712975507" xfId="640"/>
    <cellStyle name="style1492713742444" xfId="1"/>
    <cellStyle name="style1492713743081" xfId="2"/>
    <cellStyle name="style1492713743114" xfId="3"/>
    <cellStyle name="style1492713743142" xfId="4"/>
    <cellStyle name="style1492713743179" xfId="5"/>
    <cellStyle name="style1492713743216" xfId="6"/>
    <cellStyle name="style1492713743253" xfId="7"/>
    <cellStyle name="style1492713743281" xfId="13"/>
    <cellStyle name="style1492713743310" xfId="22"/>
    <cellStyle name="style1492713743345" xfId="8"/>
    <cellStyle name="style1492713743384" xfId="9"/>
    <cellStyle name="style1492713743421" xfId="10"/>
    <cellStyle name="style1492713743450" xfId="11"/>
    <cellStyle name="style1492713743478" xfId="12"/>
    <cellStyle name="style1492713743515" xfId="14"/>
    <cellStyle name="style1492713743551" xfId="15"/>
    <cellStyle name="style1492713743588" xfId="16"/>
    <cellStyle name="style1492713743617" xfId="17"/>
    <cellStyle name="style1492713743644" xfId="18"/>
    <cellStyle name="style1492713743682" xfId="19"/>
    <cellStyle name="style1492713743719" xfId="20"/>
    <cellStyle name="style1492713743747" xfId="21"/>
    <cellStyle name="style1492713743776" xfId="23"/>
    <cellStyle name="style1492713743813" xfId="24"/>
    <cellStyle name="style1492713743850" xfId="25"/>
    <cellStyle name="style1492713743878" xfId="26"/>
    <cellStyle name="style1492715151179" xfId="27"/>
    <cellStyle name="style1492715151842" xfId="28"/>
    <cellStyle name="style1492715151875" xfId="29"/>
    <cellStyle name="style1492715151904" xfId="30"/>
    <cellStyle name="style1492715151941" xfId="31"/>
    <cellStyle name="style1492715151978" xfId="32"/>
    <cellStyle name="style1492715152015" xfId="33"/>
    <cellStyle name="style1492715152055" xfId="39"/>
    <cellStyle name="style1492715152083" xfId="49"/>
    <cellStyle name="style1492715152112" xfId="34"/>
    <cellStyle name="style1492715152148" xfId="35"/>
    <cellStyle name="style1492715152185" xfId="36"/>
    <cellStyle name="style1492715152214" xfId="37"/>
    <cellStyle name="style1492715152250" xfId="40"/>
    <cellStyle name="style1492715152287" xfId="41"/>
    <cellStyle name="style1492715152325" xfId="42"/>
    <cellStyle name="style1492715152353" xfId="43"/>
    <cellStyle name="style1492715152381" xfId="44"/>
    <cellStyle name="style1492715152418" xfId="45"/>
    <cellStyle name="style1492715152465" xfId="46"/>
    <cellStyle name="style1492715152494" xfId="47"/>
    <cellStyle name="style1492715152522" xfId="48"/>
    <cellStyle name="style1492715152550" xfId="50"/>
    <cellStyle name="style1492715152587" xfId="51"/>
    <cellStyle name="style1492715152624" xfId="52"/>
    <cellStyle name="style1492715152652" xfId="53"/>
    <cellStyle name="style1492715152696" xfId="38"/>
    <cellStyle name="style1492723343765" xfId="80"/>
    <cellStyle name="style1492723343840" xfId="88"/>
    <cellStyle name="style1492723343878" xfId="95"/>
    <cellStyle name="style1492723343916" xfId="96"/>
    <cellStyle name="style1492723343955" xfId="117"/>
    <cellStyle name="style1492723343993" xfId="118"/>
    <cellStyle name="style1492723344220" xfId="81"/>
    <cellStyle name="style1492723344254" xfId="124"/>
    <cellStyle name="style1492723344320" xfId="125"/>
    <cellStyle name="style1492723344433" xfId="127"/>
    <cellStyle name="style1492723344546" xfId="82"/>
    <cellStyle name="style1492723344587" xfId="83"/>
    <cellStyle name="style1492723344718" xfId="84"/>
    <cellStyle name="style1492723344776" xfId="85"/>
    <cellStyle name="style1492723344815" xfId="86"/>
    <cellStyle name="style1492723344852" xfId="102"/>
    <cellStyle name="style1492723344892" xfId="87"/>
    <cellStyle name="style1492723344929" xfId="103"/>
    <cellStyle name="style1492723344968" xfId="89"/>
    <cellStyle name="style1492723345042" xfId="92"/>
    <cellStyle name="style1492723345070" xfId="91"/>
    <cellStyle name="style1492723345099" xfId="93"/>
    <cellStyle name="style1492723345137" xfId="97"/>
    <cellStyle name="style1492723345211" xfId="98"/>
    <cellStyle name="style1492723345239" xfId="99"/>
    <cellStyle name="style1492723345288" xfId="100"/>
    <cellStyle name="style1492723345325" xfId="101"/>
    <cellStyle name="style1492723345354" xfId="108"/>
    <cellStyle name="style1492723345428" xfId="105"/>
    <cellStyle name="style1492723345456" xfId="106"/>
    <cellStyle name="style1492723345484" xfId="107"/>
    <cellStyle name="style1492723345522" xfId="110"/>
    <cellStyle name="style1492723345552" xfId="119"/>
    <cellStyle name="style1492723345626" xfId="120"/>
    <cellStyle name="style1492723345654" xfId="121"/>
    <cellStyle name="style1492723346207" xfId="90"/>
    <cellStyle name="style1492723346258" xfId="104"/>
    <cellStyle name="style1492723346288" xfId="109"/>
    <cellStyle name="style1492723346319" xfId="111"/>
    <cellStyle name="style1492723346348" xfId="112"/>
    <cellStyle name="style1492723346376" xfId="113"/>
    <cellStyle name="style1492723346406" xfId="122"/>
    <cellStyle name="style1492723346434" xfId="123"/>
    <cellStyle name="style1492723346499" xfId="114"/>
    <cellStyle name="style1492723346531" xfId="115"/>
    <cellStyle name="style1492723346559" xfId="116"/>
    <cellStyle name="style1492723346588" xfId="128"/>
    <cellStyle name="style1492723346621" xfId="126"/>
    <cellStyle name="style1492723346659" xfId="94"/>
    <cellStyle name="style1492723346895" xfId="160"/>
    <cellStyle name="style1492723346923" xfId="161"/>
    <cellStyle name="style1492723346961" xfId="129"/>
    <cellStyle name="style1492738504706" xfId="641"/>
    <cellStyle name="style1492738504739" xfId="642"/>
    <cellStyle name="style1492738505391" xfId="643"/>
    <cellStyle name="style1492738505425" xfId="644"/>
    <cellStyle name="style1492738505453" xfId="645"/>
    <cellStyle name="style1492738505491" xfId="646"/>
    <cellStyle name="style1492738505528" xfId="647"/>
    <cellStyle name="style1492738505565" xfId="648"/>
    <cellStyle name="style1492738505593" xfId="649"/>
    <cellStyle name="style1492738505622" xfId="650"/>
    <cellStyle name="style1492738505650" xfId="651"/>
    <cellStyle name="style1492738505704" xfId="652"/>
    <cellStyle name="style1492738505745" xfId="653"/>
    <cellStyle name="style1492738505775" xfId="654"/>
    <cellStyle name="style1492738505804" xfId="655"/>
    <cellStyle name="style1492738505842" xfId="656"/>
    <cellStyle name="style1492738505878" xfId="657"/>
    <cellStyle name="style1492738505915" xfId="658"/>
    <cellStyle name="style1492738505943" xfId="659"/>
    <cellStyle name="style1492738505971" xfId="660"/>
    <cellStyle name="style1492738506009" xfId="661"/>
    <cellStyle name="style1492738506037" xfId="662"/>
    <cellStyle name="style1492738506065" xfId="663"/>
    <cellStyle name="style1492738506094" xfId="664"/>
    <cellStyle name="style1492738506131" xfId="665"/>
    <cellStyle name="style1492738506167" xfId="666"/>
    <cellStyle name="style1492738506195" xfId="667"/>
    <cellStyle name="style1492738506259" xfId="668"/>
    <cellStyle name="style1492739603015" xfId="669"/>
    <cellStyle name="style1492739603045" xfId="670"/>
    <cellStyle name="style1492739603114" xfId="671"/>
    <cellStyle name="style1492739603151" xfId="672"/>
    <cellStyle name="style1492739603190" xfId="673"/>
    <cellStyle name="style1492739603229" xfId="674"/>
    <cellStyle name="style1492739603285" xfId="675"/>
    <cellStyle name="style1492739603490" xfId="676"/>
    <cellStyle name="style1492739603524" xfId="677"/>
    <cellStyle name="style1492739603588" xfId="678"/>
    <cellStyle name="style1492739603700" xfId="679"/>
    <cellStyle name="style1492739603812" xfId="680"/>
    <cellStyle name="style1492739603849" xfId="681"/>
    <cellStyle name="style1492739603988" xfId="682"/>
    <cellStyle name="style1492739604025" xfId="683"/>
    <cellStyle name="style1492739604062" xfId="684"/>
    <cellStyle name="style1492739604099" xfId="685"/>
    <cellStyle name="style1492739604136" xfId="686"/>
    <cellStyle name="style1492739604173" xfId="687"/>
    <cellStyle name="style1492739604285" xfId="688"/>
    <cellStyle name="style1492739604313" xfId="689"/>
    <cellStyle name="style1492739604341" xfId="690"/>
    <cellStyle name="style1492739604378" xfId="691"/>
    <cellStyle name="style1492739604451" xfId="692"/>
    <cellStyle name="style1492739604495" xfId="693"/>
    <cellStyle name="style1492739604524" xfId="694"/>
    <cellStyle name="style1492739604561" xfId="695"/>
    <cellStyle name="style1492739604590" xfId="696"/>
    <cellStyle name="style1492739604666" xfId="697"/>
    <cellStyle name="style1492739604694" xfId="698"/>
    <cellStyle name="style1492739604722" xfId="699"/>
    <cellStyle name="style1492739604761" xfId="700"/>
    <cellStyle name="style1492739604835" xfId="701"/>
    <cellStyle name="style1492739604863" xfId="702"/>
    <cellStyle name="style1492739605419" xfId="703"/>
    <cellStyle name="style1492739605447" xfId="704"/>
    <cellStyle name="style1492739605478" xfId="705"/>
    <cellStyle name="style1492739605508" xfId="706"/>
    <cellStyle name="style1492739605537" xfId="707"/>
    <cellStyle name="style1492739605565" xfId="708"/>
    <cellStyle name="style1492739605595" xfId="709"/>
    <cellStyle name="style1492739605623" xfId="710"/>
    <cellStyle name="style1492739605687" xfId="711"/>
    <cellStyle name="style1492739605761" xfId="712"/>
    <cellStyle name="style1492739605789" xfId="713"/>
    <cellStyle name="style1492739605818" xfId="714"/>
    <cellStyle name="style1492739605850" xfId="715"/>
    <cellStyle name="style1492739605926" xfId="716"/>
    <cellStyle name="style1492739605981" xfId="717"/>
    <cellStyle name="style1492740155662" xfId="718"/>
    <cellStyle name="style1492740155695" xfId="719"/>
    <cellStyle name="style1492740155775" xfId="720"/>
    <cellStyle name="style1492740155815" xfId="721"/>
    <cellStyle name="style1492740155854" xfId="722"/>
    <cellStyle name="style1492740155895" xfId="723"/>
    <cellStyle name="style1492740155932" xfId="724"/>
    <cellStyle name="style1492740156155" xfId="725"/>
    <cellStyle name="style1492740156190" xfId="726"/>
    <cellStyle name="style1492740156256" xfId="727"/>
    <cellStyle name="style1492740156370" xfId="728"/>
    <cellStyle name="style1492740156484" xfId="729"/>
    <cellStyle name="style1492740156521" xfId="730"/>
    <cellStyle name="style1492740156645" xfId="731"/>
    <cellStyle name="style1492740156682" xfId="732"/>
    <cellStyle name="style1492740156720" xfId="733"/>
    <cellStyle name="style1492740156757" xfId="734"/>
    <cellStyle name="style1492740156795" xfId="735"/>
    <cellStyle name="style1492740156843" xfId="736"/>
    <cellStyle name="style1492740156954" xfId="737"/>
    <cellStyle name="style1492740156982" xfId="738"/>
    <cellStyle name="style1492740157010" xfId="739"/>
    <cellStyle name="style1492740157047" xfId="740"/>
    <cellStyle name="style1492740157120" xfId="741"/>
    <cellStyle name="style1492740157147" xfId="742"/>
    <cellStyle name="style1492740157175" xfId="743"/>
    <cellStyle name="style1492740157212" xfId="744"/>
    <cellStyle name="style1492740157240" xfId="745"/>
    <cellStyle name="style1492740157312" xfId="746"/>
    <cellStyle name="style1492740157340" xfId="747"/>
    <cellStyle name="style1492740157368" xfId="748"/>
    <cellStyle name="style1492740157407" xfId="749"/>
    <cellStyle name="style1492740157492" xfId="750"/>
    <cellStyle name="style1492740157520" xfId="751"/>
    <cellStyle name="style1492740158058" xfId="752"/>
    <cellStyle name="style1492740158086" xfId="753"/>
    <cellStyle name="style1492740158117" xfId="754"/>
    <cellStyle name="style1492740158158" xfId="755"/>
    <cellStyle name="style1492740158187" xfId="756"/>
    <cellStyle name="style1492740158214" xfId="757"/>
    <cellStyle name="style1492740158246" xfId="758"/>
    <cellStyle name="style1492740158277" xfId="759"/>
    <cellStyle name="style1492740158340" xfId="760"/>
    <cellStyle name="style1492740158403" xfId="761"/>
    <cellStyle name="style1492740158434" xfId="762"/>
    <cellStyle name="style1492740158466" xfId="763"/>
    <cellStyle name="style1492740158499" xfId="764"/>
    <cellStyle name="style1492740158573" xfId="765"/>
    <cellStyle name="style1492740158628" xfId="766"/>
    <cellStyle name="style1492789970427" xfId="767"/>
    <cellStyle name="style1492789970497" xfId="768"/>
    <cellStyle name="style1492789970533" xfId="769"/>
    <cellStyle name="style1492789970569" xfId="770"/>
    <cellStyle name="style1492789970607" xfId="771"/>
    <cellStyle name="style1492789970644" xfId="772"/>
    <cellStyle name="style1492789970863" xfId="773"/>
    <cellStyle name="style1492789970896" xfId="774"/>
    <cellStyle name="style1492789970959" xfId="775"/>
    <cellStyle name="style1492789971068" xfId="776"/>
    <cellStyle name="style1492789971179" xfId="777"/>
    <cellStyle name="style1492789971215" xfId="778"/>
    <cellStyle name="style1492789971323" xfId="779"/>
    <cellStyle name="style1492789971359" xfId="780"/>
    <cellStyle name="style1492789971396" xfId="781"/>
    <cellStyle name="style1492789971432" xfId="782"/>
    <cellStyle name="style1492789971467" xfId="783"/>
    <cellStyle name="style1492789971503" xfId="784"/>
    <cellStyle name="style1492789971611" xfId="785"/>
    <cellStyle name="style1492789971638" xfId="786"/>
    <cellStyle name="style1492789971773" xfId="787"/>
    <cellStyle name="style1492789971800" xfId="788"/>
    <cellStyle name="style1492789971828" xfId="789"/>
    <cellStyle name="style1492789971866" xfId="790"/>
    <cellStyle name="style1492789971896" xfId="791"/>
    <cellStyle name="style1492789971988" xfId="792"/>
    <cellStyle name="style1492789972016" xfId="793"/>
    <cellStyle name="style1492789972043" xfId="794"/>
    <cellStyle name="style1492789972152" xfId="795"/>
    <cellStyle name="style1492789972736" xfId="796"/>
    <cellStyle name="style1492789972764" xfId="797"/>
    <cellStyle name="style1492789972791" xfId="798"/>
    <cellStyle name="style1492789972822" xfId="799"/>
    <cellStyle name="style1492789972852" xfId="800"/>
    <cellStyle name="style1492789972879" xfId="801"/>
    <cellStyle name="style1492789972907" xfId="802"/>
    <cellStyle name="style1492789972935" xfId="803"/>
    <cellStyle name="style1492789972962" xfId="804"/>
    <cellStyle name="style1492789973000" xfId="805"/>
    <cellStyle name="style1492789973031" xfId="806"/>
    <cellStyle name="style1492789973069" xfId="807"/>
    <cellStyle name="style1492789973101" xfId="808"/>
    <cellStyle name="style1492793756893" xfId="809"/>
    <cellStyle name="style1492793756959" xfId="810"/>
    <cellStyle name="style1492793756996" xfId="811"/>
    <cellStyle name="style1492793757033" xfId="812"/>
    <cellStyle name="style1492793757073" xfId="813"/>
    <cellStyle name="style1492793757112" xfId="814"/>
    <cellStyle name="style1492793757320" xfId="815"/>
    <cellStyle name="style1492793757353" xfId="816"/>
    <cellStyle name="style1492793757417" xfId="817"/>
    <cellStyle name="style1492793757544" xfId="818"/>
    <cellStyle name="style1492793757653" xfId="819"/>
    <cellStyle name="style1492793757689" xfId="820"/>
    <cellStyle name="style1492793757782" xfId="821"/>
    <cellStyle name="style1492793757820" xfId="822"/>
    <cellStyle name="style1492793757856" xfId="823"/>
    <cellStyle name="style1492793757893" xfId="824"/>
    <cellStyle name="style1492793757928" xfId="825"/>
    <cellStyle name="style1492793757964" xfId="826"/>
    <cellStyle name="style1492793758074" xfId="827"/>
    <cellStyle name="style1492793758100" xfId="828"/>
    <cellStyle name="style1492793758127" xfId="829"/>
    <cellStyle name="style1492793758249" xfId="830"/>
    <cellStyle name="style1492793758278" xfId="831"/>
    <cellStyle name="style1492793758304" xfId="832"/>
    <cellStyle name="style1492793758339" xfId="833"/>
    <cellStyle name="style1492793758367" xfId="834"/>
    <cellStyle name="style1492793758437" xfId="835"/>
    <cellStyle name="style1492793758464" xfId="836"/>
    <cellStyle name="style1492793758491" xfId="837"/>
    <cellStyle name="style1492793758527" xfId="838"/>
    <cellStyle name="style1492793758625" xfId="839"/>
    <cellStyle name="style1492793759214" xfId="840"/>
    <cellStyle name="style1492793759242" xfId="841"/>
    <cellStyle name="style1492793759273" xfId="842"/>
    <cellStyle name="style1492793759303" xfId="843"/>
    <cellStyle name="style1492793759332" xfId="844"/>
    <cellStyle name="style1492793759360" xfId="845"/>
    <cellStyle name="style1492793759389" xfId="846"/>
    <cellStyle name="style1492793759417" xfId="847"/>
    <cellStyle name="style1492793759444" xfId="848"/>
    <cellStyle name="style1492793759481" xfId="849"/>
    <cellStyle name="style1492793759587" xfId="850"/>
    <cellStyle name="style1492793759619" xfId="851"/>
    <cellStyle name="style1492795051954" xfId="852"/>
    <cellStyle name="style1492795052533" xfId="853"/>
    <cellStyle name="style1492795052565" xfId="854"/>
    <cellStyle name="style1492795052591" xfId="855"/>
    <cellStyle name="style1492795052626" xfId="856"/>
    <cellStyle name="style1492795052661" xfId="857"/>
    <cellStyle name="style1492795052696" xfId="858"/>
    <cellStyle name="style1492795052722" xfId="859"/>
    <cellStyle name="style1492795052749" xfId="860"/>
    <cellStyle name="style1492795052777" xfId="861"/>
    <cellStyle name="style1492795052812" xfId="862"/>
    <cellStyle name="style1492795052855" xfId="863"/>
    <cellStyle name="style1492795052881" xfId="864"/>
    <cellStyle name="style1492795052911" xfId="865"/>
    <cellStyle name="style1492795052946" xfId="866"/>
    <cellStyle name="style1492795052981" xfId="867"/>
    <cellStyle name="style1492795053016" xfId="868"/>
    <cellStyle name="style1492795053043" xfId="869"/>
    <cellStyle name="style1492795053070" xfId="870"/>
    <cellStyle name="style1492795053106" xfId="871"/>
    <cellStyle name="style1492795053132" xfId="872"/>
    <cellStyle name="style1492795053159" xfId="873"/>
    <cellStyle name="style1492795053194" xfId="874"/>
    <cellStyle name="style1492795053229" xfId="875"/>
    <cellStyle name="style1492795053255" xfId="876"/>
    <cellStyle name="style1492800175236" xfId="877"/>
    <cellStyle name="style1492800175820" xfId="878"/>
    <cellStyle name="style1492800175852" xfId="879"/>
    <cellStyle name="style1492800175878" xfId="880"/>
    <cellStyle name="style1492800175913" xfId="881"/>
    <cellStyle name="style1492800175949" xfId="882"/>
    <cellStyle name="style1492800175986" xfId="883"/>
    <cellStyle name="style1492800176013" xfId="884"/>
    <cellStyle name="style1492800176040" xfId="885"/>
    <cellStyle name="style1492800176067" xfId="886"/>
    <cellStyle name="style1492800176102" xfId="887"/>
    <cellStyle name="style1492800176136" xfId="888"/>
    <cellStyle name="style1492800176165" xfId="889"/>
    <cellStyle name="style1492800176191" xfId="890"/>
    <cellStyle name="style1492800176227" xfId="891"/>
    <cellStyle name="style1492800176261" xfId="892"/>
    <cellStyle name="style1492800176296" xfId="893"/>
    <cellStyle name="style1492800176342" xfId="894"/>
    <cellStyle name="style1492800176369" xfId="895"/>
    <cellStyle name="style1492800176405" xfId="896"/>
    <cellStyle name="style1492800176432" xfId="897"/>
    <cellStyle name="style1492800176458" xfId="898"/>
    <cellStyle name="style1492800176485" xfId="899"/>
    <cellStyle name="style1492800176521" xfId="900"/>
    <cellStyle name="style1492800176555" xfId="901"/>
    <cellStyle name="style1492800176581" xfId="902"/>
    <cellStyle name="style1492802186633" xfId="903"/>
    <cellStyle name="style1492802187366" xfId="904"/>
    <cellStyle name="style1492802187393" xfId="905"/>
    <cellStyle name="style1492802187421" xfId="906"/>
    <cellStyle name="style1492802187721" xfId="907"/>
    <cellStyle name="style1492802187756" xfId="908"/>
    <cellStyle name="style1492802188017" xfId="909"/>
    <cellStyle name="style1492802188050" xfId="910"/>
    <cellStyle name="style1492802188077" xfId="911"/>
    <cellStyle name="style1492802188112" xfId="912"/>
    <cellStyle name="style1492802188148" xfId="913"/>
    <cellStyle name="style1492802188185" xfId="914"/>
    <cellStyle name="style1492802188212" xfId="915"/>
    <cellStyle name="style1492802188238" xfId="916"/>
    <cellStyle name="style1492802188296" xfId="917"/>
    <cellStyle name="style1492802188322" xfId="918"/>
    <cellStyle name="style1492802188350" xfId="919"/>
    <cellStyle name="style1492802188378" xfId="920"/>
    <cellStyle name="style1492802188405" xfId="921"/>
    <cellStyle name="style1492802188434" xfId="922"/>
    <cellStyle name="style1492802188463" xfId="923"/>
    <cellStyle name="style1492802188494" xfId="924"/>
    <cellStyle name="style1492802188523" xfId="925"/>
    <cellStyle name="style1492802188551" xfId="926"/>
    <cellStyle name="style1492802188581" xfId="927"/>
    <cellStyle name="style1492802188641" xfId="928"/>
    <cellStyle name="style1492802337391" xfId="929"/>
    <cellStyle name="style1492802338187" xfId="930"/>
    <cellStyle name="style1492802338219" xfId="931"/>
    <cellStyle name="style1492802338245" xfId="932"/>
    <cellStyle name="style1492802338280" xfId="933"/>
    <cellStyle name="style1492802338316" xfId="934"/>
    <cellStyle name="style1492802338352" xfId="935"/>
    <cellStyle name="style1492802338379" xfId="936"/>
    <cellStyle name="style1492802338406" xfId="937"/>
    <cellStyle name="style1492802338433" xfId="938"/>
    <cellStyle name="style1492802338467" xfId="939"/>
    <cellStyle name="style1492802338509" xfId="940"/>
    <cellStyle name="style1492802338536" xfId="941"/>
    <cellStyle name="style1492802338571" xfId="942"/>
    <cellStyle name="style1492802338606" xfId="943"/>
    <cellStyle name="style1492802338641" xfId="944"/>
    <cellStyle name="style1492802338667" xfId="945"/>
    <cellStyle name="style1492802338694" xfId="946"/>
    <cellStyle name="style1492802338729" xfId="947"/>
    <cellStyle name="style1492802338756" xfId="948"/>
    <cellStyle name="style1492802338783" xfId="949"/>
    <cellStyle name="style1492802338809" xfId="950"/>
    <cellStyle name="style1492802338843" xfId="951"/>
    <cellStyle name="style1492802338879" xfId="952"/>
    <cellStyle name="style1492802338913" xfId="953"/>
    <cellStyle name="style1492802338940" xfId="954"/>
    <cellStyle name="style1492802339012" xfId="955"/>
    <cellStyle name="style1492803338908" xfId="956"/>
    <cellStyle name="style1492803339485" xfId="957"/>
    <cellStyle name="style1492803339516" xfId="958"/>
    <cellStyle name="style1492803339543" xfId="959"/>
    <cellStyle name="style1492803339578" xfId="960"/>
    <cellStyle name="style1492803339622" xfId="961"/>
    <cellStyle name="style1492803339657" xfId="962"/>
    <cellStyle name="style1492803339684" xfId="963"/>
    <cellStyle name="style1492803339711" xfId="964"/>
    <cellStyle name="style1492803339738" xfId="965"/>
    <cellStyle name="style1492803339772" xfId="966"/>
    <cellStyle name="style1492803339807" xfId="967"/>
    <cellStyle name="style1492803339833" xfId="968"/>
    <cellStyle name="style1492803339860" xfId="969"/>
    <cellStyle name="style1492803339895" xfId="970"/>
    <cellStyle name="style1492803339930" xfId="971"/>
    <cellStyle name="style1492803339965" xfId="972"/>
    <cellStyle name="style1492803339992" xfId="973"/>
    <cellStyle name="style1492803340018" xfId="974"/>
    <cellStyle name="style1492803340064" xfId="975"/>
    <cellStyle name="style1492803340091" xfId="976"/>
    <cellStyle name="style1492803340118" xfId="977"/>
    <cellStyle name="style1492803340153" xfId="978"/>
    <cellStyle name="style1492803340188" xfId="979"/>
    <cellStyle name="style1492803340214" xfId="980"/>
    <cellStyle name="style1492804949385" xfId="981"/>
    <cellStyle name="style1492804950200" xfId="982"/>
    <cellStyle name="style1492804950235" xfId="983"/>
    <cellStyle name="style1492804950263" xfId="984"/>
    <cellStyle name="style1492804950299" xfId="985"/>
    <cellStyle name="style1492804950334" xfId="986"/>
    <cellStyle name="style1492804950368" xfId="987"/>
    <cellStyle name="style1492804950395" xfId="988"/>
    <cellStyle name="style1492804950421" xfId="989"/>
    <cellStyle name="style1492804950448" xfId="990"/>
    <cellStyle name="style1492804950483" xfId="991"/>
    <cellStyle name="style1492804950520" xfId="992"/>
    <cellStyle name="style1492804950546" xfId="993"/>
    <cellStyle name="style1492804950572" xfId="994"/>
    <cellStyle name="style1492804950607" xfId="995"/>
    <cellStyle name="style1492804950642" xfId="996"/>
    <cellStyle name="style1492804950685" xfId="997"/>
    <cellStyle name="style1492804950711" xfId="998"/>
    <cellStyle name="style1492804950737" xfId="999"/>
    <cellStyle name="style1492804950772" xfId="1000"/>
    <cellStyle name="style1492804950800" xfId="1001"/>
    <cellStyle name="style1492804950826" xfId="1002"/>
    <cellStyle name="style1492804950852" xfId="1003"/>
    <cellStyle name="style1492804950887" xfId="1004"/>
    <cellStyle name="style1492804950921" xfId="1005"/>
    <cellStyle name="style1492804950947" xfId="1006"/>
    <cellStyle name="style1492805908742" xfId="1007"/>
    <cellStyle name="style1492805908803" xfId="1008"/>
    <cellStyle name="style1492805908838" xfId="1009"/>
    <cellStyle name="style1492805908873" xfId="1010"/>
    <cellStyle name="style1492805908910" xfId="1011"/>
    <cellStyle name="style1492805908949" xfId="1012"/>
    <cellStyle name="style1492805909148" xfId="1013"/>
    <cellStyle name="style1492805909180" xfId="1014"/>
    <cellStyle name="style1492805909309" xfId="1015"/>
    <cellStyle name="style1492805909415" xfId="1016"/>
    <cellStyle name="style1492805909449" xfId="1017"/>
    <cellStyle name="style1492805909539" xfId="1018"/>
    <cellStyle name="style1492805909574" xfId="1019"/>
    <cellStyle name="style1492805909609" xfId="1020"/>
    <cellStyle name="style1492805909645" xfId="1021"/>
    <cellStyle name="style1492805909681" xfId="1022"/>
    <cellStyle name="style1492805909717" xfId="1023"/>
    <cellStyle name="style1492805909838" xfId="1024"/>
    <cellStyle name="style1492805909864" xfId="1025"/>
    <cellStyle name="style1492805909891" xfId="1026"/>
    <cellStyle name="style1492805909995" xfId="1027"/>
    <cellStyle name="style1492805910022" xfId="1028"/>
    <cellStyle name="style1492805910048" xfId="1029"/>
    <cellStyle name="style1492805910153" xfId="1030"/>
    <cellStyle name="style1492805910179" xfId="1031"/>
    <cellStyle name="style1492805910206" xfId="1032"/>
    <cellStyle name="style1492805910319" xfId="1033"/>
    <cellStyle name="style1492805910880" xfId="1034"/>
    <cellStyle name="style1492805910906" xfId="1035"/>
    <cellStyle name="style1492805910933" xfId="1036"/>
    <cellStyle name="style1492805910961" xfId="1037"/>
    <cellStyle name="style1492805910989" xfId="1038"/>
    <cellStyle name="style1492805911032" xfId="1039"/>
    <cellStyle name="style1492805911059" xfId="1040"/>
    <cellStyle name="style1492805911087" xfId="1041"/>
    <cellStyle name="style1492805911113" xfId="1042"/>
    <cellStyle name="style1492805911139" xfId="1043"/>
    <cellStyle name="style1492805911169" xfId="1044"/>
    <cellStyle name="style1492805911205" xfId="1045"/>
    <cellStyle name="style1492805911231" xfId="1046"/>
    <cellStyle name="style1492805911258" xfId="1047"/>
    <cellStyle name="style1492805911285" xfId="1048"/>
    <cellStyle name="style1492805911311" xfId="1049"/>
    <cellStyle name="style1492805911337" xfId="1050"/>
    <cellStyle name="style1492805911366" xfId="1051"/>
    <cellStyle name="style1492805911395" xfId="1052"/>
    <cellStyle name="style1492805911430" xfId="1053"/>
    <cellStyle name="style1492805911466" xfId="1054"/>
    <cellStyle name="style1492805911862" xfId="1055"/>
    <cellStyle name="style1492805911890" xfId="1056"/>
    <cellStyle name="style1492805912021" xfId="1057"/>
    <cellStyle name="style1492806339727" xfId="1058"/>
    <cellStyle name="style1492806339793" xfId="1059"/>
    <cellStyle name="style1492806339830" xfId="1060"/>
    <cellStyle name="style1492806339868" xfId="1061"/>
    <cellStyle name="style1492806339916" xfId="1062"/>
    <cellStyle name="style1492806339952" xfId="1063"/>
    <cellStyle name="style1492806340148" xfId="1064"/>
    <cellStyle name="style1492806340183" xfId="1065"/>
    <cellStyle name="style1492806340308" xfId="1066"/>
    <cellStyle name="style1492806340340" xfId="1067"/>
    <cellStyle name="style1492806340366" xfId="1068"/>
    <cellStyle name="style1492806340401" xfId="1069"/>
    <cellStyle name="style1492806340436" xfId="1070"/>
    <cellStyle name="style1492806340472" xfId="1071"/>
    <cellStyle name="style1492806340498" xfId="1072"/>
    <cellStyle name="style1492806340535" xfId="1073"/>
    <cellStyle name="style1492806340562" xfId="1074"/>
    <cellStyle name="style1492806340597" xfId="1075"/>
    <cellStyle name="style1492806340633" xfId="1076"/>
    <cellStyle name="style1492806340660" xfId="1077"/>
    <cellStyle name="style1492806340688" xfId="1078"/>
    <cellStyle name="style1492806340724" xfId="1079"/>
    <cellStyle name="style1492806340759" xfId="1080"/>
    <cellStyle name="style1492806340793" xfId="1081"/>
    <cellStyle name="style1492806340820" xfId="1082"/>
    <cellStyle name="style1492806340846" xfId="1083"/>
    <cellStyle name="style1492806340883" xfId="1084"/>
    <cellStyle name="style1492806340911" xfId="1085"/>
    <cellStyle name="style1492806340937" xfId="1086"/>
    <cellStyle name="style1492806340964" xfId="1087"/>
    <cellStyle name="style1492806340998" xfId="1088"/>
    <cellStyle name="style1492806341033" xfId="1089"/>
    <cellStyle name="style1492806341059" xfId="1090"/>
    <cellStyle name="style1492806341274" xfId="1091"/>
    <cellStyle name="style1492806341309" xfId="1092"/>
    <cellStyle name="style1492806341343" xfId="1093"/>
    <cellStyle name="style1492806341554" xfId="1094"/>
    <cellStyle name="style1492806341581" xfId="1095"/>
    <cellStyle name="style1492806341607" xfId="1096"/>
    <cellStyle name="style1492806341697" xfId="1097"/>
    <cellStyle name="style1492806342222" xfId="1098"/>
    <cellStyle name="style1492806342250" xfId="1099"/>
    <cellStyle name="style1492806342296" xfId="1100"/>
    <cellStyle name="style1492806342345" xfId="1101"/>
    <cellStyle name="style1492806695346" xfId="1102"/>
    <cellStyle name="style1492806695412" xfId="1103"/>
    <cellStyle name="style1492806695449" xfId="1104"/>
    <cellStyle name="style1492806695485" xfId="1105"/>
    <cellStyle name="style1492806695522" xfId="1106"/>
    <cellStyle name="style1492806695558" xfId="1107"/>
    <cellStyle name="style1492806695750" xfId="1108"/>
    <cellStyle name="style1492806695781" xfId="1109"/>
    <cellStyle name="style1492806695946" xfId="1110"/>
    <cellStyle name="style1492806696341" xfId="1111"/>
    <cellStyle name="style1492806696376" xfId="1112"/>
    <cellStyle name="style1492806696489" xfId="1113"/>
    <cellStyle name="style1492806696524" xfId="1114"/>
    <cellStyle name="style1492806696558" xfId="1115"/>
    <cellStyle name="style1492806696593" xfId="1116"/>
    <cellStyle name="style1492806696627" xfId="1117"/>
    <cellStyle name="style1492806696662" xfId="1118"/>
    <cellStyle name="style1492806696765" xfId="1119"/>
    <cellStyle name="style1492806696791" xfId="1120"/>
    <cellStyle name="style1492806696817" xfId="1121"/>
    <cellStyle name="style1492806696920" xfId="1122"/>
    <cellStyle name="style1492806696955" xfId="1123"/>
    <cellStyle name="style1492806696981" xfId="1124"/>
    <cellStyle name="style1492806697016" xfId="1125"/>
    <cellStyle name="style1492806697043" xfId="1126"/>
    <cellStyle name="style1492806697112" xfId="1127"/>
    <cellStyle name="style1492806697138" xfId="1128"/>
    <cellStyle name="style1492806697164" xfId="1129"/>
    <cellStyle name="style1492806697269" xfId="1130"/>
    <cellStyle name="style1492806697799" xfId="1131"/>
    <cellStyle name="style1492806697826" xfId="1132"/>
    <cellStyle name="style1492806697855" xfId="1133"/>
    <cellStyle name="style1492806697884" xfId="1134"/>
    <cellStyle name="style1492806697910" xfId="1135"/>
    <cellStyle name="style1492806697937" xfId="1136"/>
    <cellStyle name="style1492806697963" xfId="1137"/>
    <cellStyle name="style1492806697989" xfId="1138"/>
    <cellStyle name="style1492806698021" xfId="1139"/>
    <cellStyle name="style1492806698049" xfId="1140"/>
    <cellStyle name="style1492806698079" xfId="1141"/>
    <cellStyle name="style1492806698114" xfId="1142"/>
    <cellStyle name="style1492806698149" xfId="1143"/>
    <cellStyle name="style1492806698175" xfId="1144"/>
    <cellStyle name="style1492806698200" xfId="1145"/>
    <cellStyle name="style1492806698226" xfId="1146"/>
    <cellStyle name="style1492806698252" xfId="1147"/>
    <cellStyle name="style1492806698594" xfId="1148"/>
    <cellStyle name="style1492806973495" xfId="1149"/>
    <cellStyle name="style1492806974105" xfId="1150"/>
    <cellStyle name="style1492806974136" xfId="1151"/>
    <cellStyle name="style1492806974162" xfId="1152"/>
    <cellStyle name="style1492806974196" xfId="1153"/>
    <cellStyle name="style1492806974232" xfId="1154"/>
    <cellStyle name="style1492806974276" xfId="1155"/>
    <cellStyle name="style1492806974302" xfId="1156"/>
    <cellStyle name="style1492806974329" xfId="1157"/>
    <cellStyle name="style1492806974356" xfId="1158"/>
    <cellStyle name="style1492806974390" xfId="1159"/>
    <cellStyle name="style1492806974424" xfId="1160"/>
    <cellStyle name="style1492806974451" xfId="1161"/>
    <cellStyle name="style1492806974477" xfId="1162"/>
    <cellStyle name="style1492806974512" xfId="1163"/>
    <cellStyle name="style1492806974546" xfId="1164"/>
    <cellStyle name="style1492806974580" xfId="1165"/>
    <cellStyle name="style1492806974607" xfId="1166"/>
    <cellStyle name="style1492806974636" xfId="1167"/>
    <cellStyle name="style1492806974671" xfId="1168"/>
    <cellStyle name="style1492806974699" xfId="1169"/>
    <cellStyle name="style1492806974726" xfId="1170"/>
    <cellStyle name="style1492806974753" xfId="1171"/>
    <cellStyle name="style1492806974788" xfId="1172"/>
    <cellStyle name="style1492806974831" xfId="1173"/>
    <cellStyle name="style1492806974857" xfId="1174"/>
    <cellStyle name="style1493056212963" xfId="1175"/>
    <cellStyle name="style1493056213031" xfId="1176"/>
    <cellStyle name="style1493056213065" xfId="1177"/>
    <cellStyle name="style1493056213101" xfId="1178"/>
    <cellStyle name="style1493056213140" xfId="1179"/>
    <cellStyle name="style1493056213206" xfId="1180"/>
    <cellStyle name="style1493056213415" xfId="1181"/>
    <cellStyle name="style1493056213449" xfId="1182"/>
    <cellStyle name="style1493056213513" xfId="1183"/>
    <cellStyle name="style1493056213565" xfId="1184"/>
    <cellStyle name="style1493056213643" xfId="1185"/>
    <cellStyle name="style1493056213751" xfId="1186"/>
    <cellStyle name="style1493056213791" xfId="1187"/>
    <cellStyle name="style1493056213890" xfId="1188"/>
    <cellStyle name="style1493056213928" xfId="1189"/>
    <cellStyle name="style1493056214304" xfId="1190"/>
    <cellStyle name="style1493056214357" xfId="1191"/>
    <cellStyle name="style1493056214398" xfId="1192"/>
    <cellStyle name="style1493056214434" xfId="1193"/>
    <cellStyle name="style1493056214544" xfId="1194"/>
    <cellStyle name="style1493056214570" xfId="1195"/>
    <cellStyle name="style1493056214597" xfId="1196"/>
    <cellStyle name="style1493056214709" xfId="1197"/>
    <cellStyle name="style1493056214744" xfId="1198"/>
    <cellStyle name="style1493056214771" xfId="1199"/>
    <cellStyle name="style1493056214808" xfId="1200"/>
    <cellStyle name="style1493056214836" xfId="1201"/>
    <cellStyle name="style1493056214905" xfId="1202"/>
    <cellStyle name="style1493056214932" xfId="1203"/>
    <cellStyle name="style1493056214959" xfId="1204"/>
    <cellStyle name="style1493056215003" xfId="1205"/>
    <cellStyle name="style1493056215106" xfId="1206"/>
    <cellStyle name="style1493056215689" xfId="1207"/>
    <cellStyle name="style1493056215725" xfId="1208"/>
    <cellStyle name="style1493056215756" xfId="1209"/>
    <cellStyle name="style1493056215788" xfId="1210"/>
    <cellStyle name="style1493056215822" xfId="1211"/>
    <cellStyle name="style1493056215849" xfId="1212"/>
    <cellStyle name="style1493056215878" xfId="1213"/>
    <cellStyle name="style1493056215905" xfId="1214"/>
    <cellStyle name="style1493056215932" xfId="1215"/>
    <cellStyle name="style1493056215971" xfId="1216"/>
    <cellStyle name="style1493056216006" xfId="1217"/>
    <cellStyle name="style1493056216035" xfId="1218"/>
    <cellStyle name="style1493056216064" xfId="1219"/>
    <cellStyle name="style1493056216094" xfId="1220"/>
    <cellStyle name="style1493056216241" xfId="1221"/>
    <cellStyle name="style1493056216393" xfId="1222"/>
    <cellStyle name="style1493057962664" xfId="1223"/>
    <cellStyle name="style1493057963288" xfId="1224"/>
    <cellStyle name="style1493057963320" xfId="1225"/>
    <cellStyle name="style1493057963346" xfId="1226"/>
    <cellStyle name="style1493057963381" xfId="1227"/>
    <cellStyle name="style1493057963416" xfId="1228"/>
    <cellStyle name="style1493057963458" xfId="1229"/>
    <cellStyle name="style1493057963484" xfId="1230"/>
    <cellStyle name="style1493057963511" xfId="1231"/>
    <cellStyle name="style1493057963538" xfId="1232"/>
    <cellStyle name="style1493057963572" xfId="1233"/>
    <cellStyle name="style1493057963608" xfId="1234"/>
    <cellStyle name="style1493057963635" xfId="1235"/>
    <cellStyle name="style1493057963661" xfId="1236"/>
    <cellStyle name="style1493057963696" xfId="1237"/>
    <cellStyle name="style1493057963730" xfId="1238"/>
    <cellStyle name="style1493057963764" xfId="1239"/>
    <cellStyle name="style1493057963790" xfId="1240"/>
    <cellStyle name="style1493057963861" xfId="1241"/>
    <cellStyle name="style1493057963888" xfId="1242"/>
    <cellStyle name="style1493057963914" xfId="1243"/>
    <cellStyle name="style1493057963941" xfId="1244"/>
    <cellStyle name="style1493057963975" xfId="1245"/>
    <cellStyle name="style1493057964010" xfId="1246"/>
    <cellStyle name="style1493057964037" xfId="1247"/>
    <cellStyle name="style1493059076880" xfId="1248"/>
    <cellStyle name="style1493059077505" xfId="1249"/>
    <cellStyle name="style1493059077536" xfId="1250"/>
    <cellStyle name="style1493059077562" xfId="1251"/>
    <cellStyle name="style1493059077597" xfId="1252"/>
    <cellStyle name="style1493059077632" xfId="1253"/>
    <cellStyle name="style1493059077667" xfId="1254"/>
    <cellStyle name="style1493059077693" xfId="1255"/>
    <cellStyle name="style1493059077720" xfId="1256"/>
    <cellStyle name="style1493059077746" xfId="1257"/>
    <cellStyle name="style1493059077781" xfId="1258"/>
    <cellStyle name="style1493059077817" xfId="1259"/>
    <cellStyle name="style1493059077844" xfId="1260"/>
    <cellStyle name="style1493059077870" xfId="1261"/>
    <cellStyle name="style1493059077905" xfId="1262"/>
    <cellStyle name="style1493059077941" xfId="1263"/>
    <cellStyle name="style1493059077975" xfId="1264"/>
    <cellStyle name="style1493059078012" xfId="1265"/>
    <cellStyle name="style1493059078039" xfId="1266"/>
    <cellStyle name="style1493059078074" xfId="1267"/>
    <cellStyle name="style1493059078128" xfId="1268"/>
    <cellStyle name="style1493059078155" xfId="1269"/>
    <cellStyle name="style1493059078182" xfId="1270"/>
    <cellStyle name="style1493059078216" xfId="1271"/>
    <cellStyle name="style1493059078251" xfId="1272"/>
    <cellStyle name="style1493059078277" xfId="1273"/>
    <cellStyle name="style1493063665176" xfId="1274"/>
    <cellStyle name="style1493063665241" xfId="1275"/>
    <cellStyle name="style1493063665307" xfId="1276"/>
    <cellStyle name="style1493063665342" xfId="1277"/>
    <cellStyle name="style1493063665378" xfId="1278"/>
    <cellStyle name="style1493063665413" xfId="1279"/>
    <cellStyle name="style1493063665621" xfId="1280"/>
    <cellStyle name="style1493063665654" xfId="1281"/>
    <cellStyle name="style1493063665715" xfId="1282"/>
    <cellStyle name="style1493063665794" xfId="1283"/>
    <cellStyle name="style1493063665848" xfId="1284"/>
    <cellStyle name="style1493063665955" xfId="1285"/>
    <cellStyle name="style1493063665989" xfId="1286"/>
    <cellStyle name="style1493063666079" xfId="1287"/>
    <cellStyle name="style1493063666114" xfId="1288"/>
    <cellStyle name="style1493063666149" xfId="1289"/>
    <cellStyle name="style1493063666506" xfId="1290"/>
    <cellStyle name="style1493063666541" xfId="1291"/>
    <cellStyle name="style1493063666575" xfId="1292"/>
    <cellStyle name="style1493063666685" xfId="1293"/>
    <cellStyle name="style1493063666711" xfId="1294"/>
    <cellStyle name="style1493063666737" xfId="1295"/>
    <cellStyle name="style1493063666841" xfId="1296"/>
    <cellStyle name="style1493063666867" xfId="1297"/>
    <cellStyle name="style1493063666893" xfId="1298"/>
    <cellStyle name="style1493063667006" xfId="1299"/>
    <cellStyle name="style1493063667033" xfId="1300"/>
    <cellStyle name="style1493063667059" xfId="1301"/>
    <cellStyle name="style1493063667173" xfId="1302"/>
    <cellStyle name="style1493063667731" xfId="1303"/>
    <cellStyle name="style1493063667758" xfId="1304"/>
    <cellStyle name="style1493063667785" xfId="1305"/>
    <cellStyle name="style1493063667812" xfId="1306"/>
    <cellStyle name="style1493063667839" xfId="1307"/>
    <cellStyle name="style1493063667875" xfId="1308"/>
    <cellStyle name="style1493063667901" xfId="1309"/>
    <cellStyle name="style1493063667928" xfId="1310"/>
    <cellStyle name="style1493063667963" xfId="1311"/>
    <cellStyle name="style1493063667989" xfId="1312"/>
    <cellStyle name="style1493063668024" xfId="1313"/>
    <cellStyle name="style1493063668059" xfId="1314"/>
    <cellStyle name="style1493063668089" xfId="1315"/>
    <cellStyle name="style1493063668192" xfId="1316"/>
    <cellStyle name="style1493063668222" xfId="1317"/>
    <cellStyle name="style1493063668249" xfId="1318"/>
    <cellStyle name="style1493063668393" xfId="1319"/>
    <cellStyle name="style1493063668547" xfId="1320"/>
    <cellStyle name="style1493063668582" xfId="1321"/>
    <cellStyle name="style1493063668608" xfId="1322"/>
    <cellStyle name="style1493063668635" xfId="1323"/>
    <cellStyle name="style1493063668661" xfId="1324"/>
    <cellStyle name="style1493063668687" xfId="1325"/>
    <cellStyle name="style1493064703012" xfId="1326"/>
    <cellStyle name="style1493064703896" xfId="1327"/>
    <cellStyle name="style1493064703929" xfId="1328"/>
    <cellStyle name="style1493064703956" xfId="1329"/>
    <cellStyle name="style1493064703998" xfId="1330"/>
    <cellStyle name="style1493064704035" xfId="1331"/>
    <cellStyle name="style1493064704073" xfId="1332"/>
    <cellStyle name="style1493064704099" xfId="1333"/>
    <cellStyle name="style1493064704126" xfId="1334"/>
    <cellStyle name="style1493064704154" xfId="1335"/>
    <cellStyle name="style1493064704188" xfId="1336"/>
    <cellStyle name="style1493064704223" xfId="1337"/>
    <cellStyle name="style1493064704249" xfId="1338"/>
    <cellStyle name="style1493064704275" xfId="1339"/>
    <cellStyle name="style1493064704310" xfId="1340"/>
    <cellStyle name="style1493064704345" xfId="1341"/>
    <cellStyle name="style1493064704380" xfId="1342"/>
    <cellStyle name="style1493064704407" xfId="1343"/>
    <cellStyle name="style1493064704433" xfId="1344"/>
    <cellStyle name="style1493064704478" xfId="1345"/>
    <cellStyle name="style1493064704505" xfId="1346"/>
    <cellStyle name="style1493064704532" xfId="1347"/>
    <cellStyle name="style1493064704567" xfId="1348"/>
    <cellStyle name="style1493064704602" xfId="1349"/>
    <cellStyle name="style1493064704628" xfId="1350"/>
    <cellStyle name="style1493222698507" xfId="1351"/>
    <cellStyle name="style1493222698682" xfId="1352"/>
    <cellStyle name="style1493222698989" xfId="1353"/>
    <cellStyle name="style1493222699021" xfId="1354"/>
    <cellStyle name="style1493222699437" xfId="1355"/>
    <cellStyle name="style1493222699474" xfId="1356"/>
    <cellStyle name="style1493222699509" xfId="1357"/>
    <cellStyle name="style1493222699543" xfId="1358"/>
    <cellStyle name="style1493222699730" xfId="1359"/>
    <cellStyle name="style1493222699763" xfId="1360"/>
    <cellStyle name="style1493222699789" xfId="1361"/>
    <cellStyle name="style1493222699893" xfId="1362"/>
    <cellStyle name="style1493222699919" xfId="1363"/>
    <cellStyle name="style1493222699981" xfId="1364"/>
    <cellStyle name="style1493222700008" xfId="1365"/>
    <cellStyle name="style1493222700097" xfId="1366"/>
    <cellStyle name="style1493222700123" xfId="1367"/>
    <cellStyle name="style1493222700185" xfId="1368"/>
    <cellStyle name="style1493222700240" xfId="1369"/>
    <cellStyle name="style1493222700990" xfId="1370"/>
    <cellStyle name="style1493222701020" xfId="1371"/>
    <cellStyle name="style1493222701099" xfId="1372"/>
    <cellStyle name="style1493222701179" xfId="1373"/>
    <cellStyle name="style1493222701234" xfId="1374"/>
    <cellStyle name="style1493222701306" xfId="1375"/>
    <cellStyle name="style1493222950791" xfId="1376"/>
    <cellStyle name="style1493222950859" xfId="1377"/>
    <cellStyle name="style1493222950894" xfId="1378"/>
    <cellStyle name="style1493222951345" xfId="1379"/>
    <cellStyle name="style1493222951382" xfId="1380"/>
    <cellStyle name="style1493222951416" xfId="1381"/>
    <cellStyle name="style1493222951611" xfId="1382"/>
    <cellStyle name="style1493222951642" xfId="1383"/>
    <cellStyle name="style1493222951704" xfId="1384"/>
    <cellStyle name="style1493222951819" xfId="1385"/>
    <cellStyle name="style1493222951942" xfId="1386"/>
    <cellStyle name="style1493222951977" xfId="1387"/>
    <cellStyle name="style1493222952067" xfId="1388"/>
    <cellStyle name="style1493222952103" xfId="1389"/>
    <cellStyle name="style1493222952140" xfId="1390"/>
    <cellStyle name="style1493222952191" xfId="1391"/>
    <cellStyle name="style1493222952227" xfId="1392"/>
    <cellStyle name="style1493222952262" xfId="1393"/>
    <cellStyle name="style1493222952396" xfId="1394"/>
    <cellStyle name="style1493222952423" xfId="1395"/>
    <cellStyle name="style1493222952449" xfId="1396"/>
    <cellStyle name="style1493222952555" xfId="1397"/>
    <cellStyle name="style1493222952581" xfId="1398"/>
    <cellStyle name="style1493222952608" xfId="1399"/>
    <cellStyle name="style1493222952644" xfId="1400"/>
    <cellStyle name="style1493222952671" xfId="1401"/>
    <cellStyle name="style1493222952740" xfId="1402"/>
    <cellStyle name="style1493222952766" xfId="1403"/>
    <cellStyle name="style1493222952808" xfId="1404"/>
    <cellStyle name="style1493222952844" xfId="1405"/>
    <cellStyle name="style1493222952968" xfId="1406"/>
    <cellStyle name="style1493222953596" xfId="1407"/>
    <cellStyle name="style1493222953623" xfId="1408"/>
    <cellStyle name="style1493222953653" xfId="1409"/>
    <cellStyle name="style1493222953679" xfId="1410"/>
    <cellStyle name="style1493222953708" xfId="1411"/>
    <cellStyle name="style1493222953735" xfId="1412"/>
    <cellStyle name="style1493222953761" xfId="1413"/>
    <cellStyle name="style1493222953787" xfId="1414"/>
    <cellStyle name="style1493222953813" xfId="1415"/>
    <cellStyle name="style1493222953847" xfId="1416"/>
    <cellStyle name="style1493222953941" xfId="1417"/>
    <cellStyle name="style1493222953970" xfId="1418"/>
    <cellStyle name="style1493224701031" xfId="1419"/>
    <cellStyle name="style1493224701062" xfId="1420"/>
    <cellStyle name="style1493224701138" xfId="1421"/>
    <cellStyle name="style1493224701175" xfId="1422"/>
    <cellStyle name="style1493224701210" xfId="1423"/>
    <cellStyle name="style1493224701246" xfId="1424"/>
    <cellStyle name="style1493224701280" xfId="1425"/>
    <cellStyle name="style1493224701474" xfId="1426"/>
    <cellStyle name="style1493224701875" xfId="1427"/>
    <cellStyle name="style1493224701990" xfId="1428"/>
    <cellStyle name="style1493224702097" xfId="1429"/>
    <cellStyle name="style1493224702132" xfId="1430"/>
    <cellStyle name="style1493224702239" xfId="1431"/>
    <cellStyle name="style1493224702276" xfId="1432"/>
    <cellStyle name="style1493224702323" xfId="1433"/>
    <cellStyle name="style1493224702360" xfId="1434"/>
    <cellStyle name="style1493224702395" xfId="1435"/>
    <cellStyle name="style1493224702449" xfId="1436"/>
    <cellStyle name="style1493224702555" xfId="1437"/>
    <cellStyle name="style1493224702581" xfId="1438"/>
    <cellStyle name="style1493224702607" xfId="1439"/>
    <cellStyle name="style1493224702718" xfId="1440"/>
    <cellStyle name="style1493224702744" xfId="1441"/>
    <cellStyle name="style1493224702770" xfId="1442"/>
    <cellStyle name="style1493224702874" xfId="1443"/>
    <cellStyle name="style1493224702901" xfId="1444"/>
    <cellStyle name="style1493224702935" xfId="1445"/>
    <cellStyle name="style1493224703064" xfId="1446"/>
    <cellStyle name="style1493224703674" xfId="1447"/>
    <cellStyle name="style1493224703701" xfId="1448"/>
    <cellStyle name="style1493224703727" xfId="1449"/>
    <cellStyle name="style1493224703755" xfId="1450"/>
    <cellStyle name="style1493224703782" xfId="1451"/>
    <cellStyle name="style1493224703817" xfId="1452"/>
    <cellStyle name="style1493224703846" xfId="1453"/>
    <cellStyle name="style1493224703874" xfId="1454"/>
    <cellStyle name="style1493224703900" xfId="1455"/>
    <cellStyle name="style1493224703926" xfId="1456"/>
    <cellStyle name="style1493224703963" xfId="1457"/>
    <cellStyle name="style1493224703999" xfId="1458"/>
    <cellStyle name="style1493224704026" xfId="1459"/>
    <cellStyle name="style1493224704071" xfId="1460"/>
    <cellStyle name="style1493224704105" xfId="1461"/>
    <cellStyle name="style1493224704132" xfId="1462"/>
    <cellStyle name="style1493224704163" xfId="1463"/>
    <cellStyle name="style1493224704191" xfId="1464"/>
    <cellStyle name="style1493224704221" xfId="1465"/>
    <cellStyle name="style1493224704256" xfId="1466"/>
    <cellStyle name="style1493224704291" xfId="1467"/>
    <cellStyle name="style1493224704636" xfId="1468"/>
    <cellStyle name="style1493224704675" xfId="1469"/>
    <cellStyle name="style1493224704704" xfId="1470"/>
    <cellStyle name="style1493224704736" xfId="1471"/>
    <cellStyle name="style1493224704773" xfId="1472"/>
    <cellStyle name="style1493226907269" xfId="1473"/>
    <cellStyle name="style1493226907308" xfId="1474"/>
    <cellStyle name="style1493226907905" xfId="1475"/>
    <cellStyle name="style1493226907937" xfId="1476"/>
    <cellStyle name="style1493226907963" xfId="1477"/>
    <cellStyle name="style1493226907997" xfId="1478"/>
    <cellStyle name="style1493226908033" xfId="1479"/>
    <cellStyle name="style1493226908068" xfId="1480"/>
    <cellStyle name="style1493226908094" xfId="1481"/>
    <cellStyle name="style1493226908121" xfId="1482"/>
    <cellStyle name="style1493226908149" xfId="1483"/>
    <cellStyle name="style1493226908194" xfId="1484"/>
    <cellStyle name="style1493226908248" xfId="1485"/>
    <cellStyle name="style1493226908273" xfId="1486"/>
    <cellStyle name="style1493226908300" xfId="1487"/>
    <cellStyle name="style1493226908337" xfId="1488"/>
    <cellStyle name="style1493226908370" xfId="1489"/>
    <cellStyle name="style1493226908419" xfId="1490"/>
    <cellStyle name="style1493226908445" xfId="1491"/>
    <cellStyle name="style1493226908472" xfId="1492"/>
    <cellStyle name="style1493226908511" xfId="1493"/>
    <cellStyle name="style1493226908540" xfId="1494"/>
    <cellStyle name="style1493226908566" xfId="1495"/>
    <cellStyle name="style1493226908592" xfId="1496"/>
    <cellStyle name="style1493226908626" xfId="1497"/>
    <cellStyle name="style1493226908661" xfId="1498"/>
    <cellStyle name="style1493226908687" xfId="1499"/>
    <cellStyle name="style1493232224808" xfId="1500"/>
    <cellStyle name="style1493232224841" xfId="1501"/>
    <cellStyle name="style1493232225454" xfId="1502"/>
    <cellStyle name="style1493232225485" xfId="1503"/>
    <cellStyle name="style1493232225511" xfId="1504"/>
    <cellStyle name="style1493232225546" xfId="1505"/>
    <cellStyle name="style1493232225581" xfId="1506"/>
    <cellStyle name="style1493232225615" xfId="1507"/>
    <cellStyle name="style1493232225641" xfId="1508"/>
    <cellStyle name="style1493232225668" xfId="1509"/>
    <cellStyle name="style1493232225696" xfId="1510"/>
    <cellStyle name="style1493232225730" xfId="1511"/>
    <cellStyle name="style1493232225765" xfId="1512"/>
    <cellStyle name="style1493232225802" xfId="1513"/>
    <cellStyle name="style1493232225828" xfId="1514"/>
    <cellStyle name="style1493232225862" xfId="1515"/>
    <cellStyle name="style1493232225897" xfId="1516"/>
    <cellStyle name="style1493232225931" xfId="1517"/>
    <cellStyle name="style1493232225957" xfId="1518"/>
    <cellStyle name="style1493232225985" xfId="1519"/>
    <cellStyle name="style1493232226023" xfId="1520"/>
    <cellStyle name="style1493232226050" xfId="1521"/>
    <cellStyle name="style1493232226077" xfId="1522"/>
    <cellStyle name="style1493232226106" xfId="1523"/>
    <cellStyle name="style1493232226145" xfId="1524"/>
    <cellStyle name="style1493232226183" xfId="1525"/>
    <cellStyle name="style1493232226221" xfId="1526"/>
    <cellStyle name="style1493232226268" xfId="1527"/>
    <cellStyle name="style1493233079819" xfId="1528"/>
    <cellStyle name="style1493233080382" xfId="1529"/>
    <cellStyle name="style1493233080415" xfId="1530"/>
    <cellStyle name="style1493233080441" xfId="1531"/>
    <cellStyle name="style1493233080475" xfId="1532"/>
    <cellStyle name="style1493233080509" xfId="1533"/>
    <cellStyle name="style1493233080544" xfId="1534"/>
    <cellStyle name="style1493233080570" xfId="1535"/>
    <cellStyle name="style1493233080596" xfId="1536"/>
    <cellStyle name="style1493233080631" xfId="1537"/>
    <cellStyle name="style1493233080665" xfId="1538"/>
    <cellStyle name="style1493233080699" xfId="1539"/>
    <cellStyle name="style1493233080725" xfId="1540"/>
    <cellStyle name="style1493233080751" xfId="1541"/>
    <cellStyle name="style1493233080785" xfId="1542"/>
    <cellStyle name="style1493233080819" xfId="1543"/>
    <cellStyle name="style1493233080853" xfId="1544"/>
    <cellStyle name="style1493233080879" xfId="1545"/>
    <cellStyle name="style1493233080905" xfId="1546"/>
    <cellStyle name="style1493233080939" xfId="1547"/>
    <cellStyle name="style1493233080966" xfId="1548"/>
    <cellStyle name="style1493233080991" xfId="1549"/>
    <cellStyle name="style1493233081026" xfId="1550"/>
    <cellStyle name="style1493233081053" xfId="1551"/>
    <cellStyle name="style1493233081087" xfId="1552"/>
    <cellStyle name="style1493233081121" xfId="1553"/>
    <cellStyle name="style1493233081147" xfId="1554"/>
    <cellStyle name="style1493234824781" xfId="1555"/>
    <cellStyle name="style1493234825385" xfId="1556"/>
    <cellStyle name="style1493234825416" xfId="1557"/>
    <cellStyle name="style1493234825442" xfId="1558"/>
    <cellStyle name="style1493234825476" xfId="1559"/>
    <cellStyle name="style1493234825510" xfId="1560"/>
    <cellStyle name="style1493234825554" xfId="1561"/>
    <cellStyle name="style1493234825580" xfId="1562"/>
    <cellStyle name="style1493234825607" xfId="1563"/>
    <cellStyle name="style1493234825633" xfId="1564"/>
    <cellStyle name="style1493234825667" xfId="1565"/>
    <cellStyle name="style1493234825701" xfId="1566"/>
    <cellStyle name="style1493234825727" xfId="1567"/>
    <cellStyle name="style1493234825753" xfId="1568"/>
    <cellStyle name="style1493234825788" xfId="1569"/>
    <cellStyle name="style1493234825821" xfId="1570"/>
    <cellStyle name="style1493234825865" xfId="1571"/>
    <cellStyle name="style1493234825891" xfId="1572"/>
    <cellStyle name="style1493234825918" xfId="1573"/>
    <cellStyle name="style1493234825953" xfId="1574"/>
    <cellStyle name="style1493234825981" xfId="1575"/>
    <cellStyle name="style1493234826008" xfId="1576"/>
    <cellStyle name="style1493234826034" xfId="1577"/>
    <cellStyle name="style1493234826068" xfId="1578"/>
    <cellStyle name="style1493234826102" xfId="1579"/>
    <cellStyle name="style1493234826128" xfId="1580"/>
    <cellStyle name="style1493234826192" xfId="1581"/>
    <cellStyle name="style1493239222804" xfId="1582"/>
    <cellStyle name="style1493239223395" xfId="1583"/>
    <cellStyle name="style1493239223427" xfId="1584"/>
    <cellStyle name="style1493239223453" xfId="1585"/>
    <cellStyle name="style1493239223501" xfId="1586"/>
    <cellStyle name="style1493239223538" xfId="1587"/>
    <cellStyle name="style1493239223573" xfId="1588"/>
    <cellStyle name="style1493239223600" xfId="1589"/>
    <cellStyle name="style1493239223627" xfId="1590"/>
    <cellStyle name="style1493239223654" xfId="1591"/>
    <cellStyle name="style1493239223688" xfId="1592"/>
    <cellStyle name="style1493239223723" xfId="1593"/>
    <cellStyle name="style1493239223750" xfId="1594"/>
    <cellStyle name="style1493239223791" xfId="1595"/>
    <cellStyle name="style1493239223827" xfId="1596"/>
    <cellStyle name="style1493239223862" xfId="1597"/>
    <cellStyle name="style1493239223903" xfId="1598"/>
    <cellStyle name="style1493239223931" xfId="1599"/>
    <cellStyle name="style1493239223959" xfId="1600"/>
    <cellStyle name="style1493239223997" xfId="1601"/>
    <cellStyle name="style1493239224029" xfId="1602"/>
    <cellStyle name="style1493239224057" xfId="1603"/>
    <cellStyle name="style1493239224086" xfId="1604"/>
    <cellStyle name="style1493239224122" xfId="1605"/>
    <cellStyle name="style1493239224168" xfId="1606"/>
    <cellStyle name="style1493239224194" xfId="1607"/>
    <cellStyle name="style1493239224228" xfId="1608"/>
    <cellStyle name="style1493311716129" xfId="1609"/>
    <cellStyle name="style1493311716195" xfId="1610"/>
    <cellStyle name="style1493311716230" xfId="1611"/>
    <cellStyle name="style1493311716265" xfId="1612"/>
    <cellStyle name="style1493311716301" xfId="1613"/>
    <cellStyle name="style1493311716335" xfId="1614"/>
    <cellStyle name="style1493311716532" xfId="1615"/>
    <cellStyle name="style1493311716928" xfId="1616"/>
    <cellStyle name="style1493311717054" xfId="1617"/>
    <cellStyle name="style1493311717089" xfId="1618"/>
    <cellStyle name="style1493311717124" xfId="1619"/>
    <cellStyle name="style1493311717159" xfId="1620"/>
    <cellStyle name="style1493311717194" xfId="1621"/>
    <cellStyle name="style1493311717231" xfId="1622"/>
    <cellStyle name="style1493311717337" xfId="1623"/>
    <cellStyle name="style1493311717363" xfId="1624"/>
    <cellStyle name="style1493311717405" xfId="1625"/>
    <cellStyle name="style1493311717513" xfId="1626"/>
    <cellStyle name="style1493311717540" xfId="1627"/>
    <cellStyle name="style1493311717566" xfId="1628"/>
    <cellStyle name="style1493311717601" xfId="1629"/>
    <cellStyle name="style1493311717629" xfId="1630"/>
    <cellStyle name="style1493311717697" xfId="1631"/>
    <cellStyle name="style1493311717723" xfId="1632"/>
    <cellStyle name="style1493311717750" xfId="1633"/>
    <cellStyle name="style1493311717787" xfId="1634"/>
    <cellStyle name="style1493311717988" xfId="1635"/>
    <cellStyle name="style1493311718015" xfId="1636"/>
    <cellStyle name="style1493311718042" xfId="1637"/>
    <cellStyle name="style1493311718068" xfId="1638"/>
    <cellStyle name="style1493311718096" xfId="1639"/>
    <cellStyle name="style1493311718122" xfId="1640"/>
    <cellStyle name="style1493311718155" xfId="1641"/>
    <cellStyle name="style1493311718182" xfId="1642"/>
    <cellStyle name="style1493311718209" xfId="1643"/>
    <cellStyle name="style1493311718236" xfId="1644"/>
    <cellStyle name="style1493311718265" xfId="1645"/>
    <cellStyle name="style1493311718293" xfId="1646"/>
    <cellStyle name="style1493311718319" xfId="1647"/>
    <cellStyle name="style1493311718432" xfId="1648"/>
    <cellStyle name="style1493311718460" xfId="1649"/>
    <cellStyle name="style1493312850994" xfId="1650"/>
    <cellStyle name="style1493312851582" xfId="1651"/>
    <cellStyle name="style1493312851614" xfId="1652"/>
    <cellStyle name="style1493312851640" xfId="1653"/>
    <cellStyle name="style1493312851674" xfId="1654"/>
    <cellStyle name="style1493312851710" xfId="1655"/>
    <cellStyle name="style1493312851744" xfId="1656"/>
    <cellStyle name="style1493312851770" xfId="1657"/>
    <cellStyle name="style1493312851812" xfId="1658"/>
    <cellStyle name="style1493312851838" xfId="1659"/>
    <cellStyle name="style1493312851872" xfId="1660"/>
    <cellStyle name="style1493312851907" xfId="1661"/>
    <cellStyle name="style1493312851932" xfId="1662"/>
    <cellStyle name="style1493312851961" xfId="1663"/>
    <cellStyle name="style1493312851998" xfId="1664"/>
    <cellStyle name="style1493312852034" xfId="1665"/>
    <cellStyle name="style1493312852070" xfId="1666"/>
    <cellStyle name="style1493312852097" xfId="1667"/>
    <cellStyle name="style1493312852123" xfId="1668"/>
    <cellStyle name="style1493312852157" xfId="1669"/>
    <cellStyle name="style1493312852185" xfId="1670"/>
    <cellStyle name="style1493312852211" xfId="1671"/>
    <cellStyle name="style1493312852238" xfId="1672"/>
    <cellStyle name="style1493312852271" xfId="1673"/>
    <cellStyle name="style1493312852305" xfId="1674"/>
    <cellStyle name="style1493312852331" xfId="1675"/>
    <cellStyle name="style1493314209284" xfId="1676"/>
    <cellStyle name="style1493314209934" xfId="1677"/>
    <cellStyle name="style1493314209969" xfId="1678"/>
    <cellStyle name="style1493314210001" xfId="1679"/>
    <cellStyle name="style1493314210036" xfId="1680"/>
    <cellStyle name="style1493314210070" xfId="1681"/>
    <cellStyle name="style1493314210105" xfId="1682"/>
    <cellStyle name="style1493314210131" xfId="1683"/>
    <cellStyle name="style1493314210158" xfId="1684"/>
    <cellStyle name="style1493314210185" xfId="1685"/>
    <cellStyle name="style1493314210219" xfId="1686"/>
    <cellStyle name="style1493314210624" xfId="1687"/>
    <cellStyle name="style1493314210650" xfId="1688"/>
    <cellStyle name="style1493314210675" xfId="1689"/>
    <cellStyle name="style1493314210710" xfId="1690"/>
    <cellStyle name="style1493314210744" xfId="1691"/>
    <cellStyle name="style1493314210778" xfId="1692"/>
    <cellStyle name="style1493314210805" xfId="1693"/>
    <cellStyle name="style1493314210831" xfId="1694"/>
    <cellStyle name="style1493314210867" xfId="1695"/>
    <cellStyle name="style1493314210892" xfId="1696"/>
    <cellStyle name="style1493314210918" xfId="1697"/>
    <cellStyle name="style1493314210952" xfId="1698"/>
    <cellStyle name="style1493314210987" xfId="1699"/>
    <cellStyle name="style1493314211013" xfId="1700"/>
    <cellStyle name="style1493317507123" xfId="130"/>
    <cellStyle name="style1493317507256" xfId="149"/>
    <cellStyle name="style1493317507296" xfId="138"/>
    <cellStyle name="style1493317507338" xfId="154"/>
    <cellStyle name="style1493317507376" xfId="155"/>
    <cellStyle name="style1493317508038" xfId="137"/>
    <cellStyle name="style1493317508206" xfId="144"/>
    <cellStyle name="style1493317508665" xfId="158"/>
    <cellStyle name="style1493317508709" xfId="159"/>
    <cellStyle name="style1493317508818" xfId="132"/>
    <cellStyle name="style1493317508895" xfId="133"/>
    <cellStyle name="style1493317509022" xfId="131"/>
    <cellStyle name="style1493317509065" xfId="134"/>
    <cellStyle name="style1493317509099" xfId="135"/>
    <cellStyle name="style1493317509134" xfId="136"/>
    <cellStyle name="style1493317509349" xfId="145"/>
    <cellStyle name="style1493317509376" xfId="146"/>
    <cellStyle name="style1493317509402" xfId="147"/>
    <cellStyle name="style1493317509428" xfId="148"/>
    <cellStyle name="style1493317509507" xfId="153"/>
    <cellStyle name="style1493317509533" xfId="140"/>
    <cellStyle name="style1493317509571" xfId="151"/>
    <cellStyle name="style1493317509598" xfId="152"/>
    <cellStyle name="style1493317509626" xfId="139"/>
    <cellStyle name="style1493317509653" xfId="141"/>
    <cellStyle name="style1493317509680" xfId="142"/>
    <cellStyle name="style1493317509707" xfId="143"/>
    <cellStyle name="style1493317509735" xfId="150"/>
    <cellStyle name="style1493317509763" xfId="156"/>
    <cellStyle name="style1493317509790" xfId="157"/>
    <cellStyle name="style1493325097678" xfId="1701"/>
    <cellStyle name="style1493325098661" xfId="1702"/>
    <cellStyle name="style1493325098695" xfId="1703"/>
    <cellStyle name="style1493325098725" xfId="1704"/>
    <cellStyle name="style1493325098776" xfId="1705"/>
    <cellStyle name="style1493325098812" xfId="1706"/>
    <cellStyle name="style1493325098846" xfId="1707"/>
    <cellStyle name="style1493325098872" xfId="1708"/>
    <cellStyle name="style1493325098898" xfId="1709"/>
    <cellStyle name="style1493325098925" xfId="1710"/>
    <cellStyle name="style1493325098959" xfId="1711"/>
    <cellStyle name="style1493325098993" xfId="1712"/>
    <cellStyle name="style1493325099019" xfId="1713"/>
    <cellStyle name="style1493325099046" xfId="1714"/>
    <cellStyle name="style1493325099080" xfId="1715"/>
    <cellStyle name="style1493325099114" xfId="1716"/>
    <cellStyle name="style1493325099149" xfId="1717"/>
    <cellStyle name="style1493325099175" xfId="1718"/>
    <cellStyle name="style1493325099214" xfId="1719"/>
    <cellStyle name="style1493325099249" xfId="1720"/>
    <cellStyle name="style1493325099277" xfId="1721"/>
    <cellStyle name="style1493325099304" xfId="1722"/>
    <cellStyle name="style1493325099330" xfId="1723"/>
    <cellStyle name="style1493325099365" xfId="1724"/>
    <cellStyle name="style1493325099400" xfId="1725"/>
    <cellStyle name="style1493325099427" xfId="1726"/>
    <cellStyle name="style1493326047395" xfId="1727"/>
    <cellStyle name="style1493326047461" xfId="1728"/>
    <cellStyle name="style1493326047498" xfId="1729"/>
    <cellStyle name="style1493326047534" xfId="1730"/>
    <cellStyle name="style1493326047572" xfId="1731"/>
    <cellStyle name="style1493326047607" xfId="1732"/>
    <cellStyle name="style1493326047834" xfId="1733"/>
    <cellStyle name="style1493326047902" xfId="1734"/>
    <cellStyle name="style1493326048049" xfId="1735"/>
    <cellStyle name="style1493326048084" xfId="1736"/>
    <cellStyle name="style1493326048284" xfId="1737"/>
    <cellStyle name="style1493326048775" xfId="1738"/>
    <cellStyle name="style1493326048811" xfId="1739"/>
    <cellStyle name="style1493326048837" xfId="1740"/>
    <cellStyle name="style1493326048863" xfId="1741"/>
    <cellStyle name="style1493326048906" xfId="1742"/>
    <cellStyle name="style1493326048932" xfId="1743"/>
    <cellStyle name="style1493326048959" xfId="1744"/>
    <cellStyle name="style1493413009807" xfId="54"/>
    <cellStyle name="style1493413010414" xfId="55"/>
    <cellStyle name="style1493413010444" xfId="56"/>
    <cellStyle name="style1493413010470" xfId="57"/>
    <cellStyle name="style1493413010504" xfId="58"/>
    <cellStyle name="style1493413010539" xfId="59"/>
    <cellStyle name="style1493413010573" xfId="60"/>
    <cellStyle name="style1493413010627" xfId="66"/>
    <cellStyle name="style1493413010653" xfId="75"/>
    <cellStyle name="style1493413010680" xfId="61"/>
    <cellStyle name="style1493413010715" xfId="62"/>
    <cellStyle name="style1493413010749" xfId="63"/>
    <cellStyle name="style1493413010776" xfId="65"/>
    <cellStyle name="style1493413010845" xfId="68"/>
    <cellStyle name="style1493413010880" xfId="70"/>
    <cellStyle name="style1493413010905" xfId="69"/>
    <cellStyle name="style1493413010931" xfId="71"/>
    <cellStyle name="style1493413010966" xfId="67"/>
    <cellStyle name="style1493413010992" xfId="72"/>
    <cellStyle name="style1493413011018" xfId="73"/>
    <cellStyle name="style1493413011044" xfId="74"/>
    <cellStyle name="style1493413011124" xfId="77"/>
    <cellStyle name="style1493413011158" xfId="78"/>
    <cellStyle name="style1493413011184" xfId="79"/>
    <cellStyle name="style1493413011224" xfId="64"/>
    <cellStyle name="style1493413011267" xfId="76"/>
    <cellStyle name="style1493415939680" xfId="1745"/>
    <cellStyle name="style1493415940250" xfId="1746"/>
    <cellStyle name="style1493415940281" xfId="1747"/>
    <cellStyle name="style1493415940307" xfId="1748"/>
    <cellStyle name="style1493415940341" xfId="1749"/>
    <cellStyle name="style1493415940376" xfId="1750"/>
    <cellStyle name="style1493415940410" xfId="1751"/>
    <cellStyle name="style1493415940436" xfId="1752"/>
    <cellStyle name="style1493415940465" xfId="1753"/>
    <cellStyle name="style1493415940491" xfId="1754"/>
    <cellStyle name="style1493415940526" xfId="1755"/>
    <cellStyle name="style1493415940560" xfId="1756"/>
    <cellStyle name="style1493415940586" xfId="1757"/>
    <cellStyle name="style1493415940612" xfId="1758"/>
    <cellStyle name="style1493415940647" xfId="1759"/>
    <cellStyle name="style1493415940682" xfId="1760"/>
    <cellStyle name="style1493415940716" xfId="1761"/>
    <cellStyle name="style1493415940743" xfId="1762"/>
    <cellStyle name="style1493415940769" xfId="1763"/>
    <cellStyle name="style1493415940816" xfId="1764"/>
    <cellStyle name="style1493415940844" xfId="1765"/>
    <cellStyle name="style1493415940870" xfId="1766"/>
    <cellStyle name="style1493415940897" xfId="1767"/>
    <cellStyle name="style1493415940931" xfId="1768"/>
    <cellStyle name="style1493415940965" xfId="1769"/>
    <cellStyle name="style1493415940990" xfId="1770"/>
    <cellStyle name="style1497568147438" xfId="1771"/>
    <cellStyle name="style1497568147557" xfId="1772"/>
    <cellStyle name="style1497568147597" xfId="1773"/>
    <cellStyle name="style1497568147640" xfId="1774"/>
    <cellStyle name="style1497568147681" xfId="1775"/>
    <cellStyle name="style1497568147932" xfId="1776"/>
    <cellStyle name="style1497568147973" xfId="1777"/>
    <cellStyle name="style1497568148013" xfId="1778"/>
    <cellStyle name="style1497568148053" xfId="1779"/>
    <cellStyle name="style1497568148093" xfId="1780"/>
    <cellStyle name="style1497568148135" xfId="1781"/>
    <cellStyle name="style1497568148216" xfId="1782"/>
    <cellStyle name="style1497568148416" xfId="1783"/>
    <cellStyle name="style1497568148453" xfId="1784"/>
    <cellStyle name="style1497568148490" xfId="1785"/>
    <cellStyle name="style1497568148518" xfId="1786"/>
    <cellStyle name="style1497568148546" xfId="1787"/>
    <cellStyle name="style1497568148583" xfId="1788"/>
    <cellStyle name="style1497568148620" xfId="1789"/>
    <cellStyle name="style1497568148657" xfId="1790"/>
    <cellStyle name="style1497568148684" xfId="1791"/>
    <cellStyle name="style1497568148736" xfId="1792"/>
    <cellStyle name="style1497568148766" xfId="1793"/>
    <cellStyle name="style1497568148794" xfId="1794"/>
    <cellStyle name="style1497568148824" xfId="1795"/>
    <cellStyle name="style1497568148862" xfId="1796"/>
    <cellStyle name="style1497568148898" xfId="1797"/>
    <cellStyle name="style1497568148926" xfId="1798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8"/>
  <sheetViews>
    <sheetView tabSelected="1" workbookViewId="0">
      <selection activeCell="A2" sqref="A2"/>
    </sheetView>
  </sheetViews>
  <sheetFormatPr baseColWidth="10" defaultRowHeight="16" x14ac:dyDescent="0.2"/>
  <cols>
    <col min="2" max="2" width="22" customWidth="1"/>
    <col min="4" max="4" width="20.1640625" customWidth="1"/>
    <col min="8" max="8" width="23.5" customWidth="1"/>
    <col min="10" max="10" width="28.5" customWidth="1"/>
    <col min="11" max="11" width="10.83203125" customWidth="1"/>
    <col min="12" max="12" width="16.83203125" customWidth="1"/>
    <col min="13" max="13" width="16.5" customWidth="1"/>
    <col min="14" max="14" width="13" customWidth="1"/>
    <col min="17" max="17" width="24.5" customWidth="1"/>
    <col min="18" max="18" width="24.33203125" customWidth="1"/>
  </cols>
  <sheetData>
    <row r="1" spans="1:26" s="7" customFormat="1" ht="25" x14ac:dyDescent="0.25">
      <c r="A1" s="1" t="s">
        <v>0</v>
      </c>
      <c r="B1" s="2"/>
      <c r="C1" s="3"/>
      <c r="D1" s="2"/>
      <c r="E1" s="2"/>
      <c r="F1" s="4"/>
      <c r="G1" s="5"/>
      <c r="H1" s="6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25" x14ac:dyDescent="0.25">
      <c r="A2" s="8"/>
      <c r="C2" s="9"/>
      <c r="F2" s="10"/>
      <c r="G2" s="10"/>
      <c r="H2" s="11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s="12" customFormat="1" ht="24" x14ac:dyDescent="0.3">
      <c r="A3" s="12" t="s">
        <v>1</v>
      </c>
    </row>
    <row r="4" spans="1:26" s="13" customFormat="1" ht="24" x14ac:dyDescent="0.3"/>
    <row r="5" spans="1:26" x14ac:dyDescent="0.2">
      <c r="A5" s="14" t="s">
        <v>2</v>
      </c>
      <c r="B5" s="15"/>
      <c r="C5" s="15"/>
      <c r="D5" s="15"/>
      <c r="E5" s="15"/>
      <c r="F5" s="15"/>
    </row>
    <row r="6" spans="1:26" x14ac:dyDescent="0.2">
      <c r="A6" s="16" t="s">
        <v>3</v>
      </c>
      <c r="B6" s="16" t="s">
        <v>4</v>
      </c>
      <c r="C6" s="16" t="s">
        <v>5</v>
      </c>
    </row>
    <row r="7" spans="1:26" x14ac:dyDescent="0.2">
      <c r="A7">
        <v>3663</v>
      </c>
      <c r="B7" t="s">
        <v>6</v>
      </c>
      <c r="C7">
        <v>6370.38</v>
      </c>
    </row>
    <row r="8" spans="1:26" x14ac:dyDescent="0.2">
      <c r="A8">
        <v>3683</v>
      </c>
      <c r="B8" t="s">
        <v>7</v>
      </c>
      <c r="C8">
        <v>8487.4599999999955</v>
      </c>
    </row>
    <row r="9" spans="1:26" x14ac:dyDescent="0.2">
      <c r="A9">
        <v>3699</v>
      </c>
      <c r="B9" t="s">
        <v>6</v>
      </c>
      <c r="C9">
        <v>7456.28</v>
      </c>
    </row>
    <row r="10" spans="1:26" x14ac:dyDescent="0.2">
      <c r="A10">
        <v>3703</v>
      </c>
      <c r="B10" t="s">
        <v>6</v>
      </c>
      <c r="C10">
        <v>6928.07</v>
      </c>
    </row>
    <row r="11" spans="1:26" x14ac:dyDescent="0.2">
      <c r="A11" s="17"/>
      <c r="B11" s="18" t="s">
        <v>8</v>
      </c>
      <c r="C11" s="17">
        <f>AVERAGE(C7:C10)</f>
        <v>7310.5474999999988</v>
      </c>
      <c r="D11">
        <f>STDEV(C7:C10)/SQRT(COUNT(C7:C10))</f>
        <v>450.60745668809807</v>
      </c>
    </row>
    <row r="12" spans="1:26" x14ac:dyDescent="0.2">
      <c r="B12" s="19"/>
    </row>
    <row r="13" spans="1:26" x14ac:dyDescent="0.2">
      <c r="A13">
        <v>3674</v>
      </c>
      <c r="B13" t="s">
        <v>9</v>
      </c>
      <c r="C13">
        <v>7221.09</v>
      </c>
    </row>
    <row r="14" spans="1:26" x14ac:dyDescent="0.2">
      <c r="A14">
        <v>3684</v>
      </c>
      <c r="B14" t="s">
        <v>9</v>
      </c>
      <c r="C14">
        <v>8772.17</v>
      </c>
    </row>
    <row r="15" spans="1:26" x14ac:dyDescent="0.2">
      <c r="A15">
        <v>3686</v>
      </c>
      <c r="B15" t="s">
        <v>9</v>
      </c>
      <c r="C15">
        <v>7319.67</v>
      </c>
    </row>
    <row r="16" spans="1:26" x14ac:dyDescent="0.2">
      <c r="A16">
        <v>3700</v>
      </c>
      <c r="B16" t="s">
        <v>10</v>
      </c>
      <c r="C16" s="20">
        <v>6878.04</v>
      </c>
    </row>
    <row r="17" spans="1:6" x14ac:dyDescent="0.2">
      <c r="A17" s="21"/>
      <c r="B17" s="22" t="s">
        <v>11</v>
      </c>
      <c r="C17" s="21">
        <f>AVERAGE(C13:C16)</f>
        <v>7547.7425000000003</v>
      </c>
      <c r="D17">
        <f>STDEV(C13:C16)/SQRT(COUNT(C13:C16))</f>
        <v>418.97126614631941</v>
      </c>
    </row>
    <row r="19" spans="1:6" x14ac:dyDescent="0.2">
      <c r="A19" s="14" t="s">
        <v>12</v>
      </c>
      <c r="B19" s="15"/>
      <c r="C19" s="15"/>
      <c r="D19" s="15"/>
      <c r="E19" s="15"/>
      <c r="F19" s="15"/>
    </row>
    <row r="20" spans="1:6" x14ac:dyDescent="0.2">
      <c r="A20" s="16" t="s">
        <v>3</v>
      </c>
      <c r="B20" s="16" t="s">
        <v>4</v>
      </c>
      <c r="C20" s="16" t="s">
        <v>5</v>
      </c>
    </row>
    <row r="21" spans="1:6" x14ac:dyDescent="0.2">
      <c r="A21">
        <v>3663</v>
      </c>
      <c r="B21" t="s">
        <v>6</v>
      </c>
      <c r="C21">
        <v>6355.3</v>
      </c>
    </row>
    <row r="22" spans="1:6" x14ac:dyDescent="0.2">
      <c r="A22">
        <v>3683</v>
      </c>
      <c r="B22" t="s">
        <v>7</v>
      </c>
      <c r="C22">
        <v>8263.75</v>
      </c>
    </row>
    <row r="23" spans="1:6" x14ac:dyDescent="0.2">
      <c r="A23">
        <v>3699</v>
      </c>
      <c r="B23" t="s">
        <v>6</v>
      </c>
      <c r="C23">
        <v>6631.91</v>
      </c>
    </row>
    <row r="24" spans="1:6" x14ac:dyDescent="0.2">
      <c r="A24">
        <v>3703</v>
      </c>
      <c r="B24" t="s">
        <v>6</v>
      </c>
      <c r="C24">
        <v>5873.73</v>
      </c>
    </row>
    <row r="25" spans="1:6" x14ac:dyDescent="0.2">
      <c r="A25" s="17"/>
      <c r="B25" s="18" t="s">
        <v>8</v>
      </c>
      <c r="C25" s="17">
        <f>AVERAGE(C21:C24)</f>
        <v>6781.1724999999997</v>
      </c>
      <c r="D25">
        <f>STDEV(C21:C24)/SQRT(COUNT(C21:C24))</f>
        <v>518.42185319768078</v>
      </c>
    </row>
    <row r="26" spans="1:6" x14ac:dyDescent="0.2">
      <c r="B26" s="19"/>
    </row>
    <row r="27" spans="1:6" x14ac:dyDescent="0.2">
      <c r="A27">
        <v>3674</v>
      </c>
      <c r="B27" t="s">
        <v>9</v>
      </c>
      <c r="C27">
        <v>7452.89</v>
      </c>
    </row>
    <row r="28" spans="1:6" x14ac:dyDescent="0.2">
      <c r="A28">
        <v>3684</v>
      </c>
      <c r="B28" t="s">
        <v>9</v>
      </c>
      <c r="C28">
        <v>6626.79</v>
      </c>
    </row>
    <row r="29" spans="1:6" x14ac:dyDescent="0.2">
      <c r="A29">
        <v>3686</v>
      </c>
      <c r="B29" t="s">
        <v>9</v>
      </c>
      <c r="C29" s="23">
        <v>5631</v>
      </c>
    </row>
    <row r="30" spans="1:6" x14ac:dyDescent="0.2">
      <c r="A30">
        <v>3700</v>
      </c>
      <c r="B30" t="s">
        <v>10</v>
      </c>
      <c r="C30" s="23">
        <v>6669.41</v>
      </c>
    </row>
    <row r="31" spans="1:6" x14ac:dyDescent="0.2">
      <c r="A31" s="24"/>
      <c r="B31" s="22" t="s">
        <v>11</v>
      </c>
      <c r="C31" s="24">
        <f>AVERAGE(C27:C30)</f>
        <v>6595.0225</v>
      </c>
      <c r="D31">
        <f>STDEV(C27:C30)/SQRT(COUNT(C27:C30))</f>
        <v>373.25356688126021</v>
      </c>
    </row>
    <row r="33" spans="1:6" x14ac:dyDescent="0.2">
      <c r="A33" s="14" t="s">
        <v>13</v>
      </c>
      <c r="B33" s="15"/>
      <c r="C33" s="15"/>
      <c r="D33" s="15"/>
      <c r="E33" s="15"/>
      <c r="F33" s="15"/>
    </row>
    <row r="34" spans="1:6" x14ac:dyDescent="0.2">
      <c r="A34" s="16" t="s">
        <v>3</v>
      </c>
      <c r="B34" s="16" t="s">
        <v>4</v>
      </c>
      <c r="C34" s="16" t="s">
        <v>5</v>
      </c>
    </row>
    <row r="35" spans="1:6" x14ac:dyDescent="0.2">
      <c r="A35">
        <v>3663</v>
      </c>
      <c r="B35" t="s">
        <v>6</v>
      </c>
      <c r="C35">
        <f>C7+C21</f>
        <v>12725.68</v>
      </c>
    </row>
    <row r="36" spans="1:6" x14ac:dyDescent="0.2">
      <c r="A36">
        <v>3683</v>
      </c>
      <c r="B36" t="s">
        <v>7</v>
      </c>
      <c r="C36">
        <f>C8+C22</f>
        <v>16751.209999999995</v>
      </c>
    </row>
    <row r="37" spans="1:6" x14ac:dyDescent="0.2">
      <c r="A37">
        <v>3699</v>
      </c>
      <c r="B37" t="s">
        <v>6</v>
      </c>
      <c r="C37">
        <f>C9+C23</f>
        <v>14088.189999999999</v>
      </c>
    </row>
    <row r="38" spans="1:6" x14ac:dyDescent="0.2">
      <c r="A38">
        <v>3703</v>
      </c>
      <c r="B38" t="s">
        <v>6</v>
      </c>
      <c r="C38">
        <f>C10+C24</f>
        <v>12801.8</v>
      </c>
    </row>
    <row r="39" spans="1:6" x14ac:dyDescent="0.2">
      <c r="A39" s="17"/>
      <c r="B39" s="18" t="s">
        <v>8</v>
      </c>
      <c r="C39" s="17">
        <f>AVERAGE(C35:C38)</f>
        <v>14091.719999999998</v>
      </c>
      <c r="D39">
        <f>STDEV(C35:C38)/SQRT(COUNT(C35:C38))</f>
        <v>939.98485843302103</v>
      </c>
    </row>
    <row r="40" spans="1:6" x14ac:dyDescent="0.2">
      <c r="B40" s="19"/>
    </row>
    <row r="41" spans="1:6" x14ac:dyDescent="0.2">
      <c r="A41">
        <v>3674</v>
      </c>
      <c r="B41" t="s">
        <v>9</v>
      </c>
      <c r="C41">
        <f>C13+C27</f>
        <v>14673.98</v>
      </c>
    </row>
    <row r="42" spans="1:6" x14ac:dyDescent="0.2">
      <c r="A42">
        <v>3684</v>
      </c>
      <c r="B42" t="s">
        <v>9</v>
      </c>
      <c r="C42">
        <f>C14+C28</f>
        <v>15398.96</v>
      </c>
    </row>
    <row r="43" spans="1:6" x14ac:dyDescent="0.2">
      <c r="A43">
        <v>3686</v>
      </c>
      <c r="B43" t="s">
        <v>9</v>
      </c>
      <c r="C43" s="20">
        <f>C15+C29</f>
        <v>12950.67</v>
      </c>
    </row>
    <row r="44" spans="1:6" x14ac:dyDescent="0.2">
      <c r="A44">
        <v>3700</v>
      </c>
      <c r="B44" t="s">
        <v>10</v>
      </c>
      <c r="C44" s="20">
        <f>C16+C30</f>
        <v>13547.45</v>
      </c>
    </row>
    <row r="45" spans="1:6" x14ac:dyDescent="0.2">
      <c r="A45" s="24"/>
      <c r="B45" s="22" t="s">
        <v>11</v>
      </c>
      <c r="C45" s="24">
        <f>AVERAGE(C41:C44)</f>
        <v>14142.764999999999</v>
      </c>
      <c r="D45">
        <f>STDEV(C41:C44)/SQRT(COUNT(C41:C44))</f>
        <v>550.43207971102095</v>
      </c>
    </row>
    <row r="49" spans="1:26" ht="34" x14ac:dyDescent="0.4">
      <c r="A49" s="25" t="s">
        <v>14</v>
      </c>
      <c r="C49" s="9"/>
      <c r="F49" s="10"/>
      <c r="G49" s="10"/>
      <c r="H49" s="11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s="27" customFormat="1" ht="24" x14ac:dyDescent="0.3">
      <c r="A50" s="26" t="s">
        <v>15</v>
      </c>
    </row>
    <row r="52" spans="1:26" ht="24" x14ac:dyDescent="0.3">
      <c r="A52" s="28" t="s">
        <v>16</v>
      </c>
      <c r="L52" s="28" t="s">
        <v>17</v>
      </c>
    </row>
    <row r="55" spans="1:26" x14ac:dyDescent="0.2">
      <c r="A55" s="29" t="s">
        <v>18</v>
      </c>
      <c r="B55" s="29"/>
      <c r="C55" s="29"/>
      <c r="D55" s="29"/>
      <c r="E55" s="29"/>
      <c r="F55" s="29"/>
      <c r="G55" s="29"/>
      <c r="H55" s="29"/>
      <c r="I55" s="29"/>
      <c r="L55" s="29" t="s">
        <v>18</v>
      </c>
      <c r="M55" s="29"/>
      <c r="N55" s="29"/>
      <c r="O55" s="29"/>
      <c r="P55" s="29"/>
      <c r="Q55" s="29"/>
      <c r="R55" s="29"/>
      <c r="S55" s="29"/>
      <c r="T55" s="29"/>
    </row>
    <row r="56" spans="1:26" ht="33" thickBot="1" x14ac:dyDescent="0.25">
      <c r="A56" s="30" t="s">
        <v>19</v>
      </c>
      <c r="B56" s="30" t="s">
        <v>20</v>
      </c>
      <c r="L56" s="30" t="s">
        <v>19</v>
      </c>
      <c r="M56" s="30" t="s">
        <v>20</v>
      </c>
    </row>
    <row r="57" spans="1:26" ht="36" thickTop="1" thickBot="1" x14ac:dyDescent="0.25">
      <c r="A57" s="31" t="s">
        <v>21</v>
      </c>
      <c r="B57" s="32" t="s">
        <v>22</v>
      </c>
      <c r="C57" s="33" t="s">
        <v>23</v>
      </c>
      <c r="D57" s="33" t="s">
        <v>24</v>
      </c>
      <c r="E57" s="33" t="s">
        <v>25</v>
      </c>
      <c r="F57" s="33" t="s">
        <v>26</v>
      </c>
      <c r="G57" s="33" t="s">
        <v>27</v>
      </c>
      <c r="H57" s="33" t="s">
        <v>28</v>
      </c>
      <c r="I57" s="34" t="s">
        <v>29</v>
      </c>
      <c r="L57" s="31" t="s">
        <v>21</v>
      </c>
      <c r="M57" s="32" t="s">
        <v>22</v>
      </c>
      <c r="N57" s="33" t="s">
        <v>23</v>
      </c>
      <c r="O57" s="33" t="s">
        <v>24</v>
      </c>
      <c r="P57" s="33" t="s">
        <v>25</v>
      </c>
      <c r="Q57" s="33" t="s">
        <v>26</v>
      </c>
      <c r="R57" s="33" t="s">
        <v>27</v>
      </c>
      <c r="S57" s="33" t="s">
        <v>28</v>
      </c>
      <c r="T57" s="34" t="s">
        <v>29</v>
      </c>
    </row>
    <row r="58" spans="1:26" ht="33" thickTop="1" x14ac:dyDescent="0.2">
      <c r="A58" s="35" t="s">
        <v>30</v>
      </c>
      <c r="B58" s="36" t="s">
        <v>31</v>
      </c>
      <c r="C58" s="37">
        <v>1</v>
      </c>
      <c r="D58" s="38">
        <v>112522.9360500006</v>
      </c>
      <c r="E58" s="39">
        <v>0.14861026283661455</v>
      </c>
      <c r="F58" s="39">
        <v>0.71316383112843262</v>
      </c>
      <c r="G58" s="39">
        <v>2.4169732099437759E-2</v>
      </c>
      <c r="H58" s="39">
        <v>0.14861026283661455</v>
      </c>
      <c r="I58" s="40">
        <v>6.2419597855125963E-2</v>
      </c>
      <c r="L58" s="35" t="s">
        <v>30</v>
      </c>
      <c r="M58" s="36" t="s">
        <v>32</v>
      </c>
      <c r="N58" s="37">
        <v>1</v>
      </c>
      <c r="O58" s="38">
        <v>69303.64499999769</v>
      </c>
      <c r="P58" s="39">
        <v>8.4914403528755261E-2</v>
      </c>
      <c r="Q58" s="39">
        <v>0.78055660184982067</v>
      </c>
      <c r="R58" s="39">
        <v>1.3954905179851308E-2</v>
      </c>
      <c r="S58" s="39">
        <v>8.4914403528755261E-2</v>
      </c>
      <c r="T58" s="40">
        <v>5.70790678711528E-2</v>
      </c>
    </row>
    <row r="59" spans="1:26" x14ac:dyDescent="0.2">
      <c r="A59" s="41" t="s">
        <v>33</v>
      </c>
      <c r="B59" s="42">
        <v>441537563.44819987</v>
      </c>
      <c r="C59" s="43">
        <v>1</v>
      </c>
      <c r="D59" s="44">
        <v>441537563.44819987</v>
      </c>
      <c r="E59" s="44">
        <v>583.14345199024876</v>
      </c>
      <c r="F59" s="45">
        <v>3.3136469306569418E-7</v>
      </c>
      <c r="G59" s="45">
        <v>0.98981572318298583</v>
      </c>
      <c r="H59" s="44">
        <v>583.14345199024876</v>
      </c>
      <c r="I59" s="46">
        <v>1</v>
      </c>
      <c r="L59" s="41" t="s">
        <v>33</v>
      </c>
      <c r="M59" s="42">
        <v>357845185.35604995</v>
      </c>
      <c r="N59" s="43">
        <v>1</v>
      </c>
      <c r="O59" s="44">
        <v>357845185.35604995</v>
      </c>
      <c r="P59" s="44">
        <v>438.45039420577172</v>
      </c>
      <c r="Q59" s="45">
        <v>7.7276031648063971E-7</v>
      </c>
      <c r="R59" s="45">
        <v>0.98650018072158108</v>
      </c>
      <c r="S59" s="44">
        <v>438.45039420577172</v>
      </c>
      <c r="T59" s="46">
        <v>1</v>
      </c>
    </row>
    <row r="60" spans="1:26" x14ac:dyDescent="0.2">
      <c r="A60" s="47" t="s">
        <v>34</v>
      </c>
      <c r="B60" s="48">
        <v>112522.93605000144</v>
      </c>
      <c r="C60" s="49">
        <v>1</v>
      </c>
      <c r="D60" s="50">
        <v>112522.93605000144</v>
      </c>
      <c r="E60" s="51">
        <v>0.14861026283661569</v>
      </c>
      <c r="F60" s="51">
        <v>0.71316383112843096</v>
      </c>
      <c r="G60" s="51">
        <v>2.4169732099437933E-2</v>
      </c>
      <c r="H60" s="51">
        <v>0.14861026283661569</v>
      </c>
      <c r="I60" s="52">
        <v>6.2419597855126074E-2</v>
      </c>
      <c r="L60" s="47" t="s">
        <v>34</v>
      </c>
      <c r="M60" s="48">
        <v>69303.644999999728</v>
      </c>
      <c r="N60" s="49">
        <v>1</v>
      </c>
      <c r="O60" s="50">
        <v>69303.644999999728</v>
      </c>
      <c r="P60" s="51">
        <v>8.4914403528757759E-2</v>
      </c>
      <c r="Q60" s="51">
        <v>0.78055660184981723</v>
      </c>
      <c r="R60" s="51">
        <v>1.3954905179851713E-2</v>
      </c>
      <c r="S60" s="51">
        <v>8.4914403528757759E-2</v>
      </c>
      <c r="T60" s="52">
        <v>5.7079067871153022E-2</v>
      </c>
    </row>
    <row r="61" spans="1:26" x14ac:dyDescent="0.2">
      <c r="A61" s="41" t="s">
        <v>35</v>
      </c>
      <c r="B61" s="42">
        <v>4543008.0225499971</v>
      </c>
      <c r="C61" s="43">
        <v>6</v>
      </c>
      <c r="D61" s="44">
        <v>757168.00375833281</v>
      </c>
      <c r="E61" s="53"/>
      <c r="F61" s="53"/>
      <c r="G61" s="53"/>
      <c r="H61" s="53"/>
      <c r="I61" s="54"/>
      <c r="L61" s="41" t="s">
        <v>35</v>
      </c>
      <c r="M61" s="42">
        <v>4896953.3167500021</v>
      </c>
      <c r="N61" s="43">
        <v>6</v>
      </c>
      <c r="O61" s="44">
        <v>816158.88612500031</v>
      </c>
      <c r="P61" s="53"/>
      <c r="Q61" s="53"/>
      <c r="R61" s="53"/>
      <c r="S61" s="53"/>
      <c r="T61" s="54"/>
    </row>
    <row r="62" spans="1:26" x14ac:dyDescent="0.2">
      <c r="A62" s="41" t="s">
        <v>36</v>
      </c>
      <c r="B62" s="42">
        <v>446193094.40679997</v>
      </c>
      <c r="C62" s="43">
        <v>8</v>
      </c>
      <c r="D62" s="53"/>
      <c r="E62" s="53"/>
      <c r="F62" s="53"/>
      <c r="G62" s="53"/>
      <c r="H62" s="53"/>
      <c r="I62" s="54"/>
      <c r="L62" s="41" t="s">
        <v>36</v>
      </c>
      <c r="M62" s="42">
        <v>362811442.31779999</v>
      </c>
      <c r="N62" s="43">
        <v>8</v>
      </c>
      <c r="O62" s="53"/>
      <c r="P62" s="53"/>
      <c r="Q62" s="53"/>
      <c r="R62" s="53"/>
      <c r="S62" s="53"/>
      <c r="T62" s="54"/>
    </row>
    <row r="63" spans="1:26" ht="33" thickBot="1" x14ac:dyDescent="0.25">
      <c r="A63" s="55" t="s">
        <v>37</v>
      </c>
      <c r="B63" s="56">
        <v>4655530.9585999977</v>
      </c>
      <c r="C63" s="57">
        <v>7</v>
      </c>
      <c r="D63" s="58"/>
      <c r="E63" s="58"/>
      <c r="F63" s="58"/>
      <c r="G63" s="58"/>
      <c r="H63" s="58"/>
      <c r="I63" s="59"/>
      <c r="L63" s="55" t="s">
        <v>37</v>
      </c>
      <c r="M63" s="56">
        <v>4966256.9617499998</v>
      </c>
      <c r="N63" s="57">
        <v>7</v>
      </c>
      <c r="O63" s="58"/>
      <c r="P63" s="58"/>
      <c r="Q63" s="58"/>
      <c r="R63" s="58"/>
      <c r="S63" s="58"/>
      <c r="T63" s="59"/>
    </row>
    <row r="64" spans="1:26" ht="17" thickTop="1" x14ac:dyDescent="0.2"/>
    <row r="69" spans="1:16" s="12" customFormat="1" ht="24" x14ac:dyDescent="0.3">
      <c r="A69" s="12" t="s">
        <v>38</v>
      </c>
    </row>
    <row r="71" spans="1:16" x14ac:dyDescent="0.2">
      <c r="A71" s="60"/>
      <c r="B71" s="61"/>
      <c r="C71" s="61"/>
      <c r="D71" s="61"/>
      <c r="E71" s="60" t="s">
        <v>39</v>
      </c>
      <c r="F71" s="60"/>
      <c r="G71" s="60"/>
      <c r="H71" s="60"/>
      <c r="I71" s="60"/>
      <c r="J71" s="60"/>
      <c r="K71" s="60"/>
      <c r="L71" s="62" t="s">
        <v>40</v>
      </c>
      <c r="M71" s="62"/>
      <c r="N71" s="62"/>
      <c r="O71" s="62"/>
      <c r="P71" s="62"/>
    </row>
    <row r="72" spans="1:16" x14ac:dyDescent="0.2">
      <c r="A72" s="60"/>
      <c r="B72" s="61"/>
      <c r="C72" s="61"/>
      <c r="D72" s="61"/>
      <c r="E72" s="60">
        <v>153</v>
      </c>
      <c r="F72" s="60">
        <v>168</v>
      </c>
      <c r="G72" s="60">
        <v>182</v>
      </c>
      <c r="H72" s="60"/>
      <c r="I72" s="60"/>
      <c r="J72" s="60"/>
      <c r="K72" s="60"/>
      <c r="L72" s="62"/>
      <c r="M72" s="62"/>
      <c r="N72" s="62"/>
      <c r="O72" s="62"/>
      <c r="P72" s="62"/>
    </row>
    <row r="73" spans="1:16" ht="28" x14ac:dyDescent="0.3">
      <c r="A73" s="63" t="s">
        <v>41</v>
      </c>
      <c r="B73" s="64"/>
      <c r="C73" s="65"/>
      <c r="D73" s="65"/>
      <c r="E73" s="63"/>
      <c r="F73" s="63"/>
      <c r="G73" s="63"/>
      <c r="H73" s="63"/>
      <c r="I73" s="65"/>
      <c r="J73" s="63"/>
      <c r="K73" s="63"/>
      <c r="L73" s="66"/>
      <c r="M73" s="66"/>
      <c r="N73" s="66"/>
      <c r="O73" s="66"/>
      <c r="P73" s="66"/>
    </row>
    <row r="74" spans="1:16" x14ac:dyDescent="0.2">
      <c r="A74" s="67"/>
      <c r="B74" s="68"/>
      <c r="C74" s="68" t="s">
        <v>42</v>
      </c>
      <c r="D74" s="68" t="s">
        <v>43</v>
      </c>
      <c r="E74" s="69" t="s">
        <v>44</v>
      </c>
      <c r="F74" s="69" t="s">
        <v>45</v>
      </c>
      <c r="G74" s="69" t="s">
        <v>46</v>
      </c>
      <c r="H74" s="67"/>
      <c r="I74" s="69" t="s">
        <v>47</v>
      </c>
      <c r="J74" s="69" t="s">
        <v>48</v>
      </c>
      <c r="K74" s="67"/>
      <c r="L74" s="70" t="s">
        <v>44</v>
      </c>
      <c r="M74" s="70" t="s">
        <v>45</v>
      </c>
      <c r="N74" s="70" t="s">
        <v>46</v>
      </c>
      <c r="O74" s="70" t="s">
        <v>49</v>
      </c>
      <c r="P74" s="70" t="s">
        <v>50</v>
      </c>
    </row>
    <row r="75" spans="1:16" x14ac:dyDescent="0.2">
      <c r="A75" s="71"/>
      <c r="B75" s="72"/>
      <c r="C75" s="72"/>
      <c r="D75" s="72"/>
      <c r="E75" s="73"/>
      <c r="F75" s="73"/>
      <c r="G75" s="73"/>
      <c r="H75" s="71"/>
      <c r="I75" s="73"/>
      <c r="J75" s="73"/>
      <c r="K75" s="71"/>
      <c r="L75" s="74"/>
      <c r="M75" s="74"/>
      <c r="N75" s="74"/>
      <c r="O75" s="75"/>
      <c r="P75" s="75"/>
    </row>
    <row r="76" spans="1:16" x14ac:dyDescent="0.2">
      <c r="A76" s="60"/>
      <c r="B76" s="61">
        <v>3040</v>
      </c>
      <c r="C76" s="76" t="s">
        <v>51</v>
      </c>
      <c r="D76" s="77" t="s">
        <v>52</v>
      </c>
      <c r="E76" s="60">
        <v>969.21799999999996</v>
      </c>
      <c r="F76" s="60">
        <v>52.082999999999998</v>
      </c>
      <c r="G76" s="60">
        <v>73.795000000000002</v>
      </c>
      <c r="H76" s="60"/>
      <c r="I76" s="77">
        <v>1.8</v>
      </c>
      <c r="J76" s="60">
        <v>2.5000000000000001E-4</v>
      </c>
      <c r="K76" s="60"/>
      <c r="L76" s="62">
        <v>20.595882500000002</v>
      </c>
      <c r="M76" s="62">
        <v>1.2152699999999999</v>
      </c>
      <c r="N76" s="62">
        <v>1.865373611111111</v>
      </c>
      <c r="O76" s="62">
        <v>5.9005483256179957E-2</v>
      </c>
      <c r="P76" s="62">
        <v>9.0570220096716461E-2</v>
      </c>
    </row>
    <row r="77" spans="1:16" x14ac:dyDescent="0.2">
      <c r="A77" s="60"/>
      <c r="B77" s="61">
        <v>3041</v>
      </c>
      <c r="C77" s="76" t="s">
        <v>51</v>
      </c>
      <c r="D77" s="77" t="s">
        <v>52</v>
      </c>
      <c r="E77" s="60">
        <v>755.21699999999998</v>
      </c>
      <c r="F77" s="60">
        <v>36.880000000000003</v>
      </c>
      <c r="G77" s="60">
        <v>77.527000000000001</v>
      </c>
      <c r="H77" s="60"/>
      <c r="I77" s="77">
        <v>2.2999999999999998</v>
      </c>
      <c r="J77" s="60">
        <v>2.5000000000000001E-4</v>
      </c>
      <c r="K77" s="60"/>
      <c r="L77" s="62">
        <v>12.559587065217393</v>
      </c>
      <c r="M77" s="62">
        <v>0.67346086956521745</v>
      </c>
      <c r="N77" s="62">
        <v>1.5336863043478262</v>
      </c>
      <c r="O77" s="62">
        <v>5.3621258889179936E-2</v>
      </c>
      <c r="P77" s="62">
        <v>0.12211279689244144</v>
      </c>
    </row>
    <row r="78" spans="1:16" x14ac:dyDescent="0.2">
      <c r="A78" s="60"/>
      <c r="B78" s="61">
        <v>3126</v>
      </c>
      <c r="C78" s="76" t="s">
        <v>51</v>
      </c>
      <c r="D78" s="77" t="s">
        <v>52</v>
      </c>
      <c r="E78" s="78">
        <v>839.78399999999999</v>
      </c>
      <c r="F78" s="77">
        <v>45.11</v>
      </c>
      <c r="G78" s="77">
        <v>62.563000000000002</v>
      </c>
      <c r="H78" s="60"/>
      <c r="I78" s="77">
        <v>2.2000000000000002</v>
      </c>
      <c r="J78" s="60">
        <v>2.5000000000000001E-4</v>
      </c>
      <c r="K78" s="60"/>
      <c r="L78" s="62">
        <v>14.60079</v>
      </c>
      <c r="M78" s="62">
        <v>0.86119090909090901</v>
      </c>
      <c r="N78" s="62">
        <v>1.2939165909090911</v>
      </c>
      <c r="O78" s="62">
        <v>5.8982487186714484E-2</v>
      </c>
      <c r="P78" s="62">
        <v>8.8619628863170485E-2</v>
      </c>
    </row>
    <row r="79" spans="1:16" x14ac:dyDescent="0.2">
      <c r="A79" s="60"/>
      <c r="B79" s="61">
        <v>3127</v>
      </c>
      <c r="C79" s="76" t="s">
        <v>51</v>
      </c>
      <c r="D79" s="77" t="s">
        <v>52</v>
      </c>
      <c r="E79" s="60">
        <v>563.11300000000006</v>
      </c>
      <c r="F79" s="60">
        <v>39.340000000000003</v>
      </c>
      <c r="G79" s="60">
        <v>50.343000000000004</v>
      </c>
      <c r="H79" s="60"/>
      <c r="I79" s="79">
        <v>1.2</v>
      </c>
      <c r="J79" s="60">
        <v>2.5000000000000001E-4</v>
      </c>
      <c r="K79" s="60"/>
      <c r="L79" s="62">
        <v>17.949226875000004</v>
      </c>
      <c r="M79" s="62">
        <v>1.3769000000000002</v>
      </c>
      <c r="N79" s="62">
        <v>1.9088387500000004</v>
      </c>
      <c r="O79" s="62">
        <v>7.6710824905654881E-2</v>
      </c>
      <c r="P79" s="62">
        <v>0.10634657209991948</v>
      </c>
    </row>
    <row r="80" spans="1:16" x14ac:dyDescent="0.2">
      <c r="A80" s="60"/>
      <c r="B80" s="61">
        <v>3173</v>
      </c>
      <c r="C80" s="76" t="s">
        <v>51</v>
      </c>
      <c r="D80" s="77" t="s">
        <v>52</v>
      </c>
      <c r="E80" s="60">
        <v>928.24199999999996</v>
      </c>
      <c r="F80" s="60">
        <v>56.75</v>
      </c>
      <c r="G80" s="60">
        <v>104.749</v>
      </c>
      <c r="H80" s="60"/>
      <c r="I80" s="79">
        <v>2</v>
      </c>
      <c r="J80" s="60">
        <v>2.5000000000000001E-4</v>
      </c>
      <c r="K80" s="60"/>
      <c r="L80" s="62">
        <v>17.752628250000001</v>
      </c>
      <c r="M80" s="62">
        <v>1.1917500000000001</v>
      </c>
      <c r="N80" s="62">
        <v>2.38303975</v>
      </c>
      <c r="O80" s="62">
        <v>6.7130904968958613E-2</v>
      </c>
      <c r="P80" s="62">
        <v>0.1342358841992875</v>
      </c>
    </row>
    <row r="81" spans="1:16" x14ac:dyDescent="0.2">
      <c r="A81" s="60"/>
      <c r="B81" s="61">
        <v>3219</v>
      </c>
      <c r="C81" s="76" t="s">
        <v>51</v>
      </c>
      <c r="D81" s="77" t="s">
        <v>52</v>
      </c>
      <c r="E81" s="60">
        <v>853.101</v>
      </c>
      <c r="F81" s="60">
        <v>54.241</v>
      </c>
      <c r="G81" s="60">
        <v>125.187</v>
      </c>
      <c r="H81" s="60"/>
      <c r="I81" s="79">
        <v>2.1</v>
      </c>
      <c r="J81" s="60">
        <v>2.5000000000000001E-4</v>
      </c>
      <c r="K81" s="60"/>
      <c r="L81" s="62">
        <v>15.538625357142855</v>
      </c>
      <c r="M81" s="62">
        <v>1.0848199999999999</v>
      </c>
      <c r="N81" s="62">
        <v>2.7123849999999998</v>
      </c>
      <c r="O81" s="62">
        <v>6.9814412476411611E-2</v>
      </c>
      <c r="P81" s="62">
        <v>0.1745575903696758</v>
      </c>
    </row>
    <row r="82" spans="1:16" x14ac:dyDescent="0.2">
      <c r="A82" s="60"/>
      <c r="B82" s="61" t="s">
        <v>53</v>
      </c>
      <c r="C82" s="76" t="s">
        <v>51</v>
      </c>
      <c r="D82" s="77" t="s">
        <v>52</v>
      </c>
      <c r="E82" s="60">
        <v>709.97</v>
      </c>
      <c r="F82" s="60">
        <v>45.69</v>
      </c>
      <c r="G82" s="60">
        <v>48.656999999999996</v>
      </c>
      <c r="H82" s="60"/>
      <c r="I82" s="79">
        <v>1.5</v>
      </c>
      <c r="J82" s="60">
        <v>2.5000000000000001E-4</v>
      </c>
      <c r="K82" s="60"/>
      <c r="L82" s="62">
        <v>18.104234999999999</v>
      </c>
      <c r="M82" s="62">
        <v>1.27932</v>
      </c>
      <c r="N82" s="62">
        <v>1.4759289999999998</v>
      </c>
      <c r="O82" s="62">
        <v>7.0664129138845136E-2</v>
      </c>
      <c r="P82" s="62">
        <v>8.1523963868122565E-2</v>
      </c>
    </row>
    <row r="83" spans="1:16" x14ac:dyDescent="0.2">
      <c r="A83" s="60"/>
      <c r="B83" s="61" t="s">
        <v>54</v>
      </c>
      <c r="C83" s="76" t="s">
        <v>51</v>
      </c>
      <c r="D83" s="77" t="s">
        <v>52</v>
      </c>
      <c r="E83" s="60">
        <v>999.02499999999998</v>
      </c>
      <c r="F83" s="60">
        <v>41.091999999999999</v>
      </c>
      <c r="G83" s="60">
        <v>69.228999999999999</v>
      </c>
      <c r="H83" s="60"/>
      <c r="I83" s="79">
        <v>1.6</v>
      </c>
      <c r="J83" s="60">
        <v>2.5000000000000001E-4</v>
      </c>
      <c r="K83" s="60"/>
      <c r="L83" s="62">
        <v>23.882941406250001</v>
      </c>
      <c r="M83" s="62">
        <v>1.0786649999999998</v>
      </c>
      <c r="N83" s="62">
        <v>1.9686996874999998</v>
      </c>
      <c r="O83" s="62">
        <v>4.5164662997402849E-2</v>
      </c>
      <c r="P83" s="62">
        <v>8.2431207028159634E-2</v>
      </c>
    </row>
    <row r="84" spans="1:16" x14ac:dyDescent="0.2">
      <c r="A84" s="60"/>
      <c r="B84" s="61" t="s">
        <v>55</v>
      </c>
      <c r="C84" s="76" t="s">
        <v>51</v>
      </c>
      <c r="D84" s="77" t="s">
        <v>52</v>
      </c>
      <c r="E84" s="60">
        <v>1176.181</v>
      </c>
      <c r="F84" s="60">
        <v>64.921999999999997</v>
      </c>
      <c r="G84" s="60">
        <v>158.203</v>
      </c>
      <c r="H84" s="60"/>
      <c r="I84" s="79">
        <v>3.1</v>
      </c>
      <c r="J84" s="60">
        <v>2.5000000000000001E-4</v>
      </c>
      <c r="K84" s="60"/>
      <c r="L84" s="62">
        <v>14.512555887096775</v>
      </c>
      <c r="M84" s="62">
        <v>0.87958838709677412</v>
      </c>
      <c r="N84" s="62">
        <v>2.3220117741935482</v>
      </c>
      <c r="O84" s="62">
        <v>6.0608785519222212E-2</v>
      </c>
      <c r="P84" s="62">
        <v>0.16000019515914951</v>
      </c>
    </row>
    <row r="85" spans="1:16" x14ac:dyDescent="0.2">
      <c r="A85" s="71"/>
      <c r="B85" s="72"/>
      <c r="C85" s="80"/>
      <c r="D85" s="80"/>
      <c r="E85" s="71"/>
      <c r="F85" s="71"/>
      <c r="G85" s="71"/>
      <c r="H85" s="71"/>
      <c r="I85" s="81"/>
      <c r="J85" s="71"/>
      <c r="K85" s="82" t="s">
        <v>56</v>
      </c>
      <c r="L85" s="83">
        <f>AVERAGE(L76:L84)</f>
        <v>17.277385815634112</v>
      </c>
      <c r="M85" s="83">
        <f t="shared" ref="M85:P85" si="0">AVERAGE(M76:M84)</f>
        <v>1.0712183517503222</v>
      </c>
      <c r="N85" s="83">
        <f t="shared" si="0"/>
        <v>1.9404311631179527</v>
      </c>
      <c r="O85" s="83">
        <f t="shared" si="0"/>
        <v>6.2411438815396632E-2</v>
      </c>
      <c r="P85" s="83">
        <f t="shared" si="0"/>
        <v>0.11559978428629364</v>
      </c>
    </row>
    <row r="86" spans="1:16" x14ac:dyDescent="0.2">
      <c r="A86" s="71"/>
      <c r="B86" s="72"/>
      <c r="C86" s="80"/>
      <c r="D86" s="80"/>
      <c r="E86" s="71"/>
      <c r="F86" s="71"/>
      <c r="G86" s="71"/>
      <c r="H86" s="71"/>
      <c r="I86" s="81"/>
      <c r="J86" s="71"/>
      <c r="K86" s="82" t="s">
        <v>57</v>
      </c>
      <c r="L86" s="83">
        <f>STDEV(L76:L84)/SQRT(COUNT(L76:L84)-1)</f>
        <v>1.225357428304567</v>
      </c>
      <c r="M86" s="83">
        <f t="shared" ref="M86:P86" si="1">STDEV(M76:M84)/SQRT(COUNT(M76:M84)-1)</f>
        <v>8.0166951160606612E-2</v>
      </c>
      <c r="N86" s="83">
        <f t="shared" si="1"/>
        <v>0.16507736860871086</v>
      </c>
      <c r="O86" s="83">
        <f t="shared" si="1"/>
        <v>3.4255087684033165E-3</v>
      </c>
      <c r="P86" s="83">
        <f t="shared" si="1"/>
        <v>1.2208148404255846E-2</v>
      </c>
    </row>
    <row r="87" spans="1:16" x14ac:dyDescent="0.2">
      <c r="A87" s="71"/>
      <c r="B87" s="72"/>
      <c r="C87" s="80"/>
      <c r="D87" s="80"/>
      <c r="E87" s="71"/>
      <c r="F87" s="71"/>
      <c r="G87" s="71"/>
      <c r="H87" s="71"/>
      <c r="I87" s="81"/>
      <c r="J87" s="71"/>
      <c r="K87" s="71"/>
      <c r="L87" s="75"/>
      <c r="M87" s="75"/>
      <c r="N87" s="75"/>
      <c r="O87" s="75"/>
      <c r="P87" s="75"/>
    </row>
    <row r="88" spans="1:16" x14ac:dyDescent="0.2">
      <c r="A88" s="60"/>
      <c r="B88" s="84">
        <v>3072</v>
      </c>
      <c r="C88" s="85" t="s">
        <v>58</v>
      </c>
      <c r="D88" s="77" t="s">
        <v>52</v>
      </c>
      <c r="E88" s="60">
        <v>678.21199999999999</v>
      </c>
      <c r="F88" s="60">
        <v>55.683999999999997</v>
      </c>
      <c r="G88" s="60">
        <v>69.334999999999994</v>
      </c>
      <c r="H88" s="60"/>
      <c r="I88" s="77">
        <v>4.8</v>
      </c>
      <c r="J88" s="60">
        <v>2.5000000000000001E-4</v>
      </c>
      <c r="K88" s="60"/>
      <c r="L88" s="62">
        <v>5.4045018750000002</v>
      </c>
      <c r="M88" s="62">
        <v>0.48723499999999997</v>
      </c>
      <c r="N88" s="62">
        <v>0.65723802083333327</v>
      </c>
      <c r="O88" s="62">
        <v>9.0153544446684081E-2</v>
      </c>
      <c r="P88" s="62">
        <v>0.12160936123892699</v>
      </c>
    </row>
    <row r="89" spans="1:16" x14ac:dyDescent="0.2">
      <c r="A89" s="60"/>
      <c r="B89" s="86">
        <v>3116</v>
      </c>
      <c r="C89" s="85" t="s">
        <v>58</v>
      </c>
      <c r="D89" s="77" t="s">
        <v>52</v>
      </c>
      <c r="E89" s="60">
        <v>979.47400000000005</v>
      </c>
      <c r="F89" s="60">
        <v>60.305999999999997</v>
      </c>
      <c r="G89" s="60">
        <v>70.028999999999996</v>
      </c>
      <c r="H89" s="60"/>
      <c r="I89" s="79">
        <v>3.2</v>
      </c>
      <c r="J89" s="60">
        <v>2.5000000000000001E-4</v>
      </c>
      <c r="K89" s="60"/>
      <c r="L89" s="62">
        <v>11.707775156249999</v>
      </c>
      <c r="M89" s="62">
        <v>0.79151625000000003</v>
      </c>
      <c r="N89" s="62">
        <v>0.99572484374999992</v>
      </c>
      <c r="O89" s="62">
        <v>6.7606034403339427E-2</v>
      </c>
      <c r="P89" s="62">
        <v>8.5048169311523619E-2</v>
      </c>
    </row>
    <row r="90" spans="1:16" x14ac:dyDescent="0.2">
      <c r="A90" s="60"/>
      <c r="B90" s="86">
        <v>3118</v>
      </c>
      <c r="C90" s="85" t="s">
        <v>58</v>
      </c>
      <c r="D90" s="77" t="s">
        <v>52</v>
      </c>
      <c r="E90" s="78">
        <v>1075.373</v>
      </c>
      <c r="F90" s="77">
        <v>62.954999999999998</v>
      </c>
      <c r="G90" s="77">
        <v>87.308999999999997</v>
      </c>
      <c r="H90" s="60"/>
      <c r="I90" s="77">
        <v>2.4</v>
      </c>
      <c r="J90" s="60">
        <v>2.5000000000000001E-4</v>
      </c>
      <c r="K90" s="60"/>
      <c r="L90" s="62">
        <v>17.138757187500001</v>
      </c>
      <c r="M90" s="62">
        <v>1.1017125000000001</v>
      </c>
      <c r="N90" s="62">
        <v>1.6552331250000001</v>
      </c>
      <c r="O90" s="62">
        <v>6.4281936429061742E-2</v>
      </c>
      <c r="P90" s="62">
        <v>9.6578363698811814E-2</v>
      </c>
    </row>
    <row r="91" spans="1:16" x14ac:dyDescent="0.2">
      <c r="A91" s="60"/>
      <c r="B91" s="86">
        <v>3122</v>
      </c>
      <c r="C91" s="85" t="s">
        <v>58</v>
      </c>
      <c r="D91" s="77" t="s">
        <v>52</v>
      </c>
      <c r="E91" s="60">
        <v>922.65499999999997</v>
      </c>
      <c r="F91" s="60">
        <v>85.111999999999995</v>
      </c>
      <c r="G91" s="60">
        <v>109.48399999999999</v>
      </c>
      <c r="H91" s="60"/>
      <c r="I91" s="79">
        <v>3.9</v>
      </c>
      <c r="J91" s="60">
        <v>2.5000000000000001E-4</v>
      </c>
      <c r="K91" s="60"/>
      <c r="L91" s="62">
        <v>9.0491163461538466</v>
      </c>
      <c r="M91" s="62">
        <v>0.91659076923076921</v>
      </c>
      <c r="N91" s="62">
        <v>1.2773133333333333</v>
      </c>
      <c r="O91" s="62">
        <v>0.10129063813179377</v>
      </c>
      <c r="P91" s="62">
        <v>0.1411533772439815</v>
      </c>
    </row>
    <row r="92" spans="1:16" x14ac:dyDescent="0.2">
      <c r="A92" s="60"/>
      <c r="B92" s="86">
        <v>3128</v>
      </c>
      <c r="C92" s="85" t="s">
        <v>58</v>
      </c>
      <c r="D92" s="77" t="s">
        <v>52</v>
      </c>
      <c r="E92" s="78">
        <v>1221.1089999999999</v>
      </c>
      <c r="F92" s="77">
        <v>113.813</v>
      </c>
      <c r="G92" s="77">
        <v>91.367000000000004</v>
      </c>
      <c r="H92" s="60"/>
      <c r="I92" s="77">
        <v>2.5</v>
      </c>
      <c r="J92" s="60">
        <v>2.5000000000000001E-4</v>
      </c>
      <c r="K92" s="60"/>
      <c r="L92" s="62">
        <v>18.682967699999999</v>
      </c>
      <c r="M92" s="62">
        <v>1.9120584</v>
      </c>
      <c r="N92" s="62">
        <v>1.6628794</v>
      </c>
      <c r="O92" s="62">
        <v>0.10234232755216936</v>
      </c>
      <c r="P92" s="62">
        <v>8.9005099548504815E-2</v>
      </c>
    </row>
    <row r="93" spans="1:16" x14ac:dyDescent="0.2">
      <c r="A93" s="60"/>
      <c r="B93" s="86">
        <v>3178</v>
      </c>
      <c r="C93" s="85" t="s">
        <v>58</v>
      </c>
      <c r="D93" s="77" t="s">
        <v>52</v>
      </c>
      <c r="E93" s="60">
        <v>682.95699999999999</v>
      </c>
      <c r="F93" s="60">
        <v>45.320999999999998</v>
      </c>
      <c r="G93" s="60">
        <v>101.709</v>
      </c>
      <c r="H93" s="60"/>
      <c r="I93" s="79">
        <v>2.1</v>
      </c>
      <c r="J93" s="60">
        <v>2.5000000000000001E-4</v>
      </c>
      <c r="K93" s="60"/>
      <c r="L93" s="62">
        <v>12.439573928571429</v>
      </c>
      <c r="M93" s="62">
        <v>0.90641999999999989</v>
      </c>
      <c r="N93" s="62">
        <v>2.2036950000000002</v>
      </c>
      <c r="O93" s="62">
        <v>7.2865839714824854E-2</v>
      </c>
      <c r="P93" s="62">
        <v>0.17715196779678405</v>
      </c>
    </row>
    <row r="94" spans="1:16" x14ac:dyDescent="0.2">
      <c r="A94" s="60"/>
      <c r="B94" s="86">
        <v>3217</v>
      </c>
      <c r="C94" s="85" t="s">
        <v>58</v>
      </c>
      <c r="D94" s="77" t="s">
        <v>52</v>
      </c>
      <c r="E94" s="60">
        <v>322.03800000000001</v>
      </c>
      <c r="F94" s="60">
        <v>15.449</v>
      </c>
      <c r="G94" s="60">
        <v>41.850999999999999</v>
      </c>
      <c r="H94" s="60"/>
      <c r="I94" s="79">
        <v>0.8</v>
      </c>
      <c r="J94" s="60">
        <v>2.5000000000000001E-4</v>
      </c>
      <c r="K94" s="60"/>
      <c r="L94" s="62">
        <v>15.397441874999998</v>
      </c>
      <c r="M94" s="62">
        <v>0.81107249999999997</v>
      </c>
      <c r="N94" s="62">
        <v>2.3802756249999999</v>
      </c>
      <c r="O94" s="62">
        <v>5.26757955369778E-2</v>
      </c>
      <c r="P94" s="62">
        <v>0.15458903136791352</v>
      </c>
    </row>
    <row r="95" spans="1:16" x14ac:dyDescent="0.2">
      <c r="A95" s="60"/>
      <c r="B95" s="86" t="s">
        <v>59</v>
      </c>
      <c r="C95" s="85" t="s">
        <v>58</v>
      </c>
      <c r="D95" s="77" t="s">
        <v>52</v>
      </c>
      <c r="E95" s="60">
        <v>517.57000000000005</v>
      </c>
      <c r="F95" s="60">
        <v>43.014000000000003</v>
      </c>
      <c r="G95" s="60">
        <v>34.378999999999998</v>
      </c>
      <c r="H95" s="60"/>
      <c r="I95" s="79">
        <v>2</v>
      </c>
      <c r="J95" s="60">
        <v>2.5000000000000001E-4</v>
      </c>
      <c r="K95" s="60"/>
      <c r="L95" s="62">
        <v>9.8985262500000015</v>
      </c>
      <c r="M95" s="62">
        <v>0.90329400000000004</v>
      </c>
      <c r="N95" s="62">
        <v>0.78212225000000002</v>
      </c>
      <c r="O95" s="62">
        <v>9.125540279291576E-2</v>
      </c>
      <c r="P95" s="62">
        <v>7.9014009787568118E-2</v>
      </c>
    </row>
    <row r="96" spans="1:16" x14ac:dyDescent="0.2">
      <c r="A96" s="71"/>
      <c r="B96" s="87" t="s">
        <v>60</v>
      </c>
      <c r="C96" s="88" t="s">
        <v>58</v>
      </c>
      <c r="D96" s="80" t="s">
        <v>52</v>
      </c>
      <c r="E96" s="71">
        <v>1030.4359999999999</v>
      </c>
      <c r="F96" s="71">
        <v>53.4</v>
      </c>
      <c r="G96" s="71">
        <v>85.33</v>
      </c>
      <c r="H96" s="71"/>
      <c r="I96" s="80">
        <v>1.2</v>
      </c>
      <c r="J96" s="71">
        <v>2.5000000000000001E-4</v>
      </c>
      <c r="K96" s="71"/>
      <c r="L96" s="75">
        <v>32.845147499999996</v>
      </c>
      <c r="M96" s="75">
        <v>1.869</v>
      </c>
      <c r="N96" s="75">
        <v>3.235429166666667</v>
      </c>
      <c r="O96" s="75">
        <v>5.6903382759964781E-2</v>
      </c>
      <c r="P96" s="75">
        <v>9.8505545352374116E-2</v>
      </c>
    </row>
    <row r="97" spans="1:16" x14ac:dyDescent="0.2">
      <c r="A97" s="60"/>
      <c r="B97" s="86" t="s">
        <v>61</v>
      </c>
      <c r="C97" s="85" t="s">
        <v>58</v>
      </c>
      <c r="D97" s="77" t="s">
        <v>52</v>
      </c>
      <c r="E97" s="60">
        <v>1159.691</v>
      </c>
      <c r="F97" s="60">
        <v>49.81</v>
      </c>
      <c r="G97" s="60">
        <v>96.85</v>
      </c>
      <c r="H97" s="60"/>
      <c r="I97" s="77">
        <v>1.9</v>
      </c>
      <c r="J97" s="60">
        <v>2.5000000000000001E-4</v>
      </c>
      <c r="K97" s="60"/>
      <c r="L97" s="62">
        <v>23.346410921052634</v>
      </c>
      <c r="M97" s="62">
        <v>1.101063157894737</v>
      </c>
      <c r="N97" s="62">
        <v>2.3193026315789473</v>
      </c>
      <c r="O97" s="62">
        <v>4.7161988265264916E-2</v>
      </c>
      <c r="P97" s="62">
        <v>9.9343005630365022E-2</v>
      </c>
    </row>
    <row r="98" spans="1:16" x14ac:dyDescent="0.2">
      <c r="A98" s="60"/>
      <c r="B98" s="86" t="s">
        <v>62</v>
      </c>
      <c r="C98" s="85" t="s">
        <v>58</v>
      </c>
      <c r="D98" s="77" t="s">
        <v>52</v>
      </c>
      <c r="E98" s="60">
        <v>1779.6279999999999</v>
      </c>
      <c r="F98" s="60">
        <v>79.486000000000004</v>
      </c>
      <c r="G98" s="60">
        <v>162.44900000000001</v>
      </c>
      <c r="H98" s="60"/>
      <c r="I98" s="77">
        <v>2.7</v>
      </c>
      <c r="J98" s="60">
        <v>2.5000000000000001E-4</v>
      </c>
      <c r="K98" s="60"/>
      <c r="L98" s="62">
        <v>25.211396666666662</v>
      </c>
      <c r="M98" s="62">
        <v>1.2364488888888887</v>
      </c>
      <c r="N98" s="62">
        <v>2.7375664814814815</v>
      </c>
      <c r="O98" s="62">
        <v>4.9043252352760927E-2</v>
      </c>
      <c r="P98" s="62">
        <v>0.10858448334601647</v>
      </c>
    </row>
    <row r="99" spans="1:16" x14ac:dyDescent="0.2">
      <c r="A99" s="71"/>
      <c r="B99" s="87"/>
      <c r="C99" s="71"/>
      <c r="D99" s="80"/>
      <c r="E99" s="71"/>
      <c r="F99" s="71"/>
      <c r="G99" s="71"/>
      <c r="H99" s="71"/>
      <c r="I99" s="80"/>
      <c r="J99" s="71"/>
      <c r="K99" s="88" t="s">
        <v>56</v>
      </c>
      <c r="L99" s="89">
        <f>AVERAGE(L88:L98)</f>
        <v>16.465601400563141</v>
      </c>
      <c r="M99" s="89">
        <f t="shared" ref="M99:P99" si="2">AVERAGE(M88:M98)</f>
        <v>1.0942192241831268</v>
      </c>
      <c r="N99" s="89">
        <f t="shared" si="2"/>
        <v>1.809707261603978</v>
      </c>
      <c r="O99" s="89">
        <f t="shared" si="2"/>
        <v>7.2325467489614312E-2</v>
      </c>
      <c r="P99" s="89">
        <f t="shared" si="2"/>
        <v>0.11368931039297908</v>
      </c>
    </row>
    <row r="100" spans="1:16" x14ac:dyDescent="0.2">
      <c r="A100" s="71"/>
      <c r="B100" s="87"/>
      <c r="C100" s="71"/>
      <c r="D100" s="80"/>
      <c r="E100" s="71"/>
      <c r="F100" s="71"/>
      <c r="G100" s="71"/>
      <c r="H100" s="71"/>
      <c r="I100" s="80"/>
      <c r="J100" s="71"/>
      <c r="K100" s="88" t="s">
        <v>57</v>
      </c>
      <c r="L100" s="89">
        <f>STDEV(L88:L98)/SQRT(COUNT(L88:L98)-1)</f>
        <v>2.5650716925555725</v>
      </c>
      <c r="M100" s="89">
        <f t="shared" ref="M100:P100" si="3">STDEV(M88:M98)/SQRT(COUNT(M88:M98)-1)</f>
        <v>0.13903173373204092</v>
      </c>
      <c r="N100" s="89">
        <f t="shared" si="3"/>
        <v>0.26475678229566196</v>
      </c>
      <c r="O100" s="89">
        <f t="shared" si="3"/>
        <v>6.559460155567182E-3</v>
      </c>
      <c r="P100" s="89">
        <f t="shared" si="3"/>
        <v>9.9521389010689687E-3</v>
      </c>
    </row>
    <row r="101" spans="1:16" x14ac:dyDescent="0.2">
      <c r="A101" s="71"/>
      <c r="B101" s="87"/>
      <c r="C101" s="71"/>
      <c r="D101" s="80"/>
      <c r="E101" s="71"/>
      <c r="F101" s="71"/>
      <c r="G101" s="71"/>
      <c r="H101" s="71"/>
      <c r="I101" s="80"/>
      <c r="J101" s="71"/>
      <c r="K101" s="71"/>
      <c r="L101" s="75"/>
      <c r="M101" s="75"/>
      <c r="N101" s="75"/>
      <c r="O101" s="75"/>
      <c r="P101" s="75"/>
    </row>
    <row r="102" spans="1:16" x14ac:dyDescent="0.2">
      <c r="A102" s="71"/>
      <c r="B102" s="87"/>
      <c r="C102" s="71"/>
      <c r="D102" s="80"/>
      <c r="E102" s="71"/>
      <c r="F102" s="71"/>
      <c r="G102" s="71"/>
      <c r="H102" s="71"/>
      <c r="I102" s="80"/>
      <c r="J102" s="71"/>
      <c r="K102" s="71"/>
      <c r="L102" s="75"/>
      <c r="M102" s="75"/>
      <c r="N102" s="75"/>
      <c r="O102" s="75"/>
      <c r="P102" s="75"/>
    </row>
    <row r="103" spans="1:16" ht="28" x14ac:dyDescent="0.3">
      <c r="A103" s="63" t="s">
        <v>63</v>
      </c>
      <c r="B103" s="64"/>
      <c r="C103" s="65"/>
      <c r="D103" s="65"/>
      <c r="E103" s="63"/>
      <c r="F103" s="63"/>
      <c r="G103" s="63"/>
      <c r="H103" s="63"/>
      <c r="I103" s="65"/>
      <c r="J103" s="63"/>
      <c r="K103" s="63"/>
      <c r="L103" s="66"/>
      <c r="M103" s="66"/>
      <c r="N103" s="66"/>
      <c r="O103" s="66"/>
      <c r="P103" s="66"/>
    </row>
    <row r="104" spans="1:16" x14ac:dyDescent="0.2">
      <c r="A104" s="67"/>
      <c r="B104" s="68"/>
      <c r="C104" s="68" t="s">
        <v>42</v>
      </c>
      <c r="D104" s="68" t="s">
        <v>43</v>
      </c>
      <c r="E104" s="69" t="s">
        <v>44</v>
      </c>
      <c r="F104" s="69" t="s">
        <v>45</v>
      </c>
      <c r="G104" s="69" t="s">
        <v>46</v>
      </c>
      <c r="H104" s="67"/>
      <c r="I104" s="69" t="s">
        <v>47</v>
      </c>
      <c r="J104" s="69" t="s">
        <v>48</v>
      </c>
      <c r="K104" s="67"/>
      <c r="L104" s="70" t="s">
        <v>44</v>
      </c>
      <c r="M104" s="70" t="s">
        <v>45</v>
      </c>
      <c r="N104" s="70" t="s">
        <v>46</v>
      </c>
      <c r="O104" s="70" t="s">
        <v>49</v>
      </c>
      <c r="P104" s="70" t="s">
        <v>50</v>
      </c>
    </row>
    <row r="105" spans="1:16" x14ac:dyDescent="0.2">
      <c r="A105" s="71"/>
      <c r="B105" s="72"/>
      <c r="C105" s="72"/>
      <c r="D105" s="72"/>
      <c r="E105" s="73"/>
      <c r="F105" s="73"/>
      <c r="G105" s="73"/>
      <c r="H105" s="71"/>
      <c r="I105" s="73"/>
      <c r="J105" s="73"/>
      <c r="K105" s="71"/>
      <c r="L105" s="74"/>
      <c r="M105" s="74"/>
      <c r="N105" s="74"/>
      <c r="O105" s="75"/>
      <c r="P105" s="75"/>
    </row>
    <row r="106" spans="1:16" x14ac:dyDescent="0.2">
      <c r="A106" s="71"/>
      <c r="B106" s="72">
        <v>3040</v>
      </c>
      <c r="C106" s="90" t="s">
        <v>51</v>
      </c>
      <c r="D106" s="80" t="s">
        <v>64</v>
      </c>
      <c r="E106" s="71">
        <v>466.21300000000002</v>
      </c>
      <c r="F106" s="71">
        <v>43.837000000000003</v>
      </c>
      <c r="G106" s="71">
        <v>41.936999999999998</v>
      </c>
      <c r="H106" s="71"/>
      <c r="I106" s="80">
        <v>2.4</v>
      </c>
      <c r="J106" s="71">
        <v>2.5000000000000001E-4</v>
      </c>
      <c r="K106" s="71"/>
      <c r="L106" s="75">
        <v>7.4302696875000009</v>
      </c>
      <c r="M106" s="75">
        <v>0.76714749999999998</v>
      </c>
      <c r="N106" s="75">
        <v>0.79505562499999993</v>
      </c>
      <c r="O106" s="62">
        <v>0.10324625245979673</v>
      </c>
      <c r="P106" s="62">
        <v>0.10700225677373838</v>
      </c>
    </row>
    <row r="107" spans="1:16" x14ac:dyDescent="0.2">
      <c r="A107" s="60"/>
      <c r="B107" s="61">
        <v>3041</v>
      </c>
      <c r="C107" s="90" t="s">
        <v>51</v>
      </c>
      <c r="D107" s="77" t="s">
        <v>64</v>
      </c>
      <c r="E107" s="60">
        <v>437.05200000000002</v>
      </c>
      <c r="F107" s="60">
        <v>43.485999999999997</v>
      </c>
      <c r="G107" s="60">
        <v>42.774999999999999</v>
      </c>
      <c r="H107" s="60"/>
      <c r="I107" s="77">
        <v>2.2000000000000002</v>
      </c>
      <c r="J107" s="60">
        <v>2.5000000000000001E-4</v>
      </c>
      <c r="K107" s="60"/>
      <c r="L107" s="75">
        <v>7.598745000000001</v>
      </c>
      <c r="M107" s="75">
        <v>0.83018727272727266</v>
      </c>
      <c r="N107" s="75">
        <v>0.88466477272727262</v>
      </c>
      <c r="O107" s="62">
        <v>0.10925320861895912</v>
      </c>
      <c r="P107" s="62">
        <v>0.11642248459808462</v>
      </c>
    </row>
    <row r="108" spans="1:16" x14ac:dyDescent="0.2">
      <c r="A108" s="60"/>
      <c r="B108" s="61">
        <v>3088</v>
      </c>
      <c r="C108" s="90" t="s">
        <v>51</v>
      </c>
      <c r="D108" s="77" t="s">
        <v>65</v>
      </c>
      <c r="E108" s="60">
        <v>584.20799999999997</v>
      </c>
      <c r="F108" s="60">
        <v>67.001000000000005</v>
      </c>
      <c r="G108" s="60">
        <v>46.594000000000001</v>
      </c>
      <c r="H108" s="60"/>
      <c r="I108" s="77">
        <v>4.2</v>
      </c>
      <c r="J108" s="60">
        <v>2.5000000000000001E-4</v>
      </c>
      <c r="K108" s="60"/>
      <c r="L108" s="75">
        <v>5.3204657142857137</v>
      </c>
      <c r="M108" s="75">
        <v>0.67000999999999999</v>
      </c>
      <c r="N108" s="75">
        <v>0.50476833333333337</v>
      </c>
      <c r="O108" s="62">
        <v>0.12593070531419645</v>
      </c>
      <c r="P108" s="62">
        <v>9.4872960458706732E-2</v>
      </c>
    </row>
    <row r="109" spans="1:16" x14ac:dyDescent="0.2">
      <c r="A109" s="60"/>
      <c r="B109" s="61">
        <v>3126</v>
      </c>
      <c r="C109" s="90" t="s">
        <v>51</v>
      </c>
      <c r="D109" s="77" t="s">
        <v>64</v>
      </c>
      <c r="E109" s="78">
        <v>527.21400000000006</v>
      </c>
      <c r="F109" s="77">
        <v>47.76</v>
      </c>
      <c r="G109" s="77">
        <v>45.079000000000001</v>
      </c>
      <c r="H109" s="60"/>
      <c r="I109" s="77">
        <v>2.9</v>
      </c>
      <c r="J109" s="60">
        <v>2.5000000000000001E-4</v>
      </c>
      <c r="K109" s="60"/>
      <c r="L109" s="75">
        <v>6.9537708620689669</v>
      </c>
      <c r="M109" s="75">
        <v>0.6916965517241378</v>
      </c>
      <c r="N109" s="75">
        <v>0.70727396551724142</v>
      </c>
      <c r="O109" s="62">
        <v>9.9470713867948216E-2</v>
      </c>
      <c r="P109" s="62">
        <v>0.10171085293811437</v>
      </c>
    </row>
    <row r="110" spans="1:16" x14ac:dyDescent="0.2">
      <c r="A110" s="71"/>
      <c r="B110" s="72">
        <v>3127</v>
      </c>
      <c r="C110" s="90" t="s">
        <v>51</v>
      </c>
      <c r="D110" s="80" t="s">
        <v>64</v>
      </c>
      <c r="E110" s="71">
        <v>703.04700000000003</v>
      </c>
      <c r="F110" s="71">
        <v>83.42</v>
      </c>
      <c r="G110" s="71">
        <v>72.900000000000006</v>
      </c>
      <c r="H110" s="71"/>
      <c r="I110" s="81">
        <v>2.2999999999999998</v>
      </c>
      <c r="J110" s="71">
        <v>2.5000000000000001E-4</v>
      </c>
      <c r="K110" s="71"/>
      <c r="L110" s="75">
        <v>11.691977282608699</v>
      </c>
      <c r="M110" s="75">
        <v>1.523321739130435</v>
      </c>
      <c r="N110" s="75">
        <v>1.4421521739130436</v>
      </c>
      <c r="O110" s="62">
        <v>0.13028777787622878</v>
      </c>
      <c r="P110" s="62">
        <v>0.12334544782756134</v>
      </c>
    </row>
    <row r="111" spans="1:16" x14ac:dyDescent="0.2">
      <c r="A111" s="60"/>
      <c r="B111" s="61">
        <v>3173</v>
      </c>
      <c r="C111" s="90" t="s">
        <v>51</v>
      </c>
      <c r="D111" s="77" t="s">
        <v>64</v>
      </c>
      <c r="E111" s="60">
        <v>448.12200000000001</v>
      </c>
      <c r="F111" s="60">
        <v>57.960999999999999</v>
      </c>
      <c r="G111" s="60">
        <v>67.864000000000004</v>
      </c>
      <c r="H111" s="60"/>
      <c r="I111" s="79">
        <v>1.9</v>
      </c>
      <c r="J111" s="60">
        <v>2.5000000000000001E-4</v>
      </c>
      <c r="K111" s="60"/>
      <c r="L111" s="75">
        <v>9.0214034210526322</v>
      </c>
      <c r="M111" s="75">
        <v>1.281243157894737</v>
      </c>
      <c r="N111" s="75">
        <v>1.6251642105263162</v>
      </c>
      <c r="O111" s="62">
        <v>0.14202259871283301</v>
      </c>
      <c r="P111" s="62">
        <v>0.18014538699530735</v>
      </c>
    </row>
    <row r="112" spans="1:16" x14ac:dyDescent="0.2">
      <c r="A112" s="60"/>
      <c r="B112" s="61">
        <v>3219</v>
      </c>
      <c r="C112" s="90" t="s">
        <v>51</v>
      </c>
      <c r="D112" s="77" t="s">
        <v>64</v>
      </c>
      <c r="E112" s="60">
        <v>543.09299999999996</v>
      </c>
      <c r="F112" s="60">
        <v>51.134999999999998</v>
      </c>
      <c r="G112" s="60">
        <v>64.233000000000004</v>
      </c>
      <c r="H112" s="60"/>
      <c r="I112" s="79">
        <v>2.4</v>
      </c>
      <c r="J112" s="60">
        <v>2.5000000000000001E-4</v>
      </c>
      <c r="K112" s="60"/>
      <c r="L112" s="75">
        <v>8.6555446874999991</v>
      </c>
      <c r="M112" s="75">
        <v>0.89486250000000012</v>
      </c>
      <c r="N112" s="75">
        <v>1.2177506250000003</v>
      </c>
      <c r="O112" s="62">
        <v>0.10338604123808935</v>
      </c>
      <c r="P112" s="62">
        <v>0.14069023602392444</v>
      </c>
    </row>
    <row r="113" spans="1:16" x14ac:dyDescent="0.2">
      <c r="A113" s="60"/>
      <c r="B113" s="61" t="s">
        <v>53</v>
      </c>
      <c r="C113" s="90" t="s">
        <v>51</v>
      </c>
      <c r="D113" s="77" t="s">
        <v>64</v>
      </c>
      <c r="E113" s="60">
        <v>506.44099999999997</v>
      </c>
      <c r="F113" s="60">
        <v>44.526000000000003</v>
      </c>
      <c r="G113" s="60">
        <v>35.89</v>
      </c>
      <c r="H113" s="60"/>
      <c r="I113" s="79">
        <v>1.9</v>
      </c>
      <c r="J113" s="60">
        <v>2.5000000000000001E-4</v>
      </c>
      <c r="K113" s="60"/>
      <c r="L113" s="75">
        <v>10.195456973684211</v>
      </c>
      <c r="M113" s="75">
        <v>0.98425894736842112</v>
      </c>
      <c r="N113" s="75">
        <v>0.85947105263157897</v>
      </c>
      <c r="O113" s="62">
        <v>9.6538973182753882E-2</v>
      </c>
      <c r="P113" s="62">
        <v>8.4299414420558549E-2</v>
      </c>
    </row>
    <row r="114" spans="1:16" x14ac:dyDescent="0.2">
      <c r="A114" s="60"/>
      <c r="B114" s="61" t="s">
        <v>54</v>
      </c>
      <c r="C114" s="90" t="s">
        <v>51</v>
      </c>
      <c r="D114" s="77" t="s">
        <v>64</v>
      </c>
      <c r="E114" s="60">
        <v>868.875</v>
      </c>
      <c r="F114" s="60">
        <v>58.277999999999999</v>
      </c>
      <c r="G114" s="60">
        <v>68.552000000000007</v>
      </c>
      <c r="H114" s="60"/>
      <c r="I114" s="79">
        <v>2</v>
      </c>
      <c r="J114" s="60">
        <v>2.5000000000000001E-4</v>
      </c>
      <c r="K114" s="60"/>
      <c r="L114" s="75">
        <v>16.617234375000002</v>
      </c>
      <c r="M114" s="75">
        <v>1.223838</v>
      </c>
      <c r="N114" s="75">
        <v>1.559558</v>
      </c>
      <c r="O114" s="62">
        <v>7.3648717493039501E-2</v>
      </c>
      <c r="P114" s="62">
        <v>9.3851838687808109E-2</v>
      </c>
    </row>
    <row r="115" spans="1:16" x14ac:dyDescent="0.2">
      <c r="A115" s="60"/>
      <c r="B115" s="61" t="s">
        <v>55</v>
      </c>
      <c r="C115" s="90" t="s">
        <v>51</v>
      </c>
      <c r="D115" s="77" t="s">
        <v>64</v>
      </c>
      <c r="E115" s="60">
        <v>752.85</v>
      </c>
      <c r="F115" s="60">
        <v>76.212000000000003</v>
      </c>
      <c r="G115" s="60">
        <v>107.702</v>
      </c>
      <c r="H115" s="60"/>
      <c r="I115" s="79">
        <v>5</v>
      </c>
      <c r="J115" s="60">
        <v>2.5000000000000001E-4</v>
      </c>
      <c r="K115" s="60"/>
      <c r="L115" s="75">
        <v>5.7593025000000004</v>
      </c>
      <c r="M115" s="75">
        <v>0.64018079999999999</v>
      </c>
      <c r="N115" s="75">
        <v>0.98008820000000019</v>
      </c>
      <c r="O115" s="62">
        <v>0.11115596029206661</v>
      </c>
      <c r="P115" s="62">
        <v>0.17017480849460506</v>
      </c>
    </row>
    <row r="116" spans="1:16" x14ac:dyDescent="0.2">
      <c r="A116" s="71"/>
      <c r="B116" s="72"/>
      <c r="C116" s="80"/>
      <c r="D116" s="80"/>
      <c r="E116" s="71"/>
      <c r="F116" s="71"/>
      <c r="G116" s="71"/>
      <c r="H116" s="71"/>
      <c r="I116" s="81"/>
      <c r="J116" s="71"/>
      <c r="K116" s="82" t="s">
        <v>56</v>
      </c>
      <c r="L116" s="83">
        <f>AVERAGE(L106:L115)</f>
        <v>8.9244170503700229</v>
      </c>
      <c r="M116" s="83">
        <f t="shared" ref="M116:P116" si="4">AVERAGE(M106:M115)</f>
        <v>0.95067464688450054</v>
      </c>
      <c r="N116" s="83">
        <f t="shared" si="4"/>
        <v>1.0575946958648785</v>
      </c>
      <c r="O116" s="83">
        <f t="shared" si="4"/>
        <v>0.10949409490559117</v>
      </c>
      <c r="P116" s="83">
        <f t="shared" si="4"/>
        <v>0.12125156872184091</v>
      </c>
    </row>
    <row r="117" spans="1:16" x14ac:dyDescent="0.2">
      <c r="A117" s="71"/>
      <c r="B117" s="72"/>
      <c r="C117" s="80"/>
      <c r="D117" s="80"/>
      <c r="E117" s="71"/>
      <c r="F117" s="71"/>
      <c r="G117" s="71"/>
      <c r="H117" s="71"/>
      <c r="I117" s="81"/>
      <c r="J117" s="71"/>
      <c r="K117" s="82" t="s">
        <v>57</v>
      </c>
      <c r="L117" s="83">
        <f>STDEV(L106:L115)/SQRT(COUNT(L106:L115)-1)</f>
        <v>1.1078608778363421</v>
      </c>
      <c r="M117" s="83">
        <f t="shared" ref="M117:P117" si="5">STDEV(M106:M115)/SQRT(COUNT(M106:M115)-1)</f>
        <v>9.9784304346375363E-2</v>
      </c>
      <c r="N117" s="83">
        <f t="shared" si="5"/>
        <v>0.12766033474330521</v>
      </c>
      <c r="O117" s="83">
        <f t="shared" si="5"/>
        <v>6.4721636419584538E-3</v>
      </c>
      <c r="P117" s="83">
        <f t="shared" si="5"/>
        <v>1.0923104825893723E-2</v>
      </c>
    </row>
    <row r="118" spans="1:16" x14ac:dyDescent="0.2">
      <c r="A118" s="71"/>
      <c r="B118" s="72"/>
      <c r="C118" s="80"/>
      <c r="D118" s="80"/>
      <c r="E118" s="71"/>
      <c r="F118" s="71"/>
      <c r="G118" s="71"/>
      <c r="H118" s="71"/>
      <c r="I118" s="81"/>
      <c r="J118" s="71"/>
      <c r="K118" s="71"/>
      <c r="L118" s="75"/>
      <c r="M118" s="75"/>
      <c r="N118" s="75"/>
      <c r="O118" s="75"/>
      <c r="P118" s="75"/>
    </row>
    <row r="119" spans="1:16" x14ac:dyDescent="0.2">
      <c r="A119" s="60"/>
      <c r="B119" s="84">
        <v>3072</v>
      </c>
      <c r="C119" s="85" t="s">
        <v>58</v>
      </c>
      <c r="D119" s="77" t="s">
        <v>64</v>
      </c>
      <c r="E119" s="60">
        <v>335.02699999999999</v>
      </c>
      <c r="F119" s="60">
        <v>38.280999999999999</v>
      </c>
      <c r="G119" s="60">
        <v>24.846</v>
      </c>
      <c r="H119" s="60"/>
      <c r="I119" s="77">
        <v>3.3</v>
      </c>
      <c r="J119" s="60">
        <v>2.5000000000000001E-4</v>
      </c>
      <c r="K119" s="60"/>
      <c r="L119" s="75">
        <v>3.8832675000000005</v>
      </c>
      <c r="M119" s="75">
        <v>0.48721272727272735</v>
      </c>
      <c r="N119" s="75">
        <v>0.34257363636363636</v>
      </c>
      <c r="O119" s="62">
        <v>0.12546463185261569</v>
      </c>
      <c r="P119" s="62">
        <v>8.8217882585641172E-2</v>
      </c>
    </row>
    <row r="120" spans="1:16" x14ac:dyDescent="0.2">
      <c r="A120" s="60"/>
      <c r="B120" s="84">
        <v>3082</v>
      </c>
      <c r="C120" s="85" t="s">
        <v>58</v>
      </c>
      <c r="D120" s="60" t="s">
        <v>64</v>
      </c>
      <c r="E120" s="60">
        <v>318.72699999999998</v>
      </c>
      <c r="F120" s="60">
        <v>32.811999999999998</v>
      </c>
      <c r="G120" s="60">
        <v>37.540999999999997</v>
      </c>
      <c r="H120" s="60"/>
      <c r="I120" s="60">
        <v>3.5</v>
      </c>
      <c r="J120" s="60">
        <v>2.5000000000000001E-4</v>
      </c>
      <c r="K120" s="60"/>
      <c r="L120" s="75">
        <v>3.4832307857142859</v>
      </c>
      <c r="M120" s="75">
        <v>0.39374399999999998</v>
      </c>
      <c r="N120" s="75">
        <v>0.48803299999999999</v>
      </c>
      <c r="O120" s="62">
        <v>0.11303988286244351</v>
      </c>
      <c r="P120" s="62">
        <v>0.14010929221272425</v>
      </c>
    </row>
    <row r="121" spans="1:16" x14ac:dyDescent="0.2">
      <c r="A121" s="60"/>
      <c r="B121" s="84">
        <v>3084</v>
      </c>
      <c r="C121" s="85" t="s">
        <v>58</v>
      </c>
      <c r="D121" s="77" t="s">
        <v>66</v>
      </c>
      <c r="E121" s="60">
        <v>1016.047</v>
      </c>
      <c r="F121" s="60">
        <v>133.78899999999999</v>
      </c>
      <c r="G121" s="60">
        <v>79.989999999999995</v>
      </c>
      <c r="H121" s="60"/>
      <c r="I121" s="77">
        <v>3.6</v>
      </c>
      <c r="J121" s="60">
        <v>2.5000000000000001E-4</v>
      </c>
      <c r="K121" s="60"/>
      <c r="L121" s="75">
        <v>10.795499375</v>
      </c>
      <c r="M121" s="75">
        <v>1.5608716666666664</v>
      </c>
      <c r="N121" s="75">
        <v>1.0109847222222221</v>
      </c>
      <c r="O121" s="62">
        <v>0.14458540660761851</v>
      </c>
      <c r="P121" s="62">
        <v>9.3648722222469866E-2</v>
      </c>
    </row>
    <row r="122" spans="1:16" x14ac:dyDescent="0.2">
      <c r="A122" s="60"/>
      <c r="B122" s="84">
        <v>3090</v>
      </c>
      <c r="C122" s="85" t="s">
        <v>58</v>
      </c>
      <c r="D122" s="77" t="s">
        <v>64</v>
      </c>
      <c r="E122" s="60">
        <v>512.47</v>
      </c>
      <c r="F122" s="60">
        <v>54.465000000000003</v>
      </c>
      <c r="G122" s="60">
        <v>43.966999999999999</v>
      </c>
      <c r="H122" s="60"/>
      <c r="I122" s="77">
        <v>2.5</v>
      </c>
      <c r="J122" s="60">
        <v>2.5000000000000001E-4</v>
      </c>
      <c r="K122" s="60"/>
      <c r="L122" s="75">
        <v>7.8407910000000012</v>
      </c>
      <c r="M122" s="75">
        <v>0.91501200000000016</v>
      </c>
      <c r="N122" s="75">
        <v>0.80019940000000001</v>
      </c>
      <c r="O122" s="62">
        <v>0.11669894019621235</v>
      </c>
      <c r="P122" s="62">
        <v>0.1020559532832848</v>
      </c>
    </row>
    <row r="123" spans="1:16" x14ac:dyDescent="0.2">
      <c r="A123" s="60"/>
      <c r="B123" s="86">
        <v>3116</v>
      </c>
      <c r="C123" s="85" t="s">
        <v>58</v>
      </c>
      <c r="D123" s="77" t="s">
        <v>64</v>
      </c>
      <c r="E123" s="60">
        <v>643.26900000000001</v>
      </c>
      <c r="F123" s="60">
        <v>56.765999999999998</v>
      </c>
      <c r="G123" s="60">
        <v>60.667000000000002</v>
      </c>
      <c r="H123" s="60"/>
      <c r="I123" s="79">
        <v>1.9</v>
      </c>
      <c r="J123" s="60">
        <v>2.5000000000000001E-4</v>
      </c>
      <c r="K123" s="60"/>
      <c r="L123" s="75">
        <v>12.950020657894738</v>
      </c>
      <c r="M123" s="75">
        <v>1.2548273684210527</v>
      </c>
      <c r="N123" s="75">
        <v>1.4528150000000002</v>
      </c>
      <c r="O123" s="62">
        <v>9.6897711715700677E-2</v>
      </c>
      <c r="P123" s="62">
        <v>0.11218630752641454</v>
      </c>
    </row>
    <row r="124" spans="1:16" x14ac:dyDescent="0.2">
      <c r="A124" s="60"/>
      <c r="B124" s="86">
        <v>3175</v>
      </c>
      <c r="C124" s="85" t="s">
        <v>58</v>
      </c>
      <c r="D124" s="77" t="s">
        <v>64</v>
      </c>
      <c r="E124" s="60">
        <v>164.874</v>
      </c>
      <c r="F124" s="60">
        <v>19.64</v>
      </c>
      <c r="G124" s="60">
        <v>27.747</v>
      </c>
      <c r="H124" s="60"/>
      <c r="I124" s="79">
        <v>0.5</v>
      </c>
      <c r="J124" s="60">
        <v>2.5000000000000001E-4</v>
      </c>
      <c r="K124" s="60"/>
      <c r="L124" s="75">
        <v>12.612860999999999</v>
      </c>
      <c r="M124" s="75">
        <v>1.6497600000000001</v>
      </c>
      <c r="N124" s="75">
        <v>2.5249770000000002</v>
      </c>
      <c r="O124" s="62">
        <v>0.13079982408432159</v>
      </c>
      <c r="P124" s="62">
        <v>0.20019066253088816</v>
      </c>
    </row>
    <row r="125" spans="1:16" x14ac:dyDescent="0.2">
      <c r="A125" s="60"/>
      <c r="B125" s="86">
        <v>3178</v>
      </c>
      <c r="C125" s="85" t="s">
        <v>58</v>
      </c>
      <c r="D125" s="77" t="s">
        <v>64</v>
      </c>
      <c r="E125" s="60">
        <v>310.12799999999999</v>
      </c>
      <c r="F125" s="60">
        <v>42.091000000000001</v>
      </c>
      <c r="G125" s="60">
        <v>43.319000000000003</v>
      </c>
      <c r="H125" s="60"/>
      <c r="I125" s="79">
        <v>2.7</v>
      </c>
      <c r="J125" s="60">
        <v>2.5000000000000001E-4</v>
      </c>
      <c r="K125" s="60"/>
      <c r="L125" s="75">
        <v>4.3934800000000003</v>
      </c>
      <c r="M125" s="75">
        <v>0.65474888888888894</v>
      </c>
      <c r="N125" s="75">
        <v>0.73000537037037039</v>
      </c>
      <c r="O125" s="62">
        <v>0.14902739716327124</v>
      </c>
      <c r="P125" s="62">
        <v>0.16615652520789223</v>
      </c>
    </row>
    <row r="126" spans="1:16" x14ac:dyDescent="0.2">
      <c r="A126" s="60"/>
      <c r="B126" s="86">
        <v>3217</v>
      </c>
      <c r="C126" s="85" t="s">
        <v>58</v>
      </c>
      <c r="D126" s="77" t="s">
        <v>64</v>
      </c>
      <c r="E126" s="60">
        <v>343.28199999999998</v>
      </c>
      <c r="F126" s="60">
        <v>48.222999999999999</v>
      </c>
      <c r="G126" s="60">
        <v>50.534999999999997</v>
      </c>
      <c r="H126" s="60"/>
      <c r="I126" s="79">
        <v>1.3</v>
      </c>
      <c r="J126" s="60">
        <v>2.5000000000000001E-4</v>
      </c>
      <c r="K126" s="60"/>
      <c r="L126" s="75">
        <v>10.100412692307692</v>
      </c>
      <c r="M126" s="75">
        <v>1.5579738461538462</v>
      </c>
      <c r="N126" s="75">
        <v>1.7687249999999999</v>
      </c>
      <c r="O126" s="62">
        <v>0.15424853356144283</v>
      </c>
      <c r="P126" s="62">
        <v>0.17511413185592226</v>
      </c>
    </row>
    <row r="127" spans="1:16" x14ac:dyDescent="0.2">
      <c r="A127" s="60"/>
      <c r="B127" s="86" t="s">
        <v>59</v>
      </c>
      <c r="C127" s="85" t="s">
        <v>58</v>
      </c>
      <c r="D127" s="77" t="s">
        <v>64</v>
      </c>
      <c r="E127" s="60">
        <v>565.91899999999998</v>
      </c>
      <c r="F127" s="60">
        <v>74.911000000000001</v>
      </c>
      <c r="G127" s="60">
        <v>56.6</v>
      </c>
      <c r="H127" s="60"/>
      <c r="I127" s="79">
        <v>2.2999999999999998</v>
      </c>
      <c r="J127" s="60">
        <v>2.5000000000000001E-4</v>
      </c>
      <c r="K127" s="60"/>
      <c r="L127" s="75">
        <v>9.4114790217391313</v>
      </c>
      <c r="M127" s="75">
        <v>1.3679400000000002</v>
      </c>
      <c r="N127" s="75">
        <v>1.1196956521739132</v>
      </c>
      <c r="O127" s="62">
        <v>0.14534803688562234</v>
      </c>
      <c r="P127" s="62">
        <v>0.11897127429042567</v>
      </c>
    </row>
    <row r="128" spans="1:16" x14ac:dyDescent="0.2">
      <c r="A128" s="60"/>
      <c r="B128" s="86" t="s">
        <v>60</v>
      </c>
      <c r="C128" s="85" t="s">
        <v>58</v>
      </c>
      <c r="D128" s="77" t="s">
        <v>64</v>
      </c>
      <c r="E128" s="60">
        <v>574.71100000000001</v>
      </c>
      <c r="F128" s="60">
        <v>67.7</v>
      </c>
      <c r="G128" s="60">
        <v>66.602000000000004</v>
      </c>
      <c r="H128" s="60"/>
      <c r="I128" s="77">
        <v>2.7</v>
      </c>
      <c r="J128" s="60">
        <v>2.5000000000000001E-4</v>
      </c>
      <c r="K128" s="60"/>
      <c r="L128" s="75">
        <v>8.1417391666666656</v>
      </c>
      <c r="M128" s="75">
        <v>1.0531111111111111</v>
      </c>
      <c r="N128" s="75">
        <v>1.1223670370370371</v>
      </c>
      <c r="O128" s="62">
        <v>0.12934719346238507</v>
      </c>
      <c r="P128" s="62">
        <v>0.13785347504525239</v>
      </c>
    </row>
    <row r="129" spans="1:26" x14ac:dyDescent="0.2">
      <c r="A129" s="60"/>
      <c r="B129" s="86" t="s">
        <v>61</v>
      </c>
      <c r="C129" s="85" t="s">
        <v>58</v>
      </c>
      <c r="D129" s="77" t="s">
        <v>64</v>
      </c>
      <c r="E129" s="60">
        <v>723.72699999999998</v>
      </c>
      <c r="F129" s="60">
        <v>67.159000000000006</v>
      </c>
      <c r="G129" s="60">
        <v>64.191999999999993</v>
      </c>
      <c r="H129" s="60"/>
      <c r="I129" s="77">
        <v>2.7</v>
      </c>
      <c r="J129" s="60">
        <v>2.5000000000000001E-4</v>
      </c>
      <c r="K129" s="60"/>
      <c r="L129" s="75">
        <v>10.252799166666666</v>
      </c>
      <c r="M129" s="75">
        <v>1.0446955555555557</v>
      </c>
      <c r="N129" s="75">
        <v>1.0817540740740739</v>
      </c>
      <c r="O129" s="62">
        <v>0.10189369152494591</v>
      </c>
      <c r="P129" s="62">
        <v>0.10550816967048501</v>
      </c>
    </row>
    <row r="130" spans="1:26" x14ac:dyDescent="0.2">
      <c r="A130" s="60"/>
      <c r="B130" s="86" t="s">
        <v>62</v>
      </c>
      <c r="C130" s="85" t="s">
        <v>58</v>
      </c>
      <c r="D130" s="77" t="s">
        <v>64</v>
      </c>
      <c r="E130" s="60">
        <v>528.72699999999998</v>
      </c>
      <c r="F130" s="60">
        <v>42.704999999999998</v>
      </c>
      <c r="G130" s="60">
        <v>58.055999999999997</v>
      </c>
      <c r="H130" s="60"/>
      <c r="I130" s="77">
        <v>2.2999999999999998</v>
      </c>
      <c r="J130" s="60">
        <v>2.5000000000000001E-4</v>
      </c>
      <c r="K130" s="60"/>
      <c r="L130" s="75">
        <v>8.7929598913043474</v>
      </c>
      <c r="M130" s="75">
        <v>0.77983043478260872</v>
      </c>
      <c r="N130" s="75">
        <v>1.1484991304347827</v>
      </c>
      <c r="O130" s="62">
        <v>8.8688046394230585E-2</v>
      </c>
      <c r="P130" s="62">
        <v>0.1306157590427055</v>
      </c>
    </row>
    <row r="131" spans="1:26" x14ac:dyDescent="0.2">
      <c r="A131" s="71"/>
      <c r="B131" s="87"/>
      <c r="C131" s="71"/>
      <c r="D131" s="80"/>
      <c r="E131" s="71"/>
      <c r="F131" s="71"/>
      <c r="G131" s="71"/>
      <c r="H131" s="71"/>
      <c r="I131" s="80"/>
      <c r="J131" s="71"/>
      <c r="K131" s="88" t="s">
        <v>56</v>
      </c>
      <c r="L131" s="89">
        <f>AVERAGE(L119:L130)</f>
        <v>8.5548783547744609</v>
      </c>
      <c r="M131" s="89">
        <f t="shared" ref="M131:P131" si="6">AVERAGE(M119:M130)</f>
        <v>1.0599772999043715</v>
      </c>
      <c r="N131" s="89">
        <f t="shared" si="6"/>
        <v>1.132552418556336</v>
      </c>
      <c r="O131" s="89">
        <f t="shared" si="6"/>
        <v>0.12466994135923419</v>
      </c>
      <c r="P131" s="89">
        <f t="shared" si="6"/>
        <v>0.13088567962284214</v>
      </c>
    </row>
    <row r="132" spans="1:26" x14ac:dyDescent="0.2">
      <c r="A132" s="71"/>
      <c r="B132" s="87"/>
      <c r="C132" s="71"/>
      <c r="D132" s="80"/>
      <c r="E132" s="71"/>
      <c r="F132" s="71"/>
      <c r="G132" s="71"/>
      <c r="H132" s="71"/>
      <c r="I132" s="80"/>
      <c r="J132" s="71"/>
      <c r="K132" s="88" t="s">
        <v>57</v>
      </c>
      <c r="L132" s="89">
        <f>STDEV(L119:L130)/SQRT(COUNT(L119:L130)-1)</f>
        <v>0.9638521997214643</v>
      </c>
      <c r="M132" s="89">
        <f t="shared" ref="M132:P132" si="7">STDEV(M119:M130)/SQRT(COUNT(M119:M130)-1)</f>
        <v>0.12906084621277797</v>
      </c>
      <c r="N132" s="89">
        <f t="shared" si="7"/>
        <v>0.17665362322152006</v>
      </c>
      <c r="O132" s="89">
        <f t="shared" si="7"/>
        <v>6.5150924746534269E-3</v>
      </c>
      <c r="P132" s="89">
        <f t="shared" si="7"/>
        <v>1.0488478469941522E-2</v>
      </c>
    </row>
    <row r="133" spans="1:26" ht="34" x14ac:dyDescent="0.4">
      <c r="A133" s="25" t="s">
        <v>14</v>
      </c>
      <c r="C133" s="9"/>
      <c r="F133" s="10"/>
      <c r="G133" s="10"/>
      <c r="H133" s="11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s="27" customFormat="1" ht="24" x14ac:dyDescent="0.3">
      <c r="A134" s="26" t="s">
        <v>67</v>
      </c>
    </row>
    <row r="136" spans="1:26" ht="24" x14ac:dyDescent="0.3">
      <c r="A136" s="28" t="s">
        <v>68</v>
      </c>
      <c r="L136" s="28" t="s">
        <v>69</v>
      </c>
    </row>
    <row r="138" spans="1:26" x14ac:dyDescent="0.2">
      <c r="A138" s="91" t="s">
        <v>18</v>
      </c>
      <c r="B138" s="91"/>
      <c r="C138" s="91"/>
      <c r="D138" s="91"/>
      <c r="E138" s="91"/>
      <c r="F138" s="91"/>
      <c r="G138" s="91"/>
      <c r="H138" s="91"/>
      <c r="I138" s="91"/>
      <c r="L138" s="91" t="s">
        <v>18</v>
      </c>
      <c r="M138" s="91"/>
      <c r="N138" s="91"/>
      <c r="O138" s="91"/>
      <c r="P138" s="91"/>
      <c r="Q138" s="91"/>
      <c r="R138" s="91"/>
      <c r="S138" s="91"/>
      <c r="T138" s="91"/>
    </row>
    <row r="139" spans="1:26" ht="33" thickBot="1" x14ac:dyDescent="0.25">
      <c r="A139" s="92" t="s">
        <v>19</v>
      </c>
      <c r="B139" s="92" t="s">
        <v>70</v>
      </c>
      <c r="L139" s="92" t="s">
        <v>19</v>
      </c>
      <c r="M139" s="92" t="s">
        <v>70</v>
      </c>
    </row>
    <row r="140" spans="1:26" ht="36" thickTop="1" thickBot="1" x14ac:dyDescent="0.25">
      <c r="A140" s="93" t="s">
        <v>21</v>
      </c>
      <c r="B140" s="94" t="s">
        <v>22</v>
      </c>
      <c r="C140" s="95" t="s">
        <v>23</v>
      </c>
      <c r="D140" s="95" t="s">
        <v>24</v>
      </c>
      <c r="E140" s="95" t="s">
        <v>25</v>
      </c>
      <c r="F140" s="95" t="s">
        <v>26</v>
      </c>
      <c r="G140" s="95" t="s">
        <v>27</v>
      </c>
      <c r="H140" s="95" t="s">
        <v>28</v>
      </c>
      <c r="I140" s="96" t="s">
        <v>29</v>
      </c>
      <c r="L140" s="93" t="s">
        <v>21</v>
      </c>
      <c r="M140" s="94" t="s">
        <v>22</v>
      </c>
      <c r="N140" s="95" t="s">
        <v>23</v>
      </c>
      <c r="O140" s="95" t="s">
        <v>24</v>
      </c>
      <c r="P140" s="95" t="s">
        <v>25</v>
      </c>
      <c r="Q140" s="95" t="s">
        <v>26</v>
      </c>
      <c r="R140" s="95" t="s">
        <v>27</v>
      </c>
      <c r="S140" s="95" t="s">
        <v>28</v>
      </c>
      <c r="T140" s="96" t="s">
        <v>29</v>
      </c>
    </row>
    <row r="141" spans="1:26" ht="33" thickTop="1" x14ac:dyDescent="0.2">
      <c r="A141" s="97" t="s">
        <v>30</v>
      </c>
      <c r="B141" s="98" t="s">
        <v>71</v>
      </c>
      <c r="C141" s="99">
        <v>1</v>
      </c>
      <c r="D141" s="100">
        <v>0.74491201363630921</v>
      </c>
      <c r="E141" s="100">
        <v>7.0330676820826568E-2</v>
      </c>
      <c r="F141" s="100">
        <v>0.79357010146287532</v>
      </c>
      <c r="G141" s="100">
        <v>3.5042111638973281E-3</v>
      </c>
      <c r="H141" s="100">
        <v>7.0330676820826568E-2</v>
      </c>
      <c r="I141" s="101">
        <v>5.7347626963772491E-2</v>
      </c>
      <c r="L141" s="97" t="s">
        <v>30</v>
      </c>
      <c r="M141" s="98" t="s">
        <v>72</v>
      </c>
      <c r="N141" s="99">
        <v>1</v>
      </c>
      <c r="O141" s="102">
        <v>3.2631032323232603</v>
      </c>
      <c r="P141" s="100">
        <v>7.7897913728486465E-2</v>
      </c>
      <c r="Q141" s="100">
        <v>0.78334802927925828</v>
      </c>
      <c r="R141" s="100">
        <v>4.3090139185557753E-3</v>
      </c>
      <c r="S141" s="100">
        <v>7.7897913728486465E-2</v>
      </c>
      <c r="T141" s="101">
        <v>5.805435203494802E-2</v>
      </c>
    </row>
    <row r="142" spans="1:26" x14ac:dyDescent="0.2">
      <c r="A142" s="103" t="s">
        <v>33</v>
      </c>
      <c r="B142" s="104">
        <v>1666.4573940136374</v>
      </c>
      <c r="C142" s="105">
        <v>1</v>
      </c>
      <c r="D142" s="106">
        <v>1666.4573940136374</v>
      </c>
      <c r="E142" s="106">
        <v>157.3381476852814</v>
      </c>
      <c r="F142" s="107">
        <v>6.1913239427220768E-11</v>
      </c>
      <c r="G142" s="107">
        <v>0.88722110690197575</v>
      </c>
      <c r="H142" s="106">
        <v>157.3381476852814</v>
      </c>
      <c r="I142" s="108">
        <v>1</v>
      </c>
      <c r="L142" s="103" t="s">
        <v>33</v>
      </c>
      <c r="M142" s="104">
        <v>5636.0848544323198</v>
      </c>
      <c r="N142" s="105">
        <v>1</v>
      </c>
      <c r="O142" s="106">
        <v>5636.0848544323198</v>
      </c>
      <c r="P142" s="106">
        <v>134.54654066963471</v>
      </c>
      <c r="Q142" s="107">
        <v>8.6997810306122013E-10</v>
      </c>
      <c r="R142" s="107">
        <v>0.8820032239276927</v>
      </c>
      <c r="S142" s="106">
        <v>134.54654066963474</v>
      </c>
      <c r="T142" s="108">
        <v>1</v>
      </c>
    </row>
    <row r="143" spans="1:26" x14ac:dyDescent="0.2">
      <c r="A143" s="109" t="s">
        <v>34</v>
      </c>
      <c r="B143" s="110">
        <v>0.74491201363636583</v>
      </c>
      <c r="C143" s="111">
        <v>1</v>
      </c>
      <c r="D143" s="112">
        <v>0.74491201363636583</v>
      </c>
      <c r="E143" s="112">
        <v>7.0330676820831911E-2</v>
      </c>
      <c r="F143" s="112">
        <v>0.79357010146287321</v>
      </c>
      <c r="G143" s="112">
        <v>3.5042111638975935E-3</v>
      </c>
      <c r="H143" s="112">
        <v>7.0330676820831911E-2</v>
      </c>
      <c r="I143" s="113">
        <v>5.7347626963773268E-2</v>
      </c>
      <c r="L143" s="109" t="s">
        <v>34</v>
      </c>
      <c r="M143" s="114">
        <v>3.2631032323232412</v>
      </c>
      <c r="N143" s="111">
        <v>1</v>
      </c>
      <c r="O143" s="115">
        <v>3.2631032323232412</v>
      </c>
      <c r="P143" s="112">
        <v>7.7897913728486007E-2</v>
      </c>
      <c r="Q143" s="112">
        <v>0.78334802927925584</v>
      </c>
      <c r="R143" s="112">
        <v>4.3090139185557501E-3</v>
      </c>
      <c r="S143" s="112">
        <v>7.7897913728486007E-2</v>
      </c>
      <c r="T143" s="113">
        <v>5.8054352034947909E-2</v>
      </c>
    </row>
    <row r="144" spans="1:26" x14ac:dyDescent="0.2">
      <c r="A144" s="103" t="s">
        <v>35</v>
      </c>
      <c r="B144" s="104">
        <v>211.83132234999999</v>
      </c>
      <c r="C144" s="105">
        <v>20</v>
      </c>
      <c r="D144" s="106">
        <v>10.591566117499999</v>
      </c>
      <c r="E144" s="116"/>
      <c r="F144" s="116"/>
      <c r="G144" s="116"/>
      <c r="H144" s="116"/>
      <c r="I144" s="117"/>
      <c r="L144" s="103" t="s">
        <v>35</v>
      </c>
      <c r="M144" s="104">
        <v>754.01067076767663</v>
      </c>
      <c r="N144" s="105">
        <v>18</v>
      </c>
      <c r="O144" s="106">
        <v>41.889481709315369</v>
      </c>
      <c r="P144" s="116"/>
      <c r="Q144" s="116"/>
      <c r="R144" s="116"/>
      <c r="S144" s="116"/>
      <c r="T144" s="117"/>
    </row>
    <row r="145" spans="1:20" x14ac:dyDescent="0.2">
      <c r="A145" s="103" t="s">
        <v>36</v>
      </c>
      <c r="B145" s="104">
        <v>1886.467598</v>
      </c>
      <c r="C145" s="105">
        <v>22</v>
      </c>
      <c r="D145" s="116"/>
      <c r="E145" s="116"/>
      <c r="F145" s="116"/>
      <c r="G145" s="116"/>
      <c r="H145" s="116"/>
      <c r="I145" s="117"/>
      <c r="L145" s="103" t="s">
        <v>36</v>
      </c>
      <c r="M145" s="104">
        <v>6422.924994</v>
      </c>
      <c r="N145" s="105">
        <v>20</v>
      </c>
      <c r="O145" s="116"/>
      <c r="P145" s="116"/>
      <c r="Q145" s="116"/>
      <c r="R145" s="116"/>
      <c r="S145" s="116"/>
      <c r="T145" s="117"/>
    </row>
    <row r="146" spans="1:20" ht="33" thickBot="1" x14ac:dyDescent="0.25">
      <c r="A146" s="118" t="s">
        <v>37</v>
      </c>
      <c r="B146" s="119">
        <v>212.5762343636363</v>
      </c>
      <c r="C146" s="120">
        <v>21</v>
      </c>
      <c r="D146" s="121"/>
      <c r="E146" s="121"/>
      <c r="F146" s="121"/>
      <c r="G146" s="121"/>
      <c r="H146" s="121"/>
      <c r="I146" s="122"/>
      <c r="L146" s="118" t="s">
        <v>37</v>
      </c>
      <c r="M146" s="119">
        <v>757.27377399999989</v>
      </c>
      <c r="N146" s="120">
        <v>19</v>
      </c>
      <c r="O146" s="121"/>
      <c r="P146" s="121"/>
      <c r="Q146" s="121"/>
      <c r="R146" s="121"/>
      <c r="S146" s="121"/>
      <c r="T146" s="122"/>
    </row>
    <row r="147" spans="1:20" ht="17" thickTop="1" x14ac:dyDescent="0.2"/>
    <row r="151" spans="1:20" x14ac:dyDescent="0.2">
      <c r="A151" s="123" t="s">
        <v>18</v>
      </c>
      <c r="B151" s="123"/>
      <c r="C151" s="123"/>
      <c r="D151" s="123"/>
      <c r="E151" s="123"/>
      <c r="F151" s="123"/>
      <c r="G151" s="123"/>
      <c r="H151" s="123"/>
      <c r="I151" s="123"/>
      <c r="L151" s="123" t="s">
        <v>18</v>
      </c>
      <c r="M151" s="123"/>
      <c r="N151" s="123"/>
      <c r="O151" s="123"/>
      <c r="P151" s="123"/>
      <c r="Q151" s="123"/>
      <c r="R151" s="123"/>
      <c r="S151" s="123"/>
      <c r="T151" s="123"/>
    </row>
    <row r="152" spans="1:20" ht="41" customHeight="1" thickBot="1" x14ac:dyDescent="0.25">
      <c r="A152" s="124" t="s">
        <v>19</v>
      </c>
      <c r="B152" s="124" t="s">
        <v>73</v>
      </c>
      <c r="L152" s="124" t="s">
        <v>19</v>
      </c>
      <c r="M152" s="124" t="s">
        <v>73</v>
      </c>
    </row>
    <row r="153" spans="1:20" ht="36" thickTop="1" thickBot="1" x14ac:dyDescent="0.25">
      <c r="A153" s="125" t="s">
        <v>21</v>
      </c>
      <c r="B153" s="126" t="s">
        <v>22</v>
      </c>
      <c r="C153" s="127" t="s">
        <v>23</v>
      </c>
      <c r="D153" s="127" t="s">
        <v>24</v>
      </c>
      <c r="E153" s="127" t="s">
        <v>25</v>
      </c>
      <c r="F153" s="127" t="s">
        <v>26</v>
      </c>
      <c r="G153" s="127" t="s">
        <v>27</v>
      </c>
      <c r="H153" s="127" t="s">
        <v>28</v>
      </c>
      <c r="I153" s="128" t="s">
        <v>29</v>
      </c>
      <c r="L153" s="125" t="s">
        <v>21</v>
      </c>
      <c r="M153" s="126" t="s">
        <v>22</v>
      </c>
      <c r="N153" s="127" t="s">
        <v>23</v>
      </c>
      <c r="O153" s="127" t="s">
        <v>24</v>
      </c>
      <c r="P153" s="127" t="s">
        <v>25</v>
      </c>
      <c r="Q153" s="127" t="s">
        <v>26</v>
      </c>
      <c r="R153" s="127" t="s">
        <v>27</v>
      </c>
      <c r="S153" s="127" t="s">
        <v>28</v>
      </c>
      <c r="T153" s="128" t="s">
        <v>29</v>
      </c>
    </row>
    <row r="154" spans="1:20" ht="33" thickTop="1" x14ac:dyDescent="0.2">
      <c r="A154" s="129" t="s">
        <v>30</v>
      </c>
      <c r="B154" s="130" t="s">
        <v>74</v>
      </c>
      <c r="C154" s="131">
        <v>1</v>
      </c>
      <c r="D154" s="132">
        <v>1.2712969696969719E-3</v>
      </c>
      <c r="E154" s="133">
        <v>3.0100318130877115</v>
      </c>
      <c r="F154" s="132">
        <v>9.8136099492598203E-2</v>
      </c>
      <c r="G154" s="132">
        <v>0.1308138918511037</v>
      </c>
      <c r="H154" s="133">
        <v>3.0100318130877119</v>
      </c>
      <c r="I154" s="134">
        <v>0.379111547881682</v>
      </c>
      <c r="L154" s="129" t="s">
        <v>30</v>
      </c>
      <c r="M154" s="130" t="s">
        <v>75</v>
      </c>
      <c r="N154" s="131">
        <v>1</v>
      </c>
      <c r="O154" s="132">
        <v>4.6739595959595977E-4</v>
      </c>
      <c r="P154" s="133">
        <v>1.6791315041428951</v>
      </c>
      <c r="Q154" s="132">
        <v>0.21141074057270307</v>
      </c>
      <c r="R154" s="132">
        <v>8.5325488260973331E-2</v>
      </c>
      <c r="S154" s="133">
        <v>1.6791315041428951</v>
      </c>
      <c r="T154" s="134">
        <v>0.23260081220730344</v>
      </c>
    </row>
    <row r="155" spans="1:20" x14ac:dyDescent="0.2">
      <c r="A155" s="135" t="s">
        <v>33</v>
      </c>
      <c r="B155" s="136">
        <v>0.29883929696969702</v>
      </c>
      <c r="C155" s="137">
        <v>1</v>
      </c>
      <c r="D155" s="138">
        <v>0.29883929696969702</v>
      </c>
      <c r="E155" s="139">
        <v>707.55756705214526</v>
      </c>
      <c r="F155" s="138">
        <v>4.3966447476114877E-17</v>
      </c>
      <c r="G155" s="138">
        <v>0.97251076628749222</v>
      </c>
      <c r="H155" s="139">
        <v>707.55756705214515</v>
      </c>
      <c r="I155" s="140">
        <v>1</v>
      </c>
      <c r="L155" s="135" t="s">
        <v>33</v>
      </c>
      <c r="M155" s="136">
        <v>8.9984395959595884E-2</v>
      </c>
      <c r="N155" s="137">
        <v>1</v>
      </c>
      <c r="O155" s="138">
        <v>8.9984395959595884E-2</v>
      </c>
      <c r="P155" s="139">
        <v>323.27116021208366</v>
      </c>
      <c r="Q155" s="138">
        <v>6.0033810887296222E-13</v>
      </c>
      <c r="R155" s="138">
        <v>0.9472560177988264</v>
      </c>
      <c r="S155" s="139">
        <v>323.27116021208366</v>
      </c>
      <c r="T155" s="140">
        <v>1</v>
      </c>
    </row>
    <row r="156" spans="1:20" x14ac:dyDescent="0.2">
      <c r="A156" s="141" t="s">
        <v>34</v>
      </c>
      <c r="B156" s="142">
        <v>1.2712969696969736E-3</v>
      </c>
      <c r="C156" s="143">
        <v>1</v>
      </c>
      <c r="D156" s="144">
        <v>1.2712969696969736E-3</v>
      </c>
      <c r="E156" s="145">
        <v>3.0100318130877159</v>
      </c>
      <c r="F156" s="144">
        <v>9.8136099492598022E-2</v>
      </c>
      <c r="G156" s="144">
        <v>0.13081389185110387</v>
      </c>
      <c r="H156" s="145">
        <v>3.0100318130877159</v>
      </c>
      <c r="I156" s="146">
        <v>0.37911154788168233</v>
      </c>
      <c r="L156" s="141" t="s">
        <v>34</v>
      </c>
      <c r="M156" s="142">
        <v>4.673959595959646E-4</v>
      </c>
      <c r="N156" s="143">
        <v>1</v>
      </c>
      <c r="O156" s="144">
        <v>4.673959595959646E-4</v>
      </c>
      <c r="P156" s="145">
        <v>1.6791315041429127</v>
      </c>
      <c r="Q156" s="144">
        <v>0.21141074057270071</v>
      </c>
      <c r="R156" s="144">
        <v>8.5325488260974136E-2</v>
      </c>
      <c r="S156" s="145">
        <v>1.6791315041429125</v>
      </c>
      <c r="T156" s="146">
        <v>0.23260081220730522</v>
      </c>
    </row>
    <row r="157" spans="1:20" x14ac:dyDescent="0.2">
      <c r="A157" s="135" t="s">
        <v>35</v>
      </c>
      <c r="B157" s="136">
        <v>8.4470666666666659E-3</v>
      </c>
      <c r="C157" s="137">
        <v>20</v>
      </c>
      <c r="D157" s="138">
        <v>4.2235333333333331E-4</v>
      </c>
      <c r="E157" s="147"/>
      <c r="F157" s="147"/>
      <c r="G157" s="147"/>
      <c r="H157" s="147"/>
      <c r="I157" s="148"/>
      <c r="L157" s="135" t="s">
        <v>35</v>
      </c>
      <c r="M157" s="136">
        <v>5.0104040404040408E-3</v>
      </c>
      <c r="N157" s="137">
        <v>18</v>
      </c>
      <c r="O157" s="138">
        <v>2.7835578002244669E-4</v>
      </c>
      <c r="P157" s="147"/>
      <c r="Q157" s="147"/>
      <c r="R157" s="147"/>
      <c r="S157" s="147"/>
      <c r="T157" s="148"/>
    </row>
    <row r="158" spans="1:20" x14ac:dyDescent="0.2">
      <c r="A158" s="135" t="s">
        <v>36</v>
      </c>
      <c r="B158" s="136">
        <v>0.31463200000000008</v>
      </c>
      <c r="C158" s="137">
        <v>22</v>
      </c>
      <c r="D158" s="147"/>
      <c r="E158" s="147"/>
      <c r="F158" s="147"/>
      <c r="G158" s="147"/>
      <c r="H158" s="147"/>
      <c r="I158" s="148"/>
      <c r="L158" s="135" t="s">
        <v>36</v>
      </c>
      <c r="M158" s="136">
        <v>9.7686000000000023E-2</v>
      </c>
      <c r="N158" s="137">
        <v>20</v>
      </c>
      <c r="O158" s="147"/>
      <c r="P158" s="147"/>
      <c r="Q158" s="147"/>
      <c r="R158" s="147"/>
      <c r="S158" s="147"/>
      <c r="T158" s="148"/>
    </row>
    <row r="159" spans="1:20" ht="33" thickBot="1" x14ac:dyDescent="0.25">
      <c r="A159" s="149" t="s">
        <v>37</v>
      </c>
      <c r="B159" s="150">
        <v>9.7183636363636378E-3</v>
      </c>
      <c r="C159" s="151">
        <v>21</v>
      </c>
      <c r="D159" s="152"/>
      <c r="E159" s="152"/>
      <c r="F159" s="152"/>
      <c r="G159" s="152"/>
      <c r="H159" s="152"/>
      <c r="I159" s="153"/>
      <c r="L159" s="149" t="s">
        <v>37</v>
      </c>
      <c r="M159" s="150">
        <v>5.4778000000000006E-3</v>
      </c>
      <c r="N159" s="151">
        <v>19</v>
      </c>
      <c r="O159" s="152"/>
      <c r="P159" s="152"/>
      <c r="Q159" s="152"/>
      <c r="R159" s="152"/>
      <c r="S159" s="152"/>
      <c r="T159" s="153"/>
    </row>
    <row r="160" spans="1:20" ht="17" thickTop="1" x14ac:dyDescent="0.2"/>
    <row r="165" spans="1:18" s="12" customFormat="1" ht="24" x14ac:dyDescent="0.3">
      <c r="A165" s="12" t="s">
        <v>76</v>
      </c>
    </row>
    <row r="167" spans="1:18" ht="25" x14ac:dyDescent="0.25">
      <c r="A167" s="8" t="s">
        <v>77</v>
      </c>
      <c r="K167" s="8" t="s">
        <v>78</v>
      </c>
    </row>
    <row r="168" spans="1:18" x14ac:dyDescent="0.2">
      <c r="A168" s="154" t="s">
        <v>79</v>
      </c>
      <c r="B168" s="154" t="s">
        <v>34</v>
      </c>
      <c r="C168" s="154" t="s">
        <v>80</v>
      </c>
      <c r="D168" s="155" t="s">
        <v>81</v>
      </c>
      <c r="E168" s="155" t="s">
        <v>82</v>
      </c>
      <c r="F168" s="155" t="s">
        <v>83</v>
      </c>
      <c r="G168" s="155" t="s">
        <v>84</v>
      </c>
      <c r="H168" s="155" t="s">
        <v>85</v>
      </c>
      <c r="K168" s="154" t="s">
        <v>79</v>
      </c>
      <c r="L168" s="154" t="s">
        <v>34</v>
      </c>
      <c r="M168" s="154" t="s">
        <v>80</v>
      </c>
      <c r="N168" s="155" t="s">
        <v>81</v>
      </c>
      <c r="O168" s="155" t="s">
        <v>82</v>
      </c>
      <c r="P168" s="155" t="s">
        <v>83</v>
      </c>
      <c r="Q168" s="155" t="s">
        <v>84</v>
      </c>
      <c r="R168" s="155" t="s">
        <v>86</v>
      </c>
    </row>
    <row r="169" spans="1:18" x14ac:dyDescent="0.2">
      <c r="A169">
        <v>1208</v>
      </c>
      <c r="B169" t="s">
        <v>87</v>
      </c>
      <c r="C169" t="s">
        <v>88</v>
      </c>
      <c r="D169">
        <v>0.2</v>
      </c>
      <c r="E169">
        <v>0.08</v>
      </c>
      <c r="F169">
        <v>7.0000000000000007E-2</v>
      </c>
      <c r="G169">
        <v>0.41</v>
      </c>
      <c r="H169">
        <v>0.42</v>
      </c>
      <c r="K169">
        <v>1208</v>
      </c>
      <c r="L169" t="s">
        <v>87</v>
      </c>
      <c r="M169" t="s">
        <v>88</v>
      </c>
      <c r="N169">
        <v>0.64</v>
      </c>
      <c r="O169">
        <v>0.42</v>
      </c>
      <c r="P169">
        <v>0.39</v>
      </c>
      <c r="Q169">
        <v>0.06</v>
      </c>
      <c r="R169">
        <v>0.62</v>
      </c>
    </row>
    <row r="170" spans="1:18" x14ac:dyDescent="0.2">
      <c r="A170">
        <v>1208</v>
      </c>
      <c r="B170" t="s">
        <v>87</v>
      </c>
      <c r="C170" t="s">
        <v>88</v>
      </c>
      <c r="D170">
        <v>0.18</v>
      </c>
      <c r="E170">
        <v>0.06</v>
      </c>
      <c r="F170">
        <v>7.0000000000000007E-2</v>
      </c>
      <c r="G170">
        <v>0.35</v>
      </c>
      <c r="H170">
        <v>0.38</v>
      </c>
      <c r="K170">
        <v>1208</v>
      </c>
      <c r="L170" t="s">
        <v>87</v>
      </c>
      <c r="M170" t="s">
        <v>88</v>
      </c>
      <c r="N170">
        <v>0.56000000000000005</v>
      </c>
      <c r="O170">
        <v>0.39</v>
      </c>
      <c r="P170">
        <v>0.39</v>
      </c>
      <c r="Q170">
        <v>0.05</v>
      </c>
      <c r="R170">
        <v>0.57999999999999996</v>
      </c>
    </row>
    <row r="171" spans="1:18" x14ac:dyDescent="0.2">
      <c r="A171">
        <v>1213</v>
      </c>
      <c r="B171" t="s">
        <v>87</v>
      </c>
      <c r="C171" t="s">
        <v>88</v>
      </c>
      <c r="D171">
        <v>0.17</v>
      </c>
      <c r="E171">
        <v>0.09</v>
      </c>
      <c r="F171">
        <v>0.08</v>
      </c>
      <c r="G171">
        <v>0.35</v>
      </c>
      <c r="H171">
        <v>0.41</v>
      </c>
      <c r="K171">
        <v>1213</v>
      </c>
      <c r="L171" t="s">
        <v>87</v>
      </c>
      <c r="M171" t="s">
        <v>88</v>
      </c>
      <c r="N171">
        <v>0.52</v>
      </c>
      <c r="O171">
        <v>0.35</v>
      </c>
      <c r="P171">
        <v>0.35</v>
      </c>
      <c r="Q171">
        <v>7.0000000000000007E-2</v>
      </c>
      <c r="R171">
        <v>0.56000000000000005</v>
      </c>
    </row>
    <row r="172" spans="1:18" x14ac:dyDescent="0.2">
      <c r="A172">
        <v>1213</v>
      </c>
      <c r="B172" t="s">
        <v>87</v>
      </c>
      <c r="C172" t="s">
        <v>88</v>
      </c>
      <c r="D172">
        <v>0.17</v>
      </c>
      <c r="E172">
        <v>0.09</v>
      </c>
      <c r="F172">
        <v>0.08</v>
      </c>
      <c r="G172">
        <v>0.35</v>
      </c>
      <c r="H172">
        <v>0.41</v>
      </c>
      <c r="K172" s="6">
        <v>1213</v>
      </c>
      <c r="L172" s="6" t="s">
        <v>87</v>
      </c>
      <c r="M172" s="6" t="s">
        <v>88</v>
      </c>
      <c r="N172" s="6">
        <v>0.37</v>
      </c>
      <c r="O172" s="6">
        <v>0.26</v>
      </c>
      <c r="P172" s="6">
        <v>0.24</v>
      </c>
      <c r="Q172" s="6">
        <v>0</v>
      </c>
      <c r="R172" s="6">
        <v>0.56000000000000005</v>
      </c>
    </row>
    <row r="173" spans="1:18" x14ac:dyDescent="0.2">
      <c r="A173">
        <v>1220</v>
      </c>
      <c r="B173" t="s">
        <v>87</v>
      </c>
      <c r="C173" t="s">
        <v>88</v>
      </c>
      <c r="D173">
        <v>0.14000000000000001</v>
      </c>
      <c r="E173">
        <v>0.05</v>
      </c>
      <c r="F173">
        <v>0.06</v>
      </c>
      <c r="G173">
        <v>0.2</v>
      </c>
      <c r="H173">
        <v>0.54</v>
      </c>
      <c r="K173" s="6">
        <v>1220</v>
      </c>
      <c r="L173" s="6" t="s">
        <v>87</v>
      </c>
      <c r="M173" s="6" t="s">
        <v>88</v>
      </c>
      <c r="N173" s="6">
        <v>0.33</v>
      </c>
      <c r="O173" s="6">
        <v>0.24</v>
      </c>
      <c r="P173" s="6">
        <v>0.21</v>
      </c>
      <c r="Q173" s="6">
        <v>0.05</v>
      </c>
      <c r="R173" s="6">
        <v>0.64</v>
      </c>
    </row>
    <row r="174" spans="1:18" x14ac:dyDescent="0.2">
      <c r="A174">
        <v>1220</v>
      </c>
      <c r="B174" t="s">
        <v>87</v>
      </c>
      <c r="C174" t="s">
        <v>88</v>
      </c>
      <c r="D174">
        <v>0.08</v>
      </c>
      <c r="E174">
        <v>0.04</v>
      </c>
      <c r="F174">
        <v>0</v>
      </c>
      <c r="G174">
        <v>0.17</v>
      </c>
      <c r="H174">
        <v>0.61</v>
      </c>
      <c r="K174">
        <v>1220</v>
      </c>
      <c r="L174" t="s">
        <v>87</v>
      </c>
      <c r="M174" t="s">
        <v>88</v>
      </c>
      <c r="N174">
        <v>0.22</v>
      </c>
      <c r="O174">
        <v>0.15</v>
      </c>
      <c r="P174">
        <v>0.16</v>
      </c>
      <c r="Q174">
        <v>0.04</v>
      </c>
      <c r="R174">
        <v>0.6</v>
      </c>
    </row>
    <row r="175" spans="1:18" x14ac:dyDescent="0.2">
      <c r="A175">
        <v>1238</v>
      </c>
      <c r="B175" t="s">
        <v>87</v>
      </c>
      <c r="C175" t="s">
        <v>88</v>
      </c>
      <c r="D175">
        <v>0.23</v>
      </c>
      <c r="E175">
        <v>0.13</v>
      </c>
      <c r="F175">
        <v>0.11</v>
      </c>
      <c r="G175">
        <v>0.51</v>
      </c>
      <c r="H175">
        <v>0.33</v>
      </c>
      <c r="K175">
        <v>1238</v>
      </c>
      <c r="L175" t="s">
        <v>87</v>
      </c>
      <c r="M175" t="s">
        <v>88</v>
      </c>
      <c r="N175">
        <v>0.65</v>
      </c>
      <c r="O175">
        <v>0.49</v>
      </c>
      <c r="P175">
        <v>0.52</v>
      </c>
      <c r="Q175">
        <v>0.1</v>
      </c>
      <c r="R175">
        <v>0.46</v>
      </c>
    </row>
    <row r="176" spans="1:18" x14ac:dyDescent="0.2">
      <c r="A176">
        <v>1238</v>
      </c>
      <c r="B176" t="s">
        <v>87</v>
      </c>
      <c r="C176" t="s">
        <v>88</v>
      </c>
      <c r="D176">
        <v>0.23</v>
      </c>
      <c r="E176">
        <v>0.13</v>
      </c>
      <c r="F176">
        <v>0.11</v>
      </c>
      <c r="G176">
        <v>0.51</v>
      </c>
      <c r="H176">
        <v>0.33</v>
      </c>
      <c r="K176">
        <v>1252</v>
      </c>
      <c r="L176" t="s">
        <v>87</v>
      </c>
      <c r="M176" t="s">
        <v>88</v>
      </c>
      <c r="N176">
        <v>0.31</v>
      </c>
      <c r="O176">
        <v>0.23</v>
      </c>
      <c r="P176">
        <v>0.24</v>
      </c>
      <c r="Q176">
        <v>0.04</v>
      </c>
      <c r="R176">
        <v>0.42</v>
      </c>
    </row>
    <row r="177" spans="1:66" x14ac:dyDescent="0.2">
      <c r="A177">
        <v>1252</v>
      </c>
      <c r="B177" t="s">
        <v>87</v>
      </c>
      <c r="C177" t="s">
        <v>88</v>
      </c>
      <c r="D177">
        <v>0.12</v>
      </c>
      <c r="E177">
        <v>0.05</v>
      </c>
      <c r="F177">
        <v>0.05</v>
      </c>
      <c r="G177">
        <v>0.23</v>
      </c>
      <c r="H177">
        <v>0.34</v>
      </c>
      <c r="K177">
        <v>1252</v>
      </c>
      <c r="L177" t="s">
        <v>87</v>
      </c>
      <c r="M177" t="s">
        <v>88</v>
      </c>
      <c r="N177">
        <v>0.34</v>
      </c>
      <c r="O177">
        <v>0.25</v>
      </c>
      <c r="P177">
        <v>0.23</v>
      </c>
      <c r="Q177">
        <v>0.06</v>
      </c>
      <c r="R177">
        <v>0.42</v>
      </c>
    </row>
    <row r="178" spans="1:66" x14ac:dyDescent="0.2">
      <c r="A178">
        <v>1252</v>
      </c>
      <c r="B178" t="s">
        <v>87</v>
      </c>
      <c r="C178" t="s">
        <v>88</v>
      </c>
      <c r="D178">
        <v>0.14000000000000001</v>
      </c>
      <c r="E178">
        <v>7.0000000000000007E-2</v>
      </c>
      <c r="F178">
        <v>7.0000000000000007E-2</v>
      </c>
      <c r="G178">
        <v>0.24</v>
      </c>
      <c r="H178">
        <v>0.32</v>
      </c>
      <c r="K178" s="11"/>
      <c r="L178" s="11"/>
      <c r="M178" s="156" t="s">
        <v>89</v>
      </c>
      <c r="N178" s="157">
        <f>AVERAGE(N169:N177)</f>
        <v>0.43777777777777782</v>
      </c>
      <c r="O178" s="157">
        <f t="shared" ref="O178:R178" si="8">AVERAGE(O169:O177)</f>
        <v>0.30888888888888888</v>
      </c>
      <c r="P178" s="157">
        <f t="shared" si="8"/>
        <v>0.30333333333333334</v>
      </c>
      <c r="Q178" s="157">
        <f t="shared" si="8"/>
        <v>5.2222222222222218E-2</v>
      </c>
      <c r="R178" s="157">
        <f t="shared" si="8"/>
        <v>0.54</v>
      </c>
    </row>
    <row r="179" spans="1:66" x14ac:dyDescent="0.2">
      <c r="A179" s="11"/>
      <c r="B179" s="11"/>
      <c r="C179" s="156" t="s">
        <v>89</v>
      </c>
      <c r="D179" s="157">
        <f>AVERAGE(D169:D178)</f>
        <v>0.16600000000000001</v>
      </c>
      <c r="E179" s="157">
        <f>AVERAGE(E169:E178)</f>
        <v>7.9000000000000001E-2</v>
      </c>
      <c r="F179" s="157">
        <f t="shared" ref="F179:H179" si="9">AVERAGE(F169:F178)</f>
        <v>7.0000000000000021E-2</v>
      </c>
      <c r="G179" s="157">
        <f t="shared" si="9"/>
        <v>0.33199999999999996</v>
      </c>
      <c r="H179" s="157">
        <f t="shared" si="9"/>
        <v>0.40899999999999997</v>
      </c>
      <c r="I179" s="6"/>
      <c r="J179" s="6"/>
      <c r="K179" s="158" t="s">
        <v>90</v>
      </c>
      <c r="L179" s="159">
        <f>COUNT(N169:N177)</f>
        <v>9</v>
      </c>
      <c r="M179" s="156" t="s">
        <v>57</v>
      </c>
      <c r="N179" s="157">
        <f>STDEV(N169:N177)/SQRT(COUNT(N169:N177)-1)</f>
        <v>5.5502752684489003E-2</v>
      </c>
      <c r="O179" s="157">
        <f t="shared" ref="O179:R179" si="10">STDEV(O169:O177)/SQRT(COUNT(O169:O177)-1)</f>
        <v>3.8626595616089311E-2</v>
      </c>
      <c r="P179" s="157">
        <f t="shared" si="10"/>
        <v>4.0850336595920501E-2</v>
      </c>
      <c r="Q179" s="157">
        <f t="shared" si="10"/>
        <v>9.4831722306175405E-3</v>
      </c>
      <c r="R179" s="157">
        <f t="shared" si="10"/>
        <v>3.0000000000000082E-2</v>
      </c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</row>
    <row r="180" spans="1:66" x14ac:dyDescent="0.2">
      <c r="A180" s="158" t="s">
        <v>90</v>
      </c>
      <c r="B180" s="159">
        <f>COUNT(D169:D178)</f>
        <v>10</v>
      </c>
      <c r="C180" s="156" t="s">
        <v>57</v>
      </c>
      <c r="D180" s="157">
        <f>STDEV(D169:D178)/SQRT(COUNT(D169:D178)-1)</f>
        <v>1.5885392000588021E-2</v>
      </c>
      <c r="E180" s="157">
        <f>STDEV(E169:E178)/SQRT(COUNT(E169:E178)-1)</f>
        <v>1.0593499054713802E-2</v>
      </c>
      <c r="F180" s="157">
        <f t="shared" ref="F180:H180" si="11">STDEV(F169:F178)/SQRT(COUNT(F169:F178)-1)</f>
        <v>1.0423146132940939E-2</v>
      </c>
      <c r="G180" s="157">
        <f t="shared" si="11"/>
        <v>4.0515200622500767E-2</v>
      </c>
      <c r="H180" s="157">
        <f t="shared" si="11"/>
        <v>3.2143582198367583E-2</v>
      </c>
      <c r="I180" s="6"/>
      <c r="J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</row>
    <row r="181" spans="1:66" x14ac:dyDescent="0.2">
      <c r="A181" s="158"/>
      <c r="B181" s="159"/>
      <c r="C181" s="160"/>
      <c r="D181" s="161"/>
      <c r="F181" s="161"/>
      <c r="G181" s="161"/>
      <c r="H181" s="6"/>
      <c r="I181" s="6"/>
      <c r="J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</row>
    <row r="182" spans="1:66" x14ac:dyDescent="0.2">
      <c r="A182" s="154" t="s">
        <v>79</v>
      </c>
      <c r="B182" s="154" t="s">
        <v>34</v>
      </c>
      <c r="C182" s="154" t="s">
        <v>80</v>
      </c>
      <c r="D182" s="155" t="s">
        <v>81</v>
      </c>
      <c r="E182" s="155" t="s">
        <v>82</v>
      </c>
      <c r="F182" s="155" t="s">
        <v>83</v>
      </c>
      <c r="G182" s="155" t="s">
        <v>84</v>
      </c>
      <c r="H182" s="155" t="s">
        <v>85</v>
      </c>
      <c r="K182" s="154" t="s">
        <v>79</v>
      </c>
      <c r="L182" s="154" t="s">
        <v>34</v>
      </c>
      <c r="M182" s="154" t="s">
        <v>80</v>
      </c>
      <c r="N182" s="155" t="s">
        <v>81</v>
      </c>
      <c r="O182" s="155" t="s">
        <v>82</v>
      </c>
      <c r="P182" s="155" t="s">
        <v>83</v>
      </c>
      <c r="Q182" s="155" t="s">
        <v>84</v>
      </c>
      <c r="R182" s="155" t="s">
        <v>85</v>
      </c>
    </row>
    <row r="183" spans="1:66" x14ac:dyDescent="0.2">
      <c r="A183">
        <v>1197</v>
      </c>
      <c r="B183" t="s">
        <v>91</v>
      </c>
      <c r="C183" t="s">
        <v>88</v>
      </c>
      <c r="D183">
        <v>0.34</v>
      </c>
      <c r="E183">
        <v>0.14000000000000001</v>
      </c>
      <c r="F183">
        <v>0.15</v>
      </c>
      <c r="G183">
        <v>0.69</v>
      </c>
      <c r="H183">
        <v>0.24</v>
      </c>
      <c r="K183">
        <v>1197</v>
      </c>
      <c r="L183" t="s">
        <v>91</v>
      </c>
      <c r="M183" t="s">
        <v>88</v>
      </c>
      <c r="N183">
        <v>0.94</v>
      </c>
      <c r="O183">
        <v>0.72</v>
      </c>
      <c r="P183">
        <v>0.7</v>
      </c>
      <c r="Q183">
        <v>0.15</v>
      </c>
      <c r="R183">
        <v>0.38</v>
      </c>
    </row>
    <row r="184" spans="1:66" x14ac:dyDescent="0.2">
      <c r="A184">
        <v>1204</v>
      </c>
      <c r="B184" t="s">
        <v>91</v>
      </c>
      <c r="C184" t="s">
        <v>88</v>
      </c>
      <c r="D184">
        <v>0.15</v>
      </c>
      <c r="E184">
        <v>7.0000000000000007E-2</v>
      </c>
      <c r="F184">
        <v>0.06</v>
      </c>
      <c r="G184">
        <v>0.23</v>
      </c>
      <c r="H184">
        <v>0.37</v>
      </c>
      <c r="K184">
        <v>1204</v>
      </c>
      <c r="L184" t="s">
        <v>91</v>
      </c>
      <c r="M184" t="s">
        <v>88</v>
      </c>
      <c r="N184">
        <v>0.39</v>
      </c>
      <c r="O184">
        <v>0.27</v>
      </c>
      <c r="P184">
        <v>0.25</v>
      </c>
      <c r="Q184">
        <v>0.04</v>
      </c>
      <c r="R184">
        <v>0.49</v>
      </c>
    </row>
    <row r="185" spans="1:66" x14ac:dyDescent="0.2">
      <c r="A185">
        <v>1204</v>
      </c>
      <c r="B185" t="s">
        <v>91</v>
      </c>
      <c r="C185" t="s">
        <v>88</v>
      </c>
      <c r="D185">
        <v>0.19</v>
      </c>
      <c r="E185">
        <v>0.09</v>
      </c>
      <c r="F185">
        <v>0.08</v>
      </c>
      <c r="G185">
        <v>0.42</v>
      </c>
      <c r="H185">
        <v>0.34</v>
      </c>
      <c r="K185">
        <v>1204</v>
      </c>
      <c r="L185" t="s">
        <v>91</v>
      </c>
      <c r="M185" t="s">
        <v>88</v>
      </c>
      <c r="N185">
        <v>0.57999999999999996</v>
      </c>
      <c r="O185">
        <v>0.44</v>
      </c>
      <c r="P185">
        <v>0.4</v>
      </c>
      <c r="Q185">
        <v>7.0000000000000007E-2</v>
      </c>
      <c r="R185">
        <v>0.54</v>
      </c>
    </row>
    <row r="186" spans="1:66" x14ac:dyDescent="0.2">
      <c r="A186">
        <v>1210</v>
      </c>
      <c r="B186" t="s">
        <v>91</v>
      </c>
      <c r="C186" t="s">
        <v>88</v>
      </c>
      <c r="D186">
        <v>7.0000000000000007E-2</v>
      </c>
      <c r="E186">
        <v>0.03</v>
      </c>
      <c r="F186">
        <v>0.03</v>
      </c>
      <c r="G186">
        <v>0.17</v>
      </c>
      <c r="H186">
        <v>0.47</v>
      </c>
      <c r="K186">
        <v>1210</v>
      </c>
      <c r="L186" t="s">
        <v>91</v>
      </c>
      <c r="M186" t="s">
        <v>88</v>
      </c>
      <c r="N186">
        <v>0.24</v>
      </c>
      <c r="O186">
        <v>0.14000000000000001</v>
      </c>
      <c r="P186">
        <v>0.15</v>
      </c>
      <c r="Q186">
        <v>0.03</v>
      </c>
      <c r="R186">
        <v>0.6</v>
      </c>
    </row>
    <row r="187" spans="1:66" x14ac:dyDescent="0.2">
      <c r="A187">
        <v>1210</v>
      </c>
      <c r="B187" t="s">
        <v>91</v>
      </c>
      <c r="C187" t="s">
        <v>88</v>
      </c>
      <c r="D187">
        <v>0.13</v>
      </c>
      <c r="E187">
        <v>7.0000000000000007E-2</v>
      </c>
      <c r="F187">
        <v>7.0000000000000007E-2</v>
      </c>
      <c r="G187">
        <v>0.28000000000000003</v>
      </c>
      <c r="H187">
        <v>0.44</v>
      </c>
      <c r="K187">
        <v>1210</v>
      </c>
      <c r="L187" t="s">
        <v>91</v>
      </c>
      <c r="M187" t="s">
        <v>88</v>
      </c>
      <c r="N187">
        <v>0.38</v>
      </c>
      <c r="O187">
        <v>0.26</v>
      </c>
      <c r="P187">
        <v>0.27</v>
      </c>
      <c r="Q187">
        <v>0.05</v>
      </c>
      <c r="R187">
        <v>0.56000000000000005</v>
      </c>
    </row>
    <row r="188" spans="1:66" x14ac:dyDescent="0.2">
      <c r="A188">
        <v>1215</v>
      </c>
      <c r="B188" t="s">
        <v>91</v>
      </c>
      <c r="C188" t="s">
        <v>88</v>
      </c>
      <c r="D188">
        <v>0.04</v>
      </c>
      <c r="E188">
        <v>0</v>
      </c>
      <c r="F188">
        <v>0</v>
      </c>
      <c r="G188">
        <v>0.11</v>
      </c>
      <c r="H188">
        <v>0.46</v>
      </c>
      <c r="K188">
        <v>1215</v>
      </c>
      <c r="L188" t="s">
        <v>91</v>
      </c>
      <c r="M188" t="s">
        <v>88</v>
      </c>
      <c r="N188">
        <v>0.12</v>
      </c>
      <c r="O188">
        <v>0.09</v>
      </c>
      <c r="P188">
        <v>0.09</v>
      </c>
      <c r="Q188">
        <v>0</v>
      </c>
      <c r="R188">
        <v>0.63</v>
      </c>
    </row>
    <row r="189" spans="1:66" x14ac:dyDescent="0.2">
      <c r="A189">
        <v>1215</v>
      </c>
      <c r="B189" t="s">
        <v>91</v>
      </c>
      <c r="C189" t="s">
        <v>88</v>
      </c>
      <c r="D189">
        <v>0.11</v>
      </c>
      <c r="E189">
        <v>0.05</v>
      </c>
      <c r="F189">
        <v>0.05</v>
      </c>
      <c r="G189">
        <v>0.19</v>
      </c>
      <c r="H189">
        <v>0.59</v>
      </c>
      <c r="K189">
        <v>1215</v>
      </c>
      <c r="L189" t="s">
        <v>91</v>
      </c>
      <c r="M189" t="s">
        <v>88</v>
      </c>
      <c r="N189">
        <v>0.31</v>
      </c>
      <c r="O189">
        <v>0.19</v>
      </c>
      <c r="P189">
        <v>0.22</v>
      </c>
      <c r="Q189">
        <v>0.04</v>
      </c>
      <c r="R189">
        <v>0.56000000000000005</v>
      </c>
    </row>
    <row r="190" spans="1:66" x14ac:dyDescent="0.2">
      <c r="A190">
        <v>1240</v>
      </c>
      <c r="B190" t="s">
        <v>91</v>
      </c>
      <c r="C190" t="s">
        <v>88</v>
      </c>
      <c r="D190">
        <v>0.17</v>
      </c>
      <c r="E190">
        <v>0.09</v>
      </c>
      <c r="F190">
        <v>0.08</v>
      </c>
      <c r="G190">
        <v>0.35</v>
      </c>
      <c r="H190">
        <v>0.33</v>
      </c>
      <c r="K190">
        <v>1240</v>
      </c>
      <c r="L190" t="s">
        <v>91</v>
      </c>
      <c r="M190" t="s">
        <v>88</v>
      </c>
      <c r="N190">
        <v>0.48</v>
      </c>
      <c r="O190">
        <v>0.36</v>
      </c>
      <c r="P190">
        <v>0.36</v>
      </c>
      <c r="Q190">
        <v>7.0000000000000007E-2</v>
      </c>
      <c r="R190">
        <v>0.56000000000000005</v>
      </c>
    </row>
    <row r="191" spans="1:66" x14ac:dyDescent="0.2">
      <c r="A191">
        <v>1240</v>
      </c>
      <c r="B191" t="s">
        <v>91</v>
      </c>
      <c r="C191" t="s">
        <v>88</v>
      </c>
      <c r="D191">
        <v>0.14000000000000001</v>
      </c>
      <c r="E191">
        <v>7.0000000000000007E-2</v>
      </c>
      <c r="F191">
        <v>7.0000000000000007E-2</v>
      </c>
      <c r="G191">
        <v>0.31</v>
      </c>
      <c r="H191">
        <v>0.4</v>
      </c>
      <c r="K191">
        <v>1240</v>
      </c>
      <c r="L191" t="s">
        <v>91</v>
      </c>
      <c r="M191" t="s">
        <v>88</v>
      </c>
      <c r="N191">
        <v>0.4</v>
      </c>
      <c r="O191">
        <v>0.28999999999999998</v>
      </c>
      <c r="P191">
        <v>0.28999999999999998</v>
      </c>
      <c r="Q191">
        <v>0.06</v>
      </c>
      <c r="R191">
        <v>0.56000000000000005</v>
      </c>
    </row>
    <row r="192" spans="1:66" x14ac:dyDescent="0.2">
      <c r="A192">
        <v>1241</v>
      </c>
      <c r="B192" t="s">
        <v>91</v>
      </c>
      <c r="C192" t="s">
        <v>88</v>
      </c>
      <c r="D192">
        <v>0.23</v>
      </c>
      <c r="E192">
        <v>0.09</v>
      </c>
      <c r="F192">
        <v>0.09</v>
      </c>
      <c r="G192">
        <v>0.44</v>
      </c>
      <c r="H192">
        <v>0.33</v>
      </c>
      <c r="K192">
        <v>1241</v>
      </c>
      <c r="L192" t="s">
        <v>91</v>
      </c>
      <c r="M192" t="s">
        <v>88</v>
      </c>
      <c r="N192">
        <v>0.61</v>
      </c>
      <c r="O192">
        <v>0.43</v>
      </c>
      <c r="P192">
        <v>0.43</v>
      </c>
      <c r="Q192">
        <v>0.08</v>
      </c>
      <c r="R192">
        <v>0.46</v>
      </c>
    </row>
    <row r="193" spans="1:66" x14ac:dyDescent="0.2">
      <c r="A193">
        <v>1241</v>
      </c>
      <c r="B193" t="s">
        <v>91</v>
      </c>
      <c r="C193" t="s">
        <v>88</v>
      </c>
      <c r="D193">
        <v>0.13</v>
      </c>
      <c r="E193">
        <v>7.0000000000000007E-2</v>
      </c>
      <c r="F193">
        <v>0.05</v>
      </c>
      <c r="G193">
        <v>0.27</v>
      </c>
      <c r="H193">
        <v>0.34</v>
      </c>
      <c r="K193">
        <v>1241</v>
      </c>
      <c r="L193" t="s">
        <v>91</v>
      </c>
      <c r="M193" t="s">
        <v>88</v>
      </c>
      <c r="N193">
        <v>0.25</v>
      </c>
      <c r="O193">
        <v>0.18</v>
      </c>
      <c r="P193">
        <v>0.17</v>
      </c>
      <c r="Q193">
        <v>0.06</v>
      </c>
      <c r="R193">
        <v>0.33</v>
      </c>
    </row>
    <row r="194" spans="1:66" x14ac:dyDescent="0.2">
      <c r="A194">
        <v>1242</v>
      </c>
      <c r="B194" t="s">
        <v>91</v>
      </c>
      <c r="C194" t="s">
        <v>88</v>
      </c>
      <c r="D194">
        <v>0.24</v>
      </c>
      <c r="E194">
        <v>0.11</v>
      </c>
      <c r="F194">
        <v>0.1</v>
      </c>
      <c r="G194">
        <v>0.28999999999999998</v>
      </c>
      <c r="H194">
        <v>0.24</v>
      </c>
      <c r="K194">
        <v>1242</v>
      </c>
      <c r="L194" t="s">
        <v>91</v>
      </c>
      <c r="M194" t="s">
        <v>88</v>
      </c>
      <c r="N194">
        <v>0.47</v>
      </c>
      <c r="O194">
        <v>0.37</v>
      </c>
      <c r="P194">
        <v>0.34</v>
      </c>
      <c r="Q194">
        <v>0.1</v>
      </c>
      <c r="R194">
        <v>0.39</v>
      </c>
    </row>
    <row r="195" spans="1:66" x14ac:dyDescent="0.2">
      <c r="A195">
        <v>1242</v>
      </c>
      <c r="B195" t="s">
        <v>91</v>
      </c>
      <c r="C195" t="s">
        <v>88</v>
      </c>
      <c r="D195">
        <v>0.21</v>
      </c>
      <c r="E195">
        <v>0.09</v>
      </c>
      <c r="F195">
        <v>0.09</v>
      </c>
      <c r="G195">
        <v>0.35</v>
      </c>
      <c r="H195">
        <v>0.25</v>
      </c>
      <c r="K195">
        <v>1242</v>
      </c>
      <c r="L195" t="s">
        <v>91</v>
      </c>
      <c r="M195" t="s">
        <v>88</v>
      </c>
      <c r="N195">
        <v>0.54</v>
      </c>
      <c r="O195">
        <v>0.37</v>
      </c>
      <c r="P195">
        <v>0.34</v>
      </c>
      <c r="Q195">
        <v>0.06</v>
      </c>
      <c r="R195">
        <v>0.39</v>
      </c>
    </row>
    <row r="196" spans="1:66" x14ac:dyDescent="0.2">
      <c r="A196">
        <v>1251</v>
      </c>
      <c r="B196" t="s">
        <v>91</v>
      </c>
      <c r="C196" t="s">
        <v>88</v>
      </c>
      <c r="D196">
        <v>0.14000000000000001</v>
      </c>
      <c r="E196">
        <v>0.1</v>
      </c>
      <c r="F196">
        <v>0.08</v>
      </c>
      <c r="G196">
        <v>0.27</v>
      </c>
      <c r="H196">
        <v>0.27</v>
      </c>
      <c r="K196">
        <v>1251</v>
      </c>
      <c r="L196" t="s">
        <v>91</v>
      </c>
      <c r="M196" t="s">
        <v>88</v>
      </c>
      <c r="N196">
        <v>0.37</v>
      </c>
      <c r="O196">
        <v>0.34</v>
      </c>
      <c r="P196">
        <v>0.32</v>
      </c>
      <c r="Q196">
        <v>0.09</v>
      </c>
      <c r="R196">
        <v>0.37</v>
      </c>
    </row>
    <row r="197" spans="1:66" x14ac:dyDescent="0.2">
      <c r="A197">
        <v>1251</v>
      </c>
      <c r="B197" t="s">
        <v>91</v>
      </c>
      <c r="C197" t="s">
        <v>88</v>
      </c>
      <c r="D197">
        <v>0.14000000000000001</v>
      </c>
      <c r="E197">
        <v>0.06</v>
      </c>
      <c r="F197">
        <v>7.0000000000000007E-2</v>
      </c>
      <c r="G197">
        <v>0.3</v>
      </c>
      <c r="H197">
        <v>0.37</v>
      </c>
      <c r="K197">
        <v>1251</v>
      </c>
      <c r="L197" t="s">
        <v>91</v>
      </c>
      <c r="M197" t="s">
        <v>88</v>
      </c>
      <c r="N197">
        <v>0.37</v>
      </c>
      <c r="O197">
        <v>0.28000000000000003</v>
      </c>
      <c r="P197">
        <v>0.28000000000000003</v>
      </c>
      <c r="Q197">
        <v>0.06</v>
      </c>
      <c r="R197">
        <v>0.41</v>
      </c>
    </row>
    <row r="198" spans="1:66" s="11" customFormat="1" x14ac:dyDescent="0.2">
      <c r="C198" s="162" t="s">
        <v>89</v>
      </c>
      <c r="D198" s="163">
        <f>AVERAGE(D183:D197)</f>
        <v>0.16200000000000001</v>
      </c>
      <c r="E198" s="163">
        <f t="shared" ref="E198:H198" si="12">AVERAGE(E183:E197)</f>
        <v>7.5333333333333335E-2</v>
      </c>
      <c r="F198" s="163">
        <f t="shared" si="12"/>
        <v>7.1333333333333318E-2</v>
      </c>
      <c r="G198" s="163">
        <f t="shared" si="12"/>
        <v>0.3113333333333333</v>
      </c>
      <c r="H198" s="163">
        <f t="shared" si="12"/>
        <v>0.36266666666666669</v>
      </c>
      <c r="I198" s="6"/>
      <c r="J198" s="6"/>
      <c r="M198" s="162" t="s">
        <v>89</v>
      </c>
      <c r="N198" s="163">
        <f>AVERAGE(N183:N197)</f>
        <v>0.43</v>
      </c>
      <c r="O198" s="163">
        <f t="shared" ref="O198:R198" si="13">AVERAGE(O183:O197)</f>
        <v>0.31533333333333335</v>
      </c>
      <c r="P198" s="163">
        <f t="shared" si="13"/>
        <v>0.30733333333333335</v>
      </c>
      <c r="Q198" s="163">
        <f t="shared" si="13"/>
        <v>6.3999999999999987E-2</v>
      </c>
      <c r="R198" s="163">
        <f t="shared" si="13"/>
        <v>0.48200000000000004</v>
      </c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</row>
    <row r="199" spans="1:66" x14ac:dyDescent="0.2">
      <c r="A199" s="158" t="s">
        <v>90</v>
      </c>
      <c r="B199" s="159">
        <f>COUNT(D183:D197)</f>
        <v>15</v>
      </c>
      <c r="C199" s="162" t="s">
        <v>57</v>
      </c>
      <c r="D199" s="163">
        <f>STDEV(D183:D197)/SQRT(COUNT(D183:D197)-1)</f>
        <v>1.9592793343992786E-2</v>
      </c>
      <c r="E199" s="163">
        <f t="shared" ref="E199:H199" si="14">STDEV(E183:E197)/SQRT(COUNT(E183:E197)-1)</f>
        <v>8.9137973004172009E-3</v>
      </c>
      <c r="F199" s="163">
        <f t="shared" si="14"/>
        <v>8.9708522714506186E-3</v>
      </c>
      <c r="G199" s="163">
        <f t="shared" si="14"/>
        <v>3.6531600336274006E-2</v>
      </c>
      <c r="H199" s="163">
        <f t="shared" si="14"/>
        <v>2.6214707405457307E-2</v>
      </c>
      <c r="I199" s="6"/>
      <c r="J199" s="6"/>
      <c r="K199" s="158" t="s">
        <v>90</v>
      </c>
      <c r="L199" s="159">
        <f>COUNT(N183:N197)</f>
        <v>15</v>
      </c>
      <c r="M199" s="162" t="s">
        <v>57</v>
      </c>
      <c r="N199" s="163">
        <f>STDEV(N183:N197)/SQRT(COUNT(N183:N197)-1)</f>
        <v>5.1626602855978997E-2</v>
      </c>
      <c r="O199" s="163">
        <f t="shared" ref="O199:R199" si="15">STDEV(O183:O197)/SQRT(COUNT(O183:O197)-1)</f>
        <v>4.0631076207030201E-2</v>
      </c>
      <c r="P199" s="163">
        <f t="shared" si="15"/>
        <v>3.8272207994338454E-2</v>
      </c>
      <c r="Q199" s="163">
        <f t="shared" si="15"/>
        <v>9.1361582601825735E-3</v>
      </c>
      <c r="R199" s="163">
        <f t="shared" si="15"/>
        <v>2.5974870116152994E-2</v>
      </c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</row>
    <row r="203" spans="1:66" ht="34" x14ac:dyDescent="0.4">
      <c r="A203" s="25" t="s">
        <v>14</v>
      </c>
      <c r="C203" s="9"/>
      <c r="F203" s="10"/>
      <c r="G203" s="10"/>
      <c r="H203" s="11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66" s="27" customFormat="1" ht="24" x14ac:dyDescent="0.3">
      <c r="A204" s="26" t="s">
        <v>92</v>
      </c>
    </row>
    <row r="206" spans="1:66" ht="24" x14ac:dyDescent="0.2">
      <c r="A206" s="164" t="s">
        <v>93</v>
      </c>
      <c r="B206" s="164"/>
      <c r="M206" s="164" t="s">
        <v>94</v>
      </c>
      <c r="N206" s="164"/>
    </row>
    <row r="208" spans="1:66" ht="45" customHeight="1" x14ac:dyDescent="0.2">
      <c r="A208" s="165" t="s">
        <v>95</v>
      </c>
      <c r="B208" s="165"/>
      <c r="C208" s="165"/>
      <c r="D208" s="165"/>
      <c r="E208" s="165"/>
      <c r="F208" s="165"/>
      <c r="G208" s="165"/>
      <c r="H208" s="165"/>
      <c r="I208" s="165"/>
      <c r="J208" s="165"/>
      <c r="M208" s="165" t="s">
        <v>95</v>
      </c>
      <c r="N208" s="165"/>
      <c r="O208" s="165"/>
      <c r="P208" s="165"/>
      <c r="Q208" s="165"/>
      <c r="R208" s="165"/>
      <c r="S208" s="165"/>
      <c r="T208" s="165"/>
      <c r="U208" s="165"/>
      <c r="V208" s="165"/>
    </row>
    <row r="209" spans="1:22" ht="16" customHeight="1" thickBot="1" x14ac:dyDescent="0.25">
      <c r="A209" s="166" t="s">
        <v>96</v>
      </c>
      <c r="B209" s="166" t="s">
        <v>97</v>
      </c>
      <c r="M209" s="166" t="s">
        <v>96</v>
      </c>
      <c r="N209" s="166" t="s">
        <v>97</v>
      </c>
    </row>
    <row r="210" spans="1:22" ht="50" thickTop="1" thickBot="1" x14ac:dyDescent="0.25">
      <c r="A210" s="167" t="s">
        <v>21</v>
      </c>
      <c r="B210" s="168"/>
      <c r="C210" s="169" t="s">
        <v>22</v>
      </c>
      <c r="D210" s="170" t="s">
        <v>23</v>
      </c>
      <c r="E210" s="170" t="s">
        <v>24</v>
      </c>
      <c r="F210" s="170" t="s">
        <v>25</v>
      </c>
      <c r="G210" s="170" t="s">
        <v>26</v>
      </c>
      <c r="H210" s="170" t="s">
        <v>27</v>
      </c>
      <c r="I210" s="170" t="s">
        <v>28</v>
      </c>
      <c r="J210" s="171" t="s">
        <v>98</v>
      </c>
      <c r="M210" s="172" t="s">
        <v>21</v>
      </c>
      <c r="N210" s="173"/>
      <c r="O210" s="169" t="s">
        <v>22</v>
      </c>
      <c r="P210" s="170" t="s">
        <v>23</v>
      </c>
      <c r="Q210" s="170" t="s">
        <v>24</v>
      </c>
      <c r="R210" s="170" t="s">
        <v>25</v>
      </c>
      <c r="S210" s="170" t="s">
        <v>26</v>
      </c>
      <c r="T210" s="170" t="s">
        <v>27</v>
      </c>
      <c r="U210" s="170" t="s">
        <v>28</v>
      </c>
      <c r="V210" s="171" t="s">
        <v>98</v>
      </c>
    </row>
    <row r="211" spans="1:22" ht="33" thickTop="1" x14ac:dyDescent="0.2">
      <c r="A211" s="174" t="s">
        <v>99</v>
      </c>
      <c r="B211" s="175" t="s">
        <v>100</v>
      </c>
      <c r="C211" s="176">
        <v>0.98537710995157379</v>
      </c>
      <c r="D211" s="177">
        <v>3</v>
      </c>
      <c r="E211" s="178">
        <v>0.32845903665052462</v>
      </c>
      <c r="F211" s="179">
        <v>135.11951630581629</v>
      </c>
      <c r="G211" s="178">
        <v>8.0826787091999453E-29</v>
      </c>
      <c r="H211" s="178">
        <v>0.85454041008121928</v>
      </c>
      <c r="I211" s="179">
        <v>405.35854891744884</v>
      </c>
      <c r="J211" s="180">
        <v>1</v>
      </c>
      <c r="M211" s="181" t="s">
        <v>99</v>
      </c>
      <c r="N211" s="182" t="s">
        <v>100</v>
      </c>
      <c r="O211" s="183">
        <v>1.6726067853158457</v>
      </c>
      <c r="P211" s="184">
        <v>3</v>
      </c>
      <c r="Q211" s="185">
        <v>0.55753559510528194</v>
      </c>
      <c r="R211" s="186">
        <v>124.5652596051703</v>
      </c>
      <c r="S211" s="185">
        <v>4.011701826320955E-27</v>
      </c>
      <c r="T211" s="185">
        <v>0.84989621647540869</v>
      </c>
      <c r="U211" s="186">
        <v>373.69577881551083</v>
      </c>
      <c r="V211" s="187">
        <v>1</v>
      </c>
    </row>
    <row r="212" spans="1:22" ht="32" x14ac:dyDescent="0.2">
      <c r="A212" s="188"/>
      <c r="B212" s="189" t="s">
        <v>101</v>
      </c>
      <c r="C212" s="190">
        <v>0.98537710995157379</v>
      </c>
      <c r="D212" s="191">
        <v>1.0971455629539513</v>
      </c>
      <c r="E212" s="192">
        <v>0.89812796334749567</v>
      </c>
      <c r="F212" s="191">
        <v>135.11951630581629</v>
      </c>
      <c r="G212" s="192">
        <v>5.6723502643442484E-12</v>
      </c>
      <c r="H212" s="192">
        <v>0.85454041008121928</v>
      </c>
      <c r="I212" s="191">
        <v>148.2457777834104</v>
      </c>
      <c r="J212" s="193">
        <v>1</v>
      </c>
      <c r="M212" s="194"/>
      <c r="N212" s="189" t="s">
        <v>101</v>
      </c>
      <c r="O212" s="195">
        <v>1.6726067853158457</v>
      </c>
      <c r="P212" s="191">
        <v>1.0866544008473422</v>
      </c>
      <c r="Q212" s="191">
        <v>1.5392260722559026</v>
      </c>
      <c r="R212" s="191">
        <v>124.56525960517027</v>
      </c>
      <c r="S212" s="192">
        <v>2.9835532511573995E-11</v>
      </c>
      <c r="T212" s="192">
        <v>0.84989621647540869</v>
      </c>
      <c r="U212" s="191">
        <v>135.35938754264996</v>
      </c>
      <c r="V212" s="193">
        <v>1</v>
      </c>
    </row>
    <row r="213" spans="1:22" x14ac:dyDescent="0.2">
      <c r="A213" s="196"/>
      <c r="B213" s="197" t="s">
        <v>102</v>
      </c>
      <c r="C213" s="198">
        <v>0.98537710995157379</v>
      </c>
      <c r="D213" s="199">
        <v>1.1609737510212044</v>
      </c>
      <c r="E213" s="200">
        <v>0.84875055020393531</v>
      </c>
      <c r="F213" s="199">
        <v>135.11951630581626</v>
      </c>
      <c r="G213" s="200">
        <v>1.5334804068318029E-12</v>
      </c>
      <c r="H213" s="200">
        <v>0.85454041008121928</v>
      </c>
      <c r="I213" s="199">
        <v>156.8702116817343</v>
      </c>
      <c r="J213" s="201">
        <v>1</v>
      </c>
      <c r="M213" s="202"/>
      <c r="N213" s="197" t="s">
        <v>102</v>
      </c>
      <c r="O213" s="203">
        <v>1.6726067853158457</v>
      </c>
      <c r="P213" s="199">
        <v>1.1514038012794972</v>
      </c>
      <c r="Q213" s="199">
        <v>1.4526674164677604</v>
      </c>
      <c r="R213" s="199">
        <v>124.56525960517028</v>
      </c>
      <c r="S213" s="200">
        <v>8.601114613046178E-12</v>
      </c>
      <c r="T213" s="200">
        <v>0.84989621647540869</v>
      </c>
      <c r="U213" s="199">
        <v>143.42491341676043</v>
      </c>
      <c r="V213" s="201">
        <v>1</v>
      </c>
    </row>
    <row r="214" spans="1:22" x14ac:dyDescent="0.2">
      <c r="A214" s="196"/>
      <c r="B214" s="197" t="s">
        <v>103</v>
      </c>
      <c r="C214" s="198">
        <v>0.98537710995157379</v>
      </c>
      <c r="D214" s="199">
        <v>1</v>
      </c>
      <c r="E214" s="200">
        <v>0.98537710995157379</v>
      </c>
      <c r="F214" s="199">
        <v>135.11951630581626</v>
      </c>
      <c r="G214" s="200">
        <v>4.1602118189103872E-11</v>
      </c>
      <c r="H214" s="200">
        <v>0.85454041008121928</v>
      </c>
      <c r="I214" s="199">
        <v>135.11951630581626</v>
      </c>
      <c r="J214" s="201">
        <v>1</v>
      </c>
      <c r="M214" s="202"/>
      <c r="N214" s="197" t="s">
        <v>103</v>
      </c>
      <c r="O214" s="203">
        <v>1.6726067853158457</v>
      </c>
      <c r="P214" s="199">
        <v>1</v>
      </c>
      <c r="Q214" s="199">
        <v>1.6726067853158457</v>
      </c>
      <c r="R214" s="199">
        <v>124.5652596051703</v>
      </c>
      <c r="S214" s="200">
        <v>1.5786148920313616E-10</v>
      </c>
      <c r="T214" s="200">
        <v>0.84989621647540869</v>
      </c>
      <c r="U214" s="199">
        <v>124.5652596051703</v>
      </c>
      <c r="V214" s="201">
        <v>1</v>
      </c>
    </row>
    <row r="215" spans="1:22" ht="32" x14ac:dyDescent="0.2">
      <c r="A215" s="196" t="s">
        <v>104</v>
      </c>
      <c r="B215" s="189" t="s">
        <v>100</v>
      </c>
      <c r="C215" s="190">
        <v>1.7981688392599391E-3</v>
      </c>
      <c r="D215" s="204">
        <v>3</v>
      </c>
      <c r="E215" s="192">
        <v>5.9938961308664631E-4</v>
      </c>
      <c r="F215" s="192">
        <v>0.24657331831965801</v>
      </c>
      <c r="G215" s="192">
        <v>0.86350204606994763</v>
      </c>
      <c r="H215" s="192">
        <v>1.0606867297957581E-2</v>
      </c>
      <c r="I215" s="192">
        <v>0.73971995495897402</v>
      </c>
      <c r="J215" s="205">
        <v>9.4533856124670246E-2</v>
      </c>
      <c r="M215" s="202" t="s">
        <v>104</v>
      </c>
      <c r="N215" s="189" t="s">
        <v>100</v>
      </c>
      <c r="O215" s="190">
        <v>1.3777928778835602E-3</v>
      </c>
      <c r="P215" s="204">
        <v>3</v>
      </c>
      <c r="Q215" s="192">
        <v>4.592642926278534E-4</v>
      </c>
      <c r="R215" s="192">
        <v>0.10260936941213689</v>
      </c>
      <c r="S215" s="192">
        <v>0.95824652189424786</v>
      </c>
      <c r="T215" s="192">
        <v>4.6424097579237994E-3</v>
      </c>
      <c r="U215" s="192">
        <v>0.30782810823641066</v>
      </c>
      <c r="V215" s="205">
        <v>6.7620827341738354E-2</v>
      </c>
    </row>
    <row r="216" spans="1:22" ht="32" x14ac:dyDescent="0.2">
      <c r="A216" s="188"/>
      <c r="B216" s="189" t="s">
        <v>101</v>
      </c>
      <c r="C216" s="190">
        <v>1.7981688392599391E-3</v>
      </c>
      <c r="D216" s="191">
        <v>1.0971455629539513</v>
      </c>
      <c r="E216" s="192">
        <v>1.6389519312447064E-3</v>
      </c>
      <c r="F216" s="192">
        <v>0.24657331831965801</v>
      </c>
      <c r="G216" s="192">
        <v>0.64593387366071253</v>
      </c>
      <c r="H216" s="192">
        <v>1.0606867297957581E-2</v>
      </c>
      <c r="I216" s="192">
        <v>0.27052682213724499</v>
      </c>
      <c r="J216" s="205">
        <v>7.7504701488560146E-2</v>
      </c>
      <c r="M216" s="202"/>
      <c r="N216" s="197" t="s">
        <v>101</v>
      </c>
      <c r="O216" s="198">
        <v>1.3777928778835602E-3</v>
      </c>
      <c r="P216" s="199">
        <v>1.0866544008473422</v>
      </c>
      <c r="Q216" s="200">
        <v>1.2679218680835384E-3</v>
      </c>
      <c r="R216" s="200">
        <v>0.10260936941213689</v>
      </c>
      <c r="S216" s="200">
        <v>0.77256304049232483</v>
      </c>
      <c r="T216" s="200">
        <v>4.6424097579237994E-3</v>
      </c>
      <c r="U216" s="200">
        <v>0.1115009228398692</v>
      </c>
      <c r="V216" s="206">
        <v>6.1241364538652143E-2</v>
      </c>
    </row>
    <row r="217" spans="1:22" x14ac:dyDescent="0.2">
      <c r="A217" s="196"/>
      <c r="B217" s="197" t="s">
        <v>102</v>
      </c>
      <c r="C217" s="198">
        <v>1.7981688392599391E-3</v>
      </c>
      <c r="D217" s="199">
        <v>1.1609737510212044</v>
      </c>
      <c r="E217" s="200">
        <v>1.5488453874846449E-3</v>
      </c>
      <c r="F217" s="200">
        <v>0.24657331831965801</v>
      </c>
      <c r="G217" s="200">
        <v>0.65916567268866566</v>
      </c>
      <c r="H217" s="200">
        <v>1.0606867297957581E-2</v>
      </c>
      <c r="I217" s="200">
        <v>0.28626515027131882</v>
      </c>
      <c r="J217" s="206">
        <v>7.8233543558699603E-2</v>
      </c>
      <c r="M217" s="202"/>
      <c r="N217" s="197" t="s">
        <v>102</v>
      </c>
      <c r="O217" s="198">
        <v>1.3777928778835602E-3</v>
      </c>
      <c r="P217" s="199">
        <v>1.1514038012794972</v>
      </c>
      <c r="Q217" s="200">
        <v>1.1966200531494584E-3</v>
      </c>
      <c r="R217" s="200">
        <v>0.10260936941213689</v>
      </c>
      <c r="S217" s="200">
        <v>0.78673912868397067</v>
      </c>
      <c r="T217" s="200">
        <v>4.6424097579237994E-3</v>
      </c>
      <c r="U217" s="200">
        <v>0.11814481798802656</v>
      </c>
      <c r="V217" s="206">
        <v>6.1531847750072699E-2</v>
      </c>
    </row>
    <row r="218" spans="1:22" x14ac:dyDescent="0.2">
      <c r="A218" s="196"/>
      <c r="B218" s="197" t="s">
        <v>103</v>
      </c>
      <c r="C218" s="198">
        <v>1.7981688392599391E-3</v>
      </c>
      <c r="D218" s="199">
        <v>1</v>
      </c>
      <c r="E218" s="200">
        <v>1.7981688392599391E-3</v>
      </c>
      <c r="F218" s="200">
        <v>0.24657331831965801</v>
      </c>
      <c r="G218" s="200">
        <v>0.62421107354062233</v>
      </c>
      <c r="H218" s="200">
        <v>1.0606867297957581E-2</v>
      </c>
      <c r="I218" s="200">
        <v>0.24657331831965801</v>
      </c>
      <c r="J218" s="206">
        <v>7.6351753867596184E-2</v>
      </c>
      <c r="M218" s="202"/>
      <c r="N218" s="197" t="s">
        <v>103</v>
      </c>
      <c r="O218" s="198">
        <v>1.3777928778835602E-3</v>
      </c>
      <c r="P218" s="199">
        <v>1</v>
      </c>
      <c r="Q218" s="200">
        <v>1.3777928778835602E-3</v>
      </c>
      <c r="R218" s="200">
        <v>0.1026093694121369</v>
      </c>
      <c r="S218" s="200">
        <v>0.75174308620805008</v>
      </c>
      <c r="T218" s="200">
        <v>4.6424097579237994E-3</v>
      </c>
      <c r="U218" s="200">
        <v>0.10260936941213689</v>
      </c>
      <c r="V218" s="206">
        <v>6.0835828213048559E-2</v>
      </c>
    </row>
    <row r="219" spans="1:22" ht="32" x14ac:dyDescent="0.2">
      <c r="A219" s="196" t="s">
        <v>105</v>
      </c>
      <c r="B219" s="189" t="s">
        <v>100</v>
      </c>
      <c r="C219" s="190">
        <v>0.1677305703018612</v>
      </c>
      <c r="D219" s="204">
        <v>69</v>
      </c>
      <c r="E219" s="192">
        <v>2.4308778304617563E-3</v>
      </c>
      <c r="F219" s="207"/>
      <c r="G219" s="207"/>
      <c r="H219" s="207"/>
      <c r="I219" s="207"/>
      <c r="J219" s="208"/>
      <c r="M219" s="202" t="s">
        <v>105</v>
      </c>
      <c r="N219" s="197" t="s">
        <v>100</v>
      </c>
      <c r="O219" s="198">
        <v>0.29540619425981007</v>
      </c>
      <c r="P219" s="209">
        <v>66</v>
      </c>
      <c r="Q219" s="200">
        <v>4.4758514281789405E-3</v>
      </c>
      <c r="R219" s="210"/>
      <c r="S219" s="210"/>
      <c r="T219" s="210"/>
      <c r="U219" s="210"/>
      <c r="V219" s="211"/>
    </row>
    <row r="220" spans="1:22" ht="32" x14ac:dyDescent="0.2">
      <c r="A220" s="188"/>
      <c r="B220" s="189" t="s">
        <v>101</v>
      </c>
      <c r="C220" s="190">
        <v>0.1677305703018612</v>
      </c>
      <c r="D220" s="191">
        <v>25.234347947940879</v>
      </c>
      <c r="E220" s="192">
        <v>6.6469151748201998E-3</v>
      </c>
      <c r="F220" s="207"/>
      <c r="G220" s="207"/>
      <c r="H220" s="207"/>
      <c r="I220" s="207"/>
      <c r="J220" s="208"/>
      <c r="M220" s="194"/>
      <c r="N220" s="189" t="s">
        <v>101</v>
      </c>
      <c r="O220" s="190">
        <v>0.29540619425981007</v>
      </c>
      <c r="P220" s="191">
        <v>23.906396818641525</v>
      </c>
      <c r="Q220" s="192">
        <v>1.235678452511341E-2</v>
      </c>
      <c r="R220" s="207"/>
      <c r="S220" s="207"/>
      <c r="T220" s="207"/>
      <c r="U220" s="207"/>
      <c r="V220" s="208"/>
    </row>
    <row r="221" spans="1:22" x14ac:dyDescent="0.2">
      <c r="A221" s="188"/>
      <c r="B221" s="189" t="s">
        <v>102</v>
      </c>
      <c r="C221" s="190">
        <v>0.1677305703018612</v>
      </c>
      <c r="D221" s="191">
        <v>26.7023962734877</v>
      </c>
      <c r="E221" s="192">
        <v>6.2814800808119863E-3</v>
      </c>
      <c r="F221" s="207"/>
      <c r="G221" s="207"/>
      <c r="H221" s="207"/>
      <c r="I221" s="207"/>
      <c r="J221" s="208"/>
      <c r="M221" s="194"/>
      <c r="N221" s="189" t="s">
        <v>102</v>
      </c>
      <c r="O221" s="190">
        <v>0.29540619425981007</v>
      </c>
      <c r="P221" s="191">
        <v>25.330883628148936</v>
      </c>
      <c r="Q221" s="192">
        <v>1.1661898518673863E-2</v>
      </c>
      <c r="R221" s="207"/>
      <c r="S221" s="207"/>
      <c r="T221" s="207"/>
      <c r="U221" s="207"/>
      <c r="V221" s="208"/>
    </row>
    <row r="222" spans="1:22" ht="17" thickBot="1" x14ac:dyDescent="0.25">
      <c r="A222" s="212"/>
      <c r="B222" s="213" t="s">
        <v>103</v>
      </c>
      <c r="C222" s="214">
        <v>0.1677305703018612</v>
      </c>
      <c r="D222" s="215">
        <v>23</v>
      </c>
      <c r="E222" s="216">
        <v>7.2926334913852699E-3</v>
      </c>
      <c r="F222" s="217"/>
      <c r="G222" s="217"/>
      <c r="H222" s="217"/>
      <c r="I222" s="217"/>
      <c r="J222" s="218"/>
      <c r="M222" s="219"/>
      <c r="N222" s="213" t="s">
        <v>103</v>
      </c>
      <c r="O222" s="214">
        <v>0.29540619425981007</v>
      </c>
      <c r="P222" s="215">
        <v>22</v>
      </c>
      <c r="Q222" s="216">
        <v>1.3427554284536821E-2</v>
      </c>
      <c r="R222" s="217"/>
      <c r="S222" s="217"/>
      <c r="T222" s="217"/>
      <c r="U222" s="217"/>
      <c r="V222" s="218"/>
    </row>
    <row r="223" spans="1:22" ht="17" thickTop="1" x14ac:dyDescent="0.2"/>
    <row r="224" spans="1:22" x14ac:dyDescent="0.2">
      <c r="A224" s="165" t="s">
        <v>18</v>
      </c>
      <c r="B224" s="165"/>
      <c r="C224" s="165"/>
      <c r="D224" s="165"/>
      <c r="E224" s="165"/>
      <c r="F224" s="165"/>
      <c r="G224" s="165"/>
      <c r="H224" s="165"/>
      <c r="I224" s="165"/>
      <c r="M224" s="165" t="s">
        <v>18</v>
      </c>
      <c r="N224" s="165"/>
      <c r="O224" s="165"/>
      <c r="P224" s="165"/>
      <c r="Q224" s="165"/>
      <c r="R224" s="165"/>
      <c r="S224" s="165"/>
      <c r="T224" s="165"/>
      <c r="U224" s="165"/>
    </row>
    <row r="225" spans="1:25" ht="15" customHeight="1" x14ac:dyDescent="0.2">
      <c r="A225" s="166" t="s">
        <v>96</v>
      </c>
      <c r="B225" s="166" t="s">
        <v>97</v>
      </c>
      <c r="M225" s="166" t="s">
        <v>96</v>
      </c>
      <c r="N225" s="166" t="s">
        <v>97</v>
      </c>
      <c r="V225" s="220"/>
    </row>
    <row r="226" spans="1:25" ht="31" customHeight="1" thickBot="1" x14ac:dyDescent="0.25">
      <c r="A226" s="166" t="s">
        <v>106</v>
      </c>
      <c r="B226" s="166" t="s">
        <v>107</v>
      </c>
      <c r="M226" s="166" t="s">
        <v>106</v>
      </c>
      <c r="N226" s="166" t="s">
        <v>107</v>
      </c>
      <c r="V226" s="7"/>
    </row>
    <row r="227" spans="1:25" ht="36" thickTop="1" thickBot="1" x14ac:dyDescent="0.25">
      <c r="A227" s="221" t="s">
        <v>21</v>
      </c>
      <c r="B227" s="169" t="s">
        <v>22</v>
      </c>
      <c r="C227" s="170" t="s">
        <v>23</v>
      </c>
      <c r="D227" s="170" t="s">
        <v>24</v>
      </c>
      <c r="E227" s="170" t="s">
        <v>25</v>
      </c>
      <c r="F227" s="170" t="s">
        <v>26</v>
      </c>
      <c r="G227" s="170" t="s">
        <v>27</v>
      </c>
      <c r="H227" s="170" t="s">
        <v>28</v>
      </c>
      <c r="I227" s="171" t="s">
        <v>98</v>
      </c>
      <c r="M227" s="221" t="s">
        <v>21</v>
      </c>
      <c r="N227" s="169" t="s">
        <v>22</v>
      </c>
      <c r="O227" s="170" t="s">
        <v>23</v>
      </c>
      <c r="P227" s="170" t="s">
        <v>24</v>
      </c>
      <c r="Q227" s="170" t="s">
        <v>25</v>
      </c>
      <c r="R227" s="170" t="s">
        <v>26</v>
      </c>
      <c r="S227" s="170" t="s">
        <v>27</v>
      </c>
      <c r="T227" s="170" t="s">
        <v>28</v>
      </c>
      <c r="U227" s="171" t="s">
        <v>98</v>
      </c>
      <c r="V227" s="222"/>
    </row>
    <row r="228" spans="1:25" ht="17" thickTop="1" x14ac:dyDescent="0.2">
      <c r="A228" s="223" t="s">
        <v>33</v>
      </c>
      <c r="B228" s="224">
        <v>2.4095663927708109</v>
      </c>
      <c r="C228" s="177">
        <v>1</v>
      </c>
      <c r="D228" s="179">
        <v>2.4095663927708109</v>
      </c>
      <c r="E228" s="179">
        <v>153.30974222312238</v>
      </c>
      <c r="F228" s="178">
        <v>1.1798626354945909E-11</v>
      </c>
      <c r="G228" s="178">
        <v>0.86954776457620142</v>
      </c>
      <c r="H228" s="179">
        <v>153.30974222312238</v>
      </c>
      <c r="I228" s="180">
        <v>1</v>
      </c>
      <c r="M228" s="223" t="s">
        <v>33</v>
      </c>
      <c r="N228" s="224">
        <v>6.9335054392778011</v>
      </c>
      <c r="O228" s="177">
        <v>1</v>
      </c>
      <c r="P228" s="179">
        <v>6.9335054392778011</v>
      </c>
      <c r="Q228" s="179">
        <v>122.06313383048321</v>
      </c>
      <c r="R228" s="178">
        <v>1.9104687435954961E-10</v>
      </c>
      <c r="S228" s="178">
        <v>0.84728917513423629</v>
      </c>
      <c r="T228" s="179">
        <v>122.0631338304832</v>
      </c>
      <c r="U228" s="180">
        <v>1</v>
      </c>
      <c r="V228" s="225"/>
    </row>
    <row r="229" spans="1:25" x14ac:dyDescent="0.2">
      <c r="A229" s="226" t="s">
        <v>34</v>
      </c>
      <c r="B229" s="198">
        <v>1.0866587036550009E-3</v>
      </c>
      <c r="C229" s="209">
        <v>1</v>
      </c>
      <c r="D229" s="200">
        <v>1.0866587036550009E-3</v>
      </c>
      <c r="E229" s="200">
        <v>6.9139147292923947E-2</v>
      </c>
      <c r="F229" s="200">
        <v>0.79493543732999394</v>
      </c>
      <c r="G229" s="200">
        <v>2.9970406286719707E-3</v>
      </c>
      <c r="H229" s="200">
        <v>6.9139147292923947E-2</v>
      </c>
      <c r="I229" s="206">
        <v>5.731473577699131E-2</v>
      </c>
      <c r="M229" s="226" t="s">
        <v>34</v>
      </c>
      <c r="N229" s="198">
        <v>2.4599088816084128E-4</v>
      </c>
      <c r="O229" s="209">
        <v>1</v>
      </c>
      <c r="P229" s="200">
        <v>2.4599088816084128E-4</v>
      </c>
      <c r="Q229" s="200">
        <v>4.3306259677188298E-3</v>
      </c>
      <c r="R229" s="200">
        <v>0.9481254504135449</v>
      </c>
      <c r="S229" s="200">
        <v>1.9680789392467001E-4</v>
      </c>
      <c r="T229" s="200">
        <v>4.330625967718829E-3</v>
      </c>
      <c r="U229" s="206">
        <v>5.0454588006883072E-2</v>
      </c>
      <c r="V229" s="227"/>
    </row>
    <row r="230" spans="1:25" ht="17" thickBot="1" x14ac:dyDescent="0.25">
      <c r="A230" s="228" t="s">
        <v>35</v>
      </c>
      <c r="B230" s="214">
        <v>0.36149057607227603</v>
      </c>
      <c r="C230" s="229">
        <v>23</v>
      </c>
      <c r="D230" s="216">
        <v>1.5716981568359826E-2</v>
      </c>
      <c r="E230" s="217"/>
      <c r="F230" s="217"/>
      <c r="G230" s="217"/>
      <c r="H230" s="217"/>
      <c r="I230" s="218"/>
      <c r="M230" s="228" t="s">
        <v>35</v>
      </c>
      <c r="N230" s="230">
        <v>1.2496575737269664</v>
      </c>
      <c r="O230" s="229">
        <v>22</v>
      </c>
      <c r="P230" s="216">
        <v>5.6802616987589379E-2</v>
      </c>
      <c r="Q230" s="217"/>
      <c r="R230" s="217"/>
      <c r="S230" s="217"/>
      <c r="T230" s="217"/>
      <c r="U230" s="218"/>
      <c r="V230" s="231"/>
    </row>
    <row r="231" spans="1:25" ht="17" thickTop="1" x14ac:dyDescent="0.2">
      <c r="M231" s="232"/>
      <c r="N231" s="233"/>
      <c r="O231" s="234"/>
      <c r="P231" s="235"/>
      <c r="Q231" s="236"/>
      <c r="R231" s="236"/>
      <c r="S231" s="236"/>
      <c r="T231" s="236"/>
      <c r="U231" s="236"/>
      <c r="V231" s="237"/>
    </row>
    <row r="232" spans="1:25" x14ac:dyDescent="0.2">
      <c r="P232" s="232"/>
      <c r="Q232" s="233"/>
      <c r="R232" s="234"/>
      <c r="S232" s="235"/>
      <c r="T232" s="236"/>
      <c r="U232" s="236"/>
      <c r="V232" s="236"/>
      <c r="W232" s="236"/>
      <c r="X232" s="236"/>
      <c r="Y232" s="237"/>
    </row>
    <row r="233" spans="1:25" ht="24" x14ac:dyDescent="0.2">
      <c r="A233" s="164" t="s">
        <v>108</v>
      </c>
      <c r="B233" s="164"/>
      <c r="M233" s="164" t="s">
        <v>109</v>
      </c>
      <c r="N233" s="164"/>
      <c r="R233" s="234"/>
      <c r="S233" s="235"/>
      <c r="T233" s="236"/>
      <c r="U233" s="236"/>
      <c r="V233" s="236"/>
      <c r="W233" s="236"/>
      <c r="X233" s="236"/>
      <c r="Y233" s="237"/>
    </row>
    <row r="234" spans="1:25" x14ac:dyDescent="0.2">
      <c r="P234" s="232"/>
      <c r="Q234" s="233"/>
      <c r="R234" s="234"/>
      <c r="S234" s="235"/>
      <c r="T234" s="236"/>
      <c r="U234" s="236"/>
      <c r="V234" s="236"/>
      <c r="W234" s="236"/>
      <c r="X234" s="236"/>
      <c r="Y234" s="237"/>
    </row>
    <row r="235" spans="1:25" ht="15" customHeight="1" x14ac:dyDescent="0.2">
      <c r="A235" s="238" t="s">
        <v>110</v>
      </c>
      <c r="B235" s="238"/>
      <c r="C235" s="238"/>
      <c r="D235" s="238"/>
      <c r="E235" s="238"/>
      <c r="F235" s="238"/>
      <c r="G235" s="238"/>
      <c r="M235" s="239" t="s">
        <v>110</v>
      </c>
      <c r="N235" s="239"/>
      <c r="O235" s="239"/>
      <c r="P235" s="239"/>
      <c r="Q235" s="239"/>
      <c r="R235" s="239"/>
      <c r="S235" s="239"/>
      <c r="W235" s="236"/>
      <c r="X235" s="236"/>
      <c r="Y235" s="237"/>
    </row>
    <row r="236" spans="1:25" ht="33" thickBot="1" x14ac:dyDescent="0.25">
      <c r="A236" s="240" t="s">
        <v>19</v>
      </c>
      <c r="B236" s="240" t="s">
        <v>111</v>
      </c>
      <c r="M236" s="240" t="s">
        <v>19</v>
      </c>
      <c r="N236" s="240" t="s">
        <v>112</v>
      </c>
      <c r="W236" s="236"/>
      <c r="X236" s="236"/>
      <c r="Y236" s="237"/>
    </row>
    <row r="237" spans="1:25" ht="50" thickTop="1" thickBot="1" x14ac:dyDescent="0.25">
      <c r="A237" s="241" t="s">
        <v>113</v>
      </c>
      <c r="B237" s="242"/>
      <c r="C237" s="243" t="s">
        <v>22</v>
      </c>
      <c r="D237" s="244" t="s">
        <v>23</v>
      </c>
      <c r="E237" s="244" t="s">
        <v>24</v>
      </c>
      <c r="F237" s="244" t="s">
        <v>25</v>
      </c>
      <c r="G237" s="245" t="s">
        <v>26</v>
      </c>
      <c r="M237" s="246" t="s">
        <v>113</v>
      </c>
      <c r="N237" s="247"/>
      <c r="O237" s="243" t="s">
        <v>22</v>
      </c>
      <c r="P237" s="244" t="s">
        <v>23</v>
      </c>
      <c r="Q237" s="244" t="s">
        <v>24</v>
      </c>
      <c r="R237" s="244" t="s">
        <v>25</v>
      </c>
      <c r="S237" s="245" t="s">
        <v>26</v>
      </c>
      <c r="W237" s="236"/>
      <c r="X237" s="236"/>
      <c r="Y237" s="237"/>
    </row>
    <row r="238" spans="1:25" ht="33" thickTop="1" x14ac:dyDescent="0.2">
      <c r="A238" s="248" t="s">
        <v>88</v>
      </c>
      <c r="B238" s="249" t="s">
        <v>30</v>
      </c>
      <c r="C238" s="250" t="s">
        <v>114</v>
      </c>
      <c r="D238" s="251">
        <v>1</v>
      </c>
      <c r="E238" s="252">
        <v>1.3750603862905358E-2</v>
      </c>
      <c r="F238" s="253">
        <v>1.4257661075985226</v>
      </c>
      <c r="G238" s="254">
        <v>0.24462671674392972</v>
      </c>
      <c r="M238" s="255" t="s">
        <v>88</v>
      </c>
      <c r="N238" s="249" t="s">
        <v>30</v>
      </c>
      <c r="O238" s="250" t="s">
        <v>115</v>
      </c>
      <c r="P238" s="251">
        <v>1</v>
      </c>
      <c r="Q238" s="252">
        <v>1.8221217927749611E-2</v>
      </c>
      <c r="R238" s="253">
        <v>2.1181938509385461</v>
      </c>
      <c r="S238" s="254">
        <v>0.15968018505625853</v>
      </c>
      <c r="W238" s="236"/>
      <c r="X238" s="236"/>
      <c r="Y238" s="237"/>
    </row>
    <row r="239" spans="1:25" x14ac:dyDescent="0.2">
      <c r="A239" s="248"/>
      <c r="B239" s="256" t="s">
        <v>33</v>
      </c>
      <c r="C239" s="257">
        <v>3.5657223256352304</v>
      </c>
      <c r="D239" s="258">
        <v>1</v>
      </c>
      <c r="E239" s="259">
        <v>3.5657223256352304</v>
      </c>
      <c r="F239" s="259">
        <v>369.72092947225099</v>
      </c>
      <c r="G239" s="260">
        <v>1.138389797014749E-15</v>
      </c>
      <c r="M239" s="255"/>
      <c r="N239" s="256" t="s">
        <v>33</v>
      </c>
      <c r="O239" s="257">
        <v>5.877091103700872</v>
      </c>
      <c r="P239" s="258">
        <v>1</v>
      </c>
      <c r="Q239" s="259">
        <v>5.877091103700872</v>
      </c>
      <c r="R239" s="259">
        <v>683.20450842674791</v>
      </c>
      <c r="S239" s="260">
        <v>4.6481496513490295E-18</v>
      </c>
      <c r="W239" s="236"/>
      <c r="X239" s="236"/>
      <c r="Y239" s="237"/>
    </row>
    <row r="240" spans="1:25" x14ac:dyDescent="0.2">
      <c r="A240" s="261"/>
      <c r="B240" s="262" t="s">
        <v>34</v>
      </c>
      <c r="C240" s="263">
        <v>1.3750603862905433E-2</v>
      </c>
      <c r="D240" s="264">
        <v>1</v>
      </c>
      <c r="E240" s="265">
        <v>1.3750603862905433E-2</v>
      </c>
      <c r="F240" s="266">
        <v>1.4257661075985304</v>
      </c>
      <c r="G240" s="267">
        <v>0.24462671674392819</v>
      </c>
      <c r="M240" s="268"/>
      <c r="N240" s="262" t="s">
        <v>34</v>
      </c>
      <c r="O240" s="263">
        <v>1.822121792774949E-2</v>
      </c>
      <c r="P240" s="264">
        <v>1</v>
      </c>
      <c r="Q240" s="265">
        <v>1.822121792774949E-2</v>
      </c>
      <c r="R240" s="266">
        <v>2.1181938509385319</v>
      </c>
      <c r="S240" s="267">
        <v>0.15968018505625986</v>
      </c>
      <c r="W240" s="236"/>
      <c r="X240" s="236"/>
      <c r="Y240" s="237"/>
    </row>
    <row r="241" spans="1:25" x14ac:dyDescent="0.2">
      <c r="A241" s="261"/>
      <c r="B241" s="249" t="s">
        <v>35</v>
      </c>
      <c r="C241" s="269">
        <v>0.2218203162224972</v>
      </c>
      <c r="D241" s="251">
        <v>23</v>
      </c>
      <c r="E241" s="252">
        <v>9.6443615748911821E-3</v>
      </c>
      <c r="F241" s="270"/>
      <c r="G241" s="271"/>
      <c r="M241" s="268"/>
      <c r="N241" s="249" t="s">
        <v>35</v>
      </c>
      <c r="O241" s="269">
        <v>0.18924934289317866</v>
      </c>
      <c r="P241" s="251">
        <v>22</v>
      </c>
      <c r="Q241" s="252">
        <v>8.602242858780848E-3</v>
      </c>
      <c r="R241" s="270"/>
      <c r="S241" s="271"/>
      <c r="W241" s="236"/>
      <c r="X241" s="236"/>
      <c r="Y241" s="237"/>
    </row>
    <row r="242" spans="1:25" x14ac:dyDescent="0.2">
      <c r="A242" s="261"/>
      <c r="B242" s="249" t="s">
        <v>36</v>
      </c>
      <c r="C242" s="272">
        <v>3.858175836599318</v>
      </c>
      <c r="D242" s="251">
        <v>25</v>
      </c>
      <c r="E242" s="270"/>
      <c r="F242" s="270"/>
      <c r="G242" s="271"/>
      <c r="M242" s="268"/>
      <c r="N242" s="249" t="s">
        <v>36</v>
      </c>
      <c r="O242" s="272">
        <v>6.3030530679017716</v>
      </c>
      <c r="P242" s="251">
        <v>24</v>
      </c>
      <c r="Q242" s="270"/>
      <c r="R242" s="270"/>
      <c r="S242" s="271"/>
      <c r="W242" s="236"/>
      <c r="X242" s="236"/>
      <c r="Y242" s="237"/>
    </row>
    <row r="243" spans="1:25" ht="33" thickBot="1" x14ac:dyDescent="0.25">
      <c r="A243" s="273"/>
      <c r="B243" s="274" t="s">
        <v>37</v>
      </c>
      <c r="C243" s="275">
        <v>0.23557092008540256</v>
      </c>
      <c r="D243" s="276">
        <v>24</v>
      </c>
      <c r="E243" s="277"/>
      <c r="F243" s="277"/>
      <c r="G243" s="278"/>
      <c r="M243" s="279"/>
      <c r="N243" s="274" t="s">
        <v>37</v>
      </c>
      <c r="O243" s="275">
        <v>0.20747056082092827</v>
      </c>
      <c r="P243" s="276">
        <v>23</v>
      </c>
      <c r="Q243" s="277"/>
      <c r="R243" s="277"/>
      <c r="S243" s="278"/>
      <c r="W243" s="236"/>
      <c r="X243" s="236"/>
      <c r="Y243" s="237"/>
    </row>
    <row r="244" spans="1:25" ht="17" thickTop="1" x14ac:dyDescent="0.2">
      <c r="P244" s="232"/>
      <c r="Q244" s="233"/>
      <c r="R244" s="234"/>
      <c r="S244" s="235"/>
      <c r="T244" s="236"/>
      <c r="U244" s="236"/>
      <c r="V244" s="236"/>
      <c r="W244" s="236"/>
      <c r="X244" s="236"/>
      <c r="Y244" s="237"/>
    </row>
    <row r="245" spans="1:25" x14ac:dyDescent="0.2">
      <c r="P245" s="232"/>
      <c r="Q245" s="233"/>
      <c r="R245" s="234"/>
      <c r="S245" s="235"/>
      <c r="T245" s="236"/>
      <c r="U245" s="236"/>
      <c r="V245" s="236"/>
      <c r="W245" s="236"/>
      <c r="X245" s="236"/>
      <c r="Y245" s="237"/>
    </row>
    <row r="246" spans="1:25" x14ac:dyDescent="0.2">
      <c r="P246" s="232"/>
      <c r="Q246" s="233"/>
      <c r="R246" s="234"/>
      <c r="S246" s="235"/>
      <c r="T246" s="236"/>
      <c r="U246" s="236"/>
      <c r="V246" s="236"/>
      <c r="W246" s="236"/>
      <c r="X246" s="236"/>
      <c r="Y246" s="237"/>
    </row>
    <row r="247" spans="1:25" x14ac:dyDescent="0.2">
      <c r="P247" s="280"/>
      <c r="Q247" s="281"/>
      <c r="R247" s="282"/>
      <c r="S247" s="283"/>
      <c r="T247" s="284"/>
      <c r="U247" s="285"/>
      <c r="V247" s="285"/>
      <c r="W247" s="285"/>
      <c r="X247" s="285"/>
      <c r="Y247" s="227"/>
    </row>
    <row r="248" spans="1:25" x14ac:dyDescent="0.2">
      <c r="P248" s="232"/>
      <c r="Q248" s="233"/>
      <c r="R248" s="234"/>
      <c r="S248" s="235"/>
      <c r="T248" s="236"/>
      <c r="U248" s="236"/>
      <c r="V248" s="236"/>
      <c r="W248" s="236"/>
      <c r="X248" s="236"/>
      <c r="Y248" s="237"/>
    </row>
  </sheetData>
  <mergeCells count="21">
    <mergeCell ref="A235:G235"/>
    <mergeCell ref="A237:B237"/>
    <mergeCell ref="A238:A243"/>
    <mergeCell ref="A215:A218"/>
    <mergeCell ref="A219:A222"/>
    <mergeCell ref="A224:I224"/>
    <mergeCell ref="M224:U224"/>
    <mergeCell ref="A233:B233"/>
    <mergeCell ref="M233:N233"/>
    <mergeCell ref="A206:B206"/>
    <mergeCell ref="M206:N206"/>
    <mergeCell ref="A208:J208"/>
    <mergeCell ref="M208:V208"/>
    <mergeCell ref="A210:B210"/>
    <mergeCell ref="A211:A214"/>
    <mergeCell ref="A55:I55"/>
    <mergeCell ref="L55:T55"/>
    <mergeCell ref="A138:I138"/>
    <mergeCell ref="L138:T138"/>
    <mergeCell ref="A151:I151"/>
    <mergeCell ref="L151:T151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4A,4B &amp; 4D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Rayport</dc:creator>
  <cp:lastModifiedBy>Stephen Rayport</cp:lastModifiedBy>
  <dcterms:created xsi:type="dcterms:W3CDTF">2017-06-25T22:37:12Z</dcterms:created>
  <dcterms:modified xsi:type="dcterms:W3CDTF">2017-06-25T22:37:23Z</dcterms:modified>
</cp:coreProperties>
</file>