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640" yWindow="1180" windowWidth="28160" windowHeight="16880" tabRatio="500"/>
  </bookViews>
  <sheets>
    <sheet name="Figure 6 - Supp 3A &amp; B" sheetId="1" r:id="rId1"/>
    <sheet name="Figure 6 - Supp 3C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8" i="2" l="1"/>
  <c r="J28" i="2"/>
  <c r="H28" i="2"/>
  <c r="E28" i="2"/>
  <c r="D28" i="2"/>
  <c r="B28" i="2"/>
  <c r="K27" i="2"/>
  <c r="J27" i="2"/>
  <c r="E27" i="2"/>
  <c r="D27" i="2"/>
  <c r="K16" i="2"/>
  <c r="J16" i="2"/>
  <c r="H16" i="2"/>
  <c r="E16" i="2"/>
  <c r="D16" i="2"/>
  <c r="B16" i="2"/>
  <c r="K15" i="2"/>
  <c r="J15" i="2"/>
  <c r="E15" i="2"/>
  <c r="D15" i="2"/>
  <c r="AA271" i="1"/>
  <c r="Z271" i="1"/>
  <c r="AA258" i="1"/>
  <c r="Z258" i="1"/>
  <c r="N61" i="1"/>
  <c r="M61" i="1"/>
  <c r="N60" i="1"/>
  <c r="M60" i="1"/>
  <c r="N59" i="1"/>
  <c r="M59" i="1"/>
  <c r="J45" i="1"/>
  <c r="I45" i="1"/>
  <c r="H45" i="1"/>
  <c r="G45" i="1"/>
  <c r="F45" i="1"/>
  <c r="E45" i="1"/>
  <c r="J44" i="1"/>
  <c r="I44" i="1"/>
  <c r="H44" i="1"/>
  <c r="G44" i="1"/>
  <c r="F44" i="1"/>
  <c r="E44" i="1"/>
  <c r="J25" i="1"/>
  <c r="I25" i="1"/>
  <c r="H25" i="1"/>
  <c r="G25" i="1"/>
  <c r="F25" i="1"/>
  <c r="E25" i="1"/>
  <c r="J24" i="1"/>
  <c r="I24" i="1"/>
  <c r="H24" i="1"/>
  <c r="G24" i="1"/>
  <c r="F24" i="1"/>
  <c r="E24" i="1"/>
</calcChain>
</file>

<file path=xl/sharedStrings.xml><?xml version="1.0" encoding="utf-8"?>
<sst xmlns="http://schemas.openxmlformats.org/spreadsheetml/2006/main" count="1717" uniqueCount="157">
  <si>
    <t xml:space="preserve"> deltaGLS1 HET mice - Novelty-Induced Locomotion and Amphetamine Sensitization</t>
  </si>
  <si>
    <t>Novelty-induced locomotion - Figure 6 Suppl 3A</t>
  </si>
  <si>
    <t>Cage</t>
  </si>
  <si>
    <t>Mouse ID</t>
  </si>
  <si>
    <t>Genotype</t>
  </si>
  <si>
    <t>Drug treatment</t>
  </si>
  <si>
    <t>BM bin1</t>
  </si>
  <si>
    <t>BM bin2</t>
  </si>
  <si>
    <t>BM bin3</t>
  </si>
  <si>
    <t>BM bin4</t>
  </si>
  <si>
    <t>BM bin5</t>
  </si>
  <si>
    <t>BM bin6</t>
  </si>
  <si>
    <t>CTRL</t>
  </si>
  <si>
    <t>to be AMPH</t>
  </si>
  <si>
    <t>SAL</t>
  </si>
  <si>
    <t>AVG</t>
    <phoneticPr fontId="0" type="noConversion"/>
  </si>
  <si>
    <t>n=18</t>
  </si>
  <si>
    <t>SEM</t>
    <phoneticPr fontId="0" type="noConversion"/>
  </si>
  <si>
    <t>HET</t>
  </si>
  <si>
    <t>cHET</t>
  </si>
  <si>
    <t>n=17</t>
  </si>
  <si>
    <t>STATISTICS</t>
  </si>
  <si>
    <t>Figure 6—figure supplement 3A (deltaGLS1 mice Novelty induced locomotion) - RM ANOVA 2(genotype) x 6 (bins of 10min)</t>
  </si>
  <si>
    <t>Tests of Within-Subjects Effects</t>
  </si>
  <si>
    <t xml:space="preserve">Measure: </t>
  </si>
  <si>
    <t>MEASURE_1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</si>
  <si>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</si>
  <si>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</si>
  <si>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</si>
  <si>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</si>
  <si>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</si>
  <si>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</si>
  <si>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</si>
  <si>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</si>
  <si>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a</t>
    </r>
  </si>
  <si>
    <t>bins</t>
  </si>
  <si>
    <t>Sphericity Assumed</t>
  </si>
  <si>
    <t>Greenhouse-Geisser</t>
  </si>
  <si>
    <t>Huynh-Feldt</t>
  </si>
  <si>
    <t>Partial Eta square</t>
  </si>
  <si>
    <t xml:space="preserve">Power </t>
  </si>
  <si>
    <t>Lower-bound</t>
  </si>
  <si>
    <t>bins * genotype</t>
  </si>
  <si>
    <t>bins*genotype</t>
  </si>
  <si>
    <t>genotype</t>
  </si>
  <si>
    <t>Error(bins)</t>
  </si>
  <si>
    <t>Tests of Between-Subjects Effects</t>
  </si>
  <si>
    <t xml:space="preserve">Transformed Variable: </t>
  </si>
  <si>
    <t>Average</t>
  </si>
  <si>
    <t>Intercept</t>
  </si>
  <si>
    <t>Error</t>
  </si>
  <si>
    <t>Amphetamine Sensitization - Figure 6 Suppl 3B</t>
  </si>
  <si>
    <t>Habituation/Saline 1 DAY 1</t>
  </si>
  <si>
    <t>Habituation/Saline 2 DAY 2</t>
  </si>
  <si>
    <t>AMPH 1 DAY 3</t>
  </si>
  <si>
    <t>AMPH 2 DAY 4</t>
  </si>
  <si>
    <t>AMPH 3 DAY 5</t>
  </si>
  <si>
    <t>AMPH 4 DAY 6</t>
  </si>
  <si>
    <t>AMPH 5 DAY 7</t>
  </si>
  <si>
    <t>Amphetamine Challenge 1 DAY 19</t>
  </si>
  <si>
    <t>Amphetamine Challenge 2 DAY 23</t>
  </si>
  <si>
    <t>VEHICLE (to be AMPHETAMINE 2.5 mg/kg)</t>
  </si>
  <si>
    <t>Total Locomotion counts (90 min)</t>
  </si>
  <si>
    <t>AMPH</t>
  </si>
  <si>
    <t>AVG</t>
  </si>
  <si>
    <t>n=11</t>
  </si>
  <si>
    <t>SEM</t>
  </si>
  <si>
    <t>n=10</t>
  </si>
  <si>
    <t>VEHICLE</t>
    <phoneticPr fontId="0" type="noConversion"/>
  </si>
  <si>
    <t>VEHICLE</t>
  </si>
  <si>
    <t>Drug treatment</t>
    <phoneticPr fontId="0" type="noConversion"/>
  </si>
  <si>
    <t>n=7</t>
  </si>
  <si>
    <t xml:space="preserve">Figure 6—figure supplement 3B (deltaGLS1 mice Amph Sensitization) - RM ANOVA </t>
  </si>
  <si>
    <t>Habituation (VEH) 2 Days</t>
  </si>
  <si>
    <t>Sensitization 5 Days</t>
  </si>
  <si>
    <t>Sensitization DAY3 AMPH1</t>
  </si>
  <si>
    <t>Sensitization DAY4 AMPH2</t>
  </si>
  <si>
    <t>Sensitization DAY5 AMPH3</t>
  </si>
  <si>
    <t>Sensitization DAY6 AMPH4</t>
  </si>
  <si>
    <t>Sensitization DAY7 AMPH5</t>
  </si>
  <si>
    <t xml:space="preserve">Dependent Variable: </t>
  </si>
  <si>
    <t>AMPH1</t>
  </si>
  <si>
    <t>AMPH2</t>
  </si>
  <si>
    <t>AMPH3</t>
  </si>
  <si>
    <t>AMPH5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</si>
  <si>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b</t>
    </r>
  </si>
  <si>
    <t>AMPH4</t>
  </si>
  <si>
    <t>days</t>
  </si>
  <si>
    <t>Corrected Model</t>
  </si>
  <si>
    <r>
      <rPr>
        <sz val="12"/>
        <color rgb="FF000000"/>
        <rFont val="Arial"/>
        <family val="2"/>
      </rPr>
      <t>3981993231.048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</si>
  <si>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3721256038.269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</si>
  <si>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5966513183.832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</si>
  <si>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6484302332.534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</si>
  <si>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5561827527.075</t>
    </r>
    <r>
      <rPr>
        <vertAlign val="superscript"/>
        <sz val="12"/>
        <color rgb="FF000000"/>
        <rFont val="Arial"/>
      </rPr>
      <t>a</t>
    </r>
  </si>
  <si>
    <t>treatment</t>
  </si>
  <si>
    <t>days * genotype</t>
  </si>
  <si>
    <t>genotype * treatment</t>
  </si>
  <si>
    <t>Total</t>
  </si>
  <si>
    <t>Corrected Total</t>
  </si>
  <si>
    <t>days * treatment</t>
  </si>
  <si>
    <t>Sensitization DAY3 AMPH1 - within drug treatment groups</t>
  </si>
  <si>
    <t>Sensitization DAY5 AMPH3 - within drug treatment groups</t>
  </si>
  <si>
    <t>Sensitization DAY6 AMPH4 - within drug treatment groups</t>
  </si>
  <si>
    <t>Sensitization DAY7 AMPH5 - within drug treatment groups</t>
  </si>
  <si>
    <t>days * genotype  *  treatment</t>
  </si>
  <si>
    <t>treatment = AMPH</t>
  </si>
  <si>
    <r>
      <rPr>
        <sz val="12"/>
        <color rgb="FF000000"/>
        <rFont val="Arial Bold"/>
      </rPr>
      <t>Tests of Between-Subjects Effects</t>
    </r>
    <r>
      <rPr>
        <vertAlign val="superscript"/>
        <sz val="12"/>
        <color rgb="FF000000"/>
        <rFont val="Arial Bold"/>
      </rPr>
      <t>a</t>
    </r>
  </si>
  <si>
    <t>Error(days)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</si>
  <si>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c</t>
    </r>
  </si>
  <si>
    <r>
      <rPr>
        <sz val="12"/>
        <color rgb="FF000000"/>
        <rFont val="Arial"/>
        <family val="2"/>
      </rPr>
      <t>673713725.143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</si>
  <si>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734110458.671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</si>
  <si>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640913318.028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</si>
  <si>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612079702.134</t>
    </r>
    <r>
      <rPr>
        <vertAlign val="superscript"/>
        <sz val="12"/>
        <color rgb="FF000000"/>
        <rFont val="Arial"/>
      </rPr>
      <t>b</t>
    </r>
  </si>
  <si>
    <t>treatment = SAL</t>
  </si>
  <si>
    <r>
      <rPr>
        <sz val="12"/>
        <color rgb="FF000000"/>
        <rFont val="Arial"/>
        <family val="2"/>
      </rPr>
      <t>2141898.286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</si>
  <si>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11243008.286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</si>
  <si>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763778.571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</si>
  <si>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448574.000</t>
    </r>
    <r>
      <rPr>
        <vertAlign val="superscript"/>
        <sz val="12"/>
        <color rgb="FF000000"/>
        <rFont val="Arial"/>
      </rPr>
      <t>b</t>
    </r>
  </si>
  <si>
    <t xml:space="preserve">Figure 6—figure supplement 3B (deltaGLS1 mice Challenge DAYS) - one-way ANOVA </t>
  </si>
  <si>
    <t>Challenge 1</t>
  </si>
  <si>
    <t>Challenge 2</t>
  </si>
  <si>
    <t>CHALL1</t>
  </si>
  <si>
    <t>CHALL2</t>
  </si>
  <si>
    <r>
      <rPr>
        <sz val="12"/>
        <color rgb="FF000000"/>
        <rFont val="Arial"/>
        <family val="2"/>
      </rPr>
      <t>641469093.278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</si>
  <si>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538475281.687</t>
    </r>
    <r>
      <rPr>
        <vertAlign val="superscript"/>
        <sz val="12"/>
        <color rgb="FF000000"/>
        <rFont val="Arial"/>
      </rPr>
      <t>a</t>
    </r>
  </si>
  <si>
    <t>Challenge 2 within drug treatment groups</t>
  </si>
  <si>
    <t>Challenge 2 within genotype groups</t>
  </si>
  <si>
    <t>genotype = CTRL</t>
  </si>
  <si>
    <r>
      <rPr>
        <sz val="12"/>
        <color rgb="FF000000"/>
        <rFont val="Arial"/>
        <family val="2"/>
      </rPr>
      <t>236709789.039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</si>
  <si>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430571212.193</t>
    </r>
    <r>
      <rPr>
        <vertAlign val="superscript"/>
        <sz val="12"/>
        <color rgb="FF000000"/>
        <rFont val="Arial"/>
      </rPr>
      <t>b</t>
    </r>
  </si>
  <si>
    <t>genotype = HET</t>
  </si>
  <si>
    <r>
      <rPr>
        <sz val="12"/>
        <color rgb="FF000000"/>
        <rFont val="Arial"/>
        <family val="2"/>
      </rPr>
      <t>13174540.071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</si>
  <si>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7729540.041</t>
    </r>
    <r>
      <rPr>
        <vertAlign val="superscript"/>
        <sz val="12"/>
        <color rgb="FF000000"/>
        <rFont val="Arial"/>
      </rPr>
      <t>b</t>
    </r>
  </si>
  <si>
    <t>During CS presentation  within genotypes</t>
  </si>
  <si>
    <t>freezingPERC</t>
  </si>
  <si>
    <r>
      <rPr>
        <sz val="12"/>
        <color rgb="FF000000"/>
        <rFont val="Arial"/>
        <family val="2"/>
      </rPr>
      <t>25.578</t>
    </r>
    <r>
      <rPr>
        <vertAlign val="superscript"/>
        <sz val="12"/>
        <color rgb="FF000000"/>
        <rFont val="Arial"/>
      </rPr>
      <t>b</t>
    </r>
  </si>
  <si>
    <t>ToneExposure</t>
  </si>
  <si>
    <t>preexposure</t>
  </si>
  <si>
    <r>
      <rPr>
        <sz val="12"/>
        <color rgb="FF000000"/>
        <rFont val="Arial"/>
        <family val="2"/>
      </rPr>
      <t>4222.876</t>
    </r>
    <r>
      <rPr>
        <vertAlign val="superscript"/>
        <sz val="12"/>
        <color rgb="FF000000"/>
        <rFont val="Arial"/>
      </rPr>
      <t>b</t>
    </r>
  </si>
  <si>
    <t xml:space="preserve"> deltaGLS1 HET Latent Inhibition</t>
  </si>
  <si>
    <t xml:space="preserve">Tone Fear Conditioning - Day 3 </t>
  </si>
  <si>
    <t>mouse ID</t>
  </si>
  <si>
    <t>Training</t>
  </si>
  <si>
    <t>Freezing (%)  Pre-CS</t>
  </si>
  <si>
    <t>Freezing (%)  During CS</t>
  </si>
  <si>
    <t>NPE</t>
  </si>
  <si>
    <t>PE</t>
  </si>
  <si>
    <t>M9lostag</t>
  </si>
  <si>
    <t>M15lostag</t>
  </si>
  <si>
    <t>n=</t>
  </si>
  <si>
    <t xml:space="preserve">HET </t>
  </si>
  <si>
    <t xml:space="preserve">Figure 6—figure supplement 3C (deltaGLS1 mice latent inhibition) - two-way ANOVA 2(genotype) x 2 (treatment) </t>
  </si>
  <si>
    <t xml:space="preserve">Pre-CS presentation </t>
  </si>
  <si>
    <t xml:space="preserve">During CS presentation </t>
  </si>
  <si>
    <r>
      <rPr>
        <sz val="12"/>
        <color rgb="FF000000"/>
        <rFont val="Arial"/>
        <family val="2"/>
      </rPr>
      <t>492.478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</si>
  <si>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4359.809</t>
    </r>
    <r>
      <rPr>
        <vertAlign val="superscript"/>
        <sz val="12"/>
        <color rgb="FF000000"/>
        <rFont val="Arial"/>
      </rPr>
      <t>b</t>
    </r>
  </si>
  <si>
    <t>genotype * ToneExposure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</si>
</sst>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0.000"/>
    <numFmt numFmtId="165" formatCode="###0"/>
    <numFmt numFmtId="166" formatCode="####.000"/>
    <numFmt numFmtId="167" formatCode="0.000"/>
    <numFmt numFmtId="168" formatCode="0.0"/>
  </numFmts>
  <fonts count="2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20"/>
      <name val="Verdana"/>
    </font>
    <font>
      <sz val="22"/>
      <name val="Verdana"/>
    </font>
    <font>
      <b/>
      <sz val="14"/>
      <name val="Verdana"/>
    </font>
    <font>
      <sz val="10"/>
      <name val="Verdana"/>
    </font>
    <font>
      <b/>
      <sz val="26"/>
      <color theme="9" tint="-0.249977111117893"/>
      <name val="Calibri"/>
      <scheme val="minor"/>
    </font>
    <font>
      <b/>
      <sz val="18"/>
      <color rgb="FF4A86E8"/>
      <name val="Calibri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 Bold"/>
      <family val="2"/>
    </font>
    <font>
      <sz val="12"/>
      <color rgb="FF000000"/>
      <name val="Arial"/>
      <family val="2"/>
    </font>
    <font>
      <vertAlign val="superscript"/>
      <sz val="12"/>
      <color rgb="FF000000"/>
      <name val="Arial"/>
    </font>
    <font>
      <sz val="12"/>
      <color theme="1"/>
      <name val="Arial"/>
    </font>
    <font>
      <sz val="14"/>
      <name val="Verdana"/>
    </font>
    <font>
      <sz val="12"/>
      <color rgb="FF000000"/>
      <name val="Calibri"/>
      <family val="2"/>
      <scheme val="minor"/>
    </font>
    <font>
      <b/>
      <sz val="18"/>
      <name val="Calibri"/>
      <scheme val="minor"/>
    </font>
    <font>
      <b/>
      <sz val="18"/>
      <color rgb="FF000000"/>
      <name val="Arial Bold"/>
      <family val="2"/>
    </font>
    <font>
      <sz val="12"/>
      <color rgb="FF000000"/>
      <name val="Arial Bold"/>
    </font>
    <font>
      <vertAlign val="superscript"/>
      <sz val="12"/>
      <color rgb="FF000000"/>
      <name val="Arial Bold"/>
    </font>
    <font>
      <sz val="12"/>
      <name val="Calibri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indexed="46"/>
        <bgColor indexed="64"/>
      </patternFill>
    </fill>
    <fill>
      <patternFill patternType="solid">
        <fgColor rgb="FFCC99FF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rgb="FF000000"/>
      </right>
      <top style="medium">
        <color auto="1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auto="1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ck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ck">
        <color rgb="FF000000"/>
      </bottom>
      <diagonal/>
    </border>
    <border>
      <left style="medium">
        <color auto="1"/>
      </left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 style="medium">
        <color auto="1"/>
      </right>
      <top style="thick">
        <color rgb="FF000000"/>
      </top>
      <bottom/>
      <diagonal/>
    </border>
    <border>
      <left style="medium">
        <color auto="1"/>
      </left>
      <right style="thick">
        <color rgb="FF000000"/>
      </right>
      <top/>
      <bottom/>
      <diagonal/>
    </border>
    <border>
      <left style="thin">
        <color rgb="FF000000"/>
      </left>
      <right style="medium">
        <color auto="1"/>
      </right>
      <top/>
      <bottom/>
      <diagonal/>
    </border>
    <border>
      <left style="medium">
        <color auto="1"/>
      </left>
      <right style="thick">
        <color rgb="FF000000"/>
      </right>
      <top/>
      <bottom style="medium">
        <color auto="1"/>
      </bottom>
      <diagonal/>
    </border>
    <border>
      <left style="thick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medium">
        <color auto="1"/>
      </right>
      <top/>
      <bottom style="medium">
        <color auto="1"/>
      </bottom>
      <diagonal/>
    </border>
  </borders>
  <cellStyleXfs count="1799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340">
    <xf numFmtId="0" fontId="0" fillId="0" borderId="0" xfId="0"/>
    <xf numFmtId="0" fontId="2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1" fontId="0" fillId="5" borderId="0" xfId="0" applyNumberFormat="1" applyFill="1"/>
    <xf numFmtId="0" fontId="5" fillId="0" borderId="0" xfId="0" applyFont="1"/>
    <xf numFmtId="0" fontId="5" fillId="0" borderId="0" xfId="0" applyFont="1" applyAlignment="1">
      <alignment horizontal="right"/>
    </xf>
    <xf numFmtId="0" fontId="0" fillId="6" borderId="0" xfId="0" applyFill="1" applyAlignment="1">
      <alignment horizontal="center"/>
    </xf>
    <xf numFmtId="1" fontId="0" fillId="6" borderId="0" xfId="0" applyNumberFormat="1" applyFill="1"/>
    <xf numFmtId="0" fontId="6" fillId="0" borderId="0" xfId="0" applyFont="1"/>
    <xf numFmtId="1" fontId="0" fillId="0" borderId="0" xfId="0" applyNumberFormat="1" applyAlignment="1">
      <alignment horizontal="center"/>
    </xf>
    <xf numFmtId="0" fontId="7" fillId="7" borderId="0" xfId="0" applyFont="1" applyFill="1"/>
    <xf numFmtId="0" fontId="0" fillId="7" borderId="0" xfId="0" applyFill="1"/>
    <xf numFmtId="0" fontId="9" fillId="0" borderId="0" xfId="1" applyFont="1" applyFill="1" applyBorder="1" applyAlignment="1">
      <alignment horizontal="center" vertical="center" wrapText="1"/>
    </xf>
    <xf numFmtId="0" fontId="0" fillId="0" borderId="0" xfId="0" applyBorder="1"/>
    <xf numFmtId="0" fontId="10" fillId="8" borderId="0" xfId="2" applyFont="1" applyFill="1" applyBorder="1" applyAlignment="1">
      <alignment horizontal="left" vertical="center" wrapText="1"/>
    </xf>
    <xf numFmtId="0" fontId="10" fillId="0" borderId="4" xfId="3" applyFont="1" applyFill="1" applyBorder="1" applyAlignment="1">
      <alignment horizontal="left" wrapText="1"/>
    </xf>
    <xf numFmtId="0" fontId="10" fillId="0" borderId="5" xfId="4" applyFont="1" applyFill="1" applyBorder="1" applyAlignment="1">
      <alignment horizontal="left" wrapText="1"/>
    </xf>
    <xf numFmtId="0" fontId="10" fillId="0" borderId="6" xfId="5" applyFont="1" applyFill="1" applyBorder="1" applyAlignment="1">
      <alignment horizontal="center" wrapText="1"/>
    </xf>
    <xf numFmtId="0" fontId="10" fillId="0" borderId="7" xfId="6" applyFont="1" applyFill="1" applyBorder="1" applyAlignment="1">
      <alignment horizontal="center" wrapText="1"/>
    </xf>
    <xf numFmtId="0" fontId="10" fillId="0" borderId="8" xfId="7" applyFont="1" applyFill="1" applyBorder="1" applyAlignment="1">
      <alignment horizontal="center" wrapText="1"/>
    </xf>
    <xf numFmtId="0" fontId="10" fillId="0" borderId="9" xfId="8" applyFont="1" applyFill="1" applyBorder="1" applyAlignment="1">
      <alignment horizontal="left" vertical="top" wrapText="1"/>
    </xf>
    <xf numFmtId="0" fontId="10" fillId="0" borderId="10" xfId="9" applyFont="1" applyFill="1" applyBorder="1" applyAlignment="1">
      <alignment horizontal="left" vertical="top" wrapText="1"/>
    </xf>
    <xf numFmtId="164" fontId="10" fillId="9" borderId="11" xfId="10" applyNumberFormat="1" applyFont="1" applyFill="1" applyBorder="1" applyAlignment="1">
      <alignment horizontal="right" vertical="center"/>
    </xf>
    <xf numFmtId="165" fontId="10" fillId="9" borderId="12" xfId="11" applyNumberFormat="1" applyFont="1" applyFill="1" applyBorder="1" applyAlignment="1">
      <alignment horizontal="right" vertical="center"/>
    </xf>
    <xf numFmtId="164" fontId="10" fillId="9" borderId="12" xfId="12" applyNumberFormat="1" applyFont="1" applyFill="1" applyBorder="1" applyAlignment="1">
      <alignment horizontal="right" vertical="center"/>
    </xf>
    <xf numFmtId="166" fontId="10" fillId="9" borderId="12" xfId="13" applyNumberFormat="1" applyFont="1" applyFill="1" applyBorder="1" applyAlignment="1">
      <alignment horizontal="right" vertical="center"/>
    </xf>
    <xf numFmtId="164" fontId="10" fillId="9" borderId="13" xfId="14" applyNumberFormat="1" applyFont="1" applyFill="1" applyBorder="1" applyAlignment="1">
      <alignment horizontal="right" vertical="center"/>
    </xf>
    <xf numFmtId="0" fontId="10" fillId="0" borderId="14" xfId="15" applyFont="1" applyFill="1" applyBorder="1" applyAlignment="1">
      <alignment horizontal="left" vertical="top" wrapText="1"/>
    </xf>
    <xf numFmtId="0" fontId="10" fillId="0" borderId="15" xfId="16" applyFont="1" applyFill="1" applyBorder="1" applyAlignment="1">
      <alignment horizontal="left" vertical="top" wrapText="1"/>
    </xf>
    <xf numFmtId="164" fontId="10" fillId="0" borderId="16" xfId="17" applyNumberFormat="1" applyFont="1" applyFill="1" applyBorder="1" applyAlignment="1">
      <alignment horizontal="right" vertical="center"/>
    </xf>
    <xf numFmtId="164" fontId="10" fillId="0" borderId="17" xfId="18" applyNumberFormat="1" applyFont="1" applyFill="1" applyBorder="1" applyAlignment="1">
      <alignment horizontal="right" vertical="center"/>
    </xf>
    <xf numFmtId="166" fontId="10" fillId="0" borderId="17" xfId="19" applyNumberFormat="1" applyFont="1" applyFill="1" applyBorder="1" applyAlignment="1">
      <alignment horizontal="right" vertical="center"/>
    </xf>
    <xf numFmtId="164" fontId="10" fillId="0" borderId="18" xfId="20" applyNumberFormat="1" applyFont="1" applyFill="1" applyBorder="1" applyAlignment="1">
      <alignment horizontal="right" vertical="center"/>
    </xf>
    <xf numFmtId="0" fontId="10" fillId="0" borderId="19" xfId="21" applyFont="1" applyFill="1" applyBorder="1" applyAlignment="1">
      <alignment horizontal="left" vertical="top" wrapText="1"/>
    </xf>
    <xf numFmtId="0" fontId="10" fillId="0" borderId="20" xfId="22" applyFont="1" applyFill="1" applyBorder="1" applyAlignment="1">
      <alignment horizontal="left" vertical="top" wrapText="1"/>
    </xf>
    <xf numFmtId="164" fontId="10" fillId="0" borderId="21" xfId="23" applyNumberFormat="1" applyFont="1" applyFill="1" applyBorder="1" applyAlignment="1">
      <alignment horizontal="right" vertical="center"/>
    </xf>
    <xf numFmtId="164" fontId="10" fillId="0" borderId="22" xfId="24" applyNumberFormat="1" applyFont="1" applyFill="1" applyBorder="1" applyAlignment="1">
      <alignment horizontal="right" vertical="center"/>
    </xf>
    <xf numFmtId="166" fontId="10" fillId="0" borderId="22" xfId="25" applyNumberFormat="1" applyFont="1" applyFill="1" applyBorder="1" applyAlignment="1">
      <alignment horizontal="right" vertical="center"/>
    </xf>
    <xf numFmtId="164" fontId="10" fillId="0" borderId="23" xfId="26" applyNumberFormat="1" applyFont="1" applyFill="1" applyBorder="1" applyAlignment="1">
      <alignment horizontal="right" vertical="center"/>
    </xf>
    <xf numFmtId="0" fontId="10" fillId="0" borderId="24" xfId="27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166" fontId="10" fillId="0" borderId="23" xfId="28" applyNumberFormat="1" applyFont="1" applyFill="1" applyBorder="1" applyAlignment="1">
      <alignment horizontal="right" vertical="center"/>
    </xf>
    <xf numFmtId="0" fontId="10" fillId="9" borderId="25" xfId="29" applyFont="1" applyFill="1" applyBorder="1" applyAlignment="1">
      <alignment horizontal="left" vertical="top" wrapText="1"/>
    </xf>
    <xf numFmtId="167" fontId="0" fillId="9" borderId="26" xfId="0" applyNumberFormat="1" applyFill="1" applyBorder="1"/>
    <xf numFmtId="167" fontId="0" fillId="9" borderId="27" xfId="0" applyNumberFormat="1" applyFill="1" applyBorder="1"/>
    <xf numFmtId="164" fontId="10" fillId="10" borderId="16" xfId="17" applyNumberFormat="1" applyFont="1" applyFill="1" applyBorder="1" applyAlignment="1">
      <alignment horizontal="right" vertical="center"/>
    </xf>
    <xf numFmtId="165" fontId="10" fillId="10" borderId="17" xfId="30" applyNumberFormat="1" applyFont="1" applyFill="1" applyBorder="1" applyAlignment="1">
      <alignment horizontal="right" vertical="center"/>
    </xf>
    <xf numFmtId="164" fontId="10" fillId="10" borderId="17" xfId="18" applyNumberFormat="1" applyFont="1" applyFill="1" applyBorder="1" applyAlignment="1">
      <alignment horizontal="right" vertical="center"/>
    </xf>
    <xf numFmtId="166" fontId="10" fillId="10" borderId="17" xfId="19" applyNumberFormat="1" applyFont="1" applyFill="1" applyBorder="1" applyAlignment="1">
      <alignment horizontal="right" vertical="center"/>
    </xf>
    <xf numFmtId="166" fontId="10" fillId="10" borderId="18" xfId="31" applyNumberFormat="1" applyFont="1" applyFill="1" applyBorder="1" applyAlignment="1">
      <alignment horizontal="right" vertical="center"/>
    </xf>
    <xf numFmtId="0" fontId="10" fillId="0" borderId="28" xfId="32" applyFont="1" applyFill="1" applyBorder="1" applyAlignment="1">
      <alignment horizontal="left" vertical="top" wrapText="1"/>
    </xf>
    <xf numFmtId="167" fontId="0" fillId="10" borderId="29" xfId="0" applyNumberFormat="1" applyFill="1" applyBorder="1"/>
    <xf numFmtId="167" fontId="0" fillId="0" borderId="30" xfId="0" applyNumberFormat="1" applyFill="1" applyBorder="1"/>
    <xf numFmtId="166" fontId="10" fillId="0" borderId="18" xfId="31" applyNumberFormat="1" applyFont="1" applyFill="1" applyBorder="1" applyAlignment="1">
      <alignment horizontal="right" vertical="center"/>
    </xf>
    <xf numFmtId="0" fontId="12" fillId="9" borderId="31" xfId="0" applyFont="1" applyFill="1" applyBorder="1"/>
    <xf numFmtId="167" fontId="0" fillId="9" borderId="32" xfId="0" applyNumberFormat="1" applyFill="1" applyBorder="1"/>
    <xf numFmtId="167" fontId="0" fillId="9" borderId="33" xfId="0" applyNumberFormat="1" applyFill="1" applyBorder="1"/>
    <xf numFmtId="165" fontId="10" fillId="0" borderId="17" xfId="30" applyNumberFormat="1" applyFont="1" applyFill="1" applyBorder="1" applyAlignment="1">
      <alignment horizontal="right" vertical="center"/>
    </xf>
    <xf numFmtId="0" fontId="10" fillId="0" borderId="17" xfId="33" applyFont="1" applyFill="1" applyBorder="1" applyAlignment="1">
      <alignment horizontal="left" vertical="center" wrapText="1"/>
    </xf>
    <xf numFmtId="0" fontId="10" fillId="0" borderId="18" xfId="34" applyFont="1" applyFill="1" applyBorder="1" applyAlignment="1">
      <alignment horizontal="left" vertical="center" wrapText="1"/>
    </xf>
    <xf numFmtId="0" fontId="10" fillId="0" borderId="34" xfId="35" applyFont="1" applyFill="1" applyBorder="1" applyAlignment="1">
      <alignment horizontal="left" vertical="top" wrapText="1"/>
    </xf>
    <xf numFmtId="0" fontId="10" fillId="0" borderId="35" xfId="36" applyFont="1" applyFill="1" applyBorder="1" applyAlignment="1">
      <alignment horizontal="left" vertical="top" wrapText="1"/>
    </xf>
    <xf numFmtId="164" fontId="10" fillId="0" borderId="36" xfId="37" applyNumberFormat="1" applyFont="1" applyFill="1" applyBorder="1" applyAlignment="1">
      <alignment horizontal="right" vertical="center"/>
    </xf>
    <xf numFmtId="164" fontId="10" fillId="0" borderId="37" xfId="38" applyNumberFormat="1" applyFont="1" applyFill="1" applyBorder="1" applyAlignment="1">
      <alignment horizontal="right" vertical="center"/>
    </xf>
    <xf numFmtId="0" fontId="10" fillId="0" borderId="37" xfId="39" applyFont="1" applyFill="1" applyBorder="1" applyAlignment="1">
      <alignment horizontal="left" vertical="center" wrapText="1"/>
    </xf>
    <xf numFmtId="0" fontId="10" fillId="0" borderId="38" xfId="40" applyFont="1" applyFill="1" applyBorder="1" applyAlignment="1">
      <alignment horizontal="left" vertical="center" wrapText="1"/>
    </xf>
    <xf numFmtId="0" fontId="10" fillId="0" borderId="0" xfId="41" applyFont="1" applyFill="1" applyBorder="1" applyAlignment="1">
      <alignment horizontal="left" vertical="top" wrapText="1"/>
    </xf>
    <xf numFmtId="0" fontId="10" fillId="0" borderId="0" xfId="42" applyFont="1" applyFill="1" applyBorder="1" applyAlignment="1">
      <alignment horizontal="left" vertical="top" wrapText="1"/>
    </xf>
    <xf numFmtId="164" fontId="10" fillId="0" borderId="0" xfId="43" applyNumberFormat="1" applyFont="1" applyFill="1" applyBorder="1" applyAlignment="1">
      <alignment horizontal="right" vertical="center"/>
    </xf>
    <xf numFmtId="165" fontId="10" fillId="0" borderId="0" xfId="44" applyNumberFormat="1" applyFont="1" applyFill="1" applyBorder="1" applyAlignment="1">
      <alignment horizontal="right" vertical="center"/>
    </xf>
    <xf numFmtId="164" fontId="10" fillId="0" borderId="0" xfId="45" applyNumberFormat="1" applyFont="1" applyFill="1" applyBorder="1" applyAlignment="1">
      <alignment horizontal="right" vertical="center"/>
    </xf>
    <xf numFmtId="166" fontId="10" fillId="0" borderId="0" xfId="46" applyNumberFormat="1" applyFont="1" applyFill="1" applyBorder="1" applyAlignment="1">
      <alignment horizontal="right" vertical="center"/>
    </xf>
    <xf numFmtId="166" fontId="10" fillId="0" borderId="0" xfId="47" applyNumberFormat="1" applyFont="1" applyFill="1" applyBorder="1" applyAlignment="1">
      <alignment horizontal="right" vertical="center"/>
    </xf>
    <xf numFmtId="166" fontId="10" fillId="0" borderId="0" xfId="48" applyNumberFormat="1" applyFont="1" applyFill="1" applyBorder="1" applyAlignment="1">
      <alignment horizontal="right" vertical="center"/>
    </xf>
    <xf numFmtId="0" fontId="10" fillId="0" borderId="39" xfId="49" applyFont="1" applyFill="1" applyBorder="1" applyAlignment="1">
      <alignment horizontal="left" wrapText="1"/>
    </xf>
    <xf numFmtId="0" fontId="10" fillId="0" borderId="0" xfId="50" applyFont="1" applyFill="1" applyBorder="1" applyAlignment="1">
      <alignment horizontal="left" vertical="center" wrapText="1"/>
    </xf>
    <xf numFmtId="0" fontId="10" fillId="0" borderId="40" xfId="51" applyFont="1" applyFill="1" applyBorder="1" applyAlignment="1">
      <alignment horizontal="left" vertical="top" wrapText="1"/>
    </xf>
    <xf numFmtId="164" fontId="10" fillId="0" borderId="11" xfId="10" applyNumberFormat="1" applyFont="1" applyFill="1" applyBorder="1" applyAlignment="1">
      <alignment horizontal="right" vertical="center"/>
    </xf>
    <xf numFmtId="165" fontId="10" fillId="0" borderId="12" xfId="11" applyNumberFormat="1" applyFont="1" applyFill="1" applyBorder="1" applyAlignment="1">
      <alignment horizontal="right" vertical="center"/>
    </xf>
    <xf numFmtId="164" fontId="10" fillId="0" borderId="12" xfId="12" applyNumberFormat="1" applyFont="1" applyFill="1" applyBorder="1" applyAlignment="1">
      <alignment horizontal="right" vertical="center"/>
    </xf>
    <xf numFmtId="166" fontId="10" fillId="0" borderId="12" xfId="13" applyNumberFormat="1" applyFont="1" applyFill="1" applyBorder="1" applyAlignment="1">
      <alignment horizontal="right" vertical="center"/>
    </xf>
    <xf numFmtId="164" fontId="10" fillId="0" borderId="13" xfId="14" applyNumberFormat="1" applyFont="1" applyFill="1" applyBorder="1" applyAlignment="1">
      <alignment horizontal="right" vertical="center"/>
    </xf>
    <xf numFmtId="0" fontId="10" fillId="9" borderId="41" xfId="52" applyFont="1" applyFill="1" applyBorder="1" applyAlignment="1">
      <alignment horizontal="left" vertical="top" wrapText="1"/>
    </xf>
    <xf numFmtId="164" fontId="10" fillId="9" borderId="21" xfId="23" applyNumberFormat="1" applyFont="1" applyFill="1" applyBorder="1" applyAlignment="1">
      <alignment horizontal="right" vertical="center"/>
    </xf>
    <xf numFmtId="165" fontId="10" fillId="9" borderId="22" xfId="53" applyNumberFormat="1" applyFont="1" applyFill="1" applyBorder="1" applyAlignment="1">
      <alignment horizontal="right" vertical="center"/>
    </xf>
    <xf numFmtId="164" fontId="10" fillId="9" borderId="22" xfId="24" applyNumberFormat="1" applyFont="1" applyFill="1" applyBorder="1" applyAlignment="1">
      <alignment horizontal="right" vertical="center"/>
    </xf>
    <xf numFmtId="166" fontId="10" fillId="9" borderId="22" xfId="25" applyNumberFormat="1" applyFont="1" applyFill="1" applyBorder="1" applyAlignment="1">
      <alignment horizontal="right" vertical="center"/>
    </xf>
    <xf numFmtId="166" fontId="10" fillId="9" borderId="23" xfId="28" applyNumberFormat="1" applyFont="1" applyFill="1" applyBorder="1" applyAlignment="1">
      <alignment horizontal="right" vertical="center"/>
    </xf>
    <xf numFmtId="0" fontId="10" fillId="0" borderId="42" xfId="54" applyFont="1" applyFill="1" applyBorder="1" applyAlignment="1">
      <alignment horizontal="left" vertical="top" wrapText="1"/>
    </xf>
    <xf numFmtId="165" fontId="10" fillId="0" borderId="37" xfId="55" applyNumberFormat="1" applyFont="1" applyFill="1" applyBorder="1" applyAlignment="1">
      <alignment horizontal="right" vertical="center"/>
    </xf>
    <xf numFmtId="0" fontId="10" fillId="0" borderId="0" xfId="56" applyFont="1" applyFill="1" applyBorder="1" applyAlignment="1">
      <alignment horizontal="left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10" fillId="8" borderId="0" xfId="58" applyFont="1" applyFill="1" applyBorder="1" applyAlignment="1">
      <alignment horizontal="left" vertical="center" wrapText="1"/>
    </xf>
    <xf numFmtId="0" fontId="3" fillId="11" borderId="0" xfId="0" applyFont="1" applyFill="1"/>
    <xf numFmtId="0" fontId="3" fillId="11" borderId="0" xfId="0" applyFont="1" applyFill="1" applyAlignment="1">
      <alignment horizontal="center"/>
    </xf>
    <xf numFmtId="0" fontId="0" fillId="11" borderId="0" xfId="0" applyFill="1"/>
    <xf numFmtId="1" fontId="0" fillId="11" borderId="0" xfId="0" applyNumberFormat="1" applyFill="1"/>
    <xf numFmtId="0" fontId="3" fillId="3" borderId="0" xfId="0" applyFont="1" applyFill="1" applyAlignment="1">
      <alignment horizontal="center"/>
    </xf>
    <xf numFmtId="1" fontId="3" fillId="3" borderId="0" xfId="0" applyNumberFormat="1" applyFont="1" applyFill="1" applyAlignment="1">
      <alignment horizontal="center"/>
    </xf>
    <xf numFmtId="1" fontId="3" fillId="0" borderId="0" xfId="0" applyNumberFormat="1" applyFont="1" applyFill="1" applyAlignment="1"/>
    <xf numFmtId="0" fontId="13" fillId="12" borderId="0" xfId="0" applyFont="1" applyFill="1" applyAlignment="1">
      <alignment horizontal="center"/>
    </xf>
    <xf numFmtId="0" fontId="13" fillId="13" borderId="0" xfId="0" applyFont="1" applyFill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1" fontId="14" fillId="0" borderId="0" xfId="0" applyNumberFormat="1" applyFont="1"/>
    <xf numFmtId="0" fontId="14" fillId="0" borderId="0" xfId="0" applyFont="1" applyAlignment="1">
      <alignment horizontal="left"/>
    </xf>
    <xf numFmtId="0" fontId="14" fillId="14" borderId="0" xfId="0" applyFont="1" applyFill="1" applyAlignment="1">
      <alignment horizontal="center"/>
    </xf>
    <xf numFmtId="0" fontId="14" fillId="15" borderId="0" xfId="0" applyFont="1" applyFill="1" applyAlignment="1">
      <alignment horizontal="center"/>
    </xf>
    <xf numFmtId="0" fontId="13" fillId="16" borderId="0" xfId="0" applyFont="1" applyFill="1" applyAlignment="1">
      <alignment horizontal="center"/>
    </xf>
    <xf numFmtId="0" fontId="13" fillId="17" borderId="0" xfId="0" applyFont="1" applyFill="1" applyAlignment="1">
      <alignment horizontal="center"/>
    </xf>
    <xf numFmtId="0" fontId="14" fillId="0" borderId="0" xfId="0" applyFont="1" applyAlignment="1">
      <alignment horizontal="right"/>
    </xf>
    <xf numFmtId="0" fontId="0" fillId="0" borderId="0" xfId="0" applyFill="1" applyAlignment="1">
      <alignment horizontal="center"/>
    </xf>
    <xf numFmtId="0" fontId="10" fillId="0" borderId="0" xfId="59" applyFont="1" applyFill="1" applyBorder="1" applyAlignment="1">
      <alignment horizontal="left" wrapText="1"/>
    </xf>
    <xf numFmtId="0" fontId="10" fillId="0" borderId="0" xfId="60" applyFont="1" applyFill="1" applyBorder="1" applyAlignment="1">
      <alignment horizontal="center" wrapText="1"/>
    </xf>
    <xf numFmtId="0" fontId="10" fillId="0" borderId="0" xfId="61" applyFont="1" applyFill="1" applyBorder="1" applyAlignment="1">
      <alignment horizontal="center" wrapText="1"/>
    </xf>
    <xf numFmtId="0" fontId="10" fillId="0" borderId="0" xfId="62" applyFont="1" applyFill="1" applyBorder="1" applyAlignment="1">
      <alignment horizontal="center" wrapText="1"/>
    </xf>
    <xf numFmtId="0" fontId="15" fillId="7" borderId="0" xfId="0" applyFont="1" applyFill="1" applyAlignment="1">
      <alignment horizontal="center" vertical="center"/>
    </xf>
    <xf numFmtId="165" fontId="10" fillId="0" borderId="0" xfId="63" applyNumberFormat="1" applyFont="1" applyFill="1" applyBorder="1" applyAlignment="1">
      <alignment horizontal="right" vertical="center"/>
    </xf>
    <xf numFmtId="164" fontId="10" fillId="0" borderId="0" xfId="64" applyNumberFormat="1" applyFont="1" applyFill="1" applyBorder="1" applyAlignment="1">
      <alignment horizontal="right" vertical="center"/>
    </xf>
    <xf numFmtId="166" fontId="10" fillId="0" borderId="0" xfId="65" applyNumberFormat="1" applyFont="1" applyFill="1" applyBorder="1" applyAlignment="1">
      <alignment horizontal="right" vertical="center"/>
    </xf>
    <xf numFmtId="164" fontId="10" fillId="0" borderId="0" xfId="66" applyNumberFormat="1" applyFont="1" applyFill="1" applyBorder="1" applyAlignment="1">
      <alignment horizontal="right" vertical="center"/>
    </xf>
    <xf numFmtId="0" fontId="15" fillId="18" borderId="0" xfId="0" applyFont="1" applyFill="1" applyAlignment="1">
      <alignment horizontal="center" vertical="center"/>
    </xf>
    <xf numFmtId="0" fontId="10" fillId="0" borderId="0" xfId="67" applyFont="1" applyFill="1" applyBorder="1" applyAlignment="1">
      <alignment horizontal="left" vertical="top" wrapText="1"/>
    </xf>
    <xf numFmtId="164" fontId="10" fillId="0" borderId="0" xfId="68" applyNumberFormat="1" applyFont="1" applyFill="1" applyBorder="1" applyAlignment="1">
      <alignment horizontal="right" vertical="center"/>
    </xf>
    <xf numFmtId="165" fontId="10" fillId="0" borderId="0" xfId="69" applyNumberFormat="1" applyFont="1" applyFill="1" applyBorder="1" applyAlignment="1">
      <alignment horizontal="right" vertical="center"/>
    </xf>
    <xf numFmtId="164" fontId="10" fillId="0" borderId="0" xfId="70" applyNumberFormat="1" applyFont="1" applyFill="1" applyBorder="1" applyAlignment="1">
      <alignment horizontal="right" vertical="center"/>
    </xf>
    <xf numFmtId="166" fontId="10" fillId="0" borderId="0" xfId="71" applyNumberFormat="1" applyFont="1" applyFill="1" applyBorder="1" applyAlignment="1">
      <alignment horizontal="right" vertical="center"/>
    </xf>
    <xf numFmtId="0" fontId="9" fillId="0" borderId="0" xfId="72" applyFont="1" applyFill="1" applyBorder="1" applyAlignment="1">
      <alignment horizontal="center" vertical="center" wrapText="1"/>
    </xf>
    <xf numFmtId="0" fontId="10" fillId="8" borderId="0" xfId="73" applyFont="1" applyFill="1" applyBorder="1" applyAlignment="1">
      <alignment horizontal="left" vertical="center" wrapText="1"/>
    </xf>
    <xf numFmtId="0" fontId="10" fillId="0" borderId="4" xfId="74" applyFont="1" applyFill="1" applyBorder="1" applyAlignment="1">
      <alignment horizontal="left" wrapText="1"/>
    </xf>
    <xf numFmtId="0" fontId="10" fillId="0" borderId="5" xfId="75" applyFont="1" applyFill="1" applyBorder="1" applyAlignment="1">
      <alignment horizontal="left" wrapText="1"/>
    </xf>
    <xf numFmtId="0" fontId="10" fillId="0" borderId="6" xfId="76" applyFont="1" applyFill="1" applyBorder="1" applyAlignment="1">
      <alignment horizontal="center" wrapText="1"/>
    </xf>
    <xf numFmtId="0" fontId="10" fillId="0" borderId="7" xfId="77" applyFont="1" applyFill="1" applyBorder="1" applyAlignment="1">
      <alignment horizontal="center" wrapText="1"/>
    </xf>
    <xf numFmtId="0" fontId="10" fillId="0" borderId="8" xfId="78" applyFont="1" applyFill="1" applyBorder="1" applyAlignment="1">
      <alignment horizontal="center" wrapText="1"/>
    </xf>
    <xf numFmtId="0" fontId="10" fillId="0" borderId="39" xfId="79" applyFont="1" applyFill="1" applyBorder="1" applyAlignment="1">
      <alignment horizontal="left" wrapText="1"/>
    </xf>
    <xf numFmtId="0" fontId="10" fillId="0" borderId="9" xfId="80" applyFont="1" applyFill="1" applyBorder="1" applyAlignment="1">
      <alignment horizontal="left" vertical="top" wrapText="1"/>
    </xf>
    <xf numFmtId="0" fontId="10" fillId="0" borderId="10" xfId="81" applyFont="1" applyFill="1" applyBorder="1" applyAlignment="1">
      <alignment horizontal="left" vertical="top" wrapText="1"/>
    </xf>
    <xf numFmtId="164" fontId="10" fillId="9" borderId="11" xfId="82" applyNumberFormat="1" applyFont="1" applyFill="1" applyBorder="1" applyAlignment="1">
      <alignment horizontal="right" vertical="center"/>
    </xf>
    <xf numFmtId="165" fontId="10" fillId="9" borderId="12" xfId="83" applyNumberFormat="1" applyFont="1" applyFill="1" applyBorder="1" applyAlignment="1">
      <alignment horizontal="right" vertical="center"/>
    </xf>
    <xf numFmtId="164" fontId="10" fillId="9" borderId="12" xfId="84" applyNumberFormat="1" applyFont="1" applyFill="1" applyBorder="1" applyAlignment="1">
      <alignment horizontal="right" vertical="center"/>
    </xf>
    <xf numFmtId="166" fontId="10" fillId="9" borderId="12" xfId="85" applyNumberFormat="1" applyFont="1" applyFill="1" applyBorder="1" applyAlignment="1">
      <alignment horizontal="right" vertical="center"/>
    </xf>
    <xf numFmtId="166" fontId="10" fillId="9" borderId="13" xfId="86" applyNumberFormat="1" applyFont="1" applyFill="1" applyBorder="1" applyAlignment="1">
      <alignment horizontal="right" vertical="center"/>
    </xf>
    <xf numFmtId="0" fontId="10" fillId="0" borderId="43" xfId="87" applyFont="1" applyFill="1" applyBorder="1" applyAlignment="1">
      <alignment horizontal="left" vertical="top" wrapText="1"/>
    </xf>
    <xf numFmtId="164" fontId="10" fillId="9" borderId="44" xfId="88" applyNumberFormat="1" applyFont="1" applyFill="1" applyBorder="1" applyAlignment="1">
      <alignment horizontal="right" vertical="center"/>
    </xf>
    <xf numFmtId="165" fontId="10" fillId="9" borderId="45" xfId="89" applyNumberFormat="1" applyFont="1" applyFill="1" applyBorder="1" applyAlignment="1">
      <alignment horizontal="right" vertical="center"/>
    </xf>
    <xf numFmtId="164" fontId="10" fillId="9" borderId="45" xfId="90" applyNumberFormat="1" applyFont="1" applyFill="1" applyBorder="1" applyAlignment="1">
      <alignment horizontal="right" vertical="center"/>
    </xf>
    <xf numFmtId="166" fontId="10" fillId="9" borderId="45" xfId="91" applyNumberFormat="1" applyFont="1" applyFill="1" applyBorder="1" applyAlignment="1">
      <alignment horizontal="right" vertical="center"/>
    </xf>
    <xf numFmtId="166" fontId="10" fillId="9" borderId="46" xfId="92" applyNumberFormat="1" applyFont="1" applyFill="1" applyBorder="1" applyAlignment="1">
      <alignment horizontal="right" vertical="center"/>
    </xf>
    <xf numFmtId="0" fontId="10" fillId="0" borderId="47" xfId="93" applyFont="1" applyFill="1" applyBorder="1" applyAlignment="1">
      <alignment horizontal="left" vertical="top" wrapText="1"/>
    </xf>
    <xf numFmtId="0" fontId="10" fillId="0" borderId="44" xfId="94" applyFont="1" applyFill="1" applyBorder="1" applyAlignment="1">
      <alignment horizontal="right" vertical="center"/>
    </xf>
    <xf numFmtId="165" fontId="10" fillId="0" borderId="45" xfId="89" applyNumberFormat="1" applyFont="1" applyFill="1" applyBorder="1" applyAlignment="1">
      <alignment horizontal="right" vertical="center"/>
    </xf>
    <xf numFmtId="164" fontId="10" fillId="0" borderId="45" xfId="90" applyNumberFormat="1" applyFont="1" applyFill="1" applyBorder="1" applyAlignment="1">
      <alignment horizontal="right" vertical="center"/>
    </xf>
    <xf numFmtId="166" fontId="10" fillId="0" borderId="45" xfId="91" applyNumberFormat="1" applyFont="1" applyFill="1" applyBorder="1" applyAlignment="1">
      <alignment horizontal="right" vertical="center"/>
    </xf>
    <xf numFmtId="164" fontId="10" fillId="0" borderId="46" xfId="95" applyNumberFormat="1" applyFont="1" applyFill="1" applyBorder="1" applyAlignment="1">
      <alignment horizontal="right" vertical="center"/>
    </xf>
    <xf numFmtId="166" fontId="10" fillId="0" borderId="46" xfId="92" applyNumberFormat="1" applyFont="1" applyFill="1" applyBorder="1" applyAlignment="1">
      <alignment horizontal="right" vertical="center"/>
    </xf>
    <xf numFmtId="0" fontId="10" fillId="0" borderId="14" xfId="96" applyFont="1" applyFill="1" applyBorder="1" applyAlignment="1">
      <alignment horizontal="left" vertical="top" wrapText="1"/>
    </xf>
    <xf numFmtId="0" fontId="10" fillId="0" borderId="15" xfId="97" applyFont="1" applyFill="1" applyBorder="1" applyAlignment="1">
      <alignment horizontal="left" vertical="top" wrapText="1"/>
    </xf>
    <xf numFmtId="164" fontId="10" fillId="0" borderId="16" xfId="98" applyNumberFormat="1" applyFont="1" applyFill="1" applyBorder="1" applyAlignment="1">
      <alignment horizontal="right" vertical="center"/>
    </xf>
    <xf numFmtId="164" fontId="10" fillId="0" borderId="17" xfId="99" applyNumberFormat="1" applyFont="1" applyFill="1" applyBorder="1" applyAlignment="1">
      <alignment horizontal="right" vertical="center"/>
    </xf>
    <xf numFmtId="166" fontId="10" fillId="0" borderId="17" xfId="100" applyNumberFormat="1" applyFont="1" applyFill="1" applyBorder="1" applyAlignment="1">
      <alignment horizontal="right" vertical="center"/>
    </xf>
    <xf numFmtId="166" fontId="10" fillId="0" borderId="18" xfId="101" applyNumberFormat="1" applyFont="1" applyFill="1" applyBorder="1" applyAlignment="1">
      <alignment horizontal="right" vertical="center"/>
    </xf>
    <xf numFmtId="0" fontId="10" fillId="0" borderId="19" xfId="102" applyFont="1" applyFill="1" applyBorder="1" applyAlignment="1">
      <alignment horizontal="left" vertical="top" wrapText="1"/>
    </xf>
    <xf numFmtId="0" fontId="10" fillId="0" borderId="20" xfId="103" applyFont="1" applyFill="1" applyBorder="1" applyAlignment="1">
      <alignment horizontal="left" vertical="top" wrapText="1"/>
    </xf>
    <xf numFmtId="164" fontId="10" fillId="0" borderId="21" xfId="104" applyNumberFormat="1" applyFont="1" applyFill="1" applyBorder="1" applyAlignment="1">
      <alignment horizontal="right" vertical="center"/>
    </xf>
    <xf numFmtId="164" fontId="10" fillId="0" borderId="22" xfId="105" applyNumberFormat="1" applyFont="1" applyFill="1" applyBorder="1" applyAlignment="1">
      <alignment horizontal="right" vertical="center"/>
    </xf>
    <xf numFmtId="166" fontId="10" fillId="0" borderId="22" xfId="106" applyNumberFormat="1" applyFont="1" applyFill="1" applyBorder="1" applyAlignment="1">
      <alignment horizontal="right" vertical="center"/>
    </xf>
    <xf numFmtId="166" fontId="10" fillId="0" borderId="23" xfId="107" applyNumberFormat="1" applyFont="1" applyFill="1" applyBorder="1" applyAlignment="1">
      <alignment horizontal="right" vertical="center"/>
    </xf>
    <xf numFmtId="0" fontId="10" fillId="0" borderId="41" xfId="108" applyFont="1" applyFill="1" applyBorder="1" applyAlignment="1">
      <alignment horizontal="left" vertical="top" wrapText="1"/>
    </xf>
    <xf numFmtId="165" fontId="10" fillId="0" borderId="22" xfId="109" applyNumberFormat="1" applyFont="1" applyFill="1" applyBorder="1" applyAlignment="1">
      <alignment horizontal="right" vertical="center"/>
    </xf>
    <xf numFmtId="164" fontId="10" fillId="0" borderId="23" xfId="110" applyNumberFormat="1" applyFont="1" applyFill="1" applyBorder="1" applyAlignment="1">
      <alignment horizontal="right" vertical="center"/>
    </xf>
    <xf numFmtId="164" fontId="10" fillId="9" borderId="21" xfId="104" applyNumberFormat="1" applyFont="1" applyFill="1" applyBorder="1" applyAlignment="1">
      <alignment horizontal="right" vertical="center"/>
    </xf>
    <xf numFmtId="165" fontId="10" fillId="9" borderId="22" xfId="109" applyNumberFormat="1" applyFont="1" applyFill="1" applyBorder="1" applyAlignment="1">
      <alignment horizontal="right" vertical="center"/>
    </xf>
    <xf numFmtId="164" fontId="10" fillId="9" borderId="22" xfId="105" applyNumberFormat="1" applyFont="1" applyFill="1" applyBorder="1" applyAlignment="1">
      <alignment horizontal="right" vertical="center"/>
    </xf>
    <xf numFmtId="166" fontId="10" fillId="9" borderId="22" xfId="106" applyNumberFormat="1" applyFont="1" applyFill="1" applyBorder="1" applyAlignment="1">
      <alignment horizontal="right" vertical="center"/>
    </xf>
    <xf numFmtId="166" fontId="10" fillId="9" borderId="23" xfId="107" applyNumberFormat="1" applyFont="1" applyFill="1" applyBorder="1" applyAlignment="1">
      <alignment horizontal="right" vertical="center"/>
    </xf>
    <xf numFmtId="164" fontId="10" fillId="7" borderId="21" xfId="104" applyNumberFormat="1" applyFont="1" applyFill="1" applyBorder="1" applyAlignment="1">
      <alignment horizontal="right" vertical="center"/>
    </xf>
    <xf numFmtId="165" fontId="10" fillId="7" borderId="22" xfId="109" applyNumberFormat="1" applyFont="1" applyFill="1" applyBorder="1" applyAlignment="1">
      <alignment horizontal="right" vertical="center"/>
    </xf>
    <xf numFmtId="164" fontId="10" fillId="7" borderId="22" xfId="105" applyNumberFormat="1" applyFont="1" applyFill="1" applyBorder="1" applyAlignment="1">
      <alignment horizontal="right" vertical="center"/>
    </xf>
    <xf numFmtId="166" fontId="10" fillId="7" borderId="22" xfId="106" applyNumberFormat="1" applyFont="1" applyFill="1" applyBorder="1" applyAlignment="1">
      <alignment horizontal="right" vertical="center"/>
    </xf>
    <xf numFmtId="166" fontId="10" fillId="7" borderId="23" xfId="107" applyNumberFormat="1" applyFont="1" applyFill="1" applyBorder="1" applyAlignment="1">
      <alignment horizontal="right" vertical="center"/>
    </xf>
    <xf numFmtId="0" fontId="10" fillId="9" borderId="41" xfId="108" applyFont="1" applyFill="1" applyBorder="1" applyAlignment="1">
      <alignment horizontal="left" vertical="top" wrapText="1"/>
    </xf>
    <xf numFmtId="164" fontId="10" fillId="9" borderId="23" xfId="110" applyNumberFormat="1" applyFont="1" applyFill="1" applyBorder="1" applyAlignment="1">
      <alignment horizontal="right" vertical="center"/>
    </xf>
    <xf numFmtId="164" fontId="10" fillId="10" borderId="16" xfId="98" applyNumberFormat="1" applyFont="1" applyFill="1" applyBorder="1" applyAlignment="1">
      <alignment horizontal="right" vertical="center"/>
    </xf>
    <xf numFmtId="165" fontId="10" fillId="10" borderId="17" xfId="111" applyNumberFormat="1" applyFont="1" applyFill="1" applyBorder="1" applyAlignment="1">
      <alignment horizontal="right" vertical="center"/>
    </xf>
    <xf numFmtId="164" fontId="10" fillId="10" borderId="17" xfId="99" applyNumberFormat="1" applyFont="1" applyFill="1" applyBorder="1" applyAlignment="1">
      <alignment horizontal="right" vertical="center"/>
    </xf>
    <xf numFmtId="166" fontId="10" fillId="10" borderId="17" xfId="100" applyNumberFormat="1" applyFont="1" applyFill="1" applyBorder="1" applyAlignment="1">
      <alignment horizontal="right" vertical="center"/>
    </xf>
    <xf numFmtId="166" fontId="10" fillId="10" borderId="18" xfId="101" applyNumberFormat="1" applyFont="1" applyFill="1" applyBorder="1" applyAlignment="1">
      <alignment horizontal="right" vertical="center"/>
    </xf>
    <xf numFmtId="0" fontId="10" fillId="10" borderId="20" xfId="103" applyFont="1" applyFill="1" applyBorder="1" applyAlignment="1">
      <alignment horizontal="left" vertical="top" wrapText="1"/>
    </xf>
    <xf numFmtId="164" fontId="10" fillId="10" borderId="21" xfId="104" applyNumberFormat="1" applyFont="1" applyFill="1" applyBorder="1" applyAlignment="1">
      <alignment horizontal="right" vertical="center"/>
    </xf>
    <xf numFmtId="165" fontId="10" fillId="10" borderId="22" xfId="109" applyNumberFormat="1" applyFont="1" applyFill="1" applyBorder="1" applyAlignment="1">
      <alignment horizontal="right" vertical="center"/>
    </xf>
    <xf numFmtId="164" fontId="10" fillId="10" borderId="22" xfId="105" applyNumberFormat="1" applyFont="1" applyFill="1" applyBorder="1" applyAlignment="1">
      <alignment horizontal="right" vertical="center"/>
    </xf>
    <xf numFmtId="166" fontId="10" fillId="10" borderId="22" xfId="106" applyNumberFormat="1" applyFont="1" applyFill="1" applyBorder="1" applyAlignment="1">
      <alignment horizontal="right" vertical="center"/>
    </xf>
    <xf numFmtId="166" fontId="10" fillId="10" borderId="23" xfId="107" applyNumberFormat="1" applyFont="1" applyFill="1" applyBorder="1" applyAlignment="1">
      <alignment horizontal="right" vertical="center"/>
    </xf>
    <xf numFmtId="0" fontId="10" fillId="0" borderId="48" xfId="112" applyFont="1" applyFill="1" applyBorder="1" applyAlignment="1">
      <alignment horizontal="left" vertical="top" wrapText="1"/>
    </xf>
    <xf numFmtId="165" fontId="10" fillId="0" borderId="17" xfId="111" applyNumberFormat="1" applyFont="1" applyFill="1" applyBorder="1" applyAlignment="1">
      <alignment horizontal="right" vertical="center"/>
    </xf>
    <xf numFmtId="0" fontId="10" fillId="0" borderId="17" xfId="113" applyFont="1" applyFill="1" applyBorder="1" applyAlignment="1">
      <alignment horizontal="left" vertical="center" wrapText="1"/>
    </xf>
    <xf numFmtId="0" fontId="10" fillId="0" borderId="18" xfId="114" applyFont="1" applyFill="1" applyBorder="1" applyAlignment="1">
      <alignment horizontal="left" vertical="center" wrapText="1"/>
    </xf>
    <xf numFmtId="0" fontId="10" fillId="0" borderId="22" xfId="115" applyFont="1" applyFill="1" applyBorder="1" applyAlignment="1">
      <alignment horizontal="left" vertical="center" wrapText="1"/>
    </xf>
    <xf numFmtId="0" fontId="10" fillId="0" borderId="23" xfId="116" applyFont="1" applyFill="1" applyBorder="1" applyAlignment="1">
      <alignment horizontal="left" vertical="center" wrapText="1"/>
    </xf>
    <xf numFmtId="0" fontId="10" fillId="0" borderId="42" xfId="117" applyFont="1" applyFill="1" applyBorder="1" applyAlignment="1">
      <alignment horizontal="left" vertical="top" wrapText="1"/>
    </xf>
    <xf numFmtId="164" fontId="10" fillId="0" borderId="36" xfId="118" applyNumberFormat="1" applyFont="1" applyFill="1" applyBorder="1" applyAlignment="1">
      <alignment horizontal="right" vertical="center"/>
    </xf>
    <xf numFmtId="165" fontId="10" fillId="0" borderId="37" xfId="119" applyNumberFormat="1" applyFont="1" applyFill="1" applyBorder="1" applyAlignment="1">
      <alignment horizontal="right" vertical="center"/>
    </xf>
    <xf numFmtId="0" fontId="10" fillId="0" borderId="37" xfId="120" applyFont="1" applyFill="1" applyBorder="1" applyAlignment="1">
      <alignment horizontal="left" vertical="center" wrapText="1"/>
    </xf>
    <xf numFmtId="0" fontId="10" fillId="0" borderId="38" xfId="121" applyFont="1" applyFill="1" applyBorder="1" applyAlignment="1">
      <alignment horizontal="left" vertical="center" wrapText="1"/>
    </xf>
    <xf numFmtId="0" fontId="10" fillId="9" borderId="15" xfId="97" applyFont="1" applyFill="1" applyBorder="1" applyAlignment="1">
      <alignment horizontal="left" vertical="top" wrapText="1"/>
    </xf>
    <xf numFmtId="164" fontId="10" fillId="9" borderId="16" xfId="98" applyNumberFormat="1" applyFont="1" applyFill="1" applyBorder="1" applyAlignment="1">
      <alignment horizontal="right" vertical="center"/>
    </xf>
    <xf numFmtId="165" fontId="10" fillId="9" borderId="17" xfId="111" applyNumberFormat="1" applyFont="1" applyFill="1" applyBorder="1" applyAlignment="1">
      <alignment horizontal="right" vertical="center"/>
    </xf>
    <xf numFmtId="164" fontId="10" fillId="9" borderId="17" xfId="99" applyNumberFormat="1" applyFont="1" applyFill="1" applyBorder="1" applyAlignment="1">
      <alignment horizontal="right" vertical="center"/>
    </xf>
    <xf numFmtId="166" fontId="10" fillId="9" borderId="17" xfId="100" applyNumberFormat="1" applyFont="1" applyFill="1" applyBorder="1" applyAlignment="1">
      <alignment horizontal="right" vertical="center"/>
    </xf>
    <xf numFmtId="166" fontId="10" fillId="9" borderId="18" xfId="101" applyNumberFormat="1" applyFont="1" applyFill="1" applyBorder="1" applyAlignment="1">
      <alignment horizontal="right" vertical="center"/>
    </xf>
    <xf numFmtId="0" fontId="15" fillId="19" borderId="0" xfId="0" applyFont="1" applyFill="1" applyAlignment="1">
      <alignment horizontal="center" vertical="center"/>
    </xf>
    <xf numFmtId="0" fontId="16" fillId="0" borderId="0" xfId="122" applyFont="1" applyFill="1" applyBorder="1"/>
    <xf numFmtId="0" fontId="10" fillId="0" borderId="34" xfId="123" applyFont="1" applyFill="1" applyBorder="1" applyAlignment="1">
      <alignment horizontal="left" vertical="top" wrapText="1"/>
    </xf>
    <xf numFmtId="0" fontId="10" fillId="0" borderId="35" xfId="124" applyFont="1" applyFill="1" applyBorder="1" applyAlignment="1">
      <alignment horizontal="left" vertical="top" wrapText="1"/>
    </xf>
    <xf numFmtId="164" fontId="10" fillId="0" borderId="37" xfId="125" applyNumberFormat="1" applyFont="1" applyFill="1" applyBorder="1" applyAlignment="1">
      <alignment horizontal="right" vertical="center"/>
    </xf>
    <xf numFmtId="164" fontId="10" fillId="0" borderId="44" xfId="88" applyNumberFormat="1" applyFont="1" applyFill="1" applyBorder="1" applyAlignment="1">
      <alignment horizontal="right" vertical="center"/>
    </xf>
    <xf numFmtId="0" fontId="10" fillId="10" borderId="41" xfId="108" applyFont="1" applyFill="1" applyBorder="1" applyAlignment="1">
      <alignment horizontal="left" vertical="top" wrapText="1"/>
    </xf>
    <xf numFmtId="0" fontId="9" fillId="0" borderId="0" xfId="126" applyFont="1" applyFill="1" applyBorder="1" applyAlignment="1">
      <alignment horizontal="center" vertical="center" wrapText="1"/>
    </xf>
    <xf numFmtId="0" fontId="10" fillId="8" borderId="0" xfId="127" applyFont="1" applyFill="1" applyBorder="1" applyAlignment="1">
      <alignment horizontal="left" vertical="center" wrapText="1"/>
    </xf>
    <xf numFmtId="0" fontId="10" fillId="0" borderId="39" xfId="128" applyFont="1" applyFill="1" applyBorder="1" applyAlignment="1">
      <alignment horizontal="left" wrapText="1"/>
    </xf>
    <xf numFmtId="0" fontId="10" fillId="0" borderId="6" xfId="129" applyFont="1" applyFill="1" applyBorder="1" applyAlignment="1">
      <alignment horizontal="center" wrapText="1"/>
    </xf>
    <xf numFmtId="0" fontId="10" fillId="0" borderId="7" xfId="130" applyFont="1" applyFill="1" applyBorder="1" applyAlignment="1">
      <alignment horizontal="center" wrapText="1"/>
    </xf>
    <xf numFmtId="0" fontId="10" fillId="0" borderId="8" xfId="131" applyFont="1" applyFill="1" applyBorder="1" applyAlignment="1">
      <alignment horizontal="center" wrapText="1"/>
    </xf>
    <xf numFmtId="0" fontId="10" fillId="0" borderId="40" xfId="132" applyFont="1" applyFill="1" applyBorder="1" applyAlignment="1">
      <alignment horizontal="left" vertical="top" wrapText="1"/>
    </xf>
    <xf numFmtId="0" fontId="10" fillId="0" borderId="11" xfId="133" applyFont="1" applyFill="1" applyBorder="1" applyAlignment="1">
      <alignment horizontal="right" vertical="center"/>
    </xf>
    <xf numFmtId="165" fontId="10" fillId="0" borderId="12" xfId="134" applyNumberFormat="1" applyFont="1" applyFill="1" applyBorder="1" applyAlignment="1">
      <alignment horizontal="right" vertical="center"/>
    </xf>
    <xf numFmtId="164" fontId="10" fillId="0" borderId="12" xfId="135" applyNumberFormat="1" applyFont="1" applyFill="1" applyBorder="1" applyAlignment="1">
      <alignment horizontal="right" vertical="center"/>
    </xf>
    <xf numFmtId="166" fontId="10" fillId="0" borderId="12" xfId="136" applyNumberFormat="1" applyFont="1" applyFill="1" applyBorder="1" applyAlignment="1">
      <alignment horizontal="right" vertical="center"/>
    </xf>
    <xf numFmtId="166" fontId="10" fillId="0" borderId="13" xfId="137" applyNumberFormat="1" applyFont="1" applyFill="1" applyBorder="1" applyAlignment="1">
      <alignment horizontal="right" vertical="center"/>
    </xf>
    <xf numFmtId="0" fontId="10" fillId="0" borderId="48" xfId="138" applyFont="1" applyFill="1" applyBorder="1" applyAlignment="1">
      <alignment horizontal="left" vertical="top" wrapText="1"/>
    </xf>
    <xf numFmtId="164" fontId="10" fillId="0" borderId="16" xfId="139" applyNumberFormat="1" applyFont="1" applyFill="1" applyBorder="1" applyAlignment="1">
      <alignment horizontal="right" vertical="center"/>
    </xf>
    <xf numFmtId="165" fontId="10" fillId="0" borderId="17" xfId="140" applyNumberFormat="1" applyFont="1" applyFill="1" applyBorder="1" applyAlignment="1">
      <alignment horizontal="right" vertical="center"/>
    </xf>
    <xf numFmtId="164" fontId="10" fillId="0" borderId="17" xfId="141" applyNumberFormat="1" applyFont="1" applyFill="1" applyBorder="1" applyAlignment="1">
      <alignment horizontal="right" vertical="center"/>
    </xf>
    <xf numFmtId="166" fontId="10" fillId="0" borderId="17" xfId="142" applyNumberFormat="1" applyFont="1" applyFill="1" applyBorder="1" applyAlignment="1">
      <alignment horizontal="right" vertical="center"/>
    </xf>
    <xf numFmtId="164" fontId="10" fillId="0" borderId="18" xfId="143" applyNumberFormat="1" applyFont="1" applyFill="1" applyBorder="1" applyAlignment="1">
      <alignment horizontal="right" vertical="center"/>
    </xf>
    <xf numFmtId="0" fontId="10" fillId="9" borderId="48" xfId="138" applyFont="1" applyFill="1" applyBorder="1" applyAlignment="1">
      <alignment horizontal="left" vertical="top" wrapText="1"/>
    </xf>
    <xf numFmtId="164" fontId="10" fillId="9" borderId="16" xfId="139" applyNumberFormat="1" applyFont="1" applyFill="1" applyBorder="1" applyAlignment="1">
      <alignment horizontal="right" vertical="center"/>
    </xf>
    <xf numFmtId="165" fontId="10" fillId="9" borderId="17" xfId="140" applyNumberFormat="1" applyFont="1" applyFill="1" applyBorder="1" applyAlignment="1">
      <alignment horizontal="right" vertical="center"/>
    </xf>
    <xf numFmtId="164" fontId="10" fillId="9" borderId="17" xfId="141" applyNumberFormat="1" applyFont="1" applyFill="1" applyBorder="1" applyAlignment="1">
      <alignment horizontal="right" vertical="center"/>
    </xf>
    <xf numFmtId="166" fontId="10" fillId="9" borderId="17" xfId="142" applyNumberFormat="1" applyFont="1" applyFill="1" applyBorder="1" applyAlignment="1">
      <alignment horizontal="right" vertical="center"/>
    </xf>
    <xf numFmtId="166" fontId="10" fillId="9" borderId="18" xfId="144" applyNumberFormat="1" applyFont="1" applyFill="1" applyBorder="1" applyAlignment="1">
      <alignment horizontal="right" vertical="center"/>
    </xf>
    <xf numFmtId="0" fontId="10" fillId="10" borderId="48" xfId="138" applyFont="1" applyFill="1" applyBorder="1" applyAlignment="1">
      <alignment horizontal="left" vertical="top" wrapText="1"/>
    </xf>
    <xf numFmtId="164" fontId="10" fillId="10" borderId="16" xfId="139" applyNumberFormat="1" applyFont="1" applyFill="1" applyBorder="1" applyAlignment="1">
      <alignment horizontal="right" vertical="center"/>
    </xf>
    <xf numFmtId="165" fontId="10" fillId="10" borderId="17" xfId="140" applyNumberFormat="1" applyFont="1" applyFill="1" applyBorder="1" applyAlignment="1">
      <alignment horizontal="right" vertical="center"/>
    </xf>
    <xf numFmtId="164" fontId="10" fillId="10" borderId="17" xfId="141" applyNumberFormat="1" applyFont="1" applyFill="1" applyBorder="1" applyAlignment="1">
      <alignment horizontal="right" vertical="center"/>
    </xf>
    <xf numFmtId="166" fontId="10" fillId="10" borderId="17" xfId="142" applyNumberFormat="1" applyFont="1" applyFill="1" applyBorder="1" applyAlignment="1">
      <alignment horizontal="right" vertical="center"/>
    </xf>
    <xf numFmtId="166" fontId="10" fillId="10" borderId="18" xfId="144" applyNumberFormat="1" applyFont="1" applyFill="1" applyBorder="1" applyAlignment="1">
      <alignment horizontal="right" vertical="center"/>
    </xf>
    <xf numFmtId="0" fontId="10" fillId="0" borderId="17" xfId="145" applyFont="1" applyFill="1" applyBorder="1" applyAlignment="1">
      <alignment horizontal="left" vertical="center" wrapText="1"/>
    </xf>
    <xf numFmtId="0" fontId="10" fillId="0" borderId="18" xfId="146" applyFont="1" applyFill="1" applyBorder="1" applyAlignment="1">
      <alignment horizontal="left" vertical="center" wrapText="1"/>
    </xf>
    <xf numFmtId="0" fontId="10" fillId="0" borderId="42" xfId="147" applyFont="1" applyFill="1" applyBorder="1" applyAlignment="1">
      <alignment horizontal="left" vertical="top" wrapText="1"/>
    </xf>
    <xf numFmtId="164" fontId="10" fillId="0" borderId="36" xfId="148" applyNumberFormat="1" applyFont="1" applyFill="1" applyBorder="1" applyAlignment="1">
      <alignment horizontal="right" vertical="center"/>
    </xf>
    <xf numFmtId="165" fontId="10" fillId="0" borderId="37" xfId="149" applyNumberFormat="1" applyFont="1" applyFill="1" applyBorder="1" applyAlignment="1">
      <alignment horizontal="right" vertical="center"/>
    </xf>
    <xf numFmtId="0" fontId="10" fillId="0" borderId="37" xfId="150" applyFont="1" applyFill="1" applyBorder="1" applyAlignment="1">
      <alignment horizontal="left" vertical="center" wrapText="1"/>
    </xf>
    <xf numFmtId="0" fontId="10" fillId="0" borderId="38" xfId="151" applyFont="1" applyFill="1" applyBorder="1" applyAlignment="1">
      <alignment horizontal="left" vertical="center" wrapText="1"/>
    </xf>
    <xf numFmtId="0" fontId="16" fillId="0" borderId="0" xfId="152" applyFont="1" applyFill="1" applyBorder="1"/>
    <xf numFmtId="0" fontId="10" fillId="0" borderId="42" xfId="153" applyFont="1" applyFill="1" applyBorder="1" applyAlignment="1">
      <alignment horizontal="left" vertical="top" wrapText="1"/>
    </xf>
    <xf numFmtId="164" fontId="10" fillId="0" borderId="36" xfId="154" applyNumberFormat="1" applyFont="1" applyFill="1" applyBorder="1" applyAlignment="1">
      <alignment horizontal="right" vertical="center"/>
    </xf>
    <xf numFmtId="165" fontId="10" fillId="0" borderId="37" xfId="155" applyNumberFormat="1" applyFont="1" applyFill="1" applyBorder="1" applyAlignment="1">
      <alignment horizontal="right" vertical="center"/>
    </xf>
    <xf numFmtId="0" fontId="10" fillId="0" borderId="37" xfId="156" applyFont="1" applyFill="1" applyBorder="1" applyAlignment="1">
      <alignment horizontal="left" vertical="center" wrapText="1"/>
    </xf>
    <xf numFmtId="0" fontId="10" fillId="0" borderId="38" xfId="157" applyFont="1" applyFill="1" applyBorder="1" applyAlignment="1">
      <alignment horizontal="left" vertical="center" wrapText="1"/>
    </xf>
    <xf numFmtId="0" fontId="16" fillId="0" borderId="0" xfId="158" applyFont="1" applyFill="1" applyBorder="1"/>
    <xf numFmtId="0" fontId="9" fillId="0" borderId="0" xfId="159" applyFont="1" applyFill="1" applyBorder="1" applyAlignment="1">
      <alignment horizontal="center" vertical="center" wrapText="1"/>
    </xf>
    <xf numFmtId="0" fontId="10" fillId="8" borderId="0" xfId="160" applyFont="1" applyFill="1" applyBorder="1" applyAlignment="1">
      <alignment horizontal="left" vertical="center" wrapText="1"/>
    </xf>
    <xf numFmtId="0" fontId="10" fillId="0" borderId="39" xfId="161" applyFont="1" applyFill="1" applyBorder="1" applyAlignment="1">
      <alignment horizontal="left" wrapText="1"/>
    </xf>
    <xf numFmtId="0" fontId="10" fillId="0" borderId="6" xfId="162" applyFont="1" applyFill="1" applyBorder="1" applyAlignment="1">
      <alignment horizontal="center" wrapText="1"/>
    </xf>
    <xf numFmtId="0" fontId="10" fillId="0" borderId="7" xfId="163" applyFont="1" applyFill="1" applyBorder="1" applyAlignment="1">
      <alignment horizontal="center" wrapText="1"/>
    </xf>
    <xf numFmtId="0" fontId="10" fillId="0" borderId="8" xfId="164" applyFont="1" applyFill="1" applyBorder="1" applyAlignment="1">
      <alignment horizontal="center" wrapText="1"/>
    </xf>
    <xf numFmtId="0" fontId="10" fillId="0" borderId="40" xfId="165" applyFont="1" applyFill="1" applyBorder="1" applyAlignment="1">
      <alignment horizontal="left" vertical="top" wrapText="1"/>
    </xf>
    <xf numFmtId="0" fontId="10" fillId="0" borderId="11" xfId="166" applyFont="1" applyFill="1" applyBorder="1" applyAlignment="1">
      <alignment horizontal="right" vertical="center"/>
    </xf>
    <xf numFmtId="165" fontId="10" fillId="0" borderId="12" xfId="167" applyNumberFormat="1" applyFont="1" applyFill="1" applyBorder="1" applyAlignment="1">
      <alignment horizontal="right" vertical="center"/>
    </xf>
    <xf numFmtId="164" fontId="10" fillId="0" borderId="12" xfId="168" applyNumberFormat="1" applyFont="1" applyFill="1" applyBorder="1" applyAlignment="1">
      <alignment horizontal="right" vertical="center"/>
    </xf>
    <xf numFmtId="166" fontId="10" fillId="0" borderId="12" xfId="169" applyNumberFormat="1" applyFont="1" applyFill="1" applyBorder="1" applyAlignment="1">
      <alignment horizontal="right" vertical="center"/>
    </xf>
    <xf numFmtId="166" fontId="10" fillId="0" borderId="13" xfId="170" applyNumberFormat="1" applyFont="1" applyFill="1" applyBorder="1" applyAlignment="1">
      <alignment horizontal="right" vertical="center"/>
    </xf>
    <xf numFmtId="0" fontId="10" fillId="0" borderId="48" xfId="171" applyFont="1" applyFill="1" applyBorder="1" applyAlignment="1">
      <alignment horizontal="left" vertical="top" wrapText="1"/>
    </xf>
    <xf numFmtId="164" fontId="10" fillId="0" borderId="16" xfId="172" applyNumberFormat="1" applyFont="1" applyFill="1" applyBorder="1" applyAlignment="1">
      <alignment horizontal="right" vertical="center"/>
    </xf>
    <xf numFmtId="165" fontId="10" fillId="0" borderId="17" xfId="173" applyNumberFormat="1" applyFont="1" applyFill="1" applyBorder="1" applyAlignment="1">
      <alignment horizontal="right" vertical="center"/>
    </xf>
    <xf numFmtId="164" fontId="10" fillId="0" borderId="17" xfId="174" applyNumberFormat="1" applyFont="1" applyFill="1" applyBorder="1" applyAlignment="1">
      <alignment horizontal="right" vertical="center"/>
    </xf>
    <xf numFmtId="166" fontId="10" fillId="0" borderId="17" xfId="175" applyNumberFormat="1" applyFont="1" applyFill="1" applyBorder="1" applyAlignment="1">
      <alignment horizontal="right" vertical="center"/>
    </xf>
    <xf numFmtId="166" fontId="10" fillId="0" borderId="18" xfId="176" applyNumberFormat="1" applyFont="1" applyFill="1" applyBorder="1" applyAlignment="1">
      <alignment horizontal="right" vertical="center"/>
    </xf>
    <xf numFmtId="0" fontId="10" fillId="10" borderId="48" xfId="171" applyFont="1" applyFill="1" applyBorder="1" applyAlignment="1">
      <alignment horizontal="left" vertical="top" wrapText="1"/>
    </xf>
    <xf numFmtId="164" fontId="10" fillId="10" borderId="16" xfId="172" applyNumberFormat="1" applyFont="1" applyFill="1" applyBorder="1" applyAlignment="1">
      <alignment horizontal="right" vertical="center"/>
    </xf>
    <xf numFmtId="165" fontId="10" fillId="10" borderId="17" xfId="173" applyNumberFormat="1" applyFont="1" applyFill="1" applyBorder="1" applyAlignment="1">
      <alignment horizontal="right" vertical="center"/>
    </xf>
    <xf numFmtId="164" fontId="10" fillId="10" borderId="17" xfId="174" applyNumberFormat="1" applyFont="1" applyFill="1" applyBorder="1" applyAlignment="1">
      <alignment horizontal="right" vertical="center"/>
    </xf>
    <xf numFmtId="166" fontId="10" fillId="10" borderId="17" xfId="175" applyNumberFormat="1" applyFont="1" applyFill="1" applyBorder="1" applyAlignment="1">
      <alignment horizontal="right" vertical="center"/>
    </xf>
    <xf numFmtId="166" fontId="10" fillId="10" borderId="18" xfId="176" applyNumberFormat="1" applyFont="1" applyFill="1" applyBorder="1" applyAlignment="1">
      <alignment horizontal="right" vertical="center"/>
    </xf>
    <xf numFmtId="0" fontId="10" fillId="10" borderId="49" xfId="29" applyFont="1" applyFill="1" applyBorder="1" applyAlignment="1">
      <alignment horizontal="left" vertical="top" wrapText="1"/>
    </xf>
    <xf numFmtId="167" fontId="0" fillId="10" borderId="50" xfId="0" applyNumberFormat="1" applyFill="1" applyBorder="1"/>
    <xf numFmtId="167" fontId="0" fillId="10" borderId="51" xfId="0" applyNumberFormat="1" applyFill="1" applyBorder="1"/>
    <xf numFmtId="0" fontId="10" fillId="0" borderId="17" xfId="177" applyFont="1" applyFill="1" applyBorder="1" applyAlignment="1">
      <alignment horizontal="left" vertical="center" wrapText="1"/>
    </xf>
    <xf numFmtId="0" fontId="10" fillId="0" borderId="18" xfId="178" applyFont="1" applyFill="1" applyBorder="1" applyAlignment="1">
      <alignment horizontal="left" vertical="center" wrapText="1"/>
    </xf>
    <xf numFmtId="0" fontId="10" fillId="9" borderId="48" xfId="171" applyFont="1" applyFill="1" applyBorder="1" applyAlignment="1">
      <alignment horizontal="left" vertical="top" wrapText="1"/>
    </xf>
    <xf numFmtId="164" fontId="10" fillId="9" borderId="16" xfId="172" applyNumberFormat="1" applyFont="1" applyFill="1" applyBorder="1" applyAlignment="1">
      <alignment horizontal="right" vertical="center"/>
    </xf>
    <xf numFmtId="165" fontId="10" fillId="9" borderId="17" xfId="173" applyNumberFormat="1" applyFont="1" applyFill="1" applyBorder="1" applyAlignment="1">
      <alignment horizontal="right" vertical="center"/>
    </xf>
    <xf numFmtId="164" fontId="10" fillId="9" borderId="17" xfId="174" applyNumberFormat="1" applyFont="1" applyFill="1" applyBorder="1" applyAlignment="1">
      <alignment horizontal="right" vertical="center"/>
    </xf>
    <xf numFmtId="166" fontId="10" fillId="9" borderId="17" xfId="175" applyNumberFormat="1" applyFont="1" applyFill="1" applyBorder="1" applyAlignment="1">
      <alignment horizontal="right" vertical="center"/>
    </xf>
    <xf numFmtId="166" fontId="10" fillId="9" borderId="18" xfId="176" applyNumberFormat="1" applyFont="1" applyFill="1" applyBorder="1" applyAlignment="1">
      <alignment horizontal="right" vertical="center"/>
    </xf>
    <xf numFmtId="0" fontId="10" fillId="9" borderId="49" xfId="29" applyFont="1" applyFill="1" applyBorder="1" applyAlignment="1">
      <alignment horizontal="left" vertical="top" wrapText="1"/>
    </xf>
    <xf numFmtId="167" fontId="0" fillId="9" borderId="50" xfId="0" applyNumberFormat="1" applyFill="1" applyBorder="1"/>
    <xf numFmtId="167" fontId="0" fillId="9" borderId="51" xfId="0" applyNumberFormat="1" applyFill="1" applyBorder="1"/>
    <xf numFmtId="0" fontId="4" fillId="0" borderId="0" xfId="0" applyFont="1"/>
    <xf numFmtId="0" fontId="0" fillId="20" borderId="52" xfId="0" applyFill="1" applyBorder="1"/>
    <xf numFmtId="0" fontId="0" fillId="20" borderId="52" xfId="0" applyFill="1" applyBorder="1" applyAlignment="1">
      <alignment horizontal="center"/>
    </xf>
    <xf numFmtId="0" fontId="19" fillId="0" borderId="0" xfId="0" applyFont="1"/>
    <xf numFmtId="0" fontId="1" fillId="0" borderId="0" xfId="0" applyFont="1"/>
    <xf numFmtId="0" fontId="0" fillId="4" borderId="0" xfId="0" applyFill="1"/>
    <xf numFmtId="168" fontId="0" fillId="4" borderId="0" xfId="0" applyNumberFormat="1" applyFill="1"/>
    <xf numFmtId="0" fontId="0" fillId="21" borderId="0" xfId="0" applyFill="1"/>
    <xf numFmtId="168" fontId="0" fillId="21" borderId="0" xfId="0" applyNumberFormat="1" applyFill="1"/>
    <xf numFmtId="0" fontId="10" fillId="0" borderId="53" xfId="161" applyFont="1" applyFill="1" applyBorder="1" applyAlignment="1">
      <alignment horizontal="left" wrapText="1"/>
    </xf>
    <xf numFmtId="0" fontId="10" fillId="0" borderId="54" xfId="162" applyFont="1" applyFill="1" applyBorder="1" applyAlignment="1">
      <alignment horizontal="center" wrapText="1"/>
    </xf>
    <xf numFmtId="0" fontId="10" fillId="0" borderId="55" xfId="163" applyFont="1" applyFill="1" applyBorder="1" applyAlignment="1">
      <alignment horizontal="center" wrapText="1"/>
    </xf>
    <xf numFmtId="0" fontId="10" fillId="0" borderId="56" xfId="164" applyFont="1" applyFill="1" applyBorder="1" applyAlignment="1">
      <alignment horizontal="center" wrapText="1"/>
    </xf>
    <xf numFmtId="0" fontId="10" fillId="0" borderId="57" xfId="165" applyFont="1" applyFill="1" applyBorder="1" applyAlignment="1">
      <alignment horizontal="left" vertical="top" wrapText="1"/>
    </xf>
    <xf numFmtId="166" fontId="10" fillId="0" borderId="58" xfId="170" applyNumberFormat="1" applyFont="1" applyFill="1" applyBorder="1" applyAlignment="1">
      <alignment horizontal="right" vertical="center"/>
    </xf>
    <xf numFmtId="0" fontId="10" fillId="0" borderId="59" xfId="171" applyFont="1" applyFill="1" applyBorder="1" applyAlignment="1">
      <alignment horizontal="left" vertical="top" wrapText="1"/>
    </xf>
    <xf numFmtId="164" fontId="10" fillId="0" borderId="60" xfId="179" applyNumberFormat="1" applyFont="1" applyFill="1" applyBorder="1" applyAlignment="1">
      <alignment horizontal="right" vertical="center"/>
    </xf>
    <xf numFmtId="166" fontId="10" fillId="10" borderId="16" xfId="180" applyNumberFormat="1" applyFont="1" applyFill="1" applyBorder="1" applyAlignment="1">
      <alignment horizontal="right" vertical="center"/>
    </xf>
    <xf numFmtId="0" fontId="10" fillId="10" borderId="59" xfId="171" applyFont="1" applyFill="1" applyBorder="1" applyAlignment="1">
      <alignment horizontal="left" vertical="top" wrapText="1"/>
    </xf>
    <xf numFmtId="166" fontId="10" fillId="10" borderId="60" xfId="176" applyNumberFormat="1" applyFont="1" applyFill="1" applyBorder="1" applyAlignment="1">
      <alignment horizontal="right" vertical="center"/>
    </xf>
    <xf numFmtId="0" fontId="10" fillId="9" borderId="59" xfId="171" applyFont="1" applyFill="1" applyBorder="1" applyAlignment="1">
      <alignment horizontal="left" vertical="top" wrapText="1"/>
    </xf>
    <xf numFmtId="166" fontId="10" fillId="9" borderId="60" xfId="176" applyNumberFormat="1" applyFont="1" applyFill="1" applyBorder="1" applyAlignment="1">
      <alignment horizontal="right" vertical="center"/>
    </xf>
    <xf numFmtId="0" fontId="10" fillId="0" borderId="60" xfId="178" applyFont="1" applyFill="1" applyBorder="1" applyAlignment="1">
      <alignment horizontal="left" vertical="center" wrapText="1"/>
    </xf>
    <xf numFmtId="0" fontId="10" fillId="0" borderId="61" xfId="171" applyFont="1" applyFill="1" applyBorder="1" applyAlignment="1">
      <alignment horizontal="left" vertical="top" wrapText="1"/>
    </xf>
    <xf numFmtId="164" fontId="10" fillId="0" borderId="62" xfId="172" applyNumberFormat="1" applyFont="1" applyFill="1" applyBorder="1" applyAlignment="1">
      <alignment horizontal="right" vertical="center"/>
    </xf>
    <xf numFmtId="165" fontId="10" fillId="0" borderId="63" xfId="173" applyNumberFormat="1" applyFont="1" applyFill="1" applyBorder="1" applyAlignment="1">
      <alignment horizontal="right" vertical="center"/>
    </xf>
    <xf numFmtId="0" fontId="10" fillId="0" borderId="63" xfId="177" applyFont="1" applyFill="1" applyBorder="1" applyAlignment="1">
      <alignment horizontal="left" vertical="center" wrapText="1"/>
    </xf>
    <xf numFmtId="0" fontId="10" fillId="0" borderId="64" xfId="178" applyFont="1" applyFill="1" applyBorder="1" applyAlignment="1">
      <alignment horizontal="left" vertical="center" wrapText="1"/>
    </xf>
  </cellXfs>
  <cellStyles count="1799">
    <cellStyle name="Normal" xfId="0" builtinId="0"/>
    <cellStyle name="Normal 2" xfId="181"/>
    <cellStyle name="Normal 3" xfId="182"/>
    <cellStyle name="style1391031656711" xfId="183"/>
    <cellStyle name="style1391031656742" xfId="184"/>
    <cellStyle name="style1391031656779" xfId="185"/>
    <cellStyle name="style1391031656819" xfId="186"/>
    <cellStyle name="style1391031656858" xfId="187"/>
    <cellStyle name="style1391031656909" xfId="188"/>
    <cellStyle name="style1391031656946" xfId="189"/>
    <cellStyle name="style1391031657158" xfId="190"/>
    <cellStyle name="style1391031657479" xfId="191"/>
    <cellStyle name="style1391031657513" xfId="192"/>
    <cellStyle name="style1391031657547" xfId="193"/>
    <cellStyle name="style1391031657584" xfId="194"/>
    <cellStyle name="style1391031657619" xfId="195"/>
    <cellStyle name="style1391031657650" xfId="196"/>
    <cellStyle name="style1391031657762" xfId="197"/>
    <cellStyle name="style1391031657802" xfId="198"/>
    <cellStyle name="style1391031657840" xfId="199"/>
    <cellStyle name="style1391031657988" xfId="200"/>
    <cellStyle name="style1391031658015" xfId="201"/>
    <cellStyle name="style1391031658053" xfId="202"/>
    <cellStyle name="style1391031658122" xfId="203"/>
    <cellStyle name="style1391031658147" xfId="204"/>
    <cellStyle name="style1391031658182" xfId="205"/>
    <cellStyle name="style1391031658314" xfId="206"/>
    <cellStyle name="style1391031658706" xfId="207"/>
    <cellStyle name="style1391031658755" xfId="208"/>
    <cellStyle name="style1391031658855" xfId="209"/>
    <cellStyle name="style1391031658887" xfId="210"/>
    <cellStyle name="style1391031658917" xfId="211"/>
    <cellStyle name="style1391031658940" xfId="212"/>
    <cellStyle name="style1391031658992" xfId="213"/>
    <cellStyle name="style1391031659017" xfId="214"/>
    <cellStyle name="style1391031659039" xfId="215"/>
    <cellStyle name="style1391031659100" xfId="216"/>
    <cellStyle name="style1391031659229" xfId="217"/>
    <cellStyle name="style1391031659261" xfId="218"/>
    <cellStyle name="style1411158262124" xfId="219"/>
    <cellStyle name="style1411158262161" xfId="220"/>
    <cellStyle name="style1411158262200" xfId="221"/>
    <cellStyle name="style1411158262244" xfId="222"/>
    <cellStyle name="style1411158262280" xfId="223"/>
    <cellStyle name="style1411158262886" xfId="224"/>
    <cellStyle name="style1411158262989" xfId="225"/>
    <cellStyle name="style1411158263023" xfId="226"/>
    <cellStyle name="style1411158263059" xfId="227"/>
    <cellStyle name="style1411158263095" xfId="228"/>
    <cellStyle name="style1411158263122" xfId="229"/>
    <cellStyle name="style1411158263453" xfId="230"/>
    <cellStyle name="style1411158263480" xfId="231"/>
    <cellStyle name="style1411158263514" xfId="232"/>
    <cellStyle name="style1411158263585" xfId="233"/>
    <cellStyle name="style1411158263611" xfId="234"/>
    <cellStyle name="style1411158263643" xfId="235"/>
    <cellStyle name="style1411158263705" xfId="236"/>
    <cellStyle name="style1411158263729" xfId="237"/>
    <cellStyle name="style1411158263761" xfId="238"/>
    <cellStyle name="style1411158263786" xfId="239"/>
    <cellStyle name="style1411158263832" xfId="240"/>
    <cellStyle name="style1411158263891" xfId="241"/>
    <cellStyle name="style1411158264417" xfId="242"/>
    <cellStyle name="style1411158264557" xfId="243"/>
    <cellStyle name="style1411158264585" xfId="244"/>
    <cellStyle name="style1411158264607" xfId="245"/>
    <cellStyle name="style1411158264631" xfId="246"/>
    <cellStyle name="style1411158264655" xfId="247"/>
    <cellStyle name="style1411158264694" xfId="248"/>
    <cellStyle name="style1411158264719" xfId="249"/>
    <cellStyle name="style1411158264744" xfId="250"/>
    <cellStyle name="style1411158264787" xfId="251"/>
    <cellStyle name="style1411158264809" xfId="252"/>
    <cellStyle name="style1411158264846" xfId="253"/>
    <cellStyle name="style1411158264962" xfId="254"/>
    <cellStyle name="style1411158264984" xfId="255"/>
    <cellStyle name="style1433531280461" xfId="256"/>
    <cellStyle name="style1433531280793" xfId="29"/>
    <cellStyle name="style1433531281126" xfId="257"/>
    <cellStyle name="style1433531281167" xfId="258"/>
    <cellStyle name="style1433531281198" xfId="259"/>
    <cellStyle name="style1433531281236" xfId="260"/>
    <cellStyle name="style1433531281277" xfId="27"/>
    <cellStyle name="style1433531281313" xfId="261"/>
    <cellStyle name="style1433531281346" xfId="262"/>
    <cellStyle name="style1433531281378" xfId="263"/>
    <cellStyle name="style1433531281414" xfId="264"/>
    <cellStyle name="style1433531281448" xfId="265"/>
    <cellStyle name="style1433531281476" xfId="266"/>
    <cellStyle name="style1433531281514" xfId="267"/>
    <cellStyle name="style1433531281550" xfId="268"/>
    <cellStyle name="style1433531281589" xfId="269"/>
    <cellStyle name="style1433531281619" xfId="270"/>
    <cellStyle name="style1433531281668" xfId="271"/>
    <cellStyle name="style1433531281699" xfId="272"/>
    <cellStyle name="style1433531281728" xfId="273"/>
    <cellStyle name="style1433531281758" xfId="274"/>
    <cellStyle name="style1433531281793" xfId="275"/>
    <cellStyle name="style1433531281828" xfId="276"/>
    <cellStyle name="style1433531281854" xfId="277"/>
    <cellStyle name="style1456276981412" xfId="278"/>
    <cellStyle name="style1456276981452" xfId="279"/>
    <cellStyle name="style1456276981490" xfId="280"/>
    <cellStyle name="style1456276981538" xfId="281"/>
    <cellStyle name="style1456276981585" xfId="282"/>
    <cellStyle name="style1456276981643" xfId="283"/>
    <cellStyle name="style1456276981696" xfId="284"/>
    <cellStyle name="style1456276981744" xfId="285"/>
    <cellStyle name="style1456276981792" xfId="286"/>
    <cellStyle name="style1456276981837" xfId="287"/>
    <cellStyle name="style1456276981897" xfId="288"/>
    <cellStyle name="style1456276981966" xfId="289"/>
    <cellStyle name="style1456276982017" xfId="290"/>
    <cellStyle name="style1456276982051" xfId="291"/>
    <cellStyle name="style1456276982166" xfId="292"/>
    <cellStyle name="style1456276982200" xfId="293"/>
    <cellStyle name="style1456276982234" xfId="294"/>
    <cellStyle name="style1456276982278" xfId="295"/>
    <cellStyle name="style1456276982324" xfId="296"/>
    <cellStyle name="style1456276982514" xfId="297"/>
    <cellStyle name="style1456276982559" xfId="298"/>
    <cellStyle name="style1456276982607" xfId="299"/>
    <cellStyle name="style1456276982657" xfId="300"/>
    <cellStyle name="style1456276982705" xfId="301"/>
    <cellStyle name="style1456276982811" xfId="302"/>
    <cellStyle name="style1456276982897" xfId="303"/>
    <cellStyle name="style1456276982983" xfId="304"/>
    <cellStyle name="style1456276983073" xfId="305"/>
    <cellStyle name="style1456276983162" xfId="306"/>
    <cellStyle name="style1456276983208" xfId="307"/>
    <cellStyle name="style1456276983256" xfId="308"/>
    <cellStyle name="style1456276983303" xfId="309"/>
    <cellStyle name="style1456276983408" xfId="310"/>
    <cellStyle name="style1456276983440" xfId="311"/>
    <cellStyle name="style1456276983484" xfId="312"/>
    <cellStyle name="style1456276983531" xfId="313"/>
    <cellStyle name="style1456276983575" xfId="314"/>
    <cellStyle name="style1456276983625" xfId="315"/>
    <cellStyle name="style1456276983866" xfId="316"/>
    <cellStyle name="style1456276983908" xfId="317"/>
    <cellStyle name="style1456276983941" xfId="318"/>
    <cellStyle name="style1456276983972" xfId="319"/>
    <cellStyle name="style1456276984004" xfId="320"/>
    <cellStyle name="style1456276984073" xfId="321"/>
    <cellStyle name="style1456276984143" xfId="322"/>
    <cellStyle name="style1456276984176" xfId="323"/>
    <cellStyle name="style1456276984342" xfId="324"/>
    <cellStyle name="style1456276984404" xfId="325"/>
    <cellStyle name="style1456276984509" xfId="326"/>
    <cellStyle name="style1456276984570" xfId="327"/>
    <cellStyle name="style1456276984629" xfId="328"/>
    <cellStyle name="style1456276985063" xfId="329"/>
    <cellStyle name="style1456276986387" xfId="330"/>
    <cellStyle name="style1456276986428" xfId="331"/>
    <cellStyle name="style1456276986458" xfId="332"/>
    <cellStyle name="style1456276987588" xfId="333"/>
    <cellStyle name="style1456276987618" xfId="334"/>
    <cellStyle name="style1456276987648" xfId="335"/>
    <cellStyle name="style1456276987705" xfId="336"/>
    <cellStyle name="style1456276987741" xfId="337"/>
    <cellStyle name="style1456276987781" xfId="338"/>
    <cellStyle name="style1456276987820" xfId="339"/>
    <cellStyle name="style1456276987880" xfId="340"/>
    <cellStyle name="style1456276987910" xfId="341"/>
    <cellStyle name="style1456276987939" xfId="342"/>
    <cellStyle name="style1456276987978" xfId="343"/>
    <cellStyle name="style1456276988154" xfId="344"/>
    <cellStyle name="style1456276991919" xfId="345"/>
    <cellStyle name="style1456276991955" xfId="346"/>
    <cellStyle name="style1492537951750" xfId="347"/>
    <cellStyle name="style1492537951794" xfId="348"/>
    <cellStyle name="style1492537951841" xfId="349"/>
    <cellStyle name="style1492537952035" xfId="350"/>
    <cellStyle name="style1492537952084" xfId="351"/>
    <cellStyle name="style1492537952367" xfId="352"/>
    <cellStyle name="style1492537952427" xfId="353"/>
    <cellStyle name="style1492537952474" xfId="354"/>
    <cellStyle name="style1492537952528" xfId="355"/>
    <cellStyle name="style1492537952562" xfId="356"/>
    <cellStyle name="style1492537952604" xfId="357"/>
    <cellStyle name="style1492537952645" xfId="358"/>
    <cellStyle name="style1492537952679" xfId="359"/>
    <cellStyle name="style1492537952724" xfId="360"/>
    <cellStyle name="style1492537952771" xfId="361"/>
    <cellStyle name="style1492537952833" xfId="362"/>
    <cellStyle name="style1492537952867" xfId="363"/>
    <cellStyle name="style1492537952903" xfId="364"/>
    <cellStyle name="style1492537952942" xfId="365"/>
    <cellStyle name="style1492537952988" xfId="366"/>
    <cellStyle name="style1492537953037" xfId="367"/>
    <cellStyle name="style1492537953073" xfId="368"/>
    <cellStyle name="style1492537953110" xfId="369"/>
    <cellStyle name="style1492537953160" xfId="370"/>
    <cellStyle name="style1492537953219" xfId="371"/>
    <cellStyle name="style1492537953270" xfId="372"/>
    <cellStyle name="style1492537953309" xfId="373"/>
    <cellStyle name="style1492537953356" xfId="374"/>
    <cellStyle name="style1492537953392" xfId="375"/>
    <cellStyle name="style1492537953426" xfId="376"/>
    <cellStyle name="style1492537953464" xfId="377"/>
    <cellStyle name="style1492537953509" xfId="378"/>
    <cellStyle name="style1492537953557" xfId="379"/>
    <cellStyle name="style1492537953593" xfId="380"/>
    <cellStyle name="style1492537953880" xfId="381"/>
    <cellStyle name="style1492542202935" xfId="382"/>
    <cellStyle name="style1492542203741" xfId="383"/>
    <cellStyle name="style1492542203783" xfId="384"/>
    <cellStyle name="style1492542203816" xfId="385"/>
    <cellStyle name="style1492542203864" xfId="386"/>
    <cellStyle name="style1492542203930" xfId="387"/>
    <cellStyle name="style1492542203978" xfId="388"/>
    <cellStyle name="style1492542204013" xfId="389"/>
    <cellStyle name="style1492542204048" xfId="390"/>
    <cellStyle name="style1492542204081" xfId="391"/>
    <cellStyle name="style1492542204124" xfId="392"/>
    <cellStyle name="style1492542204168" xfId="393"/>
    <cellStyle name="style1492542204202" xfId="394"/>
    <cellStyle name="style1492542204237" xfId="395"/>
    <cellStyle name="style1492542204284" xfId="396"/>
    <cellStyle name="style1492542204330" xfId="397"/>
    <cellStyle name="style1492542204386" xfId="398"/>
    <cellStyle name="style1492542204420" xfId="399"/>
    <cellStyle name="style1492542204453" xfId="400"/>
    <cellStyle name="style1492542204499" xfId="401"/>
    <cellStyle name="style1492542204532" xfId="402"/>
    <cellStyle name="style1492542204568" xfId="403"/>
    <cellStyle name="style1492542204610" xfId="404"/>
    <cellStyle name="style1492542204653" xfId="405"/>
    <cellStyle name="style1492542204689" xfId="406"/>
    <cellStyle name="style1492542204735" xfId="407"/>
    <cellStyle name="style1492542205347" xfId="408"/>
    <cellStyle name="style1492548772963" xfId="409"/>
    <cellStyle name="style1492548773689" xfId="410"/>
    <cellStyle name="style1492548773725" xfId="411"/>
    <cellStyle name="style1492548773755" xfId="412"/>
    <cellStyle name="style1492548773794" xfId="413"/>
    <cellStyle name="style1492548773836" xfId="414"/>
    <cellStyle name="style1492548773876" xfId="415"/>
    <cellStyle name="style1492548773908" xfId="416"/>
    <cellStyle name="style1492548773940" xfId="417"/>
    <cellStyle name="style1492548773972" xfId="418"/>
    <cellStyle name="style1492548774011" xfId="419"/>
    <cellStyle name="style1492548774065" xfId="420"/>
    <cellStyle name="style1492548774095" xfId="421"/>
    <cellStyle name="style1492548774126" xfId="422"/>
    <cellStyle name="style1492548774165" xfId="423"/>
    <cellStyle name="style1492548774205" xfId="424"/>
    <cellStyle name="style1492548774244" xfId="425"/>
    <cellStyle name="style1492548774274" xfId="426"/>
    <cellStyle name="style1492548774304" xfId="427"/>
    <cellStyle name="style1492548774345" xfId="428"/>
    <cellStyle name="style1492548774382" xfId="429"/>
    <cellStyle name="style1492548774413" xfId="430"/>
    <cellStyle name="style1492548774444" xfId="431"/>
    <cellStyle name="style1492548774484" xfId="432"/>
    <cellStyle name="style1492548774537" xfId="433"/>
    <cellStyle name="style1492548774567" xfId="434"/>
    <cellStyle name="style1492551153594" xfId="435"/>
    <cellStyle name="style1492551154236" xfId="436"/>
    <cellStyle name="style1492551154271" xfId="437"/>
    <cellStyle name="style1492551154300" xfId="438"/>
    <cellStyle name="style1492551154338" xfId="439"/>
    <cellStyle name="style1492551154378" xfId="440"/>
    <cellStyle name="style1492551154416" xfId="441"/>
    <cellStyle name="style1492551154445" xfId="32"/>
    <cellStyle name="style1492551154477" xfId="442"/>
    <cellStyle name="style1492551154519" xfId="443"/>
    <cellStyle name="style1492551154560" xfId="444"/>
    <cellStyle name="style1492551154599" xfId="445"/>
    <cellStyle name="style1492551154629" xfId="446"/>
    <cellStyle name="style1492551154658" xfId="447"/>
    <cellStyle name="style1492551154705" xfId="448"/>
    <cellStyle name="style1492551154746" xfId="449"/>
    <cellStyle name="style1492551154787" xfId="450"/>
    <cellStyle name="style1492551154818" xfId="451"/>
    <cellStyle name="style1492551154849" xfId="452"/>
    <cellStyle name="style1492551154893" xfId="453"/>
    <cellStyle name="style1492551154926" xfId="454"/>
    <cellStyle name="style1492551154955" xfId="455"/>
    <cellStyle name="style1492551154985" xfId="456"/>
    <cellStyle name="style1492551155035" xfId="457"/>
    <cellStyle name="style1492551155073" xfId="458"/>
    <cellStyle name="style1492551155102" xfId="459"/>
    <cellStyle name="style1492551155140" xfId="460"/>
    <cellStyle name="style1492552176487" xfId="461"/>
    <cellStyle name="style1492552177120" xfId="462"/>
    <cellStyle name="style1492552177155" xfId="463"/>
    <cellStyle name="style1492552177184" xfId="464"/>
    <cellStyle name="style1492552177222" xfId="465"/>
    <cellStyle name="style1492552177261" xfId="466"/>
    <cellStyle name="style1492552177299" xfId="467"/>
    <cellStyle name="style1492552177328" xfId="468"/>
    <cellStyle name="style1492552177359" xfId="469"/>
    <cellStyle name="style1492552177394" xfId="470"/>
    <cellStyle name="style1492552177433" xfId="471"/>
    <cellStyle name="style1492552177471" xfId="472"/>
    <cellStyle name="style1492552177500" xfId="473"/>
    <cellStyle name="style1492552177529" xfId="474"/>
    <cellStyle name="style1492552177568" xfId="475"/>
    <cellStyle name="style1492552177606" xfId="476"/>
    <cellStyle name="style1492552177645" xfId="477"/>
    <cellStyle name="style1492552177674" xfId="478"/>
    <cellStyle name="style1492552177704" xfId="479"/>
    <cellStyle name="style1492552177744" xfId="480"/>
    <cellStyle name="style1492552177778" xfId="481"/>
    <cellStyle name="style1492552177807" xfId="482"/>
    <cellStyle name="style1492552177838" xfId="483"/>
    <cellStyle name="style1492552177875" xfId="484"/>
    <cellStyle name="style1492552177913" xfId="485"/>
    <cellStyle name="style1492552177951" xfId="486"/>
    <cellStyle name="style1492552177989" xfId="487"/>
    <cellStyle name="style1492552822846" xfId="488"/>
    <cellStyle name="style1492552822926" xfId="489"/>
    <cellStyle name="style1492552822965" xfId="490"/>
    <cellStyle name="style1492552823004" xfId="491"/>
    <cellStyle name="style1492552823048" xfId="492"/>
    <cellStyle name="style1492552823087" xfId="493"/>
    <cellStyle name="style1492552823332" xfId="494"/>
    <cellStyle name="style1492552823367" xfId="495"/>
    <cellStyle name="style1492552823435" xfId="496"/>
    <cellStyle name="style1492552823554" xfId="497"/>
    <cellStyle name="style1492552823675" xfId="498"/>
    <cellStyle name="style1492552823736" xfId="499"/>
    <cellStyle name="style1492552823836" xfId="500"/>
    <cellStyle name="style1492552823869" xfId="501"/>
    <cellStyle name="style1492552823907" xfId="502"/>
    <cellStyle name="style1492552823947" xfId="503"/>
    <cellStyle name="style1492552823986" xfId="504"/>
    <cellStyle name="style1492552824024" xfId="505"/>
    <cellStyle name="style1492552824063" xfId="506"/>
    <cellStyle name="style1492552825114" xfId="507"/>
    <cellStyle name="style1492552825143" xfId="508"/>
    <cellStyle name="style1492552825172" xfId="509"/>
    <cellStyle name="style1492552825201" xfId="510"/>
    <cellStyle name="style1492552825230" xfId="511"/>
    <cellStyle name="style1492552825259" xfId="512"/>
    <cellStyle name="style1492552825288" xfId="513"/>
    <cellStyle name="style1492552825317" xfId="514"/>
    <cellStyle name="style1492552825347" xfId="515"/>
    <cellStyle name="style1492552825375" xfId="516"/>
    <cellStyle name="style1492552825404" xfId="517"/>
    <cellStyle name="style1492552825433" xfId="518"/>
    <cellStyle name="style1492552825463" xfId="519"/>
    <cellStyle name="style1492552825517" xfId="520"/>
    <cellStyle name="style1492552825553" xfId="521"/>
    <cellStyle name="style1492552825586" xfId="522"/>
    <cellStyle name="style1492552825617" xfId="523"/>
    <cellStyle name="style1492552825646" xfId="524"/>
    <cellStyle name="style1492552825675" xfId="525"/>
    <cellStyle name="style1492552825704" xfId="526"/>
    <cellStyle name="style1492552825769" xfId="527"/>
    <cellStyle name="style1492552825803" xfId="528"/>
    <cellStyle name="style1492552825889" xfId="529"/>
    <cellStyle name="style1492552825928" xfId="530"/>
    <cellStyle name="style1492633250753" xfId="531"/>
    <cellStyle name="style1492633250826" xfId="532"/>
    <cellStyle name="style1492633250864" xfId="533"/>
    <cellStyle name="style1492633250901" xfId="534"/>
    <cellStyle name="style1492633250940" xfId="535"/>
    <cellStyle name="style1492633250986" xfId="536"/>
    <cellStyle name="style1492633251192" xfId="537"/>
    <cellStyle name="style1492633251226" xfId="538"/>
    <cellStyle name="style1492633251292" xfId="539"/>
    <cellStyle name="style1492633251406" xfId="540"/>
    <cellStyle name="style1492633251527" xfId="541"/>
    <cellStyle name="style1492633251564" xfId="542"/>
    <cellStyle name="style1492633251691" xfId="543"/>
    <cellStyle name="style1492633251729" xfId="544"/>
    <cellStyle name="style1492633251767" xfId="545"/>
    <cellStyle name="style1492633251805" xfId="546"/>
    <cellStyle name="style1492633251842" xfId="547"/>
    <cellStyle name="style1492633251879" xfId="548"/>
    <cellStyle name="style1492633251997" xfId="549"/>
    <cellStyle name="style1492633252026" xfId="550"/>
    <cellStyle name="style1492633252055" xfId="551"/>
    <cellStyle name="style1492633252167" xfId="552"/>
    <cellStyle name="style1492633252195" xfId="553"/>
    <cellStyle name="style1492633252224" xfId="554"/>
    <cellStyle name="style1492633252261" xfId="555"/>
    <cellStyle name="style1492633252290" xfId="556"/>
    <cellStyle name="style1492633252364" xfId="557"/>
    <cellStyle name="style1492633252392" xfId="558"/>
    <cellStyle name="style1492633252420" xfId="559"/>
    <cellStyle name="style1492633252461" xfId="560"/>
    <cellStyle name="style1492633252542" xfId="561"/>
    <cellStyle name="style1492633253132" xfId="562"/>
    <cellStyle name="style1492633253162" xfId="563"/>
    <cellStyle name="style1492633253195" xfId="564"/>
    <cellStyle name="style1492633253227" xfId="565"/>
    <cellStyle name="style1492633253255" xfId="566"/>
    <cellStyle name="style1492633253286" xfId="567"/>
    <cellStyle name="style1492633253316" xfId="568"/>
    <cellStyle name="style1492633253355" xfId="569"/>
    <cellStyle name="style1492633253390" xfId="570"/>
    <cellStyle name="style1492633253419" xfId="571"/>
    <cellStyle name="style1492633253448" xfId="572"/>
    <cellStyle name="style1492633253482" xfId="573"/>
    <cellStyle name="style1492711339842" xfId="574"/>
    <cellStyle name="style1492711340484" xfId="575"/>
    <cellStyle name="style1492711340518" xfId="576"/>
    <cellStyle name="style1492711340546" xfId="577"/>
    <cellStyle name="style1492711340583" xfId="578"/>
    <cellStyle name="style1492711340620" xfId="579"/>
    <cellStyle name="style1492711340657" xfId="580"/>
    <cellStyle name="style1492711340685" xfId="581"/>
    <cellStyle name="style1492711340714" xfId="582"/>
    <cellStyle name="style1492711340742" xfId="583"/>
    <cellStyle name="style1492711340800" xfId="584"/>
    <cellStyle name="style1492711340839" xfId="585"/>
    <cellStyle name="style1492711340869" xfId="586"/>
    <cellStyle name="style1492711340899" xfId="587"/>
    <cellStyle name="style1492711340938" xfId="588"/>
    <cellStyle name="style1492711340974" xfId="589"/>
    <cellStyle name="style1492711341012" xfId="590"/>
    <cellStyle name="style1492711341040" xfId="591"/>
    <cellStyle name="style1492711341068" xfId="592"/>
    <cellStyle name="style1492711341106" xfId="593"/>
    <cellStyle name="style1492711341136" xfId="594"/>
    <cellStyle name="style1492711341164" xfId="595"/>
    <cellStyle name="style1492711341193" xfId="596"/>
    <cellStyle name="style1492711341230" xfId="597"/>
    <cellStyle name="style1492711341266" xfId="598"/>
    <cellStyle name="style1492711341317" xfId="599"/>
    <cellStyle name="style1492711341396" xfId="600"/>
    <cellStyle name="style1492711341462" xfId="601"/>
    <cellStyle name="style1492711341491" xfId="602"/>
    <cellStyle name="style1492711341520" xfId="603"/>
    <cellStyle name="style1492711341550" xfId="604"/>
    <cellStyle name="style1492712400442" xfId="605"/>
    <cellStyle name="style1492712401131" xfId="606"/>
    <cellStyle name="style1492712401166" xfId="607"/>
    <cellStyle name="style1492712401194" xfId="608"/>
    <cellStyle name="style1492712401255" xfId="609"/>
    <cellStyle name="style1492712401304" xfId="610"/>
    <cellStyle name="style1492712401349" xfId="611"/>
    <cellStyle name="style1492712401378" xfId="612"/>
    <cellStyle name="style1492712401416" xfId="613"/>
    <cellStyle name="style1492712401456" xfId="614"/>
    <cellStyle name="style1492712401501" xfId="615"/>
    <cellStyle name="style1492712401543" xfId="616"/>
    <cellStyle name="style1492712401572" xfId="617"/>
    <cellStyle name="style1492712401603" xfId="618"/>
    <cellStyle name="style1492712401645" xfId="619"/>
    <cellStyle name="style1492712401698" xfId="620"/>
    <cellStyle name="style1492712401769" xfId="621"/>
    <cellStyle name="style1492712401799" xfId="622"/>
    <cellStyle name="style1492712401829" xfId="623"/>
    <cellStyle name="style1492712401871" xfId="624"/>
    <cellStyle name="style1492712401901" xfId="625"/>
    <cellStyle name="style1492712401935" xfId="626"/>
    <cellStyle name="style1492712401963" xfId="627"/>
    <cellStyle name="style1492712402000" xfId="628"/>
    <cellStyle name="style1492712402037" xfId="629"/>
    <cellStyle name="style1492712402065" xfId="630"/>
    <cellStyle name="style1492712973861" xfId="631"/>
    <cellStyle name="style1492712974711" xfId="632"/>
    <cellStyle name="style1492712974745" xfId="633"/>
    <cellStyle name="style1492712974773" xfId="634"/>
    <cellStyle name="style1492712974811" xfId="635"/>
    <cellStyle name="style1492712974848" xfId="636"/>
    <cellStyle name="style1492712974885" xfId="637"/>
    <cellStyle name="style1492712974918" xfId="638"/>
    <cellStyle name="style1492712974947" xfId="639"/>
    <cellStyle name="style1492712974976" xfId="640"/>
    <cellStyle name="style1492712975013" xfId="641"/>
    <cellStyle name="style1492712975049" xfId="642"/>
    <cellStyle name="style1492712975078" xfId="643"/>
    <cellStyle name="style1492712975106" xfId="644"/>
    <cellStyle name="style1492712975144" xfId="645"/>
    <cellStyle name="style1492712975181" xfId="646"/>
    <cellStyle name="style1492712975219" xfId="647"/>
    <cellStyle name="style1492712975253" xfId="648"/>
    <cellStyle name="style1492712975282" xfId="649"/>
    <cellStyle name="style1492712975319" xfId="650"/>
    <cellStyle name="style1492712975349" xfId="651"/>
    <cellStyle name="style1492712975377" xfId="652"/>
    <cellStyle name="style1492712975405" xfId="653"/>
    <cellStyle name="style1492712975442" xfId="654"/>
    <cellStyle name="style1492712975479" xfId="655"/>
    <cellStyle name="style1492712975507" xfId="656"/>
    <cellStyle name="style1492713742444" xfId="657"/>
    <cellStyle name="style1492713743081" xfId="658"/>
    <cellStyle name="style1492713743114" xfId="659"/>
    <cellStyle name="style1492713743142" xfId="660"/>
    <cellStyle name="style1492713743179" xfId="661"/>
    <cellStyle name="style1492713743216" xfId="662"/>
    <cellStyle name="style1492713743253" xfId="663"/>
    <cellStyle name="style1492713743281" xfId="664"/>
    <cellStyle name="style1492713743310" xfId="665"/>
    <cellStyle name="style1492713743345" xfId="666"/>
    <cellStyle name="style1492713743384" xfId="667"/>
    <cellStyle name="style1492713743421" xfId="668"/>
    <cellStyle name="style1492713743450" xfId="669"/>
    <cellStyle name="style1492713743478" xfId="670"/>
    <cellStyle name="style1492713743515" xfId="671"/>
    <cellStyle name="style1492713743551" xfId="672"/>
    <cellStyle name="style1492713743588" xfId="673"/>
    <cellStyle name="style1492713743617" xfId="674"/>
    <cellStyle name="style1492713743644" xfId="675"/>
    <cellStyle name="style1492713743682" xfId="676"/>
    <cellStyle name="style1492713743719" xfId="677"/>
    <cellStyle name="style1492713743747" xfId="678"/>
    <cellStyle name="style1492713743776" xfId="679"/>
    <cellStyle name="style1492713743813" xfId="680"/>
    <cellStyle name="style1492713743850" xfId="681"/>
    <cellStyle name="style1492713743878" xfId="682"/>
    <cellStyle name="style1492715151179" xfId="683"/>
    <cellStyle name="style1492715151842" xfId="684"/>
    <cellStyle name="style1492715151875" xfId="685"/>
    <cellStyle name="style1492715151904" xfId="686"/>
    <cellStyle name="style1492715151941" xfId="687"/>
    <cellStyle name="style1492715151978" xfId="688"/>
    <cellStyle name="style1492715152015" xfId="689"/>
    <cellStyle name="style1492715152055" xfId="690"/>
    <cellStyle name="style1492715152083" xfId="691"/>
    <cellStyle name="style1492715152112" xfId="692"/>
    <cellStyle name="style1492715152148" xfId="693"/>
    <cellStyle name="style1492715152185" xfId="694"/>
    <cellStyle name="style1492715152214" xfId="695"/>
    <cellStyle name="style1492715152250" xfId="696"/>
    <cellStyle name="style1492715152287" xfId="697"/>
    <cellStyle name="style1492715152325" xfId="698"/>
    <cellStyle name="style1492715152353" xfId="699"/>
    <cellStyle name="style1492715152381" xfId="700"/>
    <cellStyle name="style1492715152418" xfId="701"/>
    <cellStyle name="style1492715152465" xfId="702"/>
    <cellStyle name="style1492715152494" xfId="703"/>
    <cellStyle name="style1492715152522" xfId="704"/>
    <cellStyle name="style1492715152550" xfId="705"/>
    <cellStyle name="style1492715152587" xfId="706"/>
    <cellStyle name="style1492715152624" xfId="707"/>
    <cellStyle name="style1492715152652" xfId="708"/>
    <cellStyle name="style1492715152696" xfId="709"/>
    <cellStyle name="style1492723343765" xfId="710"/>
    <cellStyle name="style1492723343840" xfId="711"/>
    <cellStyle name="style1492723343878" xfId="712"/>
    <cellStyle name="style1492723343916" xfId="713"/>
    <cellStyle name="style1492723343955" xfId="714"/>
    <cellStyle name="style1492723343993" xfId="715"/>
    <cellStyle name="style1492723344220" xfId="716"/>
    <cellStyle name="style1492723344254" xfId="717"/>
    <cellStyle name="style1492723344320" xfId="718"/>
    <cellStyle name="style1492723344433" xfId="719"/>
    <cellStyle name="style1492723344546" xfId="720"/>
    <cellStyle name="style1492723344587" xfId="721"/>
    <cellStyle name="style1492723344718" xfId="722"/>
    <cellStyle name="style1492723344776" xfId="723"/>
    <cellStyle name="style1492723344815" xfId="724"/>
    <cellStyle name="style1492723344852" xfId="725"/>
    <cellStyle name="style1492723344892" xfId="726"/>
    <cellStyle name="style1492723344929" xfId="727"/>
    <cellStyle name="style1492723344968" xfId="728"/>
    <cellStyle name="style1492723345042" xfId="729"/>
    <cellStyle name="style1492723345070" xfId="730"/>
    <cellStyle name="style1492723345099" xfId="731"/>
    <cellStyle name="style1492723345137" xfId="732"/>
    <cellStyle name="style1492723345211" xfId="733"/>
    <cellStyle name="style1492723345239" xfId="734"/>
    <cellStyle name="style1492723345288" xfId="735"/>
    <cellStyle name="style1492723345325" xfId="736"/>
    <cellStyle name="style1492723345354" xfId="737"/>
    <cellStyle name="style1492723345428" xfId="738"/>
    <cellStyle name="style1492723345456" xfId="739"/>
    <cellStyle name="style1492723345484" xfId="740"/>
    <cellStyle name="style1492723345522" xfId="741"/>
    <cellStyle name="style1492723345552" xfId="742"/>
    <cellStyle name="style1492723345626" xfId="743"/>
    <cellStyle name="style1492723345654" xfId="744"/>
    <cellStyle name="style1492723346207" xfId="745"/>
    <cellStyle name="style1492723346258" xfId="746"/>
    <cellStyle name="style1492723346288" xfId="747"/>
    <cellStyle name="style1492723346319" xfId="748"/>
    <cellStyle name="style1492723346348" xfId="749"/>
    <cellStyle name="style1492723346376" xfId="750"/>
    <cellStyle name="style1492723346406" xfId="751"/>
    <cellStyle name="style1492723346434" xfId="752"/>
    <cellStyle name="style1492723346499" xfId="753"/>
    <cellStyle name="style1492723346531" xfId="754"/>
    <cellStyle name="style1492723346559" xfId="755"/>
    <cellStyle name="style1492723346588" xfId="756"/>
    <cellStyle name="style1492723346621" xfId="757"/>
    <cellStyle name="style1492723346659" xfId="758"/>
    <cellStyle name="style1492723346895" xfId="759"/>
    <cellStyle name="style1492723346923" xfId="760"/>
    <cellStyle name="style1492723346961" xfId="761"/>
    <cellStyle name="style1492738504706" xfId="762"/>
    <cellStyle name="style1492738504739" xfId="763"/>
    <cellStyle name="style1492738505391" xfId="764"/>
    <cellStyle name="style1492738505425" xfId="765"/>
    <cellStyle name="style1492738505453" xfId="766"/>
    <cellStyle name="style1492738505491" xfId="767"/>
    <cellStyle name="style1492738505528" xfId="768"/>
    <cellStyle name="style1492738505565" xfId="769"/>
    <cellStyle name="style1492738505593" xfId="770"/>
    <cellStyle name="style1492738505622" xfId="771"/>
    <cellStyle name="style1492738505650" xfId="772"/>
    <cellStyle name="style1492738505704" xfId="773"/>
    <cellStyle name="style1492738505745" xfId="774"/>
    <cellStyle name="style1492738505775" xfId="775"/>
    <cellStyle name="style1492738505804" xfId="776"/>
    <cellStyle name="style1492738505842" xfId="777"/>
    <cellStyle name="style1492738505878" xfId="778"/>
    <cellStyle name="style1492738505915" xfId="779"/>
    <cellStyle name="style1492738505943" xfId="780"/>
    <cellStyle name="style1492738505971" xfId="781"/>
    <cellStyle name="style1492738506009" xfId="782"/>
    <cellStyle name="style1492738506037" xfId="783"/>
    <cellStyle name="style1492738506065" xfId="784"/>
    <cellStyle name="style1492738506094" xfId="785"/>
    <cellStyle name="style1492738506131" xfId="786"/>
    <cellStyle name="style1492738506167" xfId="787"/>
    <cellStyle name="style1492738506195" xfId="788"/>
    <cellStyle name="style1492738506259" xfId="789"/>
    <cellStyle name="style1492739603015" xfId="790"/>
    <cellStyle name="style1492739603045" xfId="791"/>
    <cellStyle name="style1492739603114" xfId="792"/>
    <cellStyle name="style1492739603151" xfId="793"/>
    <cellStyle name="style1492739603190" xfId="794"/>
    <cellStyle name="style1492739603229" xfId="795"/>
    <cellStyle name="style1492739603285" xfId="796"/>
    <cellStyle name="style1492739603490" xfId="797"/>
    <cellStyle name="style1492739603524" xfId="798"/>
    <cellStyle name="style1492739603588" xfId="799"/>
    <cellStyle name="style1492739603700" xfId="800"/>
    <cellStyle name="style1492739603812" xfId="801"/>
    <cellStyle name="style1492739603849" xfId="802"/>
    <cellStyle name="style1492739603988" xfId="803"/>
    <cellStyle name="style1492739604025" xfId="804"/>
    <cellStyle name="style1492739604062" xfId="805"/>
    <cellStyle name="style1492739604099" xfId="806"/>
    <cellStyle name="style1492739604136" xfId="807"/>
    <cellStyle name="style1492739604173" xfId="808"/>
    <cellStyle name="style1492739604285" xfId="809"/>
    <cellStyle name="style1492739604313" xfId="810"/>
    <cellStyle name="style1492739604341" xfId="811"/>
    <cellStyle name="style1492739604378" xfId="812"/>
    <cellStyle name="style1492739604451" xfId="813"/>
    <cellStyle name="style1492739604495" xfId="814"/>
    <cellStyle name="style1492739604524" xfId="815"/>
    <cellStyle name="style1492739604561" xfId="816"/>
    <cellStyle name="style1492739604590" xfId="817"/>
    <cellStyle name="style1492739604666" xfId="818"/>
    <cellStyle name="style1492739604694" xfId="819"/>
    <cellStyle name="style1492739604722" xfId="820"/>
    <cellStyle name="style1492739604761" xfId="821"/>
    <cellStyle name="style1492739604835" xfId="822"/>
    <cellStyle name="style1492739604863" xfId="823"/>
    <cellStyle name="style1492739605419" xfId="824"/>
    <cellStyle name="style1492739605447" xfId="825"/>
    <cellStyle name="style1492739605478" xfId="826"/>
    <cellStyle name="style1492739605508" xfId="827"/>
    <cellStyle name="style1492739605537" xfId="828"/>
    <cellStyle name="style1492739605565" xfId="829"/>
    <cellStyle name="style1492739605595" xfId="830"/>
    <cellStyle name="style1492739605623" xfId="831"/>
    <cellStyle name="style1492739605687" xfId="832"/>
    <cellStyle name="style1492739605761" xfId="833"/>
    <cellStyle name="style1492739605789" xfId="834"/>
    <cellStyle name="style1492739605818" xfId="835"/>
    <cellStyle name="style1492739605850" xfId="836"/>
    <cellStyle name="style1492739605926" xfId="837"/>
    <cellStyle name="style1492739605981" xfId="838"/>
    <cellStyle name="style1492740155662" xfId="839"/>
    <cellStyle name="style1492740155695" xfId="840"/>
    <cellStyle name="style1492740155775" xfId="841"/>
    <cellStyle name="style1492740155815" xfId="842"/>
    <cellStyle name="style1492740155854" xfId="843"/>
    <cellStyle name="style1492740155895" xfId="844"/>
    <cellStyle name="style1492740155932" xfId="845"/>
    <cellStyle name="style1492740156155" xfId="846"/>
    <cellStyle name="style1492740156190" xfId="847"/>
    <cellStyle name="style1492740156256" xfId="848"/>
    <cellStyle name="style1492740156370" xfId="849"/>
    <cellStyle name="style1492740156484" xfId="850"/>
    <cellStyle name="style1492740156521" xfId="851"/>
    <cellStyle name="style1492740156645" xfId="852"/>
    <cellStyle name="style1492740156682" xfId="853"/>
    <cellStyle name="style1492740156720" xfId="854"/>
    <cellStyle name="style1492740156757" xfId="855"/>
    <cellStyle name="style1492740156795" xfId="856"/>
    <cellStyle name="style1492740156843" xfId="857"/>
    <cellStyle name="style1492740156954" xfId="858"/>
    <cellStyle name="style1492740156982" xfId="859"/>
    <cellStyle name="style1492740157010" xfId="860"/>
    <cellStyle name="style1492740157047" xfId="861"/>
    <cellStyle name="style1492740157120" xfId="862"/>
    <cellStyle name="style1492740157147" xfId="863"/>
    <cellStyle name="style1492740157175" xfId="864"/>
    <cellStyle name="style1492740157212" xfId="865"/>
    <cellStyle name="style1492740157240" xfId="866"/>
    <cellStyle name="style1492740157312" xfId="867"/>
    <cellStyle name="style1492740157340" xfId="868"/>
    <cellStyle name="style1492740157368" xfId="869"/>
    <cellStyle name="style1492740157407" xfId="870"/>
    <cellStyle name="style1492740157492" xfId="871"/>
    <cellStyle name="style1492740157520" xfId="872"/>
    <cellStyle name="style1492740158058" xfId="873"/>
    <cellStyle name="style1492740158086" xfId="874"/>
    <cellStyle name="style1492740158117" xfId="875"/>
    <cellStyle name="style1492740158158" xfId="876"/>
    <cellStyle name="style1492740158187" xfId="877"/>
    <cellStyle name="style1492740158214" xfId="878"/>
    <cellStyle name="style1492740158246" xfId="879"/>
    <cellStyle name="style1492740158277" xfId="880"/>
    <cellStyle name="style1492740158340" xfId="881"/>
    <cellStyle name="style1492740158403" xfId="882"/>
    <cellStyle name="style1492740158434" xfId="883"/>
    <cellStyle name="style1492740158466" xfId="884"/>
    <cellStyle name="style1492740158499" xfId="885"/>
    <cellStyle name="style1492740158573" xfId="886"/>
    <cellStyle name="style1492740158628" xfId="887"/>
    <cellStyle name="style1492789970427" xfId="888"/>
    <cellStyle name="style1492789970497" xfId="889"/>
    <cellStyle name="style1492789970533" xfId="890"/>
    <cellStyle name="style1492789970569" xfId="891"/>
    <cellStyle name="style1492789970607" xfId="892"/>
    <cellStyle name="style1492789970644" xfId="893"/>
    <cellStyle name="style1492789970863" xfId="894"/>
    <cellStyle name="style1492789970896" xfId="895"/>
    <cellStyle name="style1492789970959" xfId="896"/>
    <cellStyle name="style1492789971068" xfId="897"/>
    <cellStyle name="style1492789971179" xfId="898"/>
    <cellStyle name="style1492789971215" xfId="899"/>
    <cellStyle name="style1492789971323" xfId="900"/>
    <cellStyle name="style1492789971359" xfId="901"/>
    <cellStyle name="style1492789971396" xfId="902"/>
    <cellStyle name="style1492789971432" xfId="903"/>
    <cellStyle name="style1492789971467" xfId="904"/>
    <cellStyle name="style1492789971503" xfId="905"/>
    <cellStyle name="style1492789971611" xfId="906"/>
    <cellStyle name="style1492789971638" xfId="907"/>
    <cellStyle name="style1492789971773" xfId="908"/>
    <cellStyle name="style1492789971800" xfId="909"/>
    <cellStyle name="style1492789971828" xfId="910"/>
    <cellStyle name="style1492789971866" xfId="911"/>
    <cellStyle name="style1492789971896" xfId="912"/>
    <cellStyle name="style1492789971988" xfId="913"/>
    <cellStyle name="style1492789972016" xfId="914"/>
    <cellStyle name="style1492789972043" xfId="915"/>
    <cellStyle name="style1492789972152" xfId="916"/>
    <cellStyle name="style1492789972736" xfId="917"/>
    <cellStyle name="style1492789972764" xfId="918"/>
    <cellStyle name="style1492789972791" xfId="919"/>
    <cellStyle name="style1492789972822" xfId="920"/>
    <cellStyle name="style1492789972852" xfId="921"/>
    <cellStyle name="style1492789972879" xfId="922"/>
    <cellStyle name="style1492789972907" xfId="923"/>
    <cellStyle name="style1492789972935" xfId="924"/>
    <cellStyle name="style1492789972962" xfId="925"/>
    <cellStyle name="style1492789973000" xfId="926"/>
    <cellStyle name="style1492789973031" xfId="927"/>
    <cellStyle name="style1492789973069" xfId="928"/>
    <cellStyle name="style1492789973101" xfId="929"/>
    <cellStyle name="style1492793756893" xfId="930"/>
    <cellStyle name="style1492793756959" xfId="931"/>
    <cellStyle name="style1492793756996" xfId="932"/>
    <cellStyle name="style1492793757033" xfId="933"/>
    <cellStyle name="style1492793757073" xfId="934"/>
    <cellStyle name="style1492793757112" xfId="935"/>
    <cellStyle name="style1492793757320" xfId="936"/>
    <cellStyle name="style1492793757353" xfId="937"/>
    <cellStyle name="style1492793757417" xfId="938"/>
    <cellStyle name="style1492793757544" xfId="939"/>
    <cellStyle name="style1492793757653" xfId="940"/>
    <cellStyle name="style1492793757689" xfId="941"/>
    <cellStyle name="style1492793757782" xfId="942"/>
    <cellStyle name="style1492793757820" xfId="943"/>
    <cellStyle name="style1492793757856" xfId="944"/>
    <cellStyle name="style1492793757893" xfId="945"/>
    <cellStyle name="style1492793757928" xfId="946"/>
    <cellStyle name="style1492793757964" xfId="947"/>
    <cellStyle name="style1492793758074" xfId="948"/>
    <cellStyle name="style1492793758100" xfId="949"/>
    <cellStyle name="style1492793758127" xfId="950"/>
    <cellStyle name="style1492793758249" xfId="951"/>
    <cellStyle name="style1492793758278" xfId="952"/>
    <cellStyle name="style1492793758304" xfId="953"/>
    <cellStyle name="style1492793758339" xfId="954"/>
    <cellStyle name="style1492793758367" xfId="955"/>
    <cellStyle name="style1492793758437" xfId="956"/>
    <cellStyle name="style1492793758464" xfId="957"/>
    <cellStyle name="style1492793758491" xfId="958"/>
    <cellStyle name="style1492793758527" xfId="959"/>
    <cellStyle name="style1492793758625" xfId="960"/>
    <cellStyle name="style1492793759214" xfId="961"/>
    <cellStyle name="style1492793759242" xfId="962"/>
    <cellStyle name="style1492793759273" xfId="963"/>
    <cellStyle name="style1492793759303" xfId="964"/>
    <cellStyle name="style1492793759332" xfId="965"/>
    <cellStyle name="style1492793759360" xfId="966"/>
    <cellStyle name="style1492793759389" xfId="967"/>
    <cellStyle name="style1492793759417" xfId="968"/>
    <cellStyle name="style1492793759444" xfId="969"/>
    <cellStyle name="style1492793759481" xfId="970"/>
    <cellStyle name="style1492793759587" xfId="971"/>
    <cellStyle name="style1492793759619" xfId="972"/>
    <cellStyle name="style1492795051954" xfId="973"/>
    <cellStyle name="style1492795052533" xfId="974"/>
    <cellStyle name="style1492795052565" xfId="975"/>
    <cellStyle name="style1492795052591" xfId="976"/>
    <cellStyle name="style1492795052626" xfId="977"/>
    <cellStyle name="style1492795052661" xfId="978"/>
    <cellStyle name="style1492795052696" xfId="979"/>
    <cellStyle name="style1492795052722" xfId="980"/>
    <cellStyle name="style1492795052749" xfId="981"/>
    <cellStyle name="style1492795052777" xfId="982"/>
    <cellStyle name="style1492795052812" xfId="983"/>
    <cellStyle name="style1492795052855" xfId="984"/>
    <cellStyle name="style1492795052881" xfId="985"/>
    <cellStyle name="style1492795052911" xfId="986"/>
    <cellStyle name="style1492795052946" xfId="987"/>
    <cellStyle name="style1492795052981" xfId="988"/>
    <cellStyle name="style1492795053016" xfId="989"/>
    <cellStyle name="style1492795053043" xfId="990"/>
    <cellStyle name="style1492795053070" xfId="991"/>
    <cellStyle name="style1492795053106" xfId="992"/>
    <cellStyle name="style1492795053132" xfId="993"/>
    <cellStyle name="style1492795053159" xfId="994"/>
    <cellStyle name="style1492795053194" xfId="995"/>
    <cellStyle name="style1492795053229" xfId="996"/>
    <cellStyle name="style1492795053255" xfId="997"/>
    <cellStyle name="style1492800175236" xfId="998"/>
    <cellStyle name="style1492800175820" xfId="999"/>
    <cellStyle name="style1492800175852" xfId="1000"/>
    <cellStyle name="style1492800175878" xfId="1001"/>
    <cellStyle name="style1492800175913" xfId="1002"/>
    <cellStyle name="style1492800175949" xfId="1003"/>
    <cellStyle name="style1492800175986" xfId="1004"/>
    <cellStyle name="style1492800176013" xfId="1005"/>
    <cellStyle name="style1492800176040" xfId="1006"/>
    <cellStyle name="style1492800176067" xfId="1007"/>
    <cellStyle name="style1492800176102" xfId="1008"/>
    <cellStyle name="style1492800176136" xfId="1009"/>
    <cellStyle name="style1492800176165" xfId="1010"/>
    <cellStyle name="style1492800176191" xfId="1011"/>
    <cellStyle name="style1492800176227" xfId="1012"/>
    <cellStyle name="style1492800176261" xfId="1013"/>
    <cellStyle name="style1492800176296" xfId="1014"/>
    <cellStyle name="style1492800176342" xfId="1015"/>
    <cellStyle name="style1492800176369" xfId="1016"/>
    <cellStyle name="style1492800176405" xfId="1017"/>
    <cellStyle name="style1492800176432" xfId="1018"/>
    <cellStyle name="style1492800176458" xfId="1019"/>
    <cellStyle name="style1492800176485" xfId="1020"/>
    <cellStyle name="style1492800176521" xfId="1021"/>
    <cellStyle name="style1492800176555" xfId="1022"/>
    <cellStyle name="style1492800176581" xfId="1023"/>
    <cellStyle name="style1492802186633" xfId="1024"/>
    <cellStyle name="style1492802187366" xfId="1025"/>
    <cellStyle name="style1492802187393" xfId="1026"/>
    <cellStyle name="style1492802187421" xfId="1027"/>
    <cellStyle name="style1492802187721" xfId="1028"/>
    <cellStyle name="style1492802187756" xfId="1029"/>
    <cellStyle name="style1492802188017" xfId="1030"/>
    <cellStyle name="style1492802188050" xfId="1031"/>
    <cellStyle name="style1492802188077" xfId="1032"/>
    <cellStyle name="style1492802188112" xfId="1033"/>
    <cellStyle name="style1492802188148" xfId="1034"/>
    <cellStyle name="style1492802188185" xfId="1035"/>
    <cellStyle name="style1492802188212" xfId="1036"/>
    <cellStyle name="style1492802188238" xfId="1037"/>
    <cellStyle name="style1492802188296" xfId="1038"/>
    <cellStyle name="style1492802188322" xfId="1039"/>
    <cellStyle name="style1492802188350" xfId="1040"/>
    <cellStyle name="style1492802188378" xfId="1041"/>
    <cellStyle name="style1492802188405" xfId="1042"/>
    <cellStyle name="style1492802188434" xfId="1043"/>
    <cellStyle name="style1492802188463" xfId="1044"/>
    <cellStyle name="style1492802188494" xfId="1045"/>
    <cellStyle name="style1492802188523" xfId="1046"/>
    <cellStyle name="style1492802188551" xfId="1047"/>
    <cellStyle name="style1492802188581" xfId="1048"/>
    <cellStyle name="style1492802188641" xfId="1049"/>
    <cellStyle name="style1492802337391" xfId="1050"/>
    <cellStyle name="style1492802338187" xfId="1051"/>
    <cellStyle name="style1492802338219" xfId="1052"/>
    <cellStyle name="style1492802338245" xfId="1053"/>
    <cellStyle name="style1492802338280" xfId="1054"/>
    <cellStyle name="style1492802338316" xfId="1055"/>
    <cellStyle name="style1492802338352" xfId="1056"/>
    <cellStyle name="style1492802338379" xfId="1057"/>
    <cellStyle name="style1492802338406" xfId="1058"/>
    <cellStyle name="style1492802338433" xfId="1059"/>
    <cellStyle name="style1492802338467" xfId="1060"/>
    <cellStyle name="style1492802338509" xfId="1061"/>
    <cellStyle name="style1492802338536" xfId="1062"/>
    <cellStyle name="style1492802338571" xfId="1063"/>
    <cellStyle name="style1492802338606" xfId="1064"/>
    <cellStyle name="style1492802338641" xfId="1065"/>
    <cellStyle name="style1492802338667" xfId="1066"/>
    <cellStyle name="style1492802338694" xfId="1067"/>
    <cellStyle name="style1492802338729" xfId="1068"/>
    <cellStyle name="style1492802338756" xfId="1069"/>
    <cellStyle name="style1492802338783" xfId="1070"/>
    <cellStyle name="style1492802338809" xfId="1071"/>
    <cellStyle name="style1492802338843" xfId="1072"/>
    <cellStyle name="style1492802338879" xfId="1073"/>
    <cellStyle name="style1492802338913" xfId="1074"/>
    <cellStyle name="style1492802338940" xfId="1075"/>
    <cellStyle name="style1492802339012" xfId="1076"/>
    <cellStyle name="style1492803338908" xfId="1077"/>
    <cellStyle name="style1492803339485" xfId="1078"/>
    <cellStyle name="style1492803339516" xfId="1079"/>
    <cellStyle name="style1492803339543" xfId="1080"/>
    <cellStyle name="style1492803339578" xfId="1081"/>
    <cellStyle name="style1492803339622" xfId="1082"/>
    <cellStyle name="style1492803339657" xfId="1083"/>
    <cellStyle name="style1492803339684" xfId="1084"/>
    <cellStyle name="style1492803339711" xfId="1085"/>
    <cellStyle name="style1492803339738" xfId="1086"/>
    <cellStyle name="style1492803339772" xfId="1087"/>
    <cellStyle name="style1492803339807" xfId="1088"/>
    <cellStyle name="style1492803339833" xfId="1089"/>
    <cellStyle name="style1492803339860" xfId="1090"/>
    <cellStyle name="style1492803339895" xfId="1091"/>
    <cellStyle name="style1492803339930" xfId="1092"/>
    <cellStyle name="style1492803339965" xfId="1093"/>
    <cellStyle name="style1492803339992" xfId="1094"/>
    <cellStyle name="style1492803340018" xfId="1095"/>
    <cellStyle name="style1492803340064" xfId="1096"/>
    <cellStyle name="style1492803340091" xfId="1097"/>
    <cellStyle name="style1492803340118" xfId="1098"/>
    <cellStyle name="style1492803340153" xfId="1099"/>
    <cellStyle name="style1492803340188" xfId="1100"/>
    <cellStyle name="style1492803340214" xfId="1101"/>
    <cellStyle name="style1492804949385" xfId="1102"/>
    <cellStyle name="style1492804950200" xfId="1103"/>
    <cellStyle name="style1492804950235" xfId="1104"/>
    <cellStyle name="style1492804950263" xfId="1105"/>
    <cellStyle name="style1492804950299" xfId="1106"/>
    <cellStyle name="style1492804950334" xfId="1107"/>
    <cellStyle name="style1492804950368" xfId="1108"/>
    <cellStyle name="style1492804950395" xfId="1109"/>
    <cellStyle name="style1492804950421" xfId="1110"/>
    <cellStyle name="style1492804950448" xfId="1111"/>
    <cellStyle name="style1492804950483" xfId="1112"/>
    <cellStyle name="style1492804950520" xfId="1113"/>
    <cellStyle name="style1492804950546" xfId="1114"/>
    <cellStyle name="style1492804950572" xfId="1115"/>
    <cellStyle name="style1492804950607" xfId="1116"/>
    <cellStyle name="style1492804950642" xfId="1117"/>
    <cellStyle name="style1492804950685" xfId="1118"/>
    <cellStyle name="style1492804950711" xfId="1119"/>
    <cellStyle name="style1492804950737" xfId="1120"/>
    <cellStyle name="style1492804950772" xfId="1121"/>
    <cellStyle name="style1492804950800" xfId="1122"/>
    <cellStyle name="style1492804950826" xfId="1123"/>
    <cellStyle name="style1492804950852" xfId="1124"/>
    <cellStyle name="style1492804950887" xfId="1125"/>
    <cellStyle name="style1492804950921" xfId="1126"/>
    <cellStyle name="style1492804950947" xfId="1127"/>
    <cellStyle name="style1492805908742" xfId="1128"/>
    <cellStyle name="style1492805908803" xfId="1129"/>
    <cellStyle name="style1492805908838" xfId="1130"/>
    <cellStyle name="style1492805908873" xfId="1131"/>
    <cellStyle name="style1492805908910" xfId="1132"/>
    <cellStyle name="style1492805908949" xfId="1133"/>
    <cellStyle name="style1492805909148" xfId="1134"/>
    <cellStyle name="style1492805909180" xfId="1135"/>
    <cellStyle name="style1492805909309" xfId="1136"/>
    <cellStyle name="style1492805909415" xfId="1137"/>
    <cellStyle name="style1492805909449" xfId="1138"/>
    <cellStyle name="style1492805909539" xfId="1139"/>
    <cellStyle name="style1492805909574" xfId="1140"/>
    <cellStyle name="style1492805909609" xfId="1141"/>
    <cellStyle name="style1492805909645" xfId="1142"/>
    <cellStyle name="style1492805909681" xfId="1143"/>
    <cellStyle name="style1492805909717" xfId="1144"/>
    <cellStyle name="style1492805909838" xfId="1145"/>
    <cellStyle name="style1492805909864" xfId="1146"/>
    <cellStyle name="style1492805909891" xfId="1147"/>
    <cellStyle name="style1492805909995" xfId="1148"/>
    <cellStyle name="style1492805910022" xfId="1149"/>
    <cellStyle name="style1492805910048" xfId="1150"/>
    <cellStyle name="style1492805910153" xfId="1151"/>
    <cellStyle name="style1492805910179" xfId="1152"/>
    <cellStyle name="style1492805910206" xfId="1153"/>
    <cellStyle name="style1492805910319" xfId="1154"/>
    <cellStyle name="style1492805910880" xfId="1155"/>
    <cellStyle name="style1492805910906" xfId="1156"/>
    <cellStyle name="style1492805910933" xfId="1157"/>
    <cellStyle name="style1492805910961" xfId="1158"/>
    <cellStyle name="style1492805910989" xfId="1159"/>
    <cellStyle name="style1492805911032" xfId="1160"/>
    <cellStyle name="style1492805911059" xfId="1161"/>
    <cellStyle name="style1492805911087" xfId="1162"/>
    <cellStyle name="style1492805911113" xfId="1163"/>
    <cellStyle name="style1492805911139" xfId="1164"/>
    <cellStyle name="style1492805911169" xfId="1165"/>
    <cellStyle name="style1492805911205" xfId="1166"/>
    <cellStyle name="style1492805911231" xfId="1167"/>
    <cellStyle name="style1492805911258" xfId="1168"/>
    <cellStyle name="style1492805911285" xfId="1169"/>
    <cellStyle name="style1492805911311" xfId="1170"/>
    <cellStyle name="style1492805911337" xfId="1171"/>
    <cellStyle name="style1492805911366" xfId="1172"/>
    <cellStyle name="style1492805911395" xfId="1173"/>
    <cellStyle name="style1492805911430" xfId="1174"/>
    <cellStyle name="style1492805911466" xfId="1175"/>
    <cellStyle name="style1492805911862" xfId="1176"/>
    <cellStyle name="style1492805911890" xfId="1177"/>
    <cellStyle name="style1492805912021" xfId="1178"/>
    <cellStyle name="style1492806339727" xfId="1179"/>
    <cellStyle name="style1492806339793" xfId="1180"/>
    <cellStyle name="style1492806339830" xfId="1181"/>
    <cellStyle name="style1492806339868" xfId="1182"/>
    <cellStyle name="style1492806339916" xfId="1183"/>
    <cellStyle name="style1492806339952" xfId="1184"/>
    <cellStyle name="style1492806340148" xfId="1185"/>
    <cellStyle name="style1492806340183" xfId="1186"/>
    <cellStyle name="style1492806340308" xfId="1187"/>
    <cellStyle name="style1492806340340" xfId="1188"/>
    <cellStyle name="style1492806340366" xfId="1189"/>
    <cellStyle name="style1492806340401" xfId="1190"/>
    <cellStyle name="style1492806340436" xfId="1191"/>
    <cellStyle name="style1492806340472" xfId="1192"/>
    <cellStyle name="style1492806340498" xfId="1193"/>
    <cellStyle name="style1492806340535" xfId="1194"/>
    <cellStyle name="style1492806340562" xfId="1195"/>
    <cellStyle name="style1492806340597" xfId="1196"/>
    <cellStyle name="style1492806340633" xfId="1197"/>
    <cellStyle name="style1492806340660" xfId="1198"/>
    <cellStyle name="style1492806340688" xfId="1199"/>
    <cellStyle name="style1492806340724" xfId="1200"/>
    <cellStyle name="style1492806340759" xfId="1201"/>
    <cellStyle name="style1492806340793" xfId="1202"/>
    <cellStyle name="style1492806340820" xfId="1203"/>
    <cellStyle name="style1492806340846" xfId="1204"/>
    <cellStyle name="style1492806340883" xfId="1205"/>
    <cellStyle name="style1492806340911" xfId="1206"/>
    <cellStyle name="style1492806340937" xfId="1207"/>
    <cellStyle name="style1492806340964" xfId="1208"/>
    <cellStyle name="style1492806340998" xfId="1209"/>
    <cellStyle name="style1492806341033" xfId="1210"/>
    <cellStyle name="style1492806341059" xfId="1211"/>
    <cellStyle name="style1492806341274" xfId="1212"/>
    <cellStyle name="style1492806341309" xfId="1213"/>
    <cellStyle name="style1492806341343" xfId="1214"/>
    <cellStyle name="style1492806341554" xfId="1215"/>
    <cellStyle name="style1492806341581" xfId="1216"/>
    <cellStyle name="style1492806341607" xfId="1217"/>
    <cellStyle name="style1492806341697" xfId="1218"/>
    <cellStyle name="style1492806342222" xfId="1219"/>
    <cellStyle name="style1492806342250" xfId="1220"/>
    <cellStyle name="style1492806342296" xfId="1221"/>
    <cellStyle name="style1492806342345" xfId="1222"/>
    <cellStyle name="style1492806695346" xfId="1223"/>
    <cellStyle name="style1492806695412" xfId="1224"/>
    <cellStyle name="style1492806695449" xfId="1225"/>
    <cellStyle name="style1492806695485" xfId="1226"/>
    <cellStyle name="style1492806695522" xfId="1227"/>
    <cellStyle name="style1492806695558" xfId="1228"/>
    <cellStyle name="style1492806695750" xfId="1229"/>
    <cellStyle name="style1492806695781" xfId="1230"/>
    <cellStyle name="style1492806695946" xfId="1231"/>
    <cellStyle name="style1492806696341" xfId="1232"/>
    <cellStyle name="style1492806696376" xfId="1233"/>
    <cellStyle name="style1492806696489" xfId="1234"/>
    <cellStyle name="style1492806696524" xfId="1235"/>
    <cellStyle name="style1492806696558" xfId="1236"/>
    <cellStyle name="style1492806696593" xfId="1237"/>
    <cellStyle name="style1492806696627" xfId="1238"/>
    <cellStyle name="style1492806696662" xfId="1239"/>
    <cellStyle name="style1492806696765" xfId="1240"/>
    <cellStyle name="style1492806696791" xfId="1241"/>
    <cellStyle name="style1492806696817" xfId="1242"/>
    <cellStyle name="style1492806696920" xfId="1243"/>
    <cellStyle name="style1492806696955" xfId="1244"/>
    <cellStyle name="style1492806696981" xfId="1245"/>
    <cellStyle name="style1492806697016" xfId="1246"/>
    <cellStyle name="style1492806697043" xfId="1247"/>
    <cellStyle name="style1492806697112" xfId="1248"/>
    <cellStyle name="style1492806697138" xfId="1249"/>
    <cellStyle name="style1492806697164" xfId="1250"/>
    <cellStyle name="style1492806697269" xfId="1251"/>
    <cellStyle name="style1492806697799" xfId="1252"/>
    <cellStyle name="style1492806697826" xfId="1253"/>
    <cellStyle name="style1492806697855" xfId="1254"/>
    <cellStyle name="style1492806697884" xfId="1255"/>
    <cellStyle name="style1492806697910" xfId="1256"/>
    <cellStyle name="style1492806697937" xfId="1257"/>
    <cellStyle name="style1492806697963" xfId="1258"/>
    <cellStyle name="style1492806697989" xfId="1259"/>
    <cellStyle name="style1492806698021" xfId="1260"/>
    <cellStyle name="style1492806698049" xfId="1261"/>
    <cellStyle name="style1492806698079" xfId="1262"/>
    <cellStyle name="style1492806698114" xfId="1263"/>
    <cellStyle name="style1492806698149" xfId="1264"/>
    <cellStyle name="style1492806698175" xfId="1265"/>
    <cellStyle name="style1492806698200" xfId="1266"/>
    <cellStyle name="style1492806698226" xfId="1267"/>
    <cellStyle name="style1492806698252" xfId="1268"/>
    <cellStyle name="style1492806698594" xfId="1269"/>
    <cellStyle name="style1492806973495" xfId="1270"/>
    <cellStyle name="style1492806974105" xfId="1271"/>
    <cellStyle name="style1492806974136" xfId="1272"/>
    <cellStyle name="style1492806974162" xfId="1273"/>
    <cellStyle name="style1492806974196" xfId="1274"/>
    <cellStyle name="style1492806974232" xfId="1275"/>
    <cellStyle name="style1492806974276" xfId="1276"/>
    <cellStyle name="style1492806974302" xfId="1277"/>
    <cellStyle name="style1492806974329" xfId="1278"/>
    <cellStyle name="style1492806974356" xfId="1279"/>
    <cellStyle name="style1492806974390" xfId="1280"/>
    <cellStyle name="style1492806974424" xfId="1281"/>
    <cellStyle name="style1492806974451" xfId="1282"/>
    <cellStyle name="style1492806974477" xfId="1283"/>
    <cellStyle name="style1492806974512" xfId="1284"/>
    <cellStyle name="style1492806974546" xfId="1285"/>
    <cellStyle name="style1492806974580" xfId="1286"/>
    <cellStyle name="style1492806974607" xfId="1287"/>
    <cellStyle name="style1492806974636" xfId="1288"/>
    <cellStyle name="style1492806974671" xfId="1289"/>
    <cellStyle name="style1492806974699" xfId="1290"/>
    <cellStyle name="style1492806974726" xfId="1291"/>
    <cellStyle name="style1492806974753" xfId="1292"/>
    <cellStyle name="style1492806974788" xfId="1293"/>
    <cellStyle name="style1492806974831" xfId="1294"/>
    <cellStyle name="style1492806974857" xfId="1295"/>
    <cellStyle name="style1493056212963" xfId="1296"/>
    <cellStyle name="style1493056213031" xfId="1297"/>
    <cellStyle name="style1493056213065" xfId="1298"/>
    <cellStyle name="style1493056213101" xfId="1299"/>
    <cellStyle name="style1493056213140" xfId="1300"/>
    <cellStyle name="style1493056213206" xfId="1301"/>
    <cellStyle name="style1493056213415" xfId="1302"/>
    <cellStyle name="style1493056213449" xfId="1303"/>
    <cellStyle name="style1493056213513" xfId="1304"/>
    <cellStyle name="style1493056213565" xfId="1305"/>
    <cellStyle name="style1493056213643" xfId="1306"/>
    <cellStyle name="style1493056213751" xfId="1307"/>
    <cellStyle name="style1493056213791" xfId="1308"/>
    <cellStyle name="style1493056213890" xfId="1309"/>
    <cellStyle name="style1493056213928" xfId="1310"/>
    <cellStyle name="style1493056214304" xfId="1311"/>
    <cellStyle name="style1493056214357" xfId="1312"/>
    <cellStyle name="style1493056214398" xfId="1313"/>
    <cellStyle name="style1493056214434" xfId="1314"/>
    <cellStyle name="style1493056214544" xfId="1315"/>
    <cellStyle name="style1493056214570" xfId="1316"/>
    <cellStyle name="style1493056214597" xfId="1317"/>
    <cellStyle name="style1493056214709" xfId="1318"/>
    <cellStyle name="style1493056214744" xfId="1319"/>
    <cellStyle name="style1493056214771" xfId="1320"/>
    <cellStyle name="style1493056214808" xfId="1321"/>
    <cellStyle name="style1493056214836" xfId="1322"/>
    <cellStyle name="style1493056214905" xfId="1323"/>
    <cellStyle name="style1493056214932" xfId="1324"/>
    <cellStyle name="style1493056214959" xfId="1325"/>
    <cellStyle name="style1493056215003" xfId="1326"/>
    <cellStyle name="style1493056215106" xfId="1327"/>
    <cellStyle name="style1493056215689" xfId="1328"/>
    <cellStyle name="style1493056215725" xfId="1329"/>
    <cellStyle name="style1493056215756" xfId="1330"/>
    <cellStyle name="style1493056215788" xfId="1331"/>
    <cellStyle name="style1493056215822" xfId="1332"/>
    <cellStyle name="style1493056215849" xfId="1333"/>
    <cellStyle name="style1493056215878" xfId="1334"/>
    <cellStyle name="style1493056215905" xfId="1335"/>
    <cellStyle name="style1493056215932" xfId="1336"/>
    <cellStyle name="style1493056215971" xfId="1337"/>
    <cellStyle name="style1493056216006" xfId="1338"/>
    <cellStyle name="style1493056216035" xfId="1339"/>
    <cellStyle name="style1493056216064" xfId="1340"/>
    <cellStyle name="style1493056216094" xfId="1341"/>
    <cellStyle name="style1493056216241" xfId="1342"/>
    <cellStyle name="style1493056216393" xfId="1343"/>
    <cellStyle name="style1493057962664" xfId="1344"/>
    <cellStyle name="style1493057963288" xfId="1345"/>
    <cellStyle name="style1493057963320" xfId="1346"/>
    <cellStyle name="style1493057963346" xfId="1347"/>
    <cellStyle name="style1493057963381" xfId="1348"/>
    <cellStyle name="style1493057963416" xfId="1349"/>
    <cellStyle name="style1493057963458" xfId="1350"/>
    <cellStyle name="style1493057963484" xfId="1351"/>
    <cellStyle name="style1493057963511" xfId="1352"/>
    <cellStyle name="style1493057963538" xfId="1353"/>
    <cellStyle name="style1493057963572" xfId="1354"/>
    <cellStyle name="style1493057963608" xfId="1355"/>
    <cellStyle name="style1493057963635" xfId="1356"/>
    <cellStyle name="style1493057963661" xfId="1357"/>
    <cellStyle name="style1493057963696" xfId="1358"/>
    <cellStyle name="style1493057963730" xfId="1359"/>
    <cellStyle name="style1493057963764" xfId="1360"/>
    <cellStyle name="style1493057963790" xfId="1361"/>
    <cellStyle name="style1493057963861" xfId="1362"/>
    <cellStyle name="style1493057963888" xfId="1363"/>
    <cellStyle name="style1493057963914" xfId="1364"/>
    <cellStyle name="style1493057963941" xfId="1365"/>
    <cellStyle name="style1493057963975" xfId="1366"/>
    <cellStyle name="style1493057964010" xfId="1367"/>
    <cellStyle name="style1493057964037" xfId="1368"/>
    <cellStyle name="style1493059076880" xfId="1369"/>
    <cellStyle name="style1493059077505" xfId="1370"/>
    <cellStyle name="style1493059077536" xfId="1371"/>
    <cellStyle name="style1493059077562" xfId="1372"/>
    <cellStyle name="style1493059077597" xfId="1373"/>
    <cellStyle name="style1493059077632" xfId="1374"/>
    <cellStyle name="style1493059077667" xfId="1375"/>
    <cellStyle name="style1493059077693" xfId="1376"/>
    <cellStyle name="style1493059077720" xfId="1377"/>
    <cellStyle name="style1493059077746" xfId="1378"/>
    <cellStyle name="style1493059077781" xfId="1379"/>
    <cellStyle name="style1493059077817" xfId="1380"/>
    <cellStyle name="style1493059077844" xfId="1381"/>
    <cellStyle name="style1493059077870" xfId="1382"/>
    <cellStyle name="style1493059077905" xfId="1383"/>
    <cellStyle name="style1493059077941" xfId="1384"/>
    <cellStyle name="style1493059077975" xfId="1385"/>
    <cellStyle name="style1493059078012" xfId="1386"/>
    <cellStyle name="style1493059078039" xfId="1387"/>
    <cellStyle name="style1493059078074" xfId="1388"/>
    <cellStyle name="style1493059078128" xfId="1389"/>
    <cellStyle name="style1493059078155" xfId="1390"/>
    <cellStyle name="style1493059078182" xfId="1391"/>
    <cellStyle name="style1493059078216" xfId="1392"/>
    <cellStyle name="style1493059078251" xfId="1393"/>
    <cellStyle name="style1493059078277" xfId="1394"/>
    <cellStyle name="style1493063665176" xfId="1395"/>
    <cellStyle name="style1493063665241" xfId="1396"/>
    <cellStyle name="style1493063665307" xfId="1397"/>
    <cellStyle name="style1493063665342" xfId="1398"/>
    <cellStyle name="style1493063665378" xfId="1399"/>
    <cellStyle name="style1493063665413" xfId="1400"/>
    <cellStyle name="style1493063665621" xfId="1401"/>
    <cellStyle name="style1493063665654" xfId="1402"/>
    <cellStyle name="style1493063665715" xfId="1403"/>
    <cellStyle name="style1493063665794" xfId="1404"/>
    <cellStyle name="style1493063665848" xfId="1405"/>
    <cellStyle name="style1493063665955" xfId="1406"/>
    <cellStyle name="style1493063665989" xfId="1407"/>
    <cellStyle name="style1493063666079" xfId="1408"/>
    <cellStyle name="style1493063666114" xfId="1409"/>
    <cellStyle name="style1493063666149" xfId="1410"/>
    <cellStyle name="style1493063666506" xfId="1411"/>
    <cellStyle name="style1493063666541" xfId="1412"/>
    <cellStyle name="style1493063666575" xfId="1413"/>
    <cellStyle name="style1493063666685" xfId="1414"/>
    <cellStyle name="style1493063666711" xfId="1415"/>
    <cellStyle name="style1493063666737" xfId="1416"/>
    <cellStyle name="style1493063666841" xfId="1417"/>
    <cellStyle name="style1493063666867" xfId="1418"/>
    <cellStyle name="style1493063666893" xfId="1419"/>
    <cellStyle name="style1493063667006" xfId="1420"/>
    <cellStyle name="style1493063667033" xfId="1421"/>
    <cellStyle name="style1493063667059" xfId="1422"/>
    <cellStyle name="style1493063667173" xfId="1423"/>
    <cellStyle name="style1493063667731" xfId="1424"/>
    <cellStyle name="style1493063667758" xfId="1425"/>
    <cellStyle name="style1493063667785" xfId="1426"/>
    <cellStyle name="style1493063667812" xfId="1427"/>
    <cellStyle name="style1493063667839" xfId="1428"/>
    <cellStyle name="style1493063667875" xfId="1429"/>
    <cellStyle name="style1493063667901" xfId="1430"/>
    <cellStyle name="style1493063667928" xfId="1431"/>
    <cellStyle name="style1493063667963" xfId="1432"/>
    <cellStyle name="style1493063667989" xfId="1433"/>
    <cellStyle name="style1493063668024" xfId="1434"/>
    <cellStyle name="style1493063668059" xfId="1435"/>
    <cellStyle name="style1493063668089" xfId="1436"/>
    <cellStyle name="style1493063668192" xfId="1437"/>
    <cellStyle name="style1493063668222" xfId="1438"/>
    <cellStyle name="style1493063668249" xfId="1439"/>
    <cellStyle name="style1493063668393" xfId="1440"/>
    <cellStyle name="style1493063668547" xfId="1441"/>
    <cellStyle name="style1493063668582" xfId="1442"/>
    <cellStyle name="style1493063668608" xfId="1443"/>
    <cellStyle name="style1493063668635" xfId="1444"/>
    <cellStyle name="style1493063668661" xfId="1445"/>
    <cellStyle name="style1493063668687" xfId="1446"/>
    <cellStyle name="style1493064703012" xfId="1447"/>
    <cellStyle name="style1493064703896" xfId="1448"/>
    <cellStyle name="style1493064703929" xfId="1449"/>
    <cellStyle name="style1493064703956" xfId="1450"/>
    <cellStyle name="style1493064703998" xfId="1451"/>
    <cellStyle name="style1493064704035" xfId="1452"/>
    <cellStyle name="style1493064704073" xfId="1453"/>
    <cellStyle name="style1493064704099" xfId="1454"/>
    <cellStyle name="style1493064704126" xfId="1455"/>
    <cellStyle name="style1493064704154" xfId="1456"/>
    <cellStyle name="style1493064704188" xfId="1457"/>
    <cellStyle name="style1493064704223" xfId="1458"/>
    <cellStyle name="style1493064704249" xfId="1459"/>
    <cellStyle name="style1493064704275" xfId="1460"/>
    <cellStyle name="style1493064704310" xfId="1461"/>
    <cellStyle name="style1493064704345" xfId="1462"/>
    <cellStyle name="style1493064704380" xfId="1463"/>
    <cellStyle name="style1493064704407" xfId="1464"/>
    <cellStyle name="style1493064704433" xfId="1465"/>
    <cellStyle name="style1493064704478" xfId="1466"/>
    <cellStyle name="style1493064704505" xfId="1467"/>
    <cellStyle name="style1493064704532" xfId="1468"/>
    <cellStyle name="style1493064704567" xfId="1469"/>
    <cellStyle name="style1493064704602" xfId="1470"/>
    <cellStyle name="style1493064704628" xfId="1471"/>
    <cellStyle name="style1493222698507" xfId="57"/>
    <cellStyle name="style1493222698682" xfId="42"/>
    <cellStyle name="style1493222698989" xfId="58"/>
    <cellStyle name="style1493222699021" xfId="59"/>
    <cellStyle name="style1493222699437" xfId="60"/>
    <cellStyle name="style1493222699474" xfId="61"/>
    <cellStyle name="style1493222699509" xfId="62"/>
    <cellStyle name="style1493222699543" xfId="41"/>
    <cellStyle name="style1493222699730" xfId="64"/>
    <cellStyle name="style1493222699763" xfId="65"/>
    <cellStyle name="style1493222699789" xfId="66"/>
    <cellStyle name="style1493222699893" xfId="45"/>
    <cellStyle name="style1493222699919" xfId="46"/>
    <cellStyle name="style1493222699981" xfId="43"/>
    <cellStyle name="style1493222700008" xfId="68"/>
    <cellStyle name="style1493222700097" xfId="70"/>
    <cellStyle name="style1493222700123" xfId="71"/>
    <cellStyle name="style1493222700185" xfId="47"/>
    <cellStyle name="style1493222700240" xfId="48"/>
    <cellStyle name="style1493222700990" xfId="63"/>
    <cellStyle name="style1493222701020" xfId="44"/>
    <cellStyle name="style1493222701099" xfId="50"/>
    <cellStyle name="style1493222701179" xfId="56"/>
    <cellStyle name="style1493222701234" xfId="69"/>
    <cellStyle name="style1493222701306" xfId="67"/>
    <cellStyle name="style1493222950791" xfId="1"/>
    <cellStyle name="style1493222950859" xfId="9"/>
    <cellStyle name="style1493222950894" xfId="15"/>
    <cellStyle name="style1493222951345" xfId="16"/>
    <cellStyle name="style1493222951382" xfId="35"/>
    <cellStyle name="style1493222951416" xfId="36"/>
    <cellStyle name="style1493222951611" xfId="2"/>
    <cellStyle name="style1493222951642" xfId="49"/>
    <cellStyle name="style1493222951704" xfId="51"/>
    <cellStyle name="style1493222951819" xfId="54"/>
    <cellStyle name="style1493222951942" xfId="3"/>
    <cellStyle name="style1493222951977" xfId="4"/>
    <cellStyle name="style1493222952067" xfId="5"/>
    <cellStyle name="style1493222952103" xfId="6"/>
    <cellStyle name="style1493222952140" xfId="7"/>
    <cellStyle name="style1493222952191" xfId="21"/>
    <cellStyle name="style1493222952227" xfId="8"/>
    <cellStyle name="style1493222952262" xfId="22"/>
    <cellStyle name="style1493222952396" xfId="12"/>
    <cellStyle name="style1493222952423" xfId="13"/>
    <cellStyle name="style1493222952449" xfId="14"/>
    <cellStyle name="style1493222952555" xfId="18"/>
    <cellStyle name="style1493222952581" xfId="19"/>
    <cellStyle name="style1493222952608" xfId="20"/>
    <cellStyle name="style1493222952644" xfId="17"/>
    <cellStyle name="style1493222952671" xfId="23"/>
    <cellStyle name="style1493222952740" xfId="24"/>
    <cellStyle name="style1493222952766" xfId="25"/>
    <cellStyle name="style1493222952808" xfId="26"/>
    <cellStyle name="style1493222952844" xfId="31"/>
    <cellStyle name="style1493222952968" xfId="38"/>
    <cellStyle name="style1493222953596" xfId="10"/>
    <cellStyle name="style1493222953623" xfId="11"/>
    <cellStyle name="style1493222953653" xfId="28"/>
    <cellStyle name="style1493222953679" xfId="30"/>
    <cellStyle name="style1493222953708" xfId="33"/>
    <cellStyle name="style1493222953735" xfId="34"/>
    <cellStyle name="style1493222953761" xfId="37"/>
    <cellStyle name="style1493222953787" xfId="39"/>
    <cellStyle name="style1493222953813" xfId="40"/>
    <cellStyle name="style1493222953847" xfId="53"/>
    <cellStyle name="style1493222953941" xfId="55"/>
    <cellStyle name="style1493222953970" xfId="52"/>
    <cellStyle name="style1493224701031" xfId="122"/>
    <cellStyle name="style1493224701062" xfId="72"/>
    <cellStyle name="style1493224701138" xfId="81"/>
    <cellStyle name="style1493224701175" xfId="96"/>
    <cellStyle name="style1493224701210" xfId="97"/>
    <cellStyle name="style1493224701246" xfId="123"/>
    <cellStyle name="style1493224701280" xfId="124"/>
    <cellStyle name="style1493224701474" xfId="73"/>
    <cellStyle name="style1493224701875" xfId="79"/>
    <cellStyle name="style1493224701990" xfId="117"/>
    <cellStyle name="style1493224702097" xfId="74"/>
    <cellStyle name="style1493224702132" xfId="75"/>
    <cellStyle name="style1493224702239" xfId="76"/>
    <cellStyle name="style1493224702276" xfId="77"/>
    <cellStyle name="style1493224702323" xfId="78"/>
    <cellStyle name="style1493224702360" xfId="102"/>
    <cellStyle name="style1493224702395" xfId="80"/>
    <cellStyle name="style1493224702449" xfId="103"/>
    <cellStyle name="style1493224702555" xfId="84"/>
    <cellStyle name="style1493224702581" xfId="85"/>
    <cellStyle name="style1493224702607" xfId="86"/>
    <cellStyle name="style1493224702718" xfId="99"/>
    <cellStyle name="style1493224702744" xfId="100"/>
    <cellStyle name="style1493224702770" xfId="101"/>
    <cellStyle name="style1493224702874" xfId="105"/>
    <cellStyle name="style1493224702901" xfId="106"/>
    <cellStyle name="style1493224702935" xfId="107"/>
    <cellStyle name="style1493224703064" xfId="125"/>
    <cellStyle name="style1493224703674" xfId="82"/>
    <cellStyle name="style1493224703701" xfId="83"/>
    <cellStyle name="style1493224703727" xfId="98"/>
    <cellStyle name="style1493224703755" xfId="104"/>
    <cellStyle name="style1493224703782" xfId="111"/>
    <cellStyle name="style1493224703817" xfId="113"/>
    <cellStyle name="style1493224703846" xfId="114"/>
    <cellStyle name="style1493224703874" xfId="118"/>
    <cellStyle name="style1493224703900" xfId="120"/>
    <cellStyle name="style1493224703926" xfId="121"/>
    <cellStyle name="style1493224703963" xfId="87"/>
    <cellStyle name="style1493224703999" xfId="88"/>
    <cellStyle name="style1493224704026" xfId="89"/>
    <cellStyle name="style1493224704071" xfId="90"/>
    <cellStyle name="style1493224704105" xfId="91"/>
    <cellStyle name="style1493224704132" xfId="92"/>
    <cellStyle name="style1493224704163" xfId="109"/>
    <cellStyle name="style1493224704191" xfId="119"/>
    <cellStyle name="style1493224704221" xfId="93"/>
    <cellStyle name="style1493224704256" xfId="108"/>
    <cellStyle name="style1493224704291" xfId="95"/>
    <cellStyle name="style1493224704636" xfId="110"/>
    <cellStyle name="style1493224704675" xfId="112"/>
    <cellStyle name="style1493224704704" xfId="94"/>
    <cellStyle name="style1493224704736" xfId="115"/>
    <cellStyle name="style1493224704773" xfId="116"/>
    <cellStyle name="style1493226907269" xfId="152"/>
    <cellStyle name="style1493226907308" xfId="126"/>
    <cellStyle name="style1493226907905" xfId="127"/>
    <cellStyle name="style1493226907937" xfId="128"/>
    <cellStyle name="style1493226907963" xfId="129"/>
    <cellStyle name="style1493226907997" xfId="130"/>
    <cellStyle name="style1493226908033" xfId="131"/>
    <cellStyle name="style1493226908068" xfId="132"/>
    <cellStyle name="style1493226908094" xfId="138"/>
    <cellStyle name="style1493226908121" xfId="147"/>
    <cellStyle name="style1493226908149" xfId="133"/>
    <cellStyle name="style1493226908194" xfId="134"/>
    <cellStyle name="style1493226908248" xfId="135"/>
    <cellStyle name="style1493226908273" xfId="136"/>
    <cellStyle name="style1493226908300" xfId="137"/>
    <cellStyle name="style1493226908337" xfId="139"/>
    <cellStyle name="style1493226908370" xfId="140"/>
    <cellStyle name="style1493226908419" xfId="141"/>
    <cellStyle name="style1493226908445" xfId="142"/>
    <cellStyle name="style1493226908472" xfId="143"/>
    <cellStyle name="style1493226908511" xfId="144"/>
    <cellStyle name="style1493226908540" xfId="145"/>
    <cellStyle name="style1493226908566" xfId="146"/>
    <cellStyle name="style1493226908592" xfId="148"/>
    <cellStyle name="style1493226908626" xfId="149"/>
    <cellStyle name="style1493226908661" xfId="150"/>
    <cellStyle name="style1493226908687" xfId="151"/>
    <cellStyle name="style1493232224808" xfId="158"/>
    <cellStyle name="style1493232224841" xfId="159"/>
    <cellStyle name="style1493232225454" xfId="160"/>
    <cellStyle name="style1493232225485" xfId="161"/>
    <cellStyle name="style1493232225511" xfId="162"/>
    <cellStyle name="style1493232225546" xfId="163"/>
    <cellStyle name="style1493232225581" xfId="164"/>
    <cellStyle name="style1493232225615" xfId="165"/>
    <cellStyle name="style1493232225641" xfId="171"/>
    <cellStyle name="style1493232225668" xfId="153"/>
    <cellStyle name="style1493232225696" xfId="166"/>
    <cellStyle name="style1493232225730" xfId="167"/>
    <cellStyle name="style1493232225765" xfId="168"/>
    <cellStyle name="style1493232225802" xfId="169"/>
    <cellStyle name="style1493232225828" xfId="170"/>
    <cellStyle name="style1493232225862" xfId="172"/>
    <cellStyle name="style1493232225897" xfId="173"/>
    <cellStyle name="style1493232225931" xfId="174"/>
    <cellStyle name="style1493232225957" xfId="175"/>
    <cellStyle name="style1493232225985" xfId="179"/>
    <cellStyle name="style1493232226023" xfId="176"/>
    <cellStyle name="style1493232226050" xfId="177"/>
    <cellStyle name="style1493232226077" xfId="178"/>
    <cellStyle name="style1493232226106" xfId="154"/>
    <cellStyle name="style1493232226145" xfId="155"/>
    <cellStyle name="style1493232226183" xfId="156"/>
    <cellStyle name="style1493232226221" xfId="157"/>
    <cellStyle name="style1493232226268" xfId="180"/>
    <cellStyle name="style1493233079819" xfId="1472"/>
    <cellStyle name="style1493233080382" xfId="1473"/>
    <cellStyle name="style1493233080415" xfId="1474"/>
    <cellStyle name="style1493233080441" xfId="1475"/>
    <cellStyle name="style1493233080475" xfId="1476"/>
    <cellStyle name="style1493233080509" xfId="1477"/>
    <cellStyle name="style1493233080544" xfId="1478"/>
    <cellStyle name="style1493233080570" xfId="1479"/>
    <cellStyle name="style1493233080596" xfId="1480"/>
    <cellStyle name="style1493233080631" xfId="1481"/>
    <cellStyle name="style1493233080665" xfId="1482"/>
    <cellStyle name="style1493233080699" xfId="1483"/>
    <cellStyle name="style1493233080725" xfId="1484"/>
    <cellStyle name="style1493233080751" xfId="1485"/>
    <cellStyle name="style1493233080785" xfId="1486"/>
    <cellStyle name="style1493233080819" xfId="1487"/>
    <cellStyle name="style1493233080853" xfId="1488"/>
    <cellStyle name="style1493233080879" xfId="1489"/>
    <cellStyle name="style1493233080905" xfId="1490"/>
    <cellStyle name="style1493233080939" xfId="1491"/>
    <cellStyle name="style1493233080966" xfId="1492"/>
    <cellStyle name="style1493233080991" xfId="1493"/>
    <cellStyle name="style1493233081026" xfId="1494"/>
    <cellStyle name="style1493233081053" xfId="1495"/>
    <cellStyle name="style1493233081087" xfId="1496"/>
    <cellStyle name="style1493233081121" xfId="1497"/>
    <cellStyle name="style1493233081147" xfId="1498"/>
    <cellStyle name="style1493234824781" xfId="1499"/>
    <cellStyle name="style1493234825385" xfId="1500"/>
    <cellStyle name="style1493234825416" xfId="1501"/>
    <cellStyle name="style1493234825442" xfId="1502"/>
    <cellStyle name="style1493234825476" xfId="1503"/>
    <cellStyle name="style1493234825510" xfId="1504"/>
    <cellStyle name="style1493234825554" xfId="1505"/>
    <cellStyle name="style1493234825580" xfId="1506"/>
    <cellStyle name="style1493234825607" xfId="1507"/>
    <cellStyle name="style1493234825633" xfId="1508"/>
    <cellStyle name="style1493234825667" xfId="1509"/>
    <cellStyle name="style1493234825701" xfId="1510"/>
    <cellStyle name="style1493234825727" xfId="1511"/>
    <cellStyle name="style1493234825753" xfId="1512"/>
    <cellStyle name="style1493234825788" xfId="1513"/>
    <cellStyle name="style1493234825821" xfId="1514"/>
    <cellStyle name="style1493234825865" xfId="1515"/>
    <cellStyle name="style1493234825891" xfId="1516"/>
    <cellStyle name="style1493234825918" xfId="1517"/>
    <cellStyle name="style1493234825953" xfId="1518"/>
    <cellStyle name="style1493234825981" xfId="1519"/>
    <cellStyle name="style1493234826008" xfId="1520"/>
    <cellStyle name="style1493234826034" xfId="1521"/>
    <cellStyle name="style1493234826068" xfId="1522"/>
    <cellStyle name="style1493234826102" xfId="1523"/>
    <cellStyle name="style1493234826128" xfId="1524"/>
    <cellStyle name="style1493234826192" xfId="1525"/>
    <cellStyle name="style1493239222804" xfId="1526"/>
    <cellStyle name="style1493239223395" xfId="1527"/>
    <cellStyle name="style1493239223427" xfId="1528"/>
    <cellStyle name="style1493239223453" xfId="1529"/>
    <cellStyle name="style1493239223501" xfId="1530"/>
    <cellStyle name="style1493239223538" xfId="1531"/>
    <cellStyle name="style1493239223573" xfId="1532"/>
    <cellStyle name="style1493239223600" xfId="1533"/>
    <cellStyle name="style1493239223627" xfId="1534"/>
    <cellStyle name="style1493239223654" xfId="1535"/>
    <cellStyle name="style1493239223688" xfId="1536"/>
    <cellStyle name="style1493239223723" xfId="1537"/>
    <cellStyle name="style1493239223750" xfId="1538"/>
    <cellStyle name="style1493239223791" xfId="1539"/>
    <cellStyle name="style1493239223827" xfId="1540"/>
    <cellStyle name="style1493239223862" xfId="1541"/>
    <cellStyle name="style1493239223903" xfId="1542"/>
    <cellStyle name="style1493239223931" xfId="1543"/>
    <cellStyle name="style1493239223959" xfId="1544"/>
    <cellStyle name="style1493239223997" xfId="1545"/>
    <cellStyle name="style1493239224029" xfId="1546"/>
    <cellStyle name="style1493239224057" xfId="1547"/>
    <cellStyle name="style1493239224086" xfId="1548"/>
    <cellStyle name="style1493239224122" xfId="1549"/>
    <cellStyle name="style1493239224168" xfId="1550"/>
    <cellStyle name="style1493239224194" xfId="1551"/>
    <cellStyle name="style1493239224228" xfId="1552"/>
    <cellStyle name="style1493311716129" xfId="1553"/>
    <cellStyle name="style1493311716195" xfId="1554"/>
    <cellStyle name="style1493311716230" xfId="1555"/>
    <cellStyle name="style1493311716265" xfId="1556"/>
    <cellStyle name="style1493311716301" xfId="1557"/>
    <cellStyle name="style1493311716335" xfId="1558"/>
    <cellStyle name="style1493311716532" xfId="1559"/>
    <cellStyle name="style1493311716928" xfId="1560"/>
    <cellStyle name="style1493311717054" xfId="1561"/>
    <cellStyle name="style1493311717089" xfId="1562"/>
    <cellStyle name="style1493311717124" xfId="1563"/>
    <cellStyle name="style1493311717159" xfId="1564"/>
    <cellStyle name="style1493311717194" xfId="1565"/>
    <cellStyle name="style1493311717231" xfId="1566"/>
    <cellStyle name="style1493311717337" xfId="1567"/>
    <cellStyle name="style1493311717363" xfId="1568"/>
    <cellStyle name="style1493311717405" xfId="1569"/>
    <cellStyle name="style1493311717513" xfId="1570"/>
    <cellStyle name="style1493311717540" xfId="1571"/>
    <cellStyle name="style1493311717566" xfId="1572"/>
    <cellStyle name="style1493311717601" xfId="1573"/>
    <cellStyle name="style1493311717629" xfId="1574"/>
    <cellStyle name="style1493311717697" xfId="1575"/>
    <cellStyle name="style1493311717723" xfId="1576"/>
    <cellStyle name="style1493311717750" xfId="1577"/>
    <cellStyle name="style1493311717787" xfId="1578"/>
    <cellStyle name="style1493311717988" xfId="1579"/>
    <cellStyle name="style1493311718015" xfId="1580"/>
    <cellStyle name="style1493311718042" xfId="1581"/>
    <cellStyle name="style1493311718068" xfId="1582"/>
    <cellStyle name="style1493311718096" xfId="1583"/>
    <cellStyle name="style1493311718122" xfId="1584"/>
    <cellStyle name="style1493311718155" xfId="1585"/>
    <cellStyle name="style1493311718182" xfId="1586"/>
    <cellStyle name="style1493311718209" xfId="1587"/>
    <cellStyle name="style1493311718236" xfId="1588"/>
    <cellStyle name="style1493311718265" xfId="1589"/>
    <cellStyle name="style1493311718293" xfId="1590"/>
    <cellStyle name="style1493311718319" xfId="1591"/>
    <cellStyle name="style1493311718432" xfId="1592"/>
    <cellStyle name="style1493311718460" xfId="1593"/>
    <cellStyle name="style1493312850994" xfId="1594"/>
    <cellStyle name="style1493312851582" xfId="1595"/>
    <cellStyle name="style1493312851614" xfId="1596"/>
    <cellStyle name="style1493312851640" xfId="1597"/>
    <cellStyle name="style1493312851674" xfId="1598"/>
    <cellStyle name="style1493312851710" xfId="1599"/>
    <cellStyle name="style1493312851744" xfId="1600"/>
    <cellStyle name="style1493312851770" xfId="1601"/>
    <cellStyle name="style1493312851812" xfId="1602"/>
    <cellStyle name="style1493312851838" xfId="1603"/>
    <cellStyle name="style1493312851872" xfId="1604"/>
    <cellStyle name="style1493312851907" xfId="1605"/>
    <cellStyle name="style1493312851932" xfId="1606"/>
    <cellStyle name="style1493312851961" xfId="1607"/>
    <cellStyle name="style1493312851998" xfId="1608"/>
    <cellStyle name="style1493312852034" xfId="1609"/>
    <cellStyle name="style1493312852070" xfId="1610"/>
    <cellStyle name="style1493312852097" xfId="1611"/>
    <cellStyle name="style1493312852123" xfId="1612"/>
    <cellStyle name="style1493312852157" xfId="1613"/>
    <cellStyle name="style1493312852185" xfId="1614"/>
    <cellStyle name="style1493312852211" xfId="1615"/>
    <cellStyle name="style1493312852238" xfId="1616"/>
    <cellStyle name="style1493312852271" xfId="1617"/>
    <cellStyle name="style1493312852305" xfId="1618"/>
    <cellStyle name="style1493312852331" xfId="1619"/>
    <cellStyle name="style1493314209284" xfId="1620"/>
    <cellStyle name="style1493314209934" xfId="1621"/>
    <cellStyle name="style1493314209969" xfId="1622"/>
    <cellStyle name="style1493314210001" xfId="1623"/>
    <cellStyle name="style1493314210036" xfId="1624"/>
    <cellStyle name="style1493314210070" xfId="1625"/>
    <cellStyle name="style1493314210105" xfId="1626"/>
    <cellStyle name="style1493314210131" xfId="1627"/>
    <cellStyle name="style1493314210158" xfId="1628"/>
    <cellStyle name="style1493314210185" xfId="1629"/>
    <cellStyle name="style1493314210219" xfId="1630"/>
    <cellStyle name="style1493314210624" xfId="1631"/>
    <cellStyle name="style1493314210650" xfId="1632"/>
    <cellStyle name="style1493314210675" xfId="1633"/>
    <cellStyle name="style1493314210710" xfId="1634"/>
    <cellStyle name="style1493314210744" xfId="1635"/>
    <cellStyle name="style1493314210778" xfId="1636"/>
    <cellStyle name="style1493314210805" xfId="1637"/>
    <cellStyle name="style1493314210831" xfId="1638"/>
    <cellStyle name="style1493314210867" xfId="1639"/>
    <cellStyle name="style1493314210892" xfId="1640"/>
    <cellStyle name="style1493314210918" xfId="1641"/>
    <cellStyle name="style1493314210952" xfId="1642"/>
    <cellStyle name="style1493314210987" xfId="1643"/>
    <cellStyle name="style1493314211013" xfId="1644"/>
    <cellStyle name="style1493317507123" xfId="1645"/>
    <cellStyle name="style1493317507256" xfId="1646"/>
    <cellStyle name="style1493317507296" xfId="1647"/>
    <cellStyle name="style1493317507338" xfId="1648"/>
    <cellStyle name="style1493317507376" xfId="1649"/>
    <cellStyle name="style1493317508038" xfId="1650"/>
    <cellStyle name="style1493317508206" xfId="1651"/>
    <cellStyle name="style1493317508665" xfId="1652"/>
    <cellStyle name="style1493317508709" xfId="1653"/>
    <cellStyle name="style1493317508818" xfId="1654"/>
    <cellStyle name="style1493317508895" xfId="1655"/>
    <cellStyle name="style1493317509022" xfId="1656"/>
    <cellStyle name="style1493317509065" xfId="1657"/>
    <cellStyle name="style1493317509099" xfId="1658"/>
    <cellStyle name="style1493317509134" xfId="1659"/>
    <cellStyle name="style1493317509349" xfId="1660"/>
    <cellStyle name="style1493317509376" xfId="1661"/>
    <cellStyle name="style1493317509402" xfId="1662"/>
    <cellStyle name="style1493317509428" xfId="1663"/>
    <cellStyle name="style1493317509507" xfId="1664"/>
    <cellStyle name="style1493317509533" xfId="1665"/>
    <cellStyle name="style1493317509571" xfId="1666"/>
    <cellStyle name="style1493317509598" xfId="1667"/>
    <cellStyle name="style1493317509626" xfId="1668"/>
    <cellStyle name="style1493317509653" xfId="1669"/>
    <cellStyle name="style1493317509680" xfId="1670"/>
    <cellStyle name="style1493317509707" xfId="1671"/>
    <cellStyle name="style1493317509735" xfId="1672"/>
    <cellStyle name="style1493317509763" xfId="1673"/>
    <cellStyle name="style1493317509790" xfId="1674"/>
    <cellStyle name="style1493325097678" xfId="1675"/>
    <cellStyle name="style1493325098661" xfId="1676"/>
    <cellStyle name="style1493325098695" xfId="1677"/>
    <cellStyle name="style1493325098725" xfId="1678"/>
    <cellStyle name="style1493325098776" xfId="1679"/>
    <cellStyle name="style1493325098812" xfId="1680"/>
    <cellStyle name="style1493325098846" xfId="1681"/>
    <cellStyle name="style1493325098872" xfId="1682"/>
    <cellStyle name="style1493325098898" xfId="1683"/>
    <cellStyle name="style1493325098925" xfId="1684"/>
    <cellStyle name="style1493325098959" xfId="1685"/>
    <cellStyle name="style1493325098993" xfId="1686"/>
    <cellStyle name="style1493325099019" xfId="1687"/>
    <cellStyle name="style1493325099046" xfId="1688"/>
    <cellStyle name="style1493325099080" xfId="1689"/>
    <cellStyle name="style1493325099114" xfId="1690"/>
    <cellStyle name="style1493325099149" xfId="1691"/>
    <cellStyle name="style1493325099175" xfId="1692"/>
    <cellStyle name="style1493325099214" xfId="1693"/>
    <cellStyle name="style1493325099249" xfId="1694"/>
    <cellStyle name="style1493325099277" xfId="1695"/>
    <cellStyle name="style1493325099304" xfId="1696"/>
    <cellStyle name="style1493325099330" xfId="1697"/>
    <cellStyle name="style1493325099365" xfId="1698"/>
    <cellStyle name="style1493325099400" xfId="1699"/>
    <cellStyle name="style1493325099427" xfId="1700"/>
    <cellStyle name="style1493326047395" xfId="1701"/>
    <cellStyle name="style1493326047461" xfId="1702"/>
    <cellStyle name="style1493326047498" xfId="1703"/>
    <cellStyle name="style1493326047534" xfId="1704"/>
    <cellStyle name="style1493326047572" xfId="1705"/>
    <cellStyle name="style1493326047607" xfId="1706"/>
    <cellStyle name="style1493326047834" xfId="1707"/>
    <cellStyle name="style1493326047902" xfId="1708"/>
    <cellStyle name="style1493326048049" xfId="1709"/>
    <cellStyle name="style1493326048084" xfId="1710"/>
    <cellStyle name="style1493326048284" xfId="1711"/>
    <cellStyle name="style1493326048775" xfId="1712"/>
    <cellStyle name="style1493326048811" xfId="1713"/>
    <cellStyle name="style1493326048837" xfId="1714"/>
    <cellStyle name="style1493326048863" xfId="1715"/>
    <cellStyle name="style1493326048906" xfId="1716"/>
    <cellStyle name="style1493326048932" xfId="1717"/>
    <cellStyle name="style1493326048959" xfId="1718"/>
    <cellStyle name="style1493413009807" xfId="1719"/>
    <cellStyle name="style1493413010414" xfId="1720"/>
    <cellStyle name="style1493413010444" xfId="1721"/>
    <cellStyle name="style1493413010470" xfId="1722"/>
    <cellStyle name="style1493413010504" xfId="1723"/>
    <cellStyle name="style1493413010539" xfId="1724"/>
    <cellStyle name="style1493413010573" xfId="1725"/>
    <cellStyle name="style1493413010627" xfId="1726"/>
    <cellStyle name="style1493413010653" xfId="1727"/>
    <cellStyle name="style1493413010680" xfId="1728"/>
    <cellStyle name="style1493413010715" xfId="1729"/>
    <cellStyle name="style1493413010749" xfId="1730"/>
    <cellStyle name="style1493413010776" xfId="1731"/>
    <cellStyle name="style1493413010845" xfId="1732"/>
    <cellStyle name="style1493413010880" xfId="1733"/>
    <cellStyle name="style1493413010905" xfId="1734"/>
    <cellStyle name="style1493413010931" xfId="1735"/>
    <cellStyle name="style1493413010966" xfId="1736"/>
    <cellStyle name="style1493413010992" xfId="1737"/>
    <cellStyle name="style1493413011018" xfId="1738"/>
    <cellStyle name="style1493413011044" xfId="1739"/>
    <cellStyle name="style1493413011124" xfId="1740"/>
    <cellStyle name="style1493413011158" xfId="1741"/>
    <cellStyle name="style1493413011184" xfId="1742"/>
    <cellStyle name="style1493413011224" xfId="1743"/>
    <cellStyle name="style1493413011267" xfId="1744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275"/>
  <sheetViews>
    <sheetView tabSelected="1" workbookViewId="0">
      <selection sqref="A1:XFD1"/>
    </sheetView>
  </sheetViews>
  <sheetFormatPr baseColWidth="10" defaultRowHeight="16" x14ac:dyDescent="0.2"/>
  <cols>
    <col min="2" max="2" width="29.1640625" customWidth="1"/>
    <col min="3" max="3" width="17.5" customWidth="1"/>
    <col min="4" max="4" width="28.1640625" customWidth="1"/>
    <col min="5" max="5" width="23.1640625" customWidth="1"/>
    <col min="7" max="7" width="19.83203125" customWidth="1"/>
    <col min="8" max="8" width="16" customWidth="1"/>
    <col min="9" max="9" width="28.6640625" bestFit="1" customWidth="1"/>
    <col min="13" max="13" width="17.1640625" customWidth="1"/>
    <col min="14" max="14" width="30.33203125" customWidth="1"/>
    <col min="15" max="15" width="21.33203125" customWidth="1"/>
    <col min="17" max="17" width="26.33203125" customWidth="1"/>
    <col min="18" max="18" width="23.5" customWidth="1"/>
    <col min="19" max="19" width="28.83203125" customWidth="1"/>
    <col min="23" max="23" width="19.1640625" customWidth="1"/>
    <col min="24" max="24" width="28.5" customWidth="1"/>
    <col min="25" max="25" width="26.83203125" customWidth="1"/>
    <col min="26" max="26" width="21.1640625" customWidth="1"/>
    <col min="28" max="28" width="18.83203125" customWidth="1"/>
    <col min="29" max="29" width="29.83203125" customWidth="1"/>
    <col min="33" max="33" width="17.33203125" customWidth="1"/>
    <col min="34" max="34" width="32.83203125" customWidth="1"/>
    <col min="36" max="36" width="25.83203125" customWidth="1"/>
    <col min="37" max="37" width="15.1640625" customWidth="1"/>
    <col min="38" max="38" width="16.33203125" customWidth="1"/>
    <col min="39" max="39" width="29.6640625" customWidth="1"/>
    <col min="41" max="41" width="16.83203125" customWidth="1"/>
    <col min="44" max="44" width="30" customWidth="1"/>
    <col min="47" max="47" width="25.83203125" customWidth="1"/>
    <col min="48" max="48" width="34.1640625" customWidth="1"/>
    <col min="49" max="49" width="30.6640625" customWidth="1"/>
    <col min="58" max="58" width="31.33203125" customWidth="1"/>
    <col min="59" max="59" width="24.83203125" customWidth="1"/>
    <col min="69" max="69" width="26" customWidth="1"/>
    <col min="70" max="70" width="35" customWidth="1"/>
  </cols>
  <sheetData>
    <row r="1" spans="1:14" ht="2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3" spans="1:14" ht="28" x14ac:dyDescent="0.3">
      <c r="A3" s="4" t="s">
        <v>1</v>
      </c>
      <c r="B3" s="4"/>
      <c r="C3" s="5"/>
      <c r="D3" s="5"/>
      <c r="E3" s="4"/>
      <c r="F3" s="4"/>
      <c r="G3" s="4"/>
      <c r="H3" s="4"/>
      <c r="I3" s="4"/>
      <c r="J3" s="4"/>
      <c r="N3" s="6"/>
    </row>
    <row r="5" spans="1:14" x14ac:dyDescent="0.2">
      <c r="A5" t="s">
        <v>2</v>
      </c>
      <c r="B5" t="s">
        <v>3</v>
      </c>
      <c r="C5" s="7" t="s">
        <v>4</v>
      </c>
      <c r="D5" s="7" t="s">
        <v>5</v>
      </c>
      <c r="E5" t="s">
        <v>6</v>
      </c>
      <c r="F5" t="s">
        <v>7</v>
      </c>
      <c r="G5" t="s">
        <v>8</v>
      </c>
      <c r="H5" t="s">
        <v>9</v>
      </c>
      <c r="I5" t="s">
        <v>10</v>
      </c>
      <c r="J5" t="s">
        <v>11</v>
      </c>
    </row>
    <row r="6" spans="1:14" x14ac:dyDescent="0.2">
      <c r="A6">
        <v>9</v>
      </c>
      <c r="B6" s="8">
        <v>3026</v>
      </c>
      <c r="C6" s="9" t="s">
        <v>12</v>
      </c>
      <c r="D6" s="9" t="s">
        <v>13</v>
      </c>
      <c r="E6">
        <v>1983</v>
      </c>
      <c r="F6">
        <v>1683</v>
      </c>
      <c r="G6">
        <v>1297</v>
      </c>
      <c r="H6">
        <v>1289</v>
      </c>
      <c r="I6">
        <v>1232</v>
      </c>
      <c r="J6">
        <v>1032</v>
      </c>
    </row>
    <row r="7" spans="1:14" x14ac:dyDescent="0.2">
      <c r="A7" s="8">
        <v>4</v>
      </c>
      <c r="B7" s="8">
        <v>3036</v>
      </c>
      <c r="C7" s="10" t="s">
        <v>12</v>
      </c>
      <c r="D7" s="9" t="s">
        <v>13</v>
      </c>
      <c r="E7" s="8">
        <v>2288</v>
      </c>
      <c r="F7" s="8">
        <v>1672</v>
      </c>
      <c r="G7" s="8">
        <v>1549</v>
      </c>
      <c r="H7" s="8">
        <v>1287</v>
      </c>
      <c r="I7" s="8">
        <v>1031</v>
      </c>
      <c r="J7" s="8">
        <v>746</v>
      </c>
    </row>
    <row r="8" spans="1:14" x14ac:dyDescent="0.2">
      <c r="A8" s="8">
        <v>5</v>
      </c>
      <c r="B8" s="8">
        <v>3037</v>
      </c>
      <c r="C8" s="10" t="s">
        <v>12</v>
      </c>
      <c r="D8" s="9" t="s">
        <v>13</v>
      </c>
      <c r="E8" s="8">
        <v>2250</v>
      </c>
      <c r="F8" s="8">
        <v>1426</v>
      </c>
      <c r="G8" s="8">
        <v>1639</v>
      </c>
      <c r="H8" s="8">
        <v>1225</v>
      </c>
      <c r="I8" s="8">
        <v>1013</v>
      </c>
      <c r="J8" s="8">
        <v>612</v>
      </c>
    </row>
    <row r="9" spans="1:14" x14ac:dyDescent="0.2">
      <c r="A9" s="8">
        <v>9</v>
      </c>
      <c r="B9" s="8">
        <v>3041</v>
      </c>
      <c r="C9" s="10" t="s">
        <v>12</v>
      </c>
      <c r="D9" s="9" t="s">
        <v>13</v>
      </c>
      <c r="E9" s="8">
        <v>2593</v>
      </c>
      <c r="F9" s="8">
        <v>1820</v>
      </c>
      <c r="G9" s="8">
        <v>1640</v>
      </c>
      <c r="H9" s="8">
        <v>1508</v>
      </c>
      <c r="I9" s="8">
        <v>1433</v>
      </c>
      <c r="J9" s="8">
        <v>1658</v>
      </c>
    </row>
    <row r="10" spans="1:14" x14ac:dyDescent="0.2">
      <c r="A10">
        <v>1</v>
      </c>
      <c r="B10">
        <v>3077</v>
      </c>
      <c r="C10" t="s">
        <v>12</v>
      </c>
      <c r="D10" s="9" t="s">
        <v>13</v>
      </c>
      <c r="E10">
        <v>2043</v>
      </c>
      <c r="F10">
        <v>1626</v>
      </c>
      <c r="G10">
        <v>1907</v>
      </c>
      <c r="H10">
        <v>1644</v>
      </c>
      <c r="I10">
        <v>1630</v>
      </c>
      <c r="J10">
        <v>1572</v>
      </c>
    </row>
    <row r="11" spans="1:14" x14ac:dyDescent="0.2">
      <c r="A11">
        <v>2</v>
      </c>
      <c r="B11">
        <v>3078</v>
      </c>
      <c r="C11" t="s">
        <v>12</v>
      </c>
      <c r="D11" s="9" t="s">
        <v>13</v>
      </c>
      <c r="E11">
        <v>1856</v>
      </c>
      <c r="F11">
        <v>1422</v>
      </c>
      <c r="G11">
        <v>1375</v>
      </c>
      <c r="H11">
        <v>1269</v>
      </c>
      <c r="I11">
        <v>1373</v>
      </c>
      <c r="J11">
        <v>1215</v>
      </c>
    </row>
    <row r="12" spans="1:14" x14ac:dyDescent="0.2">
      <c r="A12">
        <v>5</v>
      </c>
      <c r="B12">
        <v>3081</v>
      </c>
      <c r="C12" t="s">
        <v>12</v>
      </c>
      <c r="D12" s="9" t="s">
        <v>13</v>
      </c>
      <c r="E12">
        <v>1879</v>
      </c>
      <c r="F12">
        <v>1681</v>
      </c>
      <c r="G12">
        <v>1568</v>
      </c>
      <c r="H12">
        <v>1556</v>
      </c>
      <c r="I12">
        <v>1630</v>
      </c>
      <c r="J12">
        <v>1583</v>
      </c>
    </row>
    <row r="13" spans="1:14" x14ac:dyDescent="0.2">
      <c r="A13">
        <v>6</v>
      </c>
      <c r="B13">
        <v>3086</v>
      </c>
      <c r="C13" t="s">
        <v>12</v>
      </c>
      <c r="D13" s="9" t="s">
        <v>13</v>
      </c>
      <c r="E13">
        <v>1713</v>
      </c>
      <c r="F13">
        <v>1468</v>
      </c>
      <c r="G13">
        <v>1522</v>
      </c>
      <c r="H13">
        <v>1175</v>
      </c>
      <c r="I13">
        <v>1392</v>
      </c>
      <c r="J13">
        <v>1026</v>
      </c>
    </row>
    <row r="14" spans="1:14" x14ac:dyDescent="0.2">
      <c r="A14" s="8">
        <v>5</v>
      </c>
      <c r="B14" s="8">
        <v>3955</v>
      </c>
      <c r="C14" s="10" t="s">
        <v>12</v>
      </c>
      <c r="D14" s="9" t="s">
        <v>13</v>
      </c>
      <c r="E14" s="8">
        <v>2456</v>
      </c>
      <c r="F14" s="8">
        <v>2378</v>
      </c>
      <c r="G14" s="8">
        <v>2299</v>
      </c>
      <c r="H14" s="8">
        <v>2340</v>
      </c>
      <c r="I14" s="8">
        <v>1719</v>
      </c>
      <c r="J14" s="8">
        <v>1442</v>
      </c>
    </row>
    <row r="15" spans="1:14" x14ac:dyDescent="0.2">
      <c r="A15" s="8">
        <v>8</v>
      </c>
      <c r="B15" s="8">
        <v>3958</v>
      </c>
      <c r="C15" s="10" t="s">
        <v>12</v>
      </c>
      <c r="D15" s="9" t="s">
        <v>13</v>
      </c>
      <c r="E15" s="8">
        <v>2508</v>
      </c>
      <c r="F15" s="8">
        <v>2227</v>
      </c>
      <c r="G15" s="8">
        <v>1848</v>
      </c>
      <c r="H15" s="8">
        <v>1834</v>
      </c>
      <c r="I15" s="8">
        <v>1684</v>
      </c>
      <c r="J15" s="8">
        <v>1599</v>
      </c>
    </row>
    <row r="16" spans="1:14" x14ac:dyDescent="0.2">
      <c r="A16" s="8">
        <v>9</v>
      </c>
      <c r="B16" s="8">
        <v>3981</v>
      </c>
      <c r="C16" s="9" t="s">
        <v>12</v>
      </c>
      <c r="D16" s="9" t="s">
        <v>13</v>
      </c>
      <c r="E16">
        <v>2093</v>
      </c>
      <c r="F16">
        <v>1655</v>
      </c>
      <c r="G16">
        <v>1411</v>
      </c>
      <c r="H16">
        <v>1477</v>
      </c>
      <c r="I16">
        <v>1164</v>
      </c>
      <c r="J16">
        <v>995</v>
      </c>
    </row>
    <row r="17" spans="1:10" x14ac:dyDescent="0.2">
      <c r="A17" s="8">
        <v>8</v>
      </c>
      <c r="B17" s="11">
        <v>3023</v>
      </c>
      <c r="C17" s="10" t="s">
        <v>12</v>
      </c>
      <c r="D17" s="10" t="s">
        <v>14</v>
      </c>
      <c r="E17" s="8">
        <v>2970</v>
      </c>
      <c r="F17" s="8">
        <v>2238</v>
      </c>
      <c r="G17" s="8">
        <v>1749</v>
      </c>
      <c r="H17" s="8">
        <v>1760</v>
      </c>
      <c r="I17" s="8">
        <v>1613</v>
      </c>
      <c r="J17" s="8">
        <v>1103</v>
      </c>
    </row>
    <row r="18" spans="1:10" x14ac:dyDescent="0.2">
      <c r="A18" s="8">
        <v>3</v>
      </c>
      <c r="B18" s="12">
        <v>3035</v>
      </c>
      <c r="C18" s="9" t="s">
        <v>12</v>
      </c>
      <c r="D18" s="9" t="s">
        <v>14</v>
      </c>
      <c r="E18">
        <v>2489</v>
      </c>
      <c r="F18">
        <v>1885</v>
      </c>
      <c r="G18">
        <v>2006</v>
      </c>
      <c r="H18">
        <v>1879</v>
      </c>
      <c r="I18">
        <v>1736</v>
      </c>
      <c r="J18">
        <v>1795</v>
      </c>
    </row>
    <row r="19" spans="1:10" x14ac:dyDescent="0.2">
      <c r="A19" s="8">
        <v>8</v>
      </c>
      <c r="B19" s="12">
        <v>3040</v>
      </c>
      <c r="C19" s="9" t="s">
        <v>12</v>
      </c>
      <c r="D19" s="9" t="s">
        <v>14</v>
      </c>
      <c r="E19">
        <v>1990</v>
      </c>
      <c r="F19">
        <v>1657</v>
      </c>
      <c r="G19">
        <v>1556</v>
      </c>
      <c r="H19">
        <v>1469</v>
      </c>
      <c r="I19">
        <v>1092</v>
      </c>
      <c r="J19">
        <v>1056</v>
      </c>
    </row>
    <row r="20" spans="1:10" x14ac:dyDescent="0.2">
      <c r="A20">
        <v>3</v>
      </c>
      <c r="B20">
        <v>3079</v>
      </c>
      <c r="C20" t="s">
        <v>12</v>
      </c>
      <c r="D20" t="s">
        <v>14</v>
      </c>
      <c r="E20">
        <v>2349</v>
      </c>
      <c r="F20">
        <v>1622</v>
      </c>
      <c r="G20">
        <v>1425</v>
      </c>
      <c r="H20">
        <v>971</v>
      </c>
      <c r="I20">
        <v>1012</v>
      </c>
      <c r="J20">
        <v>1247</v>
      </c>
    </row>
    <row r="21" spans="1:10" x14ac:dyDescent="0.2">
      <c r="A21" s="8">
        <v>3</v>
      </c>
      <c r="B21" s="12">
        <v>3962</v>
      </c>
      <c r="C21" s="9" t="s">
        <v>12</v>
      </c>
      <c r="D21" s="9" t="s">
        <v>14</v>
      </c>
      <c r="E21">
        <v>2269</v>
      </c>
      <c r="F21">
        <v>2022</v>
      </c>
      <c r="G21">
        <v>2248</v>
      </c>
      <c r="H21">
        <v>2057</v>
      </c>
      <c r="I21">
        <v>2104</v>
      </c>
      <c r="J21">
        <v>2090</v>
      </c>
    </row>
    <row r="22" spans="1:10" x14ac:dyDescent="0.2">
      <c r="A22" s="8">
        <v>5</v>
      </c>
      <c r="B22" s="12">
        <v>3964</v>
      </c>
      <c r="C22" s="9" t="s">
        <v>12</v>
      </c>
      <c r="D22" s="9" t="s">
        <v>14</v>
      </c>
      <c r="E22">
        <v>2321</v>
      </c>
      <c r="F22">
        <v>2183</v>
      </c>
      <c r="G22">
        <v>2238</v>
      </c>
      <c r="H22">
        <v>2323</v>
      </c>
      <c r="I22">
        <v>2069</v>
      </c>
      <c r="J22">
        <v>1934</v>
      </c>
    </row>
    <row r="23" spans="1:10" x14ac:dyDescent="0.2">
      <c r="A23" s="8">
        <v>10</v>
      </c>
      <c r="B23" s="12">
        <v>3982</v>
      </c>
      <c r="C23" s="9" t="s">
        <v>12</v>
      </c>
      <c r="D23" s="9" t="s">
        <v>14</v>
      </c>
      <c r="E23">
        <v>2043</v>
      </c>
      <c r="F23">
        <v>1509</v>
      </c>
      <c r="G23">
        <v>1243</v>
      </c>
      <c r="H23">
        <v>1089</v>
      </c>
      <c r="I23">
        <v>1014</v>
      </c>
      <c r="J23">
        <v>988</v>
      </c>
    </row>
    <row r="24" spans="1:10" ht="18" x14ac:dyDescent="0.2">
      <c r="A24" s="13"/>
      <c r="B24" s="13"/>
      <c r="C24" s="14" t="s">
        <v>12</v>
      </c>
      <c r="D24" s="15" t="s">
        <v>15</v>
      </c>
      <c r="E24" s="16">
        <f t="shared" ref="E24:J24" si="0">AVERAGE(E6:E16,E17:E23)</f>
        <v>2227.3888888888887</v>
      </c>
      <c r="F24" s="16">
        <f t="shared" si="0"/>
        <v>1787.4444444444443</v>
      </c>
      <c r="G24" s="16">
        <f t="shared" si="0"/>
        <v>1695.5555555555557</v>
      </c>
      <c r="H24" s="16">
        <f t="shared" si="0"/>
        <v>1564</v>
      </c>
      <c r="I24" s="16">
        <f t="shared" si="0"/>
        <v>1441.1666666666667</v>
      </c>
      <c r="J24" s="16">
        <f t="shared" si="0"/>
        <v>1316.2777777777778</v>
      </c>
    </row>
    <row r="25" spans="1:10" x14ac:dyDescent="0.2">
      <c r="A25" s="8"/>
      <c r="B25" s="8"/>
      <c r="C25" s="14" t="s">
        <v>16</v>
      </c>
      <c r="D25" s="15" t="s">
        <v>17</v>
      </c>
      <c r="E25" s="16">
        <f t="shared" ref="E25:J25" si="1">STDEV(E6:E16,E17:E23)/SQRT((COUNT(E6:E16,E17:E23)-1))</f>
        <v>75.333084534808719</v>
      </c>
      <c r="F25" s="16">
        <f t="shared" si="1"/>
        <v>72.864058959428505</v>
      </c>
      <c r="G25" s="16">
        <f t="shared" si="1"/>
        <v>79.89999035222273</v>
      </c>
      <c r="H25" s="16">
        <f t="shared" si="1"/>
        <v>97.386896513117961</v>
      </c>
      <c r="I25" s="16">
        <f t="shared" si="1"/>
        <v>85.755153587303468</v>
      </c>
      <c r="J25" s="16">
        <f t="shared" si="1"/>
        <v>99.896514119645062</v>
      </c>
    </row>
    <row r="27" spans="1:10" x14ac:dyDescent="0.2">
      <c r="A27">
        <v>10</v>
      </c>
      <c r="B27" s="8">
        <v>3028</v>
      </c>
      <c r="C27" s="10" t="s">
        <v>18</v>
      </c>
      <c r="D27" s="9" t="s">
        <v>13</v>
      </c>
      <c r="E27" s="8">
        <v>1487</v>
      </c>
      <c r="F27" s="8">
        <v>1328</v>
      </c>
      <c r="G27" s="8">
        <v>1186</v>
      </c>
      <c r="H27" s="8">
        <v>1102</v>
      </c>
      <c r="I27" s="8">
        <v>1140</v>
      </c>
      <c r="J27" s="8">
        <v>1109</v>
      </c>
    </row>
    <row r="28" spans="1:10" x14ac:dyDescent="0.2">
      <c r="A28" s="8">
        <v>6</v>
      </c>
      <c r="B28" s="8">
        <v>3038</v>
      </c>
      <c r="C28" s="10" t="s">
        <v>18</v>
      </c>
      <c r="D28" s="9" t="s">
        <v>13</v>
      </c>
      <c r="E28" s="8">
        <v>2194</v>
      </c>
      <c r="F28" s="8">
        <v>1871</v>
      </c>
      <c r="G28" s="8">
        <v>1797</v>
      </c>
      <c r="H28" s="8">
        <v>1761</v>
      </c>
      <c r="I28" s="8">
        <v>1423</v>
      </c>
      <c r="J28" s="8">
        <v>1502</v>
      </c>
    </row>
    <row r="29" spans="1:10" x14ac:dyDescent="0.2">
      <c r="A29">
        <v>7</v>
      </c>
      <c r="B29">
        <v>3087</v>
      </c>
      <c r="C29" t="s">
        <v>18</v>
      </c>
      <c r="D29" s="9" t="s">
        <v>13</v>
      </c>
      <c r="E29">
        <v>1541</v>
      </c>
      <c r="F29">
        <v>1118</v>
      </c>
      <c r="G29">
        <v>1138</v>
      </c>
      <c r="H29">
        <v>738</v>
      </c>
      <c r="I29">
        <v>1110</v>
      </c>
      <c r="J29">
        <v>1019</v>
      </c>
    </row>
    <row r="30" spans="1:10" x14ac:dyDescent="0.2">
      <c r="A30">
        <v>9</v>
      </c>
      <c r="B30">
        <v>3089</v>
      </c>
      <c r="C30" t="s">
        <v>18</v>
      </c>
      <c r="D30" s="9" t="s">
        <v>13</v>
      </c>
      <c r="E30">
        <v>1549</v>
      </c>
      <c r="F30">
        <v>1076</v>
      </c>
      <c r="G30">
        <v>969</v>
      </c>
      <c r="H30">
        <v>764</v>
      </c>
      <c r="I30">
        <v>691</v>
      </c>
      <c r="J30">
        <v>511</v>
      </c>
    </row>
    <row r="31" spans="1:10" x14ac:dyDescent="0.2">
      <c r="A31">
        <v>10</v>
      </c>
      <c r="B31">
        <v>3090</v>
      </c>
      <c r="C31" t="s">
        <v>18</v>
      </c>
      <c r="D31" s="9" t="s">
        <v>13</v>
      </c>
      <c r="E31">
        <v>2081</v>
      </c>
      <c r="F31">
        <v>1448</v>
      </c>
      <c r="G31">
        <v>804</v>
      </c>
      <c r="H31">
        <v>1026</v>
      </c>
      <c r="I31">
        <v>1006</v>
      </c>
      <c r="J31">
        <v>365</v>
      </c>
    </row>
    <row r="32" spans="1:10" x14ac:dyDescent="0.2">
      <c r="A32" s="8">
        <v>2</v>
      </c>
      <c r="B32" s="8">
        <v>3952</v>
      </c>
      <c r="C32" s="10" t="s">
        <v>18</v>
      </c>
      <c r="D32" s="9" t="s">
        <v>13</v>
      </c>
      <c r="E32" s="8">
        <v>1684</v>
      </c>
      <c r="F32" s="8">
        <v>1284</v>
      </c>
      <c r="G32" s="8">
        <v>1334</v>
      </c>
      <c r="H32" s="8">
        <v>1290</v>
      </c>
      <c r="I32" s="8">
        <v>1182</v>
      </c>
      <c r="J32" s="8">
        <v>1287</v>
      </c>
    </row>
    <row r="33" spans="1:10" x14ac:dyDescent="0.2">
      <c r="A33" s="8">
        <v>6</v>
      </c>
      <c r="B33" s="8">
        <v>3956</v>
      </c>
      <c r="C33" s="10" t="s">
        <v>18</v>
      </c>
      <c r="D33" s="9" t="s">
        <v>13</v>
      </c>
      <c r="E33" s="8">
        <v>1993</v>
      </c>
      <c r="F33" s="8">
        <v>1507</v>
      </c>
      <c r="G33" s="8">
        <v>1241</v>
      </c>
      <c r="H33" s="8">
        <v>1060</v>
      </c>
      <c r="I33" s="8">
        <v>1163</v>
      </c>
      <c r="J33" s="8">
        <v>1091</v>
      </c>
    </row>
    <row r="34" spans="1:10" x14ac:dyDescent="0.2">
      <c r="A34" s="8">
        <v>2</v>
      </c>
      <c r="B34" s="8">
        <v>3961</v>
      </c>
      <c r="C34" s="9" t="s">
        <v>18</v>
      </c>
      <c r="D34" s="9" t="s">
        <v>13</v>
      </c>
      <c r="E34">
        <v>2763</v>
      </c>
      <c r="F34">
        <v>2173</v>
      </c>
      <c r="G34">
        <v>2188</v>
      </c>
      <c r="H34">
        <v>1948</v>
      </c>
      <c r="I34">
        <v>1999</v>
      </c>
      <c r="J34">
        <v>1798</v>
      </c>
    </row>
    <row r="35" spans="1:10" x14ac:dyDescent="0.2">
      <c r="A35" s="8">
        <v>4</v>
      </c>
      <c r="B35" s="8">
        <v>3963</v>
      </c>
      <c r="C35" s="10" t="s">
        <v>18</v>
      </c>
      <c r="D35" s="9" t="s">
        <v>13</v>
      </c>
      <c r="E35" s="8">
        <v>2003</v>
      </c>
      <c r="F35" s="8">
        <v>1610</v>
      </c>
      <c r="G35" s="8">
        <v>1433</v>
      </c>
      <c r="H35" s="8">
        <v>1135</v>
      </c>
      <c r="I35" s="8">
        <v>1207</v>
      </c>
      <c r="J35" s="8">
        <v>1261</v>
      </c>
    </row>
    <row r="36" spans="1:10" x14ac:dyDescent="0.2">
      <c r="A36" s="8">
        <v>7</v>
      </c>
      <c r="B36" s="8">
        <v>3998</v>
      </c>
      <c r="C36" s="10" t="s">
        <v>18</v>
      </c>
      <c r="D36" s="9" t="s">
        <v>13</v>
      </c>
      <c r="E36" s="8">
        <v>2126</v>
      </c>
      <c r="F36" s="8">
        <v>1717</v>
      </c>
      <c r="G36" s="8">
        <v>1299</v>
      </c>
      <c r="H36" s="8">
        <v>1148</v>
      </c>
      <c r="I36" s="8">
        <v>1205</v>
      </c>
      <c r="J36" s="8">
        <v>1058</v>
      </c>
    </row>
    <row r="37" spans="1:10" x14ac:dyDescent="0.2">
      <c r="A37">
        <v>1</v>
      </c>
      <c r="B37" s="12">
        <v>3030</v>
      </c>
      <c r="C37" t="s">
        <v>18</v>
      </c>
      <c r="D37" t="s">
        <v>14</v>
      </c>
      <c r="E37">
        <v>2182</v>
      </c>
      <c r="F37">
        <v>1529</v>
      </c>
      <c r="G37">
        <v>1295</v>
      </c>
      <c r="H37">
        <v>1141</v>
      </c>
      <c r="I37">
        <v>1312</v>
      </c>
      <c r="J37">
        <v>1213</v>
      </c>
    </row>
    <row r="38" spans="1:10" x14ac:dyDescent="0.2">
      <c r="A38">
        <v>7</v>
      </c>
      <c r="B38" s="12">
        <v>3039</v>
      </c>
      <c r="C38" t="s">
        <v>18</v>
      </c>
      <c r="D38" t="s">
        <v>14</v>
      </c>
      <c r="E38">
        <v>2147</v>
      </c>
      <c r="F38">
        <v>1547</v>
      </c>
      <c r="G38">
        <v>1060</v>
      </c>
      <c r="H38">
        <v>1195</v>
      </c>
      <c r="I38">
        <v>859</v>
      </c>
      <c r="J38">
        <v>850</v>
      </c>
    </row>
    <row r="39" spans="1:10" x14ac:dyDescent="0.2">
      <c r="A39">
        <v>3</v>
      </c>
      <c r="B39" s="12">
        <v>3953</v>
      </c>
      <c r="C39" t="s">
        <v>18</v>
      </c>
      <c r="D39" t="s">
        <v>14</v>
      </c>
      <c r="E39">
        <v>1981</v>
      </c>
      <c r="F39">
        <v>1460</v>
      </c>
      <c r="G39">
        <v>1322</v>
      </c>
      <c r="H39">
        <v>1329</v>
      </c>
      <c r="I39">
        <v>1244</v>
      </c>
      <c r="J39">
        <v>1304</v>
      </c>
    </row>
    <row r="40" spans="1:10" x14ac:dyDescent="0.2">
      <c r="A40">
        <v>4</v>
      </c>
      <c r="B40" s="12">
        <v>3954</v>
      </c>
      <c r="C40" t="s">
        <v>18</v>
      </c>
      <c r="D40" t="s">
        <v>14</v>
      </c>
      <c r="E40">
        <v>1963</v>
      </c>
      <c r="F40">
        <v>1241</v>
      </c>
      <c r="G40">
        <v>1156</v>
      </c>
      <c r="H40">
        <v>1177</v>
      </c>
      <c r="I40">
        <v>1260</v>
      </c>
      <c r="J40">
        <v>1303</v>
      </c>
    </row>
    <row r="41" spans="1:10" x14ac:dyDescent="0.2">
      <c r="A41">
        <v>7</v>
      </c>
      <c r="B41" s="12">
        <v>3957</v>
      </c>
      <c r="C41" t="s">
        <v>18</v>
      </c>
      <c r="D41" t="s">
        <v>14</v>
      </c>
      <c r="E41">
        <v>2298</v>
      </c>
      <c r="F41">
        <v>1770</v>
      </c>
      <c r="G41">
        <v>1355</v>
      </c>
      <c r="H41">
        <v>1396</v>
      </c>
      <c r="I41">
        <v>1289</v>
      </c>
      <c r="J41">
        <v>1316</v>
      </c>
    </row>
    <row r="42" spans="1:10" x14ac:dyDescent="0.2">
      <c r="A42" s="17">
        <v>1</v>
      </c>
      <c r="B42" s="18">
        <v>3959</v>
      </c>
      <c r="C42" s="17" t="s">
        <v>18</v>
      </c>
      <c r="D42" s="17" t="s">
        <v>14</v>
      </c>
      <c r="E42" s="17">
        <v>1879</v>
      </c>
      <c r="F42" s="17">
        <v>1607</v>
      </c>
      <c r="G42" s="17">
        <v>2003</v>
      </c>
      <c r="H42" s="17">
        <v>1861</v>
      </c>
      <c r="I42" s="17">
        <v>1631</v>
      </c>
      <c r="J42" s="17">
        <v>1619</v>
      </c>
    </row>
    <row r="43" spans="1:10" x14ac:dyDescent="0.2">
      <c r="A43" s="17">
        <v>6</v>
      </c>
      <c r="B43" s="18">
        <v>3997</v>
      </c>
      <c r="C43" s="17" t="s">
        <v>18</v>
      </c>
      <c r="D43" s="17" t="s">
        <v>14</v>
      </c>
      <c r="E43" s="17">
        <v>1932</v>
      </c>
      <c r="F43" s="17">
        <v>1785</v>
      </c>
      <c r="G43" s="17">
        <v>1574</v>
      </c>
      <c r="H43" s="17">
        <v>1775</v>
      </c>
      <c r="I43" s="17">
        <v>1423</v>
      </c>
      <c r="J43" s="17">
        <v>1155</v>
      </c>
    </row>
    <row r="44" spans="1:10" x14ac:dyDescent="0.2">
      <c r="A44" s="8"/>
      <c r="B44" s="8"/>
      <c r="C44" s="19" t="s">
        <v>19</v>
      </c>
      <c r="D44" s="19" t="s">
        <v>15</v>
      </c>
      <c r="E44" s="20">
        <f t="shared" ref="E44:J44" si="2">AVERAGE(E27:E36,E37:E43)</f>
        <v>1988.4117647058824</v>
      </c>
      <c r="F44" s="20">
        <f t="shared" si="2"/>
        <v>1533.5882352941176</v>
      </c>
      <c r="G44" s="20">
        <f t="shared" si="2"/>
        <v>1362</v>
      </c>
      <c r="H44" s="20">
        <f t="shared" si="2"/>
        <v>1285.0588235294117</v>
      </c>
      <c r="I44" s="20">
        <f t="shared" si="2"/>
        <v>1243.7647058823529</v>
      </c>
      <c r="J44" s="20">
        <f t="shared" si="2"/>
        <v>1162.4117647058824</v>
      </c>
    </row>
    <row r="45" spans="1:10" x14ac:dyDescent="0.2">
      <c r="A45" s="8"/>
      <c r="B45" s="8"/>
      <c r="C45" s="19" t="s">
        <v>20</v>
      </c>
      <c r="D45" s="19" t="s">
        <v>17</v>
      </c>
      <c r="E45" s="20">
        <f t="shared" ref="E45:J45" si="3">STDEV(E27:E36,E37:E43)/SQRT(COUNT(E27:E36,E37:E43)-1)</f>
        <v>78.602444043164439</v>
      </c>
      <c r="F45" s="20">
        <f t="shared" si="3"/>
        <v>70.505377610922878</v>
      </c>
      <c r="G45" s="20">
        <f t="shared" si="3"/>
        <v>89.23511780683657</v>
      </c>
      <c r="H45" s="20">
        <f t="shared" si="3"/>
        <v>89.615431436056738</v>
      </c>
      <c r="I45" s="20">
        <f t="shared" si="3"/>
        <v>72.444080234546519</v>
      </c>
      <c r="J45" s="20">
        <f t="shared" si="3"/>
        <v>88.746657455697033</v>
      </c>
    </row>
    <row r="50" spans="1:26" ht="34" x14ac:dyDescent="0.4">
      <c r="A50" s="21" t="s">
        <v>21</v>
      </c>
      <c r="C50" s="7"/>
      <c r="F50" s="22"/>
      <c r="G50" s="22"/>
      <c r="H50" s="8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1:26" s="24" customFormat="1" ht="24" x14ac:dyDescent="0.3">
      <c r="A51" s="23" t="s">
        <v>22</v>
      </c>
    </row>
    <row r="53" spans="1:26" s="26" customFormat="1" x14ac:dyDescent="0.2">
      <c r="A53" s="25" t="s">
        <v>23</v>
      </c>
      <c r="B53" s="25"/>
      <c r="C53" s="25"/>
      <c r="D53" s="25"/>
      <c r="E53" s="25"/>
      <c r="F53" s="25"/>
      <c r="G53" s="25"/>
      <c r="H53" s="25"/>
      <c r="I53" s="25"/>
      <c r="J53" s="25"/>
    </row>
    <row r="54" spans="1:26" s="26" customFormat="1" ht="17" thickBot="1" x14ac:dyDescent="0.25">
      <c r="A54" s="27" t="s">
        <v>24</v>
      </c>
      <c r="B54" s="27" t="s">
        <v>25</v>
      </c>
      <c r="C54"/>
      <c r="D54"/>
      <c r="E54"/>
      <c r="F54"/>
      <c r="G54"/>
      <c r="H54"/>
      <c r="I54"/>
      <c r="J54"/>
    </row>
    <row r="55" spans="1:26" s="26" customFormat="1" ht="36" thickTop="1" thickBot="1" x14ac:dyDescent="0.25">
      <c r="A55" s="28" t="s">
        <v>26</v>
      </c>
      <c r="B55" s="29"/>
      <c r="C55" s="30" t="s">
        <v>27</v>
      </c>
      <c r="D55" s="31" t="s">
        <v>28</v>
      </c>
      <c r="E55" s="31" t="s">
        <v>29</v>
      </c>
      <c r="F55" s="31" t="s">
        <v>30</v>
      </c>
      <c r="G55" s="31" t="s">
        <v>31</v>
      </c>
      <c r="H55" s="31" t="s">
        <v>32</v>
      </c>
      <c r="I55" s="31" t="s">
        <v>33</v>
      </c>
      <c r="J55" s="32" t="s">
        <v>34</v>
      </c>
    </row>
    <row r="56" spans="1:26" s="26" customFormat="1" ht="17" thickTop="1" x14ac:dyDescent="0.2">
      <c r="A56" s="33" t="s">
        <v>35</v>
      </c>
      <c r="B56" s="34" t="s">
        <v>36</v>
      </c>
      <c r="C56" s="35">
        <v>16759531.448132612</v>
      </c>
      <c r="D56" s="36">
        <v>5</v>
      </c>
      <c r="E56" s="37">
        <v>3351906.2896265225</v>
      </c>
      <c r="F56" s="37">
        <v>91.916975638524875</v>
      </c>
      <c r="G56" s="38">
        <v>7.4118216609614495E-46</v>
      </c>
      <c r="H56" s="38">
        <v>0.73582453600627629</v>
      </c>
      <c r="I56" s="37">
        <v>459.58487819262444</v>
      </c>
      <c r="J56" s="39">
        <v>1</v>
      </c>
    </row>
    <row r="57" spans="1:26" s="26" customFormat="1" ht="17" thickBot="1" x14ac:dyDescent="0.25">
      <c r="A57" s="40"/>
      <c r="B57" s="41" t="s">
        <v>37</v>
      </c>
      <c r="C57" s="42">
        <v>16759531.448132612</v>
      </c>
      <c r="D57" s="43">
        <v>2.4119958751289698</v>
      </c>
      <c r="E57" s="43">
        <v>6948408.00556364</v>
      </c>
      <c r="F57" s="43">
        <v>91.916975638524889</v>
      </c>
      <c r="G57" s="44">
        <v>2.1606742873532566E-23</v>
      </c>
      <c r="H57" s="44">
        <v>0.73582453600627629</v>
      </c>
      <c r="I57" s="43">
        <v>221.70336609445204</v>
      </c>
      <c r="J57" s="45">
        <v>1</v>
      </c>
    </row>
    <row r="58" spans="1:26" s="26" customFormat="1" ht="17" thickBot="1" x14ac:dyDescent="0.25">
      <c r="A58" s="46"/>
      <c r="B58" s="47" t="s">
        <v>38</v>
      </c>
      <c r="C58" s="48">
        <v>16759531.448132612</v>
      </c>
      <c r="D58" s="49">
        <v>2.694515643879444</v>
      </c>
      <c r="E58" s="49">
        <v>6219867.9329257794</v>
      </c>
      <c r="F58" s="49">
        <v>91.916975638524875</v>
      </c>
      <c r="G58" s="50">
        <v>7.5334526309331952E-26</v>
      </c>
      <c r="H58" s="50">
        <v>0.73582453600627629</v>
      </c>
      <c r="I58" s="49">
        <v>247.67172879609103</v>
      </c>
      <c r="J58" s="51">
        <v>1</v>
      </c>
      <c r="L58"/>
      <c r="M58" s="52" t="s">
        <v>39</v>
      </c>
      <c r="N58" s="53" t="s">
        <v>40</v>
      </c>
    </row>
    <row r="59" spans="1:26" s="26" customFormat="1" x14ac:dyDescent="0.2">
      <c r="A59" s="46"/>
      <c r="B59" s="47" t="s">
        <v>41</v>
      </c>
      <c r="C59" s="48">
        <v>16759531.448132612</v>
      </c>
      <c r="D59" s="49">
        <v>1</v>
      </c>
      <c r="E59" s="49">
        <v>16759531.448132612</v>
      </c>
      <c r="F59" s="49">
        <v>91.916975638524875</v>
      </c>
      <c r="G59" s="50">
        <v>4.6012910255486537E-11</v>
      </c>
      <c r="H59" s="50">
        <v>0.73582453600627629</v>
      </c>
      <c r="I59" s="49">
        <v>91.916975638524875</v>
      </c>
      <c r="J59" s="54">
        <v>0.99999999999988287</v>
      </c>
      <c r="L59" s="55" t="s">
        <v>35</v>
      </c>
      <c r="M59" s="56">
        <f>H56</f>
        <v>0.73582453600627629</v>
      </c>
      <c r="N59" s="57">
        <f>J56</f>
        <v>1</v>
      </c>
    </row>
    <row r="60" spans="1:26" s="26" customFormat="1" ht="32" x14ac:dyDescent="0.2">
      <c r="A60" s="46" t="s">
        <v>42</v>
      </c>
      <c r="B60" s="41" t="s">
        <v>36</v>
      </c>
      <c r="C60" s="58">
        <v>171795.73384687217</v>
      </c>
      <c r="D60" s="59">
        <v>5</v>
      </c>
      <c r="E60" s="60">
        <v>34359.146769374434</v>
      </c>
      <c r="F60" s="61">
        <v>0.9422067873242912</v>
      </c>
      <c r="G60" s="61">
        <v>0.45525790307578728</v>
      </c>
      <c r="H60" s="61">
        <v>2.7759149345473851E-2</v>
      </c>
      <c r="I60" s="60">
        <v>4.7110339366214555</v>
      </c>
      <c r="J60" s="62">
        <v>0.33121938729411193</v>
      </c>
      <c r="L60" s="63" t="s">
        <v>43</v>
      </c>
      <c r="M60" s="64">
        <f>H60</f>
        <v>2.7759149345473851E-2</v>
      </c>
      <c r="N60" s="65">
        <f>J60</f>
        <v>0.33121938729411193</v>
      </c>
    </row>
    <row r="61" spans="1:26" s="26" customFormat="1" ht="17" thickBot="1" x14ac:dyDescent="0.25">
      <c r="A61" s="40"/>
      <c r="B61" s="41" t="s">
        <v>37</v>
      </c>
      <c r="C61" s="42">
        <v>171795.73384687217</v>
      </c>
      <c r="D61" s="43">
        <v>2.4119958751289698</v>
      </c>
      <c r="E61" s="43">
        <v>71225.550432455129</v>
      </c>
      <c r="F61" s="44">
        <v>0.94220678732429142</v>
      </c>
      <c r="G61" s="44">
        <v>0.40844541793124145</v>
      </c>
      <c r="H61" s="44">
        <v>2.7759149345473851E-2</v>
      </c>
      <c r="I61" s="43">
        <v>2.2725988845447089</v>
      </c>
      <c r="J61" s="66">
        <v>0.22541083618092961</v>
      </c>
      <c r="L61" s="67" t="s">
        <v>44</v>
      </c>
      <c r="M61" s="68">
        <f>G74</f>
        <v>0.15340820405369551</v>
      </c>
      <c r="N61" s="69">
        <f>I74</f>
        <v>0.66048860897167927</v>
      </c>
    </row>
    <row r="62" spans="1:26" s="26" customFormat="1" x14ac:dyDescent="0.2">
      <c r="A62" s="46"/>
      <c r="B62" s="47" t="s">
        <v>38</v>
      </c>
      <c r="C62" s="48">
        <v>171795.73384687217</v>
      </c>
      <c r="D62" s="49">
        <v>2.694515643879444</v>
      </c>
      <c r="E62" s="49">
        <v>63757.556664072028</v>
      </c>
      <c r="F62" s="50">
        <v>0.94220678732429108</v>
      </c>
      <c r="G62" s="50">
        <v>0.41611217318945959</v>
      </c>
      <c r="H62" s="50">
        <v>2.7759149345473851E-2</v>
      </c>
      <c r="I62" s="49">
        <v>2.5387909282146945</v>
      </c>
      <c r="J62" s="54">
        <v>0.23788896987421715</v>
      </c>
    </row>
    <row r="63" spans="1:26" s="26" customFormat="1" x14ac:dyDescent="0.2">
      <c r="A63" s="46"/>
      <c r="B63" s="47" t="s">
        <v>41</v>
      </c>
      <c r="C63" s="48">
        <v>171795.73384687217</v>
      </c>
      <c r="D63" s="49">
        <v>1</v>
      </c>
      <c r="E63" s="49">
        <v>171795.73384687217</v>
      </c>
      <c r="F63" s="50">
        <v>0.9422067873242912</v>
      </c>
      <c r="G63" s="50">
        <v>0.33877223715661675</v>
      </c>
      <c r="H63" s="50">
        <v>2.7759149345473851E-2</v>
      </c>
      <c r="I63" s="50">
        <v>0.9422067873242912</v>
      </c>
      <c r="J63" s="54">
        <v>0.15634736565572638</v>
      </c>
    </row>
    <row r="64" spans="1:26" s="26" customFormat="1" x14ac:dyDescent="0.2">
      <c r="A64" s="46" t="s">
        <v>45</v>
      </c>
      <c r="B64" s="41" t="s">
        <v>36</v>
      </c>
      <c r="C64" s="42">
        <v>6017001.0375817018</v>
      </c>
      <c r="D64" s="70">
        <v>165</v>
      </c>
      <c r="E64" s="43">
        <v>36466.672955040616</v>
      </c>
      <c r="F64" s="71"/>
      <c r="G64" s="71"/>
      <c r="H64" s="71"/>
      <c r="I64" s="71"/>
      <c r="J64" s="72"/>
    </row>
    <row r="65" spans="1:14" s="26" customFormat="1" x14ac:dyDescent="0.2">
      <c r="A65" s="40"/>
      <c r="B65" s="41" t="s">
        <v>37</v>
      </c>
      <c r="C65" s="42">
        <v>6017001.0375817018</v>
      </c>
      <c r="D65" s="43">
        <v>79.595863879256015</v>
      </c>
      <c r="E65" s="43">
        <v>75594.393280400473</v>
      </c>
      <c r="F65" s="71"/>
      <c r="G65" s="71"/>
      <c r="H65" s="71"/>
      <c r="I65" s="71"/>
      <c r="J65" s="72"/>
    </row>
    <row r="66" spans="1:14" s="26" customFormat="1" x14ac:dyDescent="0.2">
      <c r="A66" s="40"/>
      <c r="B66" s="41" t="s">
        <v>38</v>
      </c>
      <c r="C66" s="42">
        <v>6017001.0375817018</v>
      </c>
      <c r="D66" s="43">
        <v>88.919016248021649</v>
      </c>
      <c r="E66" s="43">
        <v>67668.326658028833</v>
      </c>
      <c r="F66" s="71"/>
      <c r="G66" s="71"/>
      <c r="H66" s="71"/>
      <c r="I66" s="71"/>
      <c r="J66" s="72"/>
    </row>
    <row r="67" spans="1:14" s="26" customFormat="1" ht="17" thickBot="1" x14ac:dyDescent="0.25">
      <c r="A67" s="73"/>
      <c r="B67" s="74" t="s">
        <v>41</v>
      </c>
      <c r="C67" s="75">
        <v>6017001.0375817018</v>
      </c>
      <c r="D67" s="76">
        <v>33</v>
      </c>
      <c r="E67" s="76">
        <v>182333.36477520308</v>
      </c>
      <c r="F67" s="77"/>
      <c r="G67" s="77"/>
      <c r="H67" s="77"/>
      <c r="I67" s="77"/>
      <c r="J67" s="78"/>
    </row>
    <row r="68" spans="1:14" s="26" customFormat="1" ht="17" thickTop="1" x14ac:dyDescent="0.2">
      <c r="A68" s="79"/>
      <c r="B68" s="80"/>
      <c r="C68" s="81"/>
      <c r="D68" s="82"/>
      <c r="E68" s="83"/>
      <c r="F68" s="84"/>
      <c r="G68" s="84"/>
      <c r="H68" s="84"/>
      <c r="I68" s="83"/>
      <c r="J68" s="85"/>
    </row>
    <row r="69" spans="1:14" s="26" customFormat="1" x14ac:dyDescent="0.2">
      <c r="A69" s="25" t="s">
        <v>46</v>
      </c>
      <c r="B69" s="25"/>
      <c r="C69" s="25"/>
      <c r="D69" s="25"/>
      <c r="E69" s="25"/>
      <c r="F69" s="25"/>
      <c r="G69" s="25"/>
      <c r="H69" s="25"/>
      <c r="I69" s="25"/>
      <c r="J69" s="85"/>
    </row>
    <row r="70" spans="1:14" s="26" customFormat="1" x14ac:dyDescent="0.2">
      <c r="A70" s="27" t="s">
        <v>24</v>
      </c>
      <c r="B70" s="27" t="s">
        <v>25</v>
      </c>
      <c r="C70"/>
      <c r="D70"/>
      <c r="E70"/>
      <c r="F70"/>
      <c r="G70"/>
      <c r="H70"/>
      <c r="I70"/>
      <c r="J70" s="86"/>
    </row>
    <row r="71" spans="1:14" s="26" customFormat="1" ht="49" thickBot="1" x14ac:dyDescent="0.25">
      <c r="A71" s="27" t="s">
        <v>47</v>
      </c>
      <c r="B71" s="27" t="s">
        <v>48</v>
      </c>
      <c r="C71"/>
      <c r="D71"/>
      <c r="E71"/>
      <c r="F71"/>
      <c r="G71"/>
      <c r="H71"/>
      <c r="I71"/>
      <c r="J71" s="86"/>
    </row>
    <row r="72" spans="1:14" s="26" customFormat="1" ht="34" thickTop="1" thickBot="1" x14ac:dyDescent="0.25">
      <c r="A72" s="87" t="s">
        <v>26</v>
      </c>
      <c r="B72" s="30" t="s">
        <v>27</v>
      </c>
      <c r="C72" s="31" t="s">
        <v>28</v>
      </c>
      <c r="D72" s="31" t="s">
        <v>29</v>
      </c>
      <c r="E72" s="31" t="s">
        <v>30</v>
      </c>
      <c r="F72" s="31" t="s">
        <v>31</v>
      </c>
      <c r="G72" s="31" t="s">
        <v>32</v>
      </c>
      <c r="H72" s="31" t="s">
        <v>33</v>
      </c>
      <c r="I72" s="32" t="s">
        <v>34</v>
      </c>
      <c r="J72" s="88"/>
    </row>
    <row r="73" spans="1:14" s="26" customFormat="1" ht="17" thickTop="1" x14ac:dyDescent="0.2">
      <c r="A73" s="89" t="s">
        <v>49</v>
      </c>
      <c r="B73" s="90">
        <v>504496375.66400576</v>
      </c>
      <c r="C73" s="91">
        <v>1</v>
      </c>
      <c r="D73" s="92">
        <v>504496375.66400576</v>
      </c>
      <c r="E73" s="92">
        <v>975.80928651278907</v>
      </c>
      <c r="F73" s="93">
        <v>4.3533861511966928E-26</v>
      </c>
      <c r="G73" s="93">
        <v>0.96728816790131555</v>
      </c>
      <c r="H73" s="92">
        <v>975.80928651278907</v>
      </c>
      <c r="I73" s="94">
        <v>1</v>
      </c>
      <c r="J73" s="88"/>
    </row>
    <row r="74" spans="1:14" s="26" customFormat="1" x14ac:dyDescent="0.2">
      <c r="A74" s="95" t="s">
        <v>44</v>
      </c>
      <c r="B74" s="96">
        <v>3091587.7211484695</v>
      </c>
      <c r="C74" s="97">
        <v>1</v>
      </c>
      <c r="D74" s="98">
        <v>3091587.7211484695</v>
      </c>
      <c r="E74" s="98">
        <v>5.9798249380779982</v>
      </c>
      <c r="F74" s="99">
        <v>1.9973197232839558E-2</v>
      </c>
      <c r="G74" s="99">
        <v>0.15340820405369551</v>
      </c>
      <c r="H74" s="98">
        <v>5.9798249380779982</v>
      </c>
      <c r="I74" s="100">
        <v>0.66048860897167927</v>
      </c>
      <c r="J74" s="88"/>
    </row>
    <row r="75" spans="1:14" s="26" customFormat="1" ht="17" thickBot="1" x14ac:dyDescent="0.25">
      <c r="A75" s="101" t="s">
        <v>50</v>
      </c>
      <c r="B75" s="75">
        <v>17061100.593137257</v>
      </c>
      <c r="C75" s="102">
        <v>33</v>
      </c>
      <c r="D75" s="76">
        <v>517003.04827688658</v>
      </c>
      <c r="E75" s="77"/>
      <c r="F75" s="77"/>
      <c r="G75" s="77"/>
      <c r="H75" s="77"/>
      <c r="I75" s="78"/>
      <c r="J75" s="103"/>
    </row>
    <row r="76" spans="1:14" s="26" customFormat="1" ht="17" thickTop="1" x14ac:dyDescent="0.2"/>
    <row r="77" spans="1:14" s="26" customFormat="1" x14ac:dyDescent="0.2">
      <c r="A77" s="104"/>
      <c r="B77" s="104"/>
      <c r="C77" s="104"/>
      <c r="D77" s="104"/>
      <c r="E77" s="104"/>
      <c r="F77" s="104"/>
      <c r="G77" s="104"/>
      <c r="H77" s="104"/>
      <c r="I77" s="104"/>
    </row>
    <row r="78" spans="1:14" s="26" customFormat="1" x14ac:dyDescent="0.2">
      <c r="A78" s="105"/>
      <c r="B78" s="105"/>
    </row>
    <row r="79" spans="1:14" s="108" customFormat="1" ht="28" x14ac:dyDescent="0.3">
      <c r="A79" s="106" t="s">
        <v>51</v>
      </c>
      <c r="B79" s="106"/>
      <c r="C79" s="107"/>
      <c r="D79" s="107"/>
      <c r="E79" s="106"/>
      <c r="F79" s="106"/>
      <c r="G79" s="106"/>
      <c r="H79" s="106"/>
      <c r="I79" s="106"/>
      <c r="J79" s="106"/>
      <c r="N79" s="109"/>
    </row>
    <row r="80" spans="1:14" x14ac:dyDescent="0.2">
      <c r="N80" s="6"/>
    </row>
    <row r="81" spans="1:44" ht="28" x14ac:dyDescent="0.3">
      <c r="A81" s="4" t="s">
        <v>52</v>
      </c>
      <c r="B81" s="4"/>
      <c r="C81" s="5"/>
      <c r="D81" s="5"/>
      <c r="F81" s="4" t="s">
        <v>53</v>
      </c>
      <c r="G81" s="4"/>
      <c r="H81" s="5"/>
      <c r="I81" s="5"/>
      <c r="K81" s="110" t="s">
        <v>54</v>
      </c>
      <c r="L81" s="110"/>
      <c r="M81" s="110"/>
      <c r="N81" s="110"/>
      <c r="P81" s="110" t="s">
        <v>55</v>
      </c>
      <c r="Q81" s="110"/>
      <c r="R81" s="110"/>
      <c r="S81" s="110"/>
      <c r="U81" s="110" t="s">
        <v>56</v>
      </c>
      <c r="V81" s="110"/>
      <c r="W81" s="110"/>
      <c r="X81" s="110"/>
      <c r="Z81" s="111" t="s">
        <v>57</v>
      </c>
      <c r="AA81" s="111"/>
      <c r="AB81" s="111"/>
      <c r="AC81" s="111"/>
      <c r="AD81" s="6"/>
      <c r="AE81" s="111" t="s">
        <v>58</v>
      </c>
      <c r="AF81" s="111"/>
      <c r="AG81" s="111"/>
      <c r="AH81" s="111"/>
      <c r="AI81" s="6"/>
      <c r="AJ81" s="111" t="s">
        <v>59</v>
      </c>
      <c r="AK81" s="111"/>
      <c r="AL81" s="111"/>
      <c r="AM81" s="111"/>
      <c r="AN81" s="112"/>
      <c r="AO81" s="111" t="s">
        <v>60</v>
      </c>
      <c r="AP81" s="111"/>
      <c r="AQ81" s="111"/>
      <c r="AR81" s="111"/>
    </row>
    <row r="83" spans="1:44" ht="18" x14ac:dyDescent="0.2">
      <c r="A83" s="113" t="s">
        <v>61</v>
      </c>
      <c r="B83" s="113"/>
      <c r="C83" s="113"/>
      <c r="D83" s="113"/>
      <c r="F83" s="113" t="s">
        <v>61</v>
      </c>
      <c r="G83" s="113"/>
      <c r="H83" s="113"/>
      <c r="I83" s="113"/>
      <c r="K83" s="113" t="s">
        <v>61</v>
      </c>
      <c r="L83" s="113"/>
      <c r="M83" s="113"/>
      <c r="N83" s="113"/>
      <c r="P83" s="113" t="s">
        <v>61</v>
      </c>
      <c r="Q83" s="113"/>
      <c r="R83" s="113"/>
      <c r="S83" s="113"/>
      <c r="U83" s="113" t="s">
        <v>61</v>
      </c>
      <c r="V83" s="113"/>
      <c r="W83" s="113"/>
      <c r="X83" s="113"/>
      <c r="Z83" s="113" t="s">
        <v>61</v>
      </c>
      <c r="AA83" s="113"/>
      <c r="AB83" s="113"/>
      <c r="AC83" s="113"/>
      <c r="AE83" s="113" t="s">
        <v>61</v>
      </c>
      <c r="AF83" s="113"/>
      <c r="AG83" s="113"/>
      <c r="AH83" s="113"/>
      <c r="AJ83" s="114" t="s">
        <v>61</v>
      </c>
      <c r="AK83" s="114"/>
      <c r="AL83" s="114"/>
      <c r="AM83" s="114"/>
      <c r="AO83" s="114" t="s">
        <v>61</v>
      </c>
      <c r="AP83" s="114"/>
      <c r="AQ83" s="114"/>
      <c r="AR83" s="114"/>
    </row>
    <row r="84" spans="1:44" x14ac:dyDescent="0.2">
      <c r="A84" t="s">
        <v>3</v>
      </c>
      <c r="B84" s="7" t="s">
        <v>4</v>
      </c>
      <c r="C84" s="7" t="s">
        <v>5</v>
      </c>
      <c r="D84" s="6" t="s">
        <v>62</v>
      </c>
      <c r="F84" t="s">
        <v>3</v>
      </c>
      <c r="G84" s="7" t="s">
        <v>4</v>
      </c>
      <c r="H84" s="7" t="s">
        <v>5</v>
      </c>
      <c r="I84" s="6" t="s">
        <v>62</v>
      </c>
      <c r="K84" t="s">
        <v>3</v>
      </c>
      <c r="L84" s="7" t="s">
        <v>4</v>
      </c>
      <c r="M84" s="7" t="s">
        <v>5</v>
      </c>
      <c r="N84" s="6" t="s">
        <v>62</v>
      </c>
      <c r="P84" t="s">
        <v>3</v>
      </c>
      <c r="Q84" s="7" t="s">
        <v>4</v>
      </c>
      <c r="R84" s="7" t="s">
        <v>5</v>
      </c>
      <c r="S84" s="6" t="s">
        <v>62</v>
      </c>
      <c r="U84" t="s">
        <v>3</v>
      </c>
      <c r="V84" s="7" t="s">
        <v>4</v>
      </c>
      <c r="W84" s="7" t="s">
        <v>5</v>
      </c>
      <c r="X84" s="6" t="s">
        <v>62</v>
      </c>
      <c r="Z84" t="s">
        <v>3</v>
      </c>
      <c r="AA84" s="7" t="s">
        <v>4</v>
      </c>
      <c r="AB84" s="7" t="s">
        <v>5</v>
      </c>
      <c r="AC84" s="6" t="s">
        <v>62</v>
      </c>
      <c r="AE84" t="s">
        <v>3</v>
      </c>
      <c r="AF84" s="7" t="s">
        <v>4</v>
      </c>
      <c r="AG84" s="7" t="s">
        <v>5</v>
      </c>
      <c r="AH84" s="6" t="s">
        <v>62</v>
      </c>
      <c r="AJ84" s="115" t="s">
        <v>3</v>
      </c>
      <c r="AK84" s="116" t="s">
        <v>4</v>
      </c>
      <c r="AL84" s="116" t="s">
        <v>5</v>
      </c>
      <c r="AM84" s="117" t="s">
        <v>62</v>
      </c>
      <c r="AO84" s="115" t="s">
        <v>3</v>
      </c>
      <c r="AP84" s="116" t="s">
        <v>4</v>
      </c>
      <c r="AQ84" s="116" t="s">
        <v>5</v>
      </c>
      <c r="AR84" s="117" t="s">
        <v>62</v>
      </c>
    </row>
    <row r="85" spans="1:44" x14ac:dyDescent="0.2">
      <c r="A85" s="8">
        <v>3026</v>
      </c>
      <c r="B85" s="9" t="s">
        <v>12</v>
      </c>
      <c r="C85" s="9" t="s">
        <v>63</v>
      </c>
      <c r="D85" s="6">
        <v>6212</v>
      </c>
      <c r="F85" s="8">
        <v>3026</v>
      </c>
      <c r="G85" s="9" t="s">
        <v>12</v>
      </c>
      <c r="H85" s="9" t="s">
        <v>63</v>
      </c>
      <c r="I85" s="6">
        <v>2548</v>
      </c>
      <c r="K85" s="8">
        <v>3026</v>
      </c>
      <c r="L85" s="9" t="s">
        <v>12</v>
      </c>
      <c r="M85" s="9" t="s">
        <v>63</v>
      </c>
      <c r="N85" s="6">
        <v>21785</v>
      </c>
      <c r="P85" s="8">
        <v>3026</v>
      </c>
      <c r="Q85" s="9" t="s">
        <v>12</v>
      </c>
      <c r="R85" s="9" t="s">
        <v>63</v>
      </c>
      <c r="S85" s="6">
        <v>30192</v>
      </c>
      <c r="U85" s="8">
        <v>3026</v>
      </c>
      <c r="V85" s="9" t="s">
        <v>12</v>
      </c>
      <c r="W85" s="9" t="s">
        <v>63</v>
      </c>
      <c r="X85" s="6">
        <v>33409</v>
      </c>
      <c r="Z85" s="8">
        <v>3026</v>
      </c>
      <c r="AA85" s="9" t="s">
        <v>12</v>
      </c>
      <c r="AB85" s="9" t="s">
        <v>63</v>
      </c>
      <c r="AC85" s="6">
        <v>36356</v>
      </c>
      <c r="AE85" s="8">
        <v>3026</v>
      </c>
      <c r="AF85" s="9" t="s">
        <v>12</v>
      </c>
      <c r="AG85" s="9" t="s">
        <v>63</v>
      </c>
      <c r="AH85" s="6">
        <v>36495</v>
      </c>
      <c r="AJ85" s="115">
        <v>3026</v>
      </c>
      <c r="AK85" s="118" t="s">
        <v>12</v>
      </c>
      <c r="AL85" s="118" t="s">
        <v>63</v>
      </c>
      <c r="AM85" s="117">
        <v>35548</v>
      </c>
      <c r="AO85" s="115">
        <v>3026</v>
      </c>
      <c r="AP85" s="118" t="s">
        <v>12</v>
      </c>
      <c r="AQ85" s="118" t="s">
        <v>63</v>
      </c>
      <c r="AR85" s="117">
        <v>33959</v>
      </c>
    </row>
    <row r="86" spans="1:44" x14ac:dyDescent="0.2">
      <c r="A86" s="8">
        <v>3036</v>
      </c>
      <c r="B86" s="10" t="s">
        <v>12</v>
      </c>
      <c r="C86" s="10" t="s">
        <v>63</v>
      </c>
      <c r="D86" s="6">
        <v>2886</v>
      </c>
      <c r="F86" s="8">
        <v>3036</v>
      </c>
      <c r="G86" s="10" t="s">
        <v>12</v>
      </c>
      <c r="H86" s="10" t="s">
        <v>63</v>
      </c>
      <c r="I86" s="6">
        <v>3641</v>
      </c>
      <c r="K86" s="8">
        <v>3036</v>
      </c>
      <c r="L86" s="10" t="s">
        <v>12</v>
      </c>
      <c r="M86" s="10" t="s">
        <v>63</v>
      </c>
      <c r="N86" s="6">
        <v>26721</v>
      </c>
      <c r="P86" s="8">
        <v>3036</v>
      </c>
      <c r="Q86" s="10" t="s">
        <v>12</v>
      </c>
      <c r="R86" s="10" t="s">
        <v>63</v>
      </c>
      <c r="S86" s="6">
        <v>29222</v>
      </c>
      <c r="U86" s="8">
        <v>3036</v>
      </c>
      <c r="V86" s="10" t="s">
        <v>12</v>
      </c>
      <c r="W86" s="10" t="s">
        <v>63</v>
      </c>
      <c r="X86" s="6">
        <v>34183</v>
      </c>
      <c r="Z86" s="8">
        <v>3036</v>
      </c>
      <c r="AA86" s="10" t="s">
        <v>12</v>
      </c>
      <c r="AB86" s="10" t="s">
        <v>63</v>
      </c>
      <c r="AC86" s="6">
        <v>32899</v>
      </c>
      <c r="AE86" s="8">
        <v>3036</v>
      </c>
      <c r="AF86" s="10" t="s">
        <v>12</v>
      </c>
      <c r="AG86" s="10" t="s">
        <v>63</v>
      </c>
      <c r="AH86" s="6">
        <v>33131</v>
      </c>
      <c r="AJ86" s="115">
        <v>3036</v>
      </c>
      <c r="AK86" s="118" t="s">
        <v>12</v>
      </c>
      <c r="AL86" s="118" t="s">
        <v>63</v>
      </c>
      <c r="AM86" s="117">
        <v>33828</v>
      </c>
      <c r="AO86" s="115">
        <v>3036</v>
      </c>
      <c r="AP86" s="118" t="s">
        <v>12</v>
      </c>
      <c r="AQ86" s="118" t="s">
        <v>63</v>
      </c>
      <c r="AR86" s="117">
        <v>28860</v>
      </c>
    </row>
    <row r="87" spans="1:44" x14ac:dyDescent="0.2">
      <c r="A87" s="8">
        <v>3037</v>
      </c>
      <c r="B87" s="10" t="s">
        <v>12</v>
      </c>
      <c r="C87" s="10" t="s">
        <v>63</v>
      </c>
      <c r="D87" s="6">
        <v>4654</v>
      </c>
      <c r="F87" s="8">
        <v>3037</v>
      </c>
      <c r="G87" s="10" t="s">
        <v>12</v>
      </c>
      <c r="H87" s="10" t="s">
        <v>63</v>
      </c>
      <c r="I87" s="6">
        <v>8926</v>
      </c>
      <c r="K87" s="8">
        <v>3037</v>
      </c>
      <c r="L87" s="10" t="s">
        <v>12</v>
      </c>
      <c r="M87" s="10" t="s">
        <v>63</v>
      </c>
      <c r="N87" s="6">
        <v>30643</v>
      </c>
      <c r="P87" s="8">
        <v>3037</v>
      </c>
      <c r="Q87" s="10" t="s">
        <v>12</v>
      </c>
      <c r="R87" s="10" t="s">
        <v>63</v>
      </c>
      <c r="S87" s="6">
        <v>33495</v>
      </c>
      <c r="U87" s="8">
        <v>3037</v>
      </c>
      <c r="V87" s="10" t="s">
        <v>12</v>
      </c>
      <c r="W87" s="10" t="s">
        <v>63</v>
      </c>
      <c r="X87" s="6">
        <v>38471</v>
      </c>
      <c r="Z87" s="8">
        <v>3037</v>
      </c>
      <c r="AA87" s="10" t="s">
        <v>12</v>
      </c>
      <c r="AB87" s="10" t="s">
        <v>63</v>
      </c>
      <c r="AC87" s="6">
        <v>36715</v>
      </c>
      <c r="AE87" s="8">
        <v>3037</v>
      </c>
      <c r="AF87" s="10" t="s">
        <v>12</v>
      </c>
      <c r="AG87" s="10" t="s">
        <v>63</v>
      </c>
      <c r="AH87" s="6">
        <v>32820</v>
      </c>
      <c r="AJ87" s="115">
        <v>3037</v>
      </c>
      <c r="AK87" s="118" t="s">
        <v>12</v>
      </c>
      <c r="AL87" s="118" t="s">
        <v>63</v>
      </c>
      <c r="AM87" s="117">
        <v>32768</v>
      </c>
      <c r="AO87" s="115">
        <v>3037</v>
      </c>
      <c r="AP87" s="118" t="s">
        <v>12</v>
      </c>
      <c r="AQ87" s="118" t="s">
        <v>63</v>
      </c>
      <c r="AR87" s="117">
        <v>29431</v>
      </c>
    </row>
    <row r="88" spans="1:44" x14ac:dyDescent="0.2">
      <c r="A88" s="8">
        <v>3041</v>
      </c>
      <c r="B88" s="10" t="s">
        <v>12</v>
      </c>
      <c r="C88" s="10" t="s">
        <v>63</v>
      </c>
      <c r="D88" s="6">
        <v>7615</v>
      </c>
      <c r="F88" s="8">
        <v>3041</v>
      </c>
      <c r="G88" s="10" t="s">
        <v>12</v>
      </c>
      <c r="H88" s="10" t="s">
        <v>63</v>
      </c>
      <c r="I88" s="6">
        <v>5034</v>
      </c>
      <c r="K88" s="8">
        <v>3041</v>
      </c>
      <c r="L88" s="10" t="s">
        <v>12</v>
      </c>
      <c r="M88" s="10" t="s">
        <v>63</v>
      </c>
      <c r="N88" s="6">
        <v>29543</v>
      </c>
      <c r="P88" s="8">
        <v>3041</v>
      </c>
      <c r="Q88" s="10" t="s">
        <v>12</v>
      </c>
      <c r="R88" s="10" t="s">
        <v>63</v>
      </c>
      <c r="S88" s="6">
        <v>24696</v>
      </c>
      <c r="U88" s="8">
        <v>3041</v>
      </c>
      <c r="V88" s="10" t="s">
        <v>12</v>
      </c>
      <c r="W88" s="10" t="s">
        <v>63</v>
      </c>
      <c r="X88" s="6">
        <v>33382</v>
      </c>
      <c r="Z88" s="8">
        <v>3041</v>
      </c>
      <c r="AA88" s="10" t="s">
        <v>12</v>
      </c>
      <c r="AB88" s="10" t="s">
        <v>63</v>
      </c>
      <c r="AC88" s="6">
        <v>35224</v>
      </c>
      <c r="AE88" s="8">
        <v>3041</v>
      </c>
      <c r="AF88" s="10" t="s">
        <v>12</v>
      </c>
      <c r="AG88" s="10" t="s">
        <v>63</v>
      </c>
      <c r="AH88" s="6">
        <v>35684</v>
      </c>
      <c r="AJ88" s="115">
        <v>3041</v>
      </c>
      <c r="AK88" s="118" t="s">
        <v>12</v>
      </c>
      <c r="AL88" s="118" t="s">
        <v>63</v>
      </c>
      <c r="AM88" s="117">
        <v>38598</v>
      </c>
      <c r="AO88" s="115">
        <v>3041</v>
      </c>
      <c r="AP88" s="118" t="s">
        <v>12</v>
      </c>
      <c r="AQ88" s="118" t="s">
        <v>63</v>
      </c>
      <c r="AR88" s="117">
        <v>32665</v>
      </c>
    </row>
    <row r="89" spans="1:44" x14ac:dyDescent="0.2">
      <c r="A89">
        <v>3077</v>
      </c>
      <c r="B89" t="s">
        <v>12</v>
      </c>
      <c r="C89" t="s">
        <v>63</v>
      </c>
      <c r="D89" s="6">
        <v>7071</v>
      </c>
      <c r="F89">
        <v>3077</v>
      </c>
      <c r="G89" t="s">
        <v>12</v>
      </c>
      <c r="H89" t="s">
        <v>63</v>
      </c>
      <c r="I89" s="6">
        <v>2318</v>
      </c>
      <c r="K89">
        <v>3077</v>
      </c>
      <c r="L89" t="s">
        <v>12</v>
      </c>
      <c r="M89" t="s">
        <v>63</v>
      </c>
      <c r="N89" s="6">
        <v>20452</v>
      </c>
      <c r="P89">
        <v>3077</v>
      </c>
      <c r="Q89" t="s">
        <v>12</v>
      </c>
      <c r="R89" t="s">
        <v>63</v>
      </c>
      <c r="S89" s="6">
        <v>18661</v>
      </c>
      <c r="U89">
        <v>3077</v>
      </c>
      <c r="V89" t="s">
        <v>12</v>
      </c>
      <c r="W89" t="s">
        <v>63</v>
      </c>
      <c r="X89" s="6">
        <v>29133</v>
      </c>
      <c r="Z89">
        <v>3077</v>
      </c>
      <c r="AA89" t="s">
        <v>12</v>
      </c>
      <c r="AB89" t="s">
        <v>63</v>
      </c>
      <c r="AC89" s="6">
        <v>28365</v>
      </c>
      <c r="AE89">
        <v>3077</v>
      </c>
      <c r="AF89" t="s">
        <v>12</v>
      </c>
      <c r="AG89" t="s">
        <v>63</v>
      </c>
      <c r="AH89" s="6">
        <v>28382</v>
      </c>
      <c r="AJ89" s="115">
        <v>3077</v>
      </c>
      <c r="AK89" s="115" t="s">
        <v>12</v>
      </c>
      <c r="AL89" s="115" t="s">
        <v>63</v>
      </c>
      <c r="AM89" s="117">
        <v>26629</v>
      </c>
      <c r="AO89" s="115">
        <v>3077</v>
      </c>
      <c r="AP89" s="115" t="s">
        <v>12</v>
      </c>
      <c r="AQ89" s="115" t="s">
        <v>63</v>
      </c>
      <c r="AR89" s="117">
        <v>24476</v>
      </c>
    </row>
    <row r="90" spans="1:44" x14ac:dyDescent="0.2">
      <c r="A90">
        <v>3078</v>
      </c>
      <c r="B90" t="s">
        <v>12</v>
      </c>
      <c r="C90" t="s">
        <v>63</v>
      </c>
      <c r="D90" s="6">
        <v>2640</v>
      </c>
      <c r="F90">
        <v>3078</v>
      </c>
      <c r="G90" t="s">
        <v>12</v>
      </c>
      <c r="H90" t="s">
        <v>63</v>
      </c>
      <c r="I90" s="6">
        <v>1207</v>
      </c>
      <c r="K90">
        <v>3078</v>
      </c>
      <c r="L90" t="s">
        <v>12</v>
      </c>
      <c r="M90" t="s">
        <v>63</v>
      </c>
      <c r="N90" s="6">
        <v>34418</v>
      </c>
      <c r="P90">
        <v>3078</v>
      </c>
      <c r="Q90" t="s">
        <v>12</v>
      </c>
      <c r="R90" t="s">
        <v>63</v>
      </c>
      <c r="S90" s="6">
        <v>26872</v>
      </c>
      <c r="U90">
        <v>3078</v>
      </c>
      <c r="V90" t="s">
        <v>12</v>
      </c>
      <c r="W90" t="s">
        <v>63</v>
      </c>
      <c r="X90" s="6">
        <v>39461</v>
      </c>
      <c r="Z90">
        <v>3078</v>
      </c>
      <c r="AA90" t="s">
        <v>12</v>
      </c>
      <c r="AB90" t="s">
        <v>63</v>
      </c>
      <c r="AC90" s="6">
        <v>32181</v>
      </c>
      <c r="AE90">
        <v>3078</v>
      </c>
      <c r="AF90" t="s">
        <v>12</v>
      </c>
      <c r="AG90" t="s">
        <v>63</v>
      </c>
      <c r="AH90" s="6">
        <v>37522</v>
      </c>
      <c r="AJ90" s="115">
        <v>3078</v>
      </c>
      <c r="AK90" s="115" t="s">
        <v>12</v>
      </c>
      <c r="AL90" s="115" t="s">
        <v>63</v>
      </c>
      <c r="AM90" s="117">
        <v>35946</v>
      </c>
      <c r="AO90" s="115">
        <v>3078</v>
      </c>
      <c r="AP90" s="115" t="s">
        <v>12</v>
      </c>
      <c r="AQ90" s="115" t="s">
        <v>63</v>
      </c>
      <c r="AR90" s="117">
        <v>16024</v>
      </c>
    </row>
    <row r="91" spans="1:44" x14ac:dyDescent="0.2">
      <c r="A91">
        <v>3081</v>
      </c>
      <c r="B91" t="s">
        <v>12</v>
      </c>
      <c r="C91" t="s">
        <v>63</v>
      </c>
      <c r="D91" s="6">
        <v>7279</v>
      </c>
      <c r="F91">
        <v>3081</v>
      </c>
      <c r="G91" t="s">
        <v>12</v>
      </c>
      <c r="H91" t="s">
        <v>63</v>
      </c>
      <c r="I91" s="6">
        <v>3572</v>
      </c>
      <c r="K91">
        <v>3081</v>
      </c>
      <c r="L91" t="s">
        <v>12</v>
      </c>
      <c r="M91" t="s">
        <v>63</v>
      </c>
      <c r="N91" s="6">
        <v>22173</v>
      </c>
      <c r="P91">
        <v>3081</v>
      </c>
      <c r="Q91" t="s">
        <v>12</v>
      </c>
      <c r="R91" t="s">
        <v>63</v>
      </c>
      <c r="S91" s="6">
        <v>29349</v>
      </c>
      <c r="U91">
        <v>3081</v>
      </c>
      <c r="V91" t="s">
        <v>12</v>
      </c>
      <c r="W91" t="s">
        <v>63</v>
      </c>
      <c r="X91" s="6">
        <v>39759</v>
      </c>
      <c r="Z91">
        <v>3081</v>
      </c>
      <c r="AA91" t="s">
        <v>12</v>
      </c>
      <c r="AB91" t="s">
        <v>63</v>
      </c>
      <c r="AC91" s="6">
        <v>33391</v>
      </c>
      <c r="AE91">
        <v>3081</v>
      </c>
      <c r="AF91" t="s">
        <v>12</v>
      </c>
      <c r="AG91" t="s">
        <v>63</v>
      </c>
      <c r="AH91" s="6">
        <v>37034</v>
      </c>
      <c r="AJ91" s="115">
        <v>3081</v>
      </c>
      <c r="AK91" s="115" t="s">
        <v>12</v>
      </c>
      <c r="AL91" s="115" t="s">
        <v>63</v>
      </c>
      <c r="AM91" s="117">
        <v>33298</v>
      </c>
      <c r="AO91" s="115">
        <v>3081</v>
      </c>
      <c r="AP91" s="115" t="s">
        <v>12</v>
      </c>
      <c r="AQ91" s="115" t="s">
        <v>63</v>
      </c>
      <c r="AR91" s="117">
        <v>24389</v>
      </c>
    </row>
    <row r="92" spans="1:44" x14ac:dyDescent="0.2">
      <c r="A92">
        <v>3086</v>
      </c>
      <c r="B92" t="s">
        <v>12</v>
      </c>
      <c r="C92" t="s">
        <v>63</v>
      </c>
      <c r="D92" s="6">
        <v>6631</v>
      </c>
      <c r="F92">
        <v>3086</v>
      </c>
      <c r="G92" t="s">
        <v>12</v>
      </c>
      <c r="H92" t="s">
        <v>63</v>
      </c>
      <c r="I92" s="6">
        <v>3132</v>
      </c>
      <c r="K92">
        <v>3086</v>
      </c>
      <c r="L92" t="s">
        <v>12</v>
      </c>
      <c r="M92" t="s">
        <v>63</v>
      </c>
      <c r="N92" s="6">
        <v>26758</v>
      </c>
      <c r="P92">
        <v>3086</v>
      </c>
      <c r="Q92" t="s">
        <v>12</v>
      </c>
      <c r="R92" t="s">
        <v>63</v>
      </c>
      <c r="S92" s="6">
        <v>16193</v>
      </c>
      <c r="U92">
        <v>3086</v>
      </c>
      <c r="V92" t="s">
        <v>12</v>
      </c>
      <c r="W92" t="s">
        <v>63</v>
      </c>
      <c r="X92" s="6">
        <v>26148</v>
      </c>
      <c r="Z92">
        <v>3086</v>
      </c>
      <c r="AA92" t="s">
        <v>12</v>
      </c>
      <c r="AB92" t="s">
        <v>63</v>
      </c>
      <c r="AC92" s="6">
        <v>26182</v>
      </c>
      <c r="AE92">
        <v>3086</v>
      </c>
      <c r="AF92" t="s">
        <v>12</v>
      </c>
      <c r="AG92" t="s">
        <v>63</v>
      </c>
      <c r="AH92" s="6">
        <v>29890</v>
      </c>
      <c r="AJ92" s="115">
        <v>3086</v>
      </c>
      <c r="AK92" s="115" t="s">
        <v>12</v>
      </c>
      <c r="AL92" s="115" t="s">
        <v>63</v>
      </c>
      <c r="AM92" s="117">
        <v>20195</v>
      </c>
      <c r="AO92" s="115">
        <v>3086</v>
      </c>
      <c r="AP92" s="115" t="s">
        <v>12</v>
      </c>
      <c r="AQ92" s="115" t="s">
        <v>63</v>
      </c>
      <c r="AR92" s="117">
        <v>18727</v>
      </c>
    </row>
    <row r="93" spans="1:44" x14ac:dyDescent="0.2">
      <c r="A93" s="8">
        <v>3955</v>
      </c>
      <c r="B93" s="10" t="s">
        <v>12</v>
      </c>
      <c r="C93" s="10" t="s">
        <v>63</v>
      </c>
      <c r="D93" s="6">
        <v>9471</v>
      </c>
      <c r="F93" s="8">
        <v>3955</v>
      </c>
      <c r="G93" s="10" t="s">
        <v>12</v>
      </c>
      <c r="H93" s="10" t="s">
        <v>63</v>
      </c>
      <c r="I93" s="6">
        <v>7959</v>
      </c>
      <c r="K93" s="8">
        <v>3955</v>
      </c>
      <c r="L93" s="10" t="s">
        <v>12</v>
      </c>
      <c r="M93" s="10" t="s">
        <v>63</v>
      </c>
      <c r="N93" s="6">
        <v>34141</v>
      </c>
      <c r="P93" s="8">
        <v>3955</v>
      </c>
      <c r="Q93" s="10" t="s">
        <v>12</v>
      </c>
      <c r="R93" s="10" t="s">
        <v>63</v>
      </c>
      <c r="S93" s="6">
        <v>41524</v>
      </c>
      <c r="U93" s="8">
        <v>3955</v>
      </c>
      <c r="V93" s="10" t="s">
        <v>12</v>
      </c>
      <c r="W93" s="10" t="s">
        <v>63</v>
      </c>
      <c r="X93" s="6">
        <v>39421</v>
      </c>
      <c r="Z93" s="8">
        <v>3955</v>
      </c>
      <c r="AA93" s="10" t="s">
        <v>12</v>
      </c>
      <c r="AB93" s="10" t="s">
        <v>63</v>
      </c>
      <c r="AC93" s="6">
        <v>37739</v>
      </c>
      <c r="AE93" s="8">
        <v>3955</v>
      </c>
      <c r="AF93" s="10" t="s">
        <v>12</v>
      </c>
      <c r="AG93" s="10" t="s">
        <v>63</v>
      </c>
      <c r="AH93" s="6">
        <v>35859</v>
      </c>
      <c r="AJ93" s="115">
        <v>3955</v>
      </c>
      <c r="AK93" s="118" t="s">
        <v>12</v>
      </c>
      <c r="AL93" s="118" t="s">
        <v>63</v>
      </c>
      <c r="AM93" s="117">
        <v>35825</v>
      </c>
      <c r="AO93" s="115">
        <v>3955</v>
      </c>
      <c r="AP93" s="118" t="s">
        <v>12</v>
      </c>
      <c r="AQ93" s="118" t="s">
        <v>63</v>
      </c>
      <c r="AR93" s="117">
        <v>30686</v>
      </c>
    </row>
    <row r="94" spans="1:44" x14ac:dyDescent="0.2">
      <c r="A94" s="8">
        <v>3958</v>
      </c>
      <c r="B94" s="10" t="s">
        <v>12</v>
      </c>
      <c r="C94" s="10" t="s">
        <v>63</v>
      </c>
      <c r="D94" s="6">
        <v>7082</v>
      </c>
      <c r="F94" s="8">
        <v>3958</v>
      </c>
      <c r="G94" s="10" t="s">
        <v>12</v>
      </c>
      <c r="H94" s="10" t="s">
        <v>63</v>
      </c>
      <c r="I94" s="6">
        <v>7756</v>
      </c>
      <c r="K94" s="8">
        <v>3958</v>
      </c>
      <c r="L94" s="10" t="s">
        <v>12</v>
      </c>
      <c r="M94" s="10" t="s">
        <v>63</v>
      </c>
      <c r="N94" s="6">
        <v>31534</v>
      </c>
      <c r="P94" s="8">
        <v>3958</v>
      </c>
      <c r="Q94" s="10" t="s">
        <v>12</v>
      </c>
      <c r="R94" s="10" t="s">
        <v>63</v>
      </c>
      <c r="S94" s="6">
        <v>36618</v>
      </c>
      <c r="U94" s="8">
        <v>3958</v>
      </c>
      <c r="V94" s="10" t="s">
        <v>12</v>
      </c>
      <c r="W94" s="10" t="s">
        <v>63</v>
      </c>
      <c r="X94" s="6">
        <v>36356</v>
      </c>
      <c r="Z94" s="8">
        <v>3958</v>
      </c>
      <c r="AA94" s="10" t="s">
        <v>12</v>
      </c>
      <c r="AB94" s="10" t="s">
        <v>63</v>
      </c>
      <c r="AC94" s="6">
        <v>35926</v>
      </c>
      <c r="AE94" s="8">
        <v>3958</v>
      </c>
      <c r="AF94" s="10" t="s">
        <v>12</v>
      </c>
      <c r="AG94" s="10" t="s">
        <v>63</v>
      </c>
      <c r="AH94" s="6">
        <v>38414</v>
      </c>
      <c r="AJ94" s="115">
        <v>3958</v>
      </c>
      <c r="AK94" s="118" t="s">
        <v>12</v>
      </c>
      <c r="AL94" s="118" t="s">
        <v>63</v>
      </c>
      <c r="AM94" s="117">
        <v>43349</v>
      </c>
      <c r="AO94" s="115">
        <v>3958</v>
      </c>
      <c r="AP94" s="118" t="s">
        <v>12</v>
      </c>
      <c r="AQ94" s="118" t="s">
        <v>63</v>
      </c>
      <c r="AR94" s="117">
        <v>37667</v>
      </c>
    </row>
    <row r="95" spans="1:44" x14ac:dyDescent="0.2">
      <c r="A95" s="8">
        <v>3981</v>
      </c>
      <c r="B95" s="9" t="s">
        <v>12</v>
      </c>
      <c r="C95" s="9" t="s">
        <v>63</v>
      </c>
      <c r="D95" s="6">
        <v>5160</v>
      </c>
      <c r="F95" s="8">
        <v>3981</v>
      </c>
      <c r="G95" s="9" t="s">
        <v>12</v>
      </c>
      <c r="H95" s="9" t="s">
        <v>63</v>
      </c>
      <c r="I95" s="6">
        <v>7166</v>
      </c>
      <c r="K95" s="8">
        <v>3981</v>
      </c>
      <c r="L95" s="9" t="s">
        <v>12</v>
      </c>
      <c r="M95" s="9" t="s">
        <v>63</v>
      </c>
      <c r="N95" s="6">
        <v>34332</v>
      </c>
      <c r="P95" s="8">
        <v>3981</v>
      </c>
      <c r="Q95" s="9" t="s">
        <v>12</v>
      </c>
      <c r="R95" s="9" t="s">
        <v>63</v>
      </c>
      <c r="S95" s="6">
        <v>36145</v>
      </c>
      <c r="U95" s="8">
        <v>3981</v>
      </c>
      <c r="V95" s="9" t="s">
        <v>12</v>
      </c>
      <c r="W95" s="9" t="s">
        <v>63</v>
      </c>
      <c r="X95" s="6">
        <v>36418</v>
      </c>
      <c r="Z95" s="8">
        <v>3981</v>
      </c>
      <c r="AA95" s="9" t="s">
        <v>12</v>
      </c>
      <c r="AB95" s="9" t="s">
        <v>63</v>
      </c>
      <c r="AC95" s="6">
        <v>31831</v>
      </c>
      <c r="AE95" s="8">
        <v>3981</v>
      </c>
      <c r="AF95" s="9" t="s">
        <v>12</v>
      </c>
      <c r="AG95" s="9" t="s">
        <v>63</v>
      </c>
      <c r="AH95" s="6">
        <v>32345</v>
      </c>
      <c r="AJ95" s="115">
        <v>3981</v>
      </c>
      <c r="AK95" s="118" t="s">
        <v>12</v>
      </c>
      <c r="AL95" s="118" t="s">
        <v>63</v>
      </c>
      <c r="AM95" s="117">
        <v>32331</v>
      </c>
      <c r="AO95" s="115">
        <v>3981</v>
      </c>
      <c r="AP95" s="118" t="s">
        <v>12</v>
      </c>
      <c r="AQ95" s="118" t="s">
        <v>63</v>
      </c>
      <c r="AR95" s="117">
        <v>30054</v>
      </c>
    </row>
    <row r="96" spans="1:44" x14ac:dyDescent="0.2">
      <c r="A96" s="8"/>
      <c r="B96" s="14" t="s">
        <v>12</v>
      </c>
      <c r="C96" s="15" t="s">
        <v>15</v>
      </c>
      <c r="D96" s="6">
        <v>6063.727272727273</v>
      </c>
      <c r="F96" s="8"/>
      <c r="G96" s="14" t="s">
        <v>12</v>
      </c>
      <c r="H96" s="15" t="s">
        <v>15</v>
      </c>
      <c r="I96" s="6">
        <v>4841.727272727273</v>
      </c>
      <c r="K96" s="8"/>
      <c r="L96" s="14" t="s">
        <v>12</v>
      </c>
      <c r="M96" s="15" t="s">
        <v>15</v>
      </c>
      <c r="N96" s="6">
        <v>28409.090909090908</v>
      </c>
      <c r="P96" s="8"/>
      <c r="Q96" s="14" t="s">
        <v>12</v>
      </c>
      <c r="R96" s="15" t="s">
        <v>15</v>
      </c>
      <c r="S96" s="6">
        <v>29360.636363636364</v>
      </c>
      <c r="U96" s="8"/>
      <c r="V96" s="14" t="s">
        <v>12</v>
      </c>
      <c r="W96" s="15" t="s">
        <v>15</v>
      </c>
      <c r="X96" s="6">
        <v>35103.727272727272</v>
      </c>
      <c r="Z96" s="8"/>
      <c r="AA96" s="14" t="s">
        <v>12</v>
      </c>
      <c r="AB96" s="15" t="s">
        <v>15</v>
      </c>
      <c r="AC96" s="6">
        <v>33346.272727272728</v>
      </c>
      <c r="AE96" s="8"/>
      <c r="AF96" s="14" t="s">
        <v>12</v>
      </c>
      <c r="AG96" s="15" t="s">
        <v>15</v>
      </c>
      <c r="AH96" s="6">
        <v>34325.090909090912</v>
      </c>
      <c r="AJ96" s="115"/>
      <c r="AK96" s="119" t="s">
        <v>12</v>
      </c>
      <c r="AL96" s="119" t="s">
        <v>64</v>
      </c>
      <c r="AM96" s="117">
        <v>33483.181818181816</v>
      </c>
      <c r="AO96" s="115"/>
      <c r="AP96" s="119" t="s">
        <v>12</v>
      </c>
      <c r="AQ96" s="119" t="s">
        <v>64</v>
      </c>
      <c r="AR96" s="117">
        <v>27903.454545454544</v>
      </c>
    </row>
    <row r="97" spans="1:44" x14ac:dyDescent="0.2">
      <c r="A97" s="8"/>
      <c r="B97" s="14" t="s">
        <v>65</v>
      </c>
      <c r="C97" s="15" t="s">
        <v>17</v>
      </c>
      <c r="D97" s="6">
        <v>652.01239391454965</v>
      </c>
      <c r="F97" s="8"/>
      <c r="G97" s="14" t="s">
        <v>65</v>
      </c>
      <c r="H97" s="15" t="s">
        <v>17</v>
      </c>
      <c r="I97" s="6">
        <v>843.50233065367502</v>
      </c>
      <c r="K97" s="8"/>
      <c r="L97" s="14" t="s">
        <v>65</v>
      </c>
      <c r="M97" s="15" t="s">
        <v>17</v>
      </c>
      <c r="N97" s="6">
        <v>1648.4606058656361</v>
      </c>
      <c r="P97" s="8"/>
      <c r="Q97" s="14" t="s">
        <v>65</v>
      </c>
      <c r="R97" s="15" t="s">
        <v>17</v>
      </c>
      <c r="S97" s="6">
        <v>2408.8769676873371</v>
      </c>
      <c r="U97" s="8"/>
      <c r="V97" s="14" t="s">
        <v>65</v>
      </c>
      <c r="W97" s="15" t="s">
        <v>17</v>
      </c>
      <c r="X97" s="6">
        <v>1401.674278075395</v>
      </c>
      <c r="Z97" s="8"/>
      <c r="AA97" s="14" t="s">
        <v>65</v>
      </c>
      <c r="AB97" s="15" t="s">
        <v>17</v>
      </c>
      <c r="AC97" s="6">
        <v>1139.6470250995174</v>
      </c>
      <c r="AE97" s="8"/>
      <c r="AF97" s="14" t="s">
        <v>65</v>
      </c>
      <c r="AG97" s="15" t="s">
        <v>17</v>
      </c>
      <c r="AH97" s="6">
        <v>1028.5323665742897</v>
      </c>
      <c r="AJ97" s="115"/>
      <c r="AK97" s="119" t="s">
        <v>65</v>
      </c>
      <c r="AL97" s="119" t="s">
        <v>66</v>
      </c>
      <c r="AM97" s="117">
        <v>1821.2297983814121</v>
      </c>
      <c r="AO97" s="115"/>
      <c r="AP97" s="119" t="s">
        <v>65</v>
      </c>
      <c r="AQ97" s="119" t="s">
        <v>66</v>
      </c>
      <c r="AR97" s="117">
        <v>1953.3471011370875</v>
      </c>
    </row>
    <row r="98" spans="1:44" x14ac:dyDescent="0.2">
      <c r="A98" s="8"/>
      <c r="B98" s="7"/>
      <c r="C98" s="7"/>
      <c r="D98" s="6"/>
      <c r="F98" s="8"/>
      <c r="G98" s="7"/>
      <c r="H98" s="7"/>
      <c r="I98" s="6"/>
      <c r="K98" s="8"/>
      <c r="L98" s="7"/>
      <c r="M98" s="7"/>
      <c r="N98" s="6"/>
      <c r="P98" s="8"/>
      <c r="Q98" s="7"/>
      <c r="R98" s="7"/>
      <c r="U98" s="8"/>
      <c r="V98" s="7"/>
      <c r="W98" s="7"/>
      <c r="X98" s="6"/>
      <c r="Z98" s="8"/>
      <c r="AA98" s="7"/>
      <c r="AB98" s="7"/>
      <c r="AC98" s="6"/>
      <c r="AE98" s="8"/>
      <c r="AF98" s="7"/>
      <c r="AG98" s="7"/>
      <c r="AH98" s="6"/>
      <c r="AJ98" s="115"/>
      <c r="AK98" s="116"/>
      <c r="AL98" s="116"/>
      <c r="AM98" s="117"/>
      <c r="AO98" s="115"/>
      <c r="AP98" s="116"/>
      <c r="AQ98" s="116"/>
      <c r="AR98" s="117"/>
    </row>
    <row r="99" spans="1:44" x14ac:dyDescent="0.2">
      <c r="D99" s="6"/>
      <c r="S99" s="6"/>
      <c r="AH99" s="6"/>
      <c r="AJ99" s="115"/>
      <c r="AK99" s="115"/>
      <c r="AL99" s="115"/>
      <c r="AO99" s="115"/>
      <c r="AP99" s="115"/>
      <c r="AQ99" s="115"/>
      <c r="AR99" s="6"/>
    </row>
    <row r="100" spans="1:44" x14ac:dyDescent="0.2">
      <c r="A100" s="8">
        <v>3028</v>
      </c>
      <c r="B100" s="10" t="s">
        <v>18</v>
      </c>
      <c r="C100" s="10" t="s">
        <v>63</v>
      </c>
      <c r="D100" s="6">
        <v>6501</v>
      </c>
      <c r="F100" s="8">
        <v>3028</v>
      </c>
      <c r="G100" s="10" t="s">
        <v>18</v>
      </c>
      <c r="H100" s="10" t="s">
        <v>63</v>
      </c>
      <c r="I100" s="6">
        <v>1253</v>
      </c>
      <c r="K100" s="8">
        <v>3028</v>
      </c>
      <c r="L100" s="10" t="s">
        <v>18</v>
      </c>
      <c r="M100" s="10" t="s">
        <v>63</v>
      </c>
      <c r="N100" s="6">
        <v>20564</v>
      </c>
      <c r="P100" s="8">
        <v>3028</v>
      </c>
      <c r="Q100" s="10" t="s">
        <v>18</v>
      </c>
      <c r="R100" s="10" t="s">
        <v>63</v>
      </c>
      <c r="S100" s="6">
        <v>23137</v>
      </c>
      <c r="U100" s="8">
        <v>3028</v>
      </c>
      <c r="V100" s="10" t="s">
        <v>18</v>
      </c>
      <c r="W100" s="10" t="s">
        <v>63</v>
      </c>
      <c r="X100" s="6">
        <v>29112</v>
      </c>
      <c r="Z100" s="8">
        <v>3028</v>
      </c>
      <c r="AA100" s="10" t="s">
        <v>18</v>
      </c>
      <c r="AB100" s="10" t="s">
        <v>63</v>
      </c>
      <c r="AC100" s="6">
        <v>29641</v>
      </c>
      <c r="AE100" s="8">
        <v>3028</v>
      </c>
      <c r="AF100" s="10" t="s">
        <v>18</v>
      </c>
      <c r="AG100" s="10" t="s">
        <v>63</v>
      </c>
      <c r="AH100" s="6">
        <v>31780</v>
      </c>
      <c r="AJ100" s="115">
        <v>3028</v>
      </c>
      <c r="AK100" s="118" t="s">
        <v>18</v>
      </c>
      <c r="AL100" s="118" t="s">
        <v>63</v>
      </c>
      <c r="AM100" s="117">
        <v>27198</v>
      </c>
      <c r="AO100" s="115">
        <v>3028</v>
      </c>
      <c r="AP100" s="118" t="s">
        <v>18</v>
      </c>
      <c r="AQ100" s="118" t="s">
        <v>63</v>
      </c>
      <c r="AR100" s="117">
        <v>21648</v>
      </c>
    </row>
    <row r="101" spans="1:44" x14ac:dyDescent="0.2">
      <c r="A101" s="8">
        <v>3038</v>
      </c>
      <c r="B101" s="10" t="s">
        <v>18</v>
      </c>
      <c r="C101" s="10" t="s">
        <v>63</v>
      </c>
      <c r="D101" s="6">
        <v>8331</v>
      </c>
      <c r="F101" s="8">
        <v>3038</v>
      </c>
      <c r="G101" s="10" t="s">
        <v>18</v>
      </c>
      <c r="H101" s="10" t="s">
        <v>63</v>
      </c>
      <c r="I101" s="6">
        <v>5275</v>
      </c>
      <c r="K101" s="8">
        <v>3038</v>
      </c>
      <c r="L101" s="10" t="s">
        <v>18</v>
      </c>
      <c r="M101" s="10" t="s">
        <v>63</v>
      </c>
      <c r="N101" s="6">
        <v>25865</v>
      </c>
      <c r="P101" s="8">
        <v>3038</v>
      </c>
      <c r="Q101" s="10" t="s">
        <v>18</v>
      </c>
      <c r="R101" s="10" t="s">
        <v>63</v>
      </c>
      <c r="S101" s="6">
        <v>29942</v>
      </c>
      <c r="U101" s="8">
        <v>3038</v>
      </c>
      <c r="V101" s="10" t="s">
        <v>18</v>
      </c>
      <c r="W101" s="10" t="s">
        <v>63</v>
      </c>
      <c r="X101" s="6">
        <v>31810</v>
      </c>
      <c r="Z101" s="8">
        <v>3038</v>
      </c>
      <c r="AA101" s="10" t="s">
        <v>18</v>
      </c>
      <c r="AB101" s="10" t="s">
        <v>63</v>
      </c>
      <c r="AC101" s="6">
        <v>31987</v>
      </c>
      <c r="AE101" s="8">
        <v>3038</v>
      </c>
      <c r="AF101" s="10" t="s">
        <v>18</v>
      </c>
      <c r="AG101" s="10" t="s">
        <v>63</v>
      </c>
      <c r="AH101" s="6">
        <v>20835</v>
      </c>
      <c r="AJ101" s="115">
        <v>3038</v>
      </c>
      <c r="AK101" s="118" t="s">
        <v>18</v>
      </c>
      <c r="AL101" s="118" t="s">
        <v>63</v>
      </c>
      <c r="AM101" s="117">
        <v>31336</v>
      </c>
      <c r="AO101" s="115">
        <v>3038</v>
      </c>
      <c r="AP101" s="118" t="s">
        <v>18</v>
      </c>
      <c r="AQ101" s="118" t="s">
        <v>63</v>
      </c>
      <c r="AR101" s="117">
        <v>31658</v>
      </c>
    </row>
    <row r="102" spans="1:44" x14ac:dyDescent="0.2">
      <c r="A102">
        <v>3087</v>
      </c>
      <c r="B102" t="s">
        <v>18</v>
      </c>
      <c r="C102" t="s">
        <v>63</v>
      </c>
      <c r="D102" s="6">
        <v>4692</v>
      </c>
      <c r="F102">
        <v>3087</v>
      </c>
      <c r="G102" t="s">
        <v>18</v>
      </c>
      <c r="H102" t="s">
        <v>63</v>
      </c>
      <c r="I102" s="6">
        <v>2752</v>
      </c>
      <c r="K102">
        <v>3087</v>
      </c>
      <c r="L102" t="s">
        <v>18</v>
      </c>
      <c r="M102" t="s">
        <v>63</v>
      </c>
      <c r="N102" s="6">
        <v>17120</v>
      </c>
      <c r="P102">
        <v>3087</v>
      </c>
      <c r="Q102" t="s">
        <v>18</v>
      </c>
      <c r="R102" t="s">
        <v>63</v>
      </c>
      <c r="S102" s="6">
        <v>21135</v>
      </c>
      <c r="U102">
        <v>3087</v>
      </c>
      <c r="V102" t="s">
        <v>18</v>
      </c>
      <c r="W102" t="s">
        <v>63</v>
      </c>
      <c r="X102" s="6">
        <v>25663</v>
      </c>
      <c r="Z102">
        <v>3087</v>
      </c>
      <c r="AA102" t="s">
        <v>18</v>
      </c>
      <c r="AB102" t="s">
        <v>63</v>
      </c>
      <c r="AC102" s="6">
        <v>30226</v>
      </c>
      <c r="AE102">
        <v>3087</v>
      </c>
      <c r="AF102" t="s">
        <v>18</v>
      </c>
      <c r="AG102" t="s">
        <v>63</v>
      </c>
      <c r="AH102" s="6">
        <v>31147</v>
      </c>
      <c r="AJ102" s="115">
        <v>3087</v>
      </c>
      <c r="AK102" s="115" t="s">
        <v>18</v>
      </c>
      <c r="AL102" s="115" t="s">
        <v>63</v>
      </c>
      <c r="AM102" s="117">
        <v>30022</v>
      </c>
      <c r="AO102" s="115">
        <v>3087</v>
      </c>
      <c r="AP102" s="115" t="s">
        <v>18</v>
      </c>
      <c r="AQ102" s="115" t="s">
        <v>63</v>
      </c>
      <c r="AR102" s="117">
        <v>21431</v>
      </c>
    </row>
    <row r="103" spans="1:44" x14ac:dyDescent="0.2">
      <c r="A103">
        <v>3089</v>
      </c>
      <c r="B103" t="s">
        <v>18</v>
      </c>
      <c r="C103" t="s">
        <v>63</v>
      </c>
      <c r="D103" s="6">
        <v>1219</v>
      </c>
      <c r="F103">
        <v>3089</v>
      </c>
      <c r="G103" t="s">
        <v>18</v>
      </c>
      <c r="H103" t="s">
        <v>63</v>
      </c>
      <c r="I103" s="6">
        <v>635</v>
      </c>
      <c r="K103">
        <v>3089</v>
      </c>
      <c r="L103" t="s">
        <v>18</v>
      </c>
      <c r="M103" t="s">
        <v>63</v>
      </c>
      <c r="N103" s="6">
        <v>7849</v>
      </c>
      <c r="P103">
        <v>3089</v>
      </c>
      <c r="Q103" t="s">
        <v>18</v>
      </c>
      <c r="R103" t="s">
        <v>63</v>
      </c>
      <c r="S103" s="6">
        <v>11545</v>
      </c>
      <c r="U103">
        <v>3089</v>
      </c>
      <c r="V103" t="s">
        <v>18</v>
      </c>
      <c r="W103" t="s">
        <v>63</v>
      </c>
      <c r="X103" s="6">
        <v>17760</v>
      </c>
      <c r="Z103">
        <v>3089</v>
      </c>
      <c r="AA103" t="s">
        <v>18</v>
      </c>
      <c r="AB103" t="s">
        <v>63</v>
      </c>
      <c r="AC103" s="6">
        <v>21305</v>
      </c>
      <c r="AE103">
        <v>3089</v>
      </c>
      <c r="AF103" t="s">
        <v>18</v>
      </c>
      <c r="AG103" t="s">
        <v>63</v>
      </c>
      <c r="AH103" s="6">
        <v>14235</v>
      </c>
      <c r="AJ103" s="115">
        <v>3089</v>
      </c>
      <c r="AK103" s="115" t="s">
        <v>18</v>
      </c>
      <c r="AL103" s="115" t="s">
        <v>63</v>
      </c>
      <c r="AM103" s="117">
        <v>19769</v>
      </c>
      <c r="AO103" s="115">
        <v>3089</v>
      </c>
      <c r="AP103" s="115" t="s">
        <v>18</v>
      </c>
      <c r="AQ103" s="115" t="s">
        <v>63</v>
      </c>
      <c r="AR103" s="117">
        <v>6514</v>
      </c>
    </row>
    <row r="104" spans="1:44" x14ac:dyDescent="0.2">
      <c r="A104">
        <v>3090</v>
      </c>
      <c r="B104" t="s">
        <v>18</v>
      </c>
      <c r="C104" t="s">
        <v>63</v>
      </c>
      <c r="D104" s="6">
        <v>1648</v>
      </c>
      <c r="F104">
        <v>3090</v>
      </c>
      <c r="G104" t="s">
        <v>18</v>
      </c>
      <c r="H104" t="s">
        <v>63</v>
      </c>
      <c r="I104" s="6">
        <v>1145</v>
      </c>
      <c r="K104">
        <v>3090</v>
      </c>
      <c r="L104" t="s">
        <v>18</v>
      </c>
      <c r="M104" t="s">
        <v>63</v>
      </c>
      <c r="N104" s="6">
        <v>6959</v>
      </c>
      <c r="P104">
        <v>3090</v>
      </c>
      <c r="Q104" t="s">
        <v>18</v>
      </c>
      <c r="R104" t="s">
        <v>63</v>
      </c>
      <c r="S104" s="6">
        <v>13415</v>
      </c>
      <c r="U104">
        <v>3090</v>
      </c>
      <c r="V104" t="s">
        <v>18</v>
      </c>
      <c r="W104" t="s">
        <v>63</v>
      </c>
      <c r="X104" s="6">
        <v>20553</v>
      </c>
      <c r="Z104">
        <v>3090</v>
      </c>
      <c r="AA104" t="s">
        <v>18</v>
      </c>
      <c r="AB104" t="s">
        <v>63</v>
      </c>
      <c r="AC104" s="6">
        <v>13677</v>
      </c>
      <c r="AE104">
        <v>3090</v>
      </c>
      <c r="AF104" t="s">
        <v>18</v>
      </c>
      <c r="AG104" t="s">
        <v>63</v>
      </c>
      <c r="AH104" s="6">
        <v>15728</v>
      </c>
      <c r="AJ104" s="115">
        <v>3090</v>
      </c>
      <c r="AK104" s="115" t="s">
        <v>18</v>
      </c>
      <c r="AL104" s="115" t="s">
        <v>63</v>
      </c>
      <c r="AM104" s="117">
        <v>21546</v>
      </c>
      <c r="AO104" s="115">
        <v>3090</v>
      </c>
      <c r="AP104" s="115" t="s">
        <v>18</v>
      </c>
      <c r="AQ104" s="115" t="s">
        <v>63</v>
      </c>
      <c r="AR104" s="117">
        <v>16519</v>
      </c>
    </row>
    <row r="105" spans="1:44" x14ac:dyDescent="0.2">
      <c r="A105" s="8">
        <v>3952</v>
      </c>
      <c r="B105" s="10" t="s">
        <v>18</v>
      </c>
      <c r="C105" s="10" t="s">
        <v>63</v>
      </c>
      <c r="D105" s="6">
        <v>2771</v>
      </c>
      <c r="F105" s="8">
        <v>3952</v>
      </c>
      <c r="G105" s="10" t="s">
        <v>18</v>
      </c>
      <c r="H105" s="10" t="s">
        <v>63</v>
      </c>
      <c r="I105" s="6">
        <v>2931</v>
      </c>
      <c r="K105" s="8">
        <v>3952</v>
      </c>
      <c r="L105" s="10" t="s">
        <v>18</v>
      </c>
      <c r="M105" s="10" t="s">
        <v>63</v>
      </c>
      <c r="N105" s="6">
        <v>15388</v>
      </c>
      <c r="P105" s="8">
        <v>3952</v>
      </c>
      <c r="Q105" s="10" t="s">
        <v>18</v>
      </c>
      <c r="R105" s="10" t="s">
        <v>63</v>
      </c>
      <c r="S105" s="6">
        <v>23302</v>
      </c>
      <c r="U105" s="8">
        <v>3952</v>
      </c>
      <c r="V105" s="10" t="s">
        <v>18</v>
      </c>
      <c r="W105" s="10" t="s">
        <v>63</v>
      </c>
      <c r="X105" s="6">
        <v>22591</v>
      </c>
      <c r="Z105" s="8">
        <v>3952</v>
      </c>
      <c r="AA105" s="10" t="s">
        <v>18</v>
      </c>
      <c r="AB105" s="10" t="s">
        <v>63</v>
      </c>
      <c r="AC105" s="6">
        <v>20290</v>
      </c>
      <c r="AE105" s="8">
        <v>3952</v>
      </c>
      <c r="AF105" s="10" t="s">
        <v>18</v>
      </c>
      <c r="AG105" s="10" t="s">
        <v>63</v>
      </c>
      <c r="AH105" s="6">
        <v>25514</v>
      </c>
      <c r="AJ105" s="115">
        <v>3952</v>
      </c>
      <c r="AK105" s="118" t="s">
        <v>18</v>
      </c>
      <c r="AL105" s="118" t="s">
        <v>63</v>
      </c>
      <c r="AM105" s="117">
        <v>16806</v>
      </c>
      <c r="AO105" s="115">
        <v>3952</v>
      </c>
      <c r="AP105" s="118" t="s">
        <v>18</v>
      </c>
      <c r="AQ105" s="118" t="s">
        <v>63</v>
      </c>
      <c r="AR105" s="117">
        <v>22116</v>
      </c>
    </row>
    <row r="106" spans="1:44" x14ac:dyDescent="0.2">
      <c r="A106" s="8">
        <v>3956</v>
      </c>
      <c r="B106" s="10" t="s">
        <v>18</v>
      </c>
      <c r="C106" s="10" t="s">
        <v>63</v>
      </c>
      <c r="D106" s="6">
        <v>2143</v>
      </c>
      <c r="F106" s="8">
        <v>3956</v>
      </c>
      <c r="G106" s="10" t="s">
        <v>18</v>
      </c>
      <c r="H106" s="10" t="s">
        <v>63</v>
      </c>
      <c r="I106" s="6">
        <v>4931</v>
      </c>
      <c r="K106" s="8">
        <v>3956</v>
      </c>
      <c r="L106" s="10" t="s">
        <v>18</v>
      </c>
      <c r="M106" s="10" t="s">
        <v>63</v>
      </c>
      <c r="N106" s="6">
        <v>27940</v>
      </c>
      <c r="P106" s="8">
        <v>3956</v>
      </c>
      <c r="Q106" s="10" t="s">
        <v>18</v>
      </c>
      <c r="R106" s="10" t="s">
        <v>63</v>
      </c>
      <c r="S106" s="6">
        <v>26952</v>
      </c>
      <c r="U106" s="8">
        <v>3956</v>
      </c>
      <c r="V106" s="10" t="s">
        <v>18</v>
      </c>
      <c r="W106" s="10" t="s">
        <v>63</v>
      </c>
      <c r="X106" s="6">
        <v>26954</v>
      </c>
      <c r="Z106" s="8">
        <v>3956</v>
      </c>
      <c r="AA106" s="10" t="s">
        <v>18</v>
      </c>
      <c r="AB106" s="10" t="s">
        <v>63</v>
      </c>
      <c r="AC106" s="6">
        <v>27531</v>
      </c>
      <c r="AE106" s="8">
        <v>3956</v>
      </c>
      <c r="AF106" s="10" t="s">
        <v>18</v>
      </c>
      <c r="AG106" s="10" t="s">
        <v>63</v>
      </c>
      <c r="AH106" s="6">
        <v>29945</v>
      </c>
      <c r="AJ106" s="115">
        <v>3956</v>
      </c>
      <c r="AK106" s="118" t="s">
        <v>18</v>
      </c>
      <c r="AL106" s="118" t="s">
        <v>63</v>
      </c>
      <c r="AM106" s="117">
        <v>26558</v>
      </c>
      <c r="AO106" s="115">
        <v>3956</v>
      </c>
      <c r="AP106" s="118" t="s">
        <v>18</v>
      </c>
      <c r="AQ106" s="118" t="s">
        <v>63</v>
      </c>
      <c r="AR106" s="117">
        <v>22669</v>
      </c>
    </row>
    <row r="107" spans="1:44" x14ac:dyDescent="0.2">
      <c r="A107" s="8">
        <v>3961</v>
      </c>
      <c r="B107" s="9" t="s">
        <v>18</v>
      </c>
      <c r="C107" s="9" t="s">
        <v>63</v>
      </c>
      <c r="D107" s="6">
        <v>2416</v>
      </c>
      <c r="F107" s="8">
        <v>3961</v>
      </c>
      <c r="G107" s="9" t="s">
        <v>18</v>
      </c>
      <c r="H107" s="9" t="s">
        <v>63</v>
      </c>
      <c r="I107" s="6">
        <v>1848</v>
      </c>
      <c r="K107" s="8">
        <v>3961</v>
      </c>
      <c r="L107" s="9" t="s">
        <v>18</v>
      </c>
      <c r="M107" s="9" t="s">
        <v>63</v>
      </c>
      <c r="N107" s="6">
        <v>13369</v>
      </c>
      <c r="P107" s="8">
        <v>3961</v>
      </c>
      <c r="Q107" s="9" t="s">
        <v>18</v>
      </c>
      <c r="R107" s="9" t="s">
        <v>63</v>
      </c>
      <c r="S107" s="6">
        <v>13364</v>
      </c>
      <c r="U107" s="8">
        <v>3961</v>
      </c>
      <c r="V107" s="9" t="s">
        <v>18</v>
      </c>
      <c r="W107" s="9" t="s">
        <v>63</v>
      </c>
      <c r="X107" s="6">
        <v>18259</v>
      </c>
      <c r="Z107" s="8">
        <v>3961</v>
      </c>
      <c r="AA107" s="9" t="s">
        <v>18</v>
      </c>
      <c r="AB107" s="9" t="s">
        <v>63</v>
      </c>
      <c r="AC107" s="6">
        <v>22306</v>
      </c>
      <c r="AE107" s="8">
        <v>3961</v>
      </c>
      <c r="AF107" s="9" t="s">
        <v>18</v>
      </c>
      <c r="AG107" s="9" t="s">
        <v>63</v>
      </c>
      <c r="AH107" s="6">
        <v>22407</v>
      </c>
      <c r="AJ107" s="115">
        <v>3961</v>
      </c>
      <c r="AK107" s="118" t="s">
        <v>18</v>
      </c>
      <c r="AL107" s="118" t="s">
        <v>63</v>
      </c>
      <c r="AM107" s="117">
        <v>17780</v>
      </c>
      <c r="AO107" s="115">
        <v>3961</v>
      </c>
      <c r="AP107" s="118" t="s">
        <v>18</v>
      </c>
      <c r="AQ107" s="118" t="s">
        <v>63</v>
      </c>
      <c r="AR107" s="117">
        <v>17296</v>
      </c>
    </row>
    <row r="108" spans="1:44" x14ac:dyDescent="0.2">
      <c r="A108" s="8">
        <v>3963</v>
      </c>
      <c r="B108" s="10" t="s">
        <v>18</v>
      </c>
      <c r="C108" s="10" t="s">
        <v>63</v>
      </c>
      <c r="D108" s="6">
        <v>4577</v>
      </c>
      <c r="F108" s="8">
        <v>3963</v>
      </c>
      <c r="G108" s="10" t="s">
        <v>18</v>
      </c>
      <c r="H108" s="10" t="s">
        <v>63</v>
      </c>
      <c r="I108" s="6">
        <v>3710</v>
      </c>
      <c r="K108" s="8">
        <v>3963</v>
      </c>
      <c r="L108" s="10" t="s">
        <v>18</v>
      </c>
      <c r="M108" s="10" t="s">
        <v>63</v>
      </c>
      <c r="N108" s="6">
        <v>20867</v>
      </c>
      <c r="P108" s="8">
        <v>3963</v>
      </c>
      <c r="Q108" s="10" t="s">
        <v>18</v>
      </c>
      <c r="R108" s="10" t="s">
        <v>63</v>
      </c>
      <c r="S108" s="6">
        <v>31877</v>
      </c>
      <c r="U108" s="8">
        <v>3963</v>
      </c>
      <c r="V108" s="10" t="s">
        <v>18</v>
      </c>
      <c r="W108" s="10" t="s">
        <v>63</v>
      </c>
      <c r="X108" s="6">
        <v>30906</v>
      </c>
      <c r="Z108" s="8">
        <v>3963</v>
      </c>
      <c r="AA108" s="10" t="s">
        <v>18</v>
      </c>
      <c r="AB108" s="10" t="s">
        <v>63</v>
      </c>
      <c r="AC108" s="6">
        <v>16063</v>
      </c>
      <c r="AE108" s="8">
        <v>3963</v>
      </c>
      <c r="AF108" s="10" t="s">
        <v>18</v>
      </c>
      <c r="AG108" s="10" t="s">
        <v>63</v>
      </c>
      <c r="AH108" s="6">
        <v>32121</v>
      </c>
      <c r="AJ108" s="115">
        <v>3963</v>
      </c>
      <c r="AK108" s="118" t="s">
        <v>18</v>
      </c>
      <c r="AL108" s="118" t="s">
        <v>63</v>
      </c>
      <c r="AM108" s="117">
        <v>31400</v>
      </c>
      <c r="AO108" s="115">
        <v>3963</v>
      </c>
      <c r="AP108" s="118" t="s">
        <v>18</v>
      </c>
      <c r="AQ108" s="118" t="s">
        <v>63</v>
      </c>
      <c r="AR108" s="117">
        <v>30093</v>
      </c>
    </row>
    <row r="109" spans="1:44" x14ac:dyDescent="0.2">
      <c r="A109" s="8">
        <v>3998</v>
      </c>
      <c r="B109" s="10" t="s">
        <v>18</v>
      </c>
      <c r="C109" s="10" t="s">
        <v>63</v>
      </c>
      <c r="D109" s="6">
        <v>4447</v>
      </c>
      <c r="F109" s="8">
        <v>3998</v>
      </c>
      <c r="G109" s="10" t="s">
        <v>18</v>
      </c>
      <c r="H109" s="10" t="s">
        <v>63</v>
      </c>
      <c r="I109" s="6">
        <v>3266</v>
      </c>
      <c r="K109" s="8">
        <v>3998</v>
      </c>
      <c r="L109" s="10" t="s">
        <v>18</v>
      </c>
      <c r="M109" s="10" t="s">
        <v>63</v>
      </c>
      <c r="N109" s="6">
        <v>14760</v>
      </c>
      <c r="P109" s="8">
        <v>3998</v>
      </c>
      <c r="Q109" s="10" t="s">
        <v>18</v>
      </c>
      <c r="R109" s="10" t="s">
        <v>63</v>
      </c>
      <c r="S109" s="6">
        <v>11560</v>
      </c>
      <c r="U109" s="8">
        <v>3998</v>
      </c>
      <c r="V109" s="10" t="s">
        <v>18</v>
      </c>
      <c r="W109" s="10" t="s">
        <v>63</v>
      </c>
      <c r="X109" s="6">
        <v>9045</v>
      </c>
      <c r="Z109" s="8">
        <v>3998</v>
      </c>
      <c r="AA109" s="10" t="s">
        <v>18</v>
      </c>
      <c r="AB109" s="10" t="s">
        <v>63</v>
      </c>
      <c r="AC109" s="6">
        <v>9822</v>
      </c>
      <c r="AE109" s="8">
        <v>3998</v>
      </c>
      <c r="AF109" s="10" t="s">
        <v>18</v>
      </c>
      <c r="AG109" s="10" t="s">
        <v>63</v>
      </c>
      <c r="AH109" s="6">
        <v>11441</v>
      </c>
      <c r="AJ109" s="115">
        <v>3998</v>
      </c>
      <c r="AK109" s="118" t="s">
        <v>18</v>
      </c>
      <c r="AL109" s="118" t="s">
        <v>63</v>
      </c>
      <c r="AM109" s="117">
        <v>17401</v>
      </c>
      <c r="AO109" s="115">
        <v>3998</v>
      </c>
      <c r="AP109" s="118" t="s">
        <v>18</v>
      </c>
      <c r="AQ109" s="118" t="s">
        <v>63</v>
      </c>
      <c r="AR109" s="117">
        <v>21867</v>
      </c>
    </row>
    <row r="110" spans="1:44" x14ac:dyDescent="0.2">
      <c r="A110" s="8"/>
      <c r="B110" s="19" t="s">
        <v>19</v>
      </c>
      <c r="C110" s="19" t="s">
        <v>15</v>
      </c>
      <c r="D110" s="6">
        <v>3874.5</v>
      </c>
      <c r="F110" s="8"/>
      <c r="G110" s="19" t="s">
        <v>19</v>
      </c>
      <c r="H110" s="19" t="s">
        <v>15</v>
      </c>
      <c r="I110" s="6">
        <v>2774.6</v>
      </c>
      <c r="K110" s="8"/>
      <c r="L110" s="19" t="s">
        <v>19</v>
      </c>
      <c r="M110" s="19" t="s">
        <v>15</v>
      </c>
      <c r="N110" s="6">
        <v>17068.099999999999</v>
      </c>
      <c r="P110" s="8"/>
      <c r="Q110" s="19" t="s">
        <v>19</v>
      </c>
      <c r="R110" s="19" t="s">
        <v>15</v>
      </c>
      <c r="S110" s="6">
        <v>20622.900000000001</v>
      </c>
      <c r="U110" s="8"/>
      <c r="V110" s="19" t="s">
        <v>19</v>
      </c>
      <c r="W110" s="19" t="s">
        <v>15</v>
      </c>
      <c r="X110" s="6">
        <v>23265.3</v>
      </c>
      <c r="Z110" s="8"/>
      <c r="AA110" s="19" t="s">
        <v>19</v>
      </c>
      <c r="AB110" s="19" t="s">
        <v>15</v>
      </c>
      <c r="AC110" s="6">
        <v>22284.799999999999</v>
      </c>
      <c r="AE110" s="8"/>
      <c r="AF110" s="19" t="s">
        <v>19</v>
      </c>
      <c r="AG110" s="19" t="s">
        <v>15</v>
      </c>
      <c r="AH110" s="6">
        <v>23515.3</v>
      </c>
      <c r="AJ110" s="115"/>
      <c r="AK110" s="120" t="s">
        <v>19</v>
      </c>
      <c r="AL110" s="120" t="s">
        <v>64</v>
      </c>
      <c r="AM110" s="117">
        <v>23981.599999999999</v>
      </c>
      <c r="AO110" s="115"/>
      <c r="AP110" s="120" t="s">
        <v>19</v>
      </c>
      <c r="AQ110" s="120" t="s">
        <v>64</v>
      </c>
      <c r="AR110" s="117">
        <v>21181.1</v>
      </c>
    </row>
    <row r="111" spans="1:44" x14ac:dyDescent="0.2">
      <c r="A111" s="8"/>
      <c r="B111" s="19" t="s">
        <v>67</v>
      </c>
      <c r="C111" s="19" t="s">
        <v>17</v>
      </c>
      <c r="D111" s="6">
        <v>758.49487493894242</v>
      </c>
      <c r="F111" s="8"/>
      <c r="G111" s="19" t="s">
        <v>67</v>
      </c>
      <c r="H111" s="19" t="s">
        <v>17</v>
      </c>
      <c r="I111" s="6">
        <v>526.4699398169513</v>
      </c>
      <c r="K111" s="8"/>
      <c r="L111" s="19" t="s">
        <v>67</v>
      </c>
      <c r="M111" s="19" t="s">
        <v>17</v>
      </c>
      <c r="N111" s="6">
        <v>2307.4180453057202</v>
      </c>
      <c r="P111" s="8"/>
      <c r="Q111" s="19" t="s">
        <v>67</v>
      </c>
      <c r="R111" s="19" t="s">
        <v>17</v>
      </c>
      <c r="S111" s="6">
        <v>2573.6276383711097</v>
      </c>
      <c r="U111" s="8"/>
      <c r="V111" s="19" t="s">
        <v>67</v>
      </c>
      <c r="W111" s="19" t="s">
        <v>17</v>
      </c>
      <c r="X111" s="6">
        <v>2357.8896195591292</v>
      </c>
      <c r="Z111" s="8"/>
      <c r="AA111" s="19" t="s">
        <v>67</v>
      </c>
      <c r="AB111" s="19" t="s">
        <v>17</v>
      </c>
      <c r="AC111" s="6">
        <v>2513.906309577455</v>
      </c>
      <c r="AE111" s="8"/>
      <c r="AF111" s="19" t="s">
        <v>67</v>
      </c>
      <c r="AG111" s="19" t="s">
        <v>17</v>
      </c>
      <c r="AH111" s="6">
        <v>2598.4541798329565</v>
      </c>
      <c r="AJ111" s="115"/>
      <c r="AK111" s="120" t="s">
        <v>67</v>
      </c>
      <c r="AL111" s="120" t="s">
        <v>66</v>
      </c>
      <c r="AM111" s="117">
        <v>1884.2059229288063</v>
      </c>
      <c r="AO111" s="115"/>
      <c r="AP111" s="120" t="s">
        <v>67</v>
      </c>
      <c r="AQ111" s="120" t="s">
        <v>66</v>
      </c>
      <c r="AR111" s="117">
        <v>2223.5586714893652</v>
      </c>
    </row>
    <row r="112" spans="1:44" x14ac:dyDescent="0.2">
      <c r="B112" s="8"/>
      <c r="C112" s="7"/>
      <c r="G112" s="8"/>
      <c r="H112" s="7"/>
      <c r="L112" s="8"/>
      <c r="M112" s="7"/>
      <c r="Q112" s="8"/>
      <c r="R112" s="7"/>
      <c r="V112" s="8"/>
      <c r="W112" s="7"/>
      <c r="AA112" s="8"/>
      <c r="AB112" s="7"/>
      <c r="AF112" s="8"/>
      <c r="AG112" s="7"/>
      <c r="AJ112" s="115"/>
      <c r="AK112" s="115"/>
      <c r="AL112" s="116"/>
      <c r="AM112" s="115"/>
      <c r="AO112" s="115"/>
      <c r="AP112" s="115"/>
      <c r="AQ112" s="116"/>
      <c r="AR112" s="115"/>
    </row>
    <row r="113" spans="1:44" ht="18" x14ac:dyDescent="0.2">
      <c r="A113" s="121" t="s">
        <v>68</v>
      </c>
      <c r="B113" s="121"/>
      <c r="C113" s="121"/>
      <c r="D113" s="121"/>
      <c r="F113" s="121" t="s">
        <v>68</v>
      </c>
      <c r="G113" s="121"/>
      <c r="H113" s="121"/>
      <c r="I113" s="121"/>
      <c r="K113" s="121" t="s">
        <v>68</v>
      </c>
      <c r="L113" s="121"/>
      <c r="M113" s="121"/>
      <c r="N113" s="121"/>
      <c r="P113" s="121" t="s">
        <v>68</v>
      </c>
      <c r="Q113" s="121"/>
      <c r="R113" s="121"/>
      <c r="S113" s="121"/>
      <c r="U113" s="121" t="s">
        <v>68</v>
      </c>
      <c r="V113" s="121"/>
      <c r="W113" s="121"/>
      <c r="X113" s="121"/>
      <c r="Z113" s="121" t="s">
        <v>68</v>
      </c>
      <c r="AA113" s="121"/>
      <c r="AB113" s="121"/>
      <c r="AC113" s="121"/>
      <c r="AE113" s="121" t="s">
        <v>68</v>
      </c>
      <c r="AF113" s="121"/>
      <c r="AG113" s="121"/>
      <c r="AH113" s="121"/>
      <c r="AJ113" s="122" t="s">
        <v>69</v>
      </c>
      <c r="AK113" s="122"/>
      <c r="AL113" s="122"/>
      <c r="AM113" s="122"/>
      <c r="AO113" s="122" t="s">
        <v>69</v>
      </c>
      <c r="AP113" s="122"/>
      <c r="AQ113" s="122"/>
      <c r="AR113" s="122"/>
    </row>
    <row r="114" spans="1:44" x14ac:dyDescent="0.2">
      <c r="A114" t="s">
        <v>3</v>
      </c>
      <c r="B114" s="7" t="s">
        <v>4</v>
      </c>
      <c r="C114" s="7" t="s">
        <v>70</v>
      </c>
      <c r="D114" s="6" t="s">
        <v>62</v>
      </c>
      <c r="F114" t="s">
        <v>3</v>
      </c>
      <c r="G114" s="7" t="s">
        <v>4</v>
      </c>
      <c r="H114" s="7" t="s">
        <v>70</v>
      </c>
      <c r="I114" s="6" t="s">
        <v>62</v>
      </c>
      <c r="K114" t="s">
        <v>3</v>
      </c>
      <c r="L114" s="7" t="s">
        <v>4</v>
      </c>
      <c r="M114" s="7" t="s">
        <v>70</v>
      </c>
      <c r="N114" s="6" t="s">
        <v>62</v>
      </c>
      <c r="P114" t="s">
        <v>3</v>
      </c>
      <c r="Q114" s="7" t="s">
        <v>4</v>
      </c>
      <c r="R114" s="7" t="s">
        <v>70</v>
      </c>
      <c r="S114" s="6" t="s">
        <v>62</v>
      </c>
      <c r="U114" t="s">
        <v>3</v>
      </c>
      <c r="V114" s="7" t="s">
        <v>4</v>
      </c>
      <c r="W114" s="7" t="s">
        <v>70</v>
      </c>
      <c r="X114" s="6" t="s">
        <v>62</v>
      </c>
      <c r="Z114" t="s">
        <v>3</v>
      </c>
      <c r="AA114" s="7" t="s">
        <v>4</v>
      </c>
      <c r="AB114" s="7" t="s">
        <v>70</v>
      </c>
      <c r="AC114" s="6" t="s">
        <v>62</v>
      </c>
      <c r="AE114" t="s">
        <v>3</v>
      </c>
      <c r="AF114" s="7" t="s">
        <v>4</v>
      </c>
      <c r="AG114" s="7" t="s">
        <v>70</v>
      </c>
      <c r="AH114" s="6" t="s">
        <v>62</v>
      </c>
      <c r="AJ114" s="115" t="s">
        <v>3</v>
      </c>
      <c r="AK114" s="116" t="s">
        <v>4</v>
      </c>
      <c r="AL114" s="116" t="s">
        <v>5</v>
      </c>
      <c r="AM114" s="117" t="s">
        <v>62</v>
      </c>
      <c r="AO114" s="115" t="s">
        <v>3</v>
      </c>
      <c r="AP114" s="116" t="s">
        <v>4</v>
      </c>
      <c r="AQ114" s="116" t="s">
        <v>5</v>
      </c>
      <c r="AR114" s="117" t="s">
        <v>62</v>
      </c>
    </row>
    <row r="115" spans="1:44" x14ac:dyDescent="0.2">
      <c r="A115" s="11">
        <v>3023</v>
      </c>
      <c r="B115" s="10" t="s">
        <v>12</v>
      </c>
      <c r="C115" s="10" t="s">
        <v>14</v>
      </c>
      <c r="D115" s="6">
        <v>6039</v>
      </c>
      <c r="F115" s="11">
        <v>3023</v>
      </c>
      <c r="G115" s="10" t="s">
        <v>12</v>
      </c>
      <c r="H115" s="10" t="s">
        <v>14</v>
      </c>
      <c r="I115" s="6">
        <v>4992</v>
      </c>
      <c r="K115" s="11">
        <v>3023</v>
      </c>
      <c r="L115" s="10" t="s">
        <v>12</v>
      </c>
      <c r="M115" s="10" t="s">
        <v>14</v>
      </c>
      <c r="N115" s="6">
        <v>2723</v>
      </c>
      <c r="P115" s="11">
        <v>3023</v>
      </c>
      <c r="Q115" s="10" t="s">
        <v>12</v>
      </c>
      <c r="R115" s="10" t="s">
        <v>14</v>
      </c>
      <c r="S115" s="6">
        <v>2625</v>
      </c>
      <c r="U115" s="11">
        <v>3023</v>
      </c>
      <c r="V115" s="10" t="s">
        <v>12</v>
      </c>
      <c r="W115" s="10" t="s">
        <v>14</v>
      </c>
      <c r="X115" s="6">
        <v>1688</v>
      </c>
      <c r="Z115" s="11">
        <v>3023</v>
      </c>
      <c r="AA115" s="10" t="s">
        <v>12</v>
      </c>
      <c r="AB115" s="10" t="s">
        <v>14</v>
      </c>
      <c r="AC115">
        <v>1496</v>
      </c>
      <c r="AE115" s="11">
        <v>3023</v>
      </c>
      <c r="AF115" s="10" t="s">
        <v>12</v>
      </c>
      <c r="AG115" s="10" t="s">
        <v>14</v>
      </c>
      <c r="AH115" s="6">
        <v>2302</v>
      </c>
      <c r="AJ115" s="123">
        <v>3023</v>
      </c>
      <c r="AK115" s="118" t="s">
        <v>12</v>
      </c>
      <c r="AL115" s="118" t="s">
        <v>14</v>
      </c>
      <c r="AM115" s="115">
        <v>24382</v>
      </c>
      <c r="AO115" s="123">
        <v>3023</v>
      </c>
      <c r="AP115" s="118" t="s">
        <v>12</v>
      </c>
      <c r="AQ115" s="118" t="s">
        <v>14</v>
      </c>
      <c r="AR115" s="117">
        <v>9396</v>
      </c>
    </row>
    <row r="116" spans="1:44" x14ac:dyDescent="0.2">
      <c r="A116" s="12">
        <v>3035</v>
      </c>
      <c r="B116" s="9" t="s">
        <v>12</v>
      </c>
      <c r="C116" s="9" t="s">
        <v>14</v>
      </c>
      <c r="D116" s="6">
        <v>8979</v>
      </c>
      <c r="F116" s="12">
        <v>3035</v>
      </c>
      <c r="G116" s="9" t="s">
        <v>12</v>
      </c>
      <c r="H116" s="9" t="s">
        <v>14</v>
      </c>
      <c r="I116" s="6">
        <v>5967</v>
      </c>
      <c r="K116" s="12">
        <v>3035</v>
      </c>
      <c r="L116" s="9" t="s">
        <v>12</v>
      </c>
      <c r="M116" s="9" t="s">
        <v>14</v>
      </c>
      <c r="N116" s="6">
        <v>3051</v>
      </c>
      <c r="P116" s="12">
        <v>3035</v>
      </c>
      <c r="Q116" s="9" t="s">
        <v>12</v>
      </c>
      <c r="R116" s="9" t="s">
        <v>14</v>
      </c>
      <c r="S116" s="6">
        <v>6747</v>
      </c>
      <c r="U116" s="12">
        <v>3035</v>
      </c>
      <c r="V116" s="9" t="s">
        <v>12</v>
      </c>
      <c r="W116" s="9" t="s">
        <v>14</v>
      </c>
      <c r="X116" s="6">
        <v>1979</v>
      </c>
      <c r="Z116" s="12">
        <v>3035</v>
      </c>
      <c r="AA116" s="9" t="s">
        <v>12</v>
      </c>
      <c r="AB116" s="9" t="s">
        <v>14</v>
      </c>
      <c r="AC116">
        <v>3014</v>
      </c>
      <c r="AE116" s="12">
        <v>3035</v>
      </c>
      <c r="AF116" s="9" t="s">
        <v>12</v>
      </c>
      <c r="AG116" s="9" t="s">
        <v>14</v>
      </c>
      <c r="AH116" s="6">
        <v>2685</v>
      </c>
      <c r="AJ116" s="123">
        <v>3035</v>
      </c>
      <c r="AK116" s="118" t="s">
        <v>12</v>
      </c>
      <c r="AL116" s="118" t="s">
        <v>14</v>
      </c>
      <c r="AM116" s="115">
        <v>31425</v>
      </c>
      <c r="AO116" s="123">
        <v>3035</v>
      </c>
      <c r="AP116" s="118" t="s">
        <v>12</v>
      </c>
      <c r="AQ116" s="118" t="s">
        <v>14</v>
      </c>
      <c r="AR116" s="117">
        <v>19259</v>
      </c>
    </row>
    <row r="117" spans="1:44" x14ac:dyDescent="0.2">
      <c r="A117" s="12">
        <v>3040</v>
      </c>
      <c r="B117" s="9" t="s">
        <v>12</v>
      </c>
      <c r="C117" s="9" t="s">
        <v>14</v>
      </c>
      <c r="D117" s="6">
        <v>6351</v>
      </c>
      <c r="F117" s="12">
        <v>3040</v>
      </c>
      <c r="G117" s="9" t="s">
        <v>12</v>
      </c>
      <c r="H117" s="9" t="s">
        <v>14</v>
      </c>
      <c r="I117" s="6">
        <v>5693</v>
      </c>
      <c r="K117" s="12">
        <v>3040</v>
      </c>
      <c r="L117" s="9" t="s">
        <v>12</v>
      </c>
      <c r="M117" s="9" t="s">
        <v>14</v>
      </c>
      <c r="N117" s="6">
        <v>4500</v>
      </c>
      <c r="P117" s="12">
        <v>3040</v>
      </c>
      <c r="Q117" s="9" t="s">
        <v>12</v>
      </c>
      <c r="R117" s="9" t="s">
        <v>14</v>
      </c>
      <c r="S117" s="6">
        <v>6569</v>
      </c>
      <c r="U117" s="12">
        <v>3040</v>
      </c>
      <c r="V117" s="9" t="s">
        <v>12</v>
      </c>
      <c r="W117" s="9" t="s">
        <v>14</v>
      </c>
      <c r="X117" s="6">
        <v>4496</v>
      </c>
      <c r="Z117" s="12">
        <v>3040</v>
      </c>
      <c r="AA117" s="9" t="s">
        <v>12</v>
      </c>
      <c r="AB117" s="9" t="s">
        <v>14</v>
      </c>
      <c r="AC117">
        <v>2630</v>
      </c>
      <c r="AE117" s="12">
        <v>3040</v>
      </c>
      <c r="AF117" s="9" t="s">
        <v>12</v>
      </c>
      <c r="AG117" s="9" t="s">
        <v>14</v>
      </c>
      <c r="AH117" s="6">
        <v>2326</v>
      </c>
      <c r="AJ117" s="123">
        <v>3040</v>
      </c>
      <c r="AK117" s="118" t="s">
        <v>12</v>
      </c>
      <c r="AL117" s="118" t="s">
        <v>14</v>
      </c>
      <c r="AM117" s="115">
        <v>27499</v>
      </c>
      <c r="AO117" s="123">
        <v>3040</v>
      </c>
      <c r="AP117" s="118" t="s">
        <v>12</v>
      </c>
      <c r="AQ117" s="118" t="s">
        <v>14</v>
      </c>
      <c r="AR117" s="117">
        <v>21465</v>
      </c>
    </row>
    <row r="118" spans="1:44" x14ac:dyDescent="0.2">
      <c r="A118">
        <v>3079</v>
      </c>
      <c r="B118" t="s">
        <v>12</v>
      </c>
      <c r="C118" t="s">
        <v>14</v>
      </c>
      <c r="D118" s="6">
        <v>6323</v>
      </c>
      <c r="F118">
        <v>3079</v>
      </c>
      <c r="G118" t="s">
        <v>12</v>
      </c>
      <c r="H118" t="s">
        <v>14</v>
      </c>
      <c r="I118" s="6">
        <v>3624</v>
      </c>
      <c r="K118">
        <v>3079</v>
      </c>
      <c r="L118" t="s">
        <v>12</v>
      </c>
      <c r="M118" t="s">
        <v>14</v>
      </c>
      <c r="N118" s="6">
        <v>3086</v>
      </c>
      <c r="P118">
        <v>3079</v>
      </c>
      <c r="Q118" t="s">
        <v>12</v>
      </c>
      <c r="R118" t="s">
        <v>14</v>
      </c>
      <c r="S118" s="6">
        <v>4003</v>
      </c>
      <c r="U118">
        <v>3079</v>
      </c>
      <c r="V118" t="s">
        <v>12</v>
      </c>
      <c r="W118" t="s">
        <v>14</v>
      </c>
      <c r="X118" s="6">
        <v>4360</v>
      </c>
      <c r="Z118">
        <v>3079</v>
      </c>
      <c r="AA118" t="s">
        <v>12</v>
      </c>
      <c r="AB118" t="s">
        <v>14</v>
      </c>
      <c r="AC118">
        <v>2466</v>
      </c>
      <c r="AE118">
        <v>3079</v>
      </c>
      <c r="AF118" t="s">
        <v>12</v>
      </c>
      <c r="AG118" t="s">
        <v>14</v>
      </c>
      <c r="AH118" s="6">
        <v>1926</v>
      </c>
      <c r="AJ118" s="115">
        <v>3079</v>
      </c>
      <c r="AK118" s="115" t="s">
        <v>12</v>
      </c>
      <c r="AL118" s="115" t="s">
        <v>14</v>
      </c>
      <c r="AM118" s="115">
        <v>25300</v>
      </c>
      <c r="AO118" s="115">
        <v>3079</v>
      </c>
      <c r="AP118" s="115" t="s">
        <v>12</v>
      </c>
      <c r="AQ118" s="115" t="s">
        <v>14</v>
      </c>
      <c r="AR118" s="117">
        <v>17804</v>
      </c>
    </row>
    <row r="119" spans="1:44" x14ac:dyDescent="0.2">
      <c r="A119" s="12">
        <v>3962</v>
      </c>
      <c r="B119" s="9" t="s">
        <v>12</v>
      </c>
      <c r="C119" s="9" t="s">
        <v>14</v>
      </c>
      <c r="D119" s="6">
        <v>5447</v>
      </c>
      <c r="F119" s="12">
        <v>3962</v>
      </c>
      <c r="G119" s="9" t="s">
        <v>12</v>
      </c>
      <c r="H119" s="9" t="s">
        <v>14</v>
      </c>
      <c r="I119" s="6">
        <v>6120</v>
      </c>
      <c r="K119" s="12">
        <v>3962</v>
      </c>
      <c r="L119" s="9" t="s">
        <v>12</v>
      </c>
      <c r="M119" s="9" t="s">
        <v>14</v>
      </c>
      <c r="N119" s="6">
        <v>3634</v>
      </c>
      <c r="P119" s="12">
        <v>3962</v>
      </c>
      <c r="Q119" s="9" t="s">
        <v>12</v>
      </c>
      <c r="R119" s="9" t="s">
        <v>14</v>
      </c>
      <c r="S119" s="6">
        <v>6056</v>
      </c>
      <c r="U119" s="12">
        <v>3962</v>
      </c>
      <c r="V119" s="9" t="s">
        <v>12</v>
      </c>
      <c r="W119" s="9" t="s">
        <v>14</v>
      </c>
      <c r="X119" s="6">
        <v>3032</v>
      </c>
      <c r="Z119" s="12">
        <v>3962</v>
      </c>
      <c r="AA119" s="9" t="s">
        <v>12</v>
      </c>
      <c r="AB119" s="9" t="s">
        <v>14</v>
      </c>
      <c r="AC119">
        <v>4292</v>
      </c>
      <c r="AE119" s="12">
        <v>3962</v>
      </c>
      <c r="AF119" s="9" t="s">
        <v>12</v>
      </c>
      <c r="AG119" s="9" t="s">
        <v>14</v>
      </c>
      <c r="AH119" s="6">
        <v>3882</v>
      </c>
      <c r="AJ119" s="123">
        <v>3962</v>
      </c>
      <c r="AK119" s="118" t="s">
        <v>12</v>
      </c>
      <c r="AL119" s="118" t="s">
        <v>14</v>
      </c>
      <c r="AM119" s="115">
        <v>25761</v>
      </c>
      <c r="AO119" s="123">
        <v>3962</v>
      </c>
      <c r="AP119" s="118" t="s">
        <v>12</v>
      </c>
      <c r="AQ119" s="118" t="s">
        <v>14</v>
      </c>
      <c r="AR119" s="117">
        <v>22601</v>
      </c>
    </row>
    <row r="120" spans="1:44" x14ac:dyDescent="0.2">
      <c r="A120" s="12">
        <v>3964</v>
      </c>
      <c r="B120" s="9" t="s">
        <v>12</v>
      </c>
      <c r="C120" s="9" t="s">
        <v>14</v>
      </c>
      <c r="D120" s="6">
        <v>9269</v>
      </c>
      <c r="F120" s="12">
        <v>3964</v>
      </c>
      <c r="G120" s="9" t="s">
        <v>12</v>
      </c>
      <c r="H120" s="9" t="s">
        <v>14</v>
      </c>
      <c r="I120" s="6">
        <v>5155</v>
      </c>
      <c r="K120" s="12">
        <v>3964</v>
      </c>
      <c r="L120" s="9" t="s">
        <v>12</v>
      </c>
      <c r="M120" s="9" t="s">
        <v>14</v>
      </c>
      <c r="N120" s="6">
        <v>2655</v>
      </c>
      <c r="P120" s="12">
        <v>3964</v>
      </c>
      <c r="Q120" s="9" t="s">
        <v>12</v>
      </c>
      <c r="R120" s="9" t="s">
        <v>14</v>
      </c>
      <c r="S120" s="6">
        <v>6963</v>
      </c>
      <c r="U120" s="12">
        <v>3964</v>
      </c>
      <c r="V120" s="9" t="s">
        <v>12</v>
      </c>
      <c r="W120" s="9" t="s">
        <v>14</v>
      </c>
      <c r="X120" s="6">
        <v>3999</v>
      </c>
      <c r="Z120" s="12">
        <v>3964</v>
      </c>
      <c r="AA120" s="9" t="s">
        <v>12</v>
      </c>
      <c r="AB120" s="9" t="s">
        <v>14</v>
      </c>
      <c r="AC120">
        <v>4804</v>
      </c>
      <c r="AE120" s="12">
        <v>3964</v>
      </c>
      <c r="AF120" s="9" t="s">
        <v>12</v>
      </c>
      <c r="AG120" s="9" t="s">
        <v>14</v>
      </c>
      <c r="AH120" s="6">
        <v>1937</v>
      </c>
      <c r="AJ120" s="123">
        <v>3964</v>
      </c>
      <c r="AK120" s="118" t="s">
        <v>12</v>
      </c>
      <c r="AL120" s="118" t="s">
        <v>14</v>
      </c>
      <c r="AM120" s="115">
        <v>20778</v>
      </c>
      <c r="AO120" s="123">
        <v>3964</v>
      </c>
      <c r="AP120" s="118" t="s">
        <v>12</v>
      </c>
      <c r="AQ120" s="118" t="s">
        <v>14</v>
      </c>
      <c r="AR120" s="117">
        <v>18156</v>
      </c>
    </row>
    <row r="121" spans="1:44" x14ac:dyDescent="0.2">
      <c r="A121" s="12">
        <v>3982</v>
      </c>
      <c r="B121" s="9" t="s">
        <v>12</v>
      </c>
      <c r="C121" s="9" t="s">
        <v>14</v>
      </c>
      <c r="D121" s="6">
        <v>6481</v>
      </c>
      <c r="F121" s="12">
        <v>3982</v>
      </c>
      <c r="G121" s="9" t="s">
        <v>12</v>
      </c>
      <c r="H121" s="9" t="s">
        <v>14</v>
      </c>
      <c r="I121" s="6">
        <v>8393</v>
      </c>
      <c r="K121" s="12">
        <v>3982</v>
      </c>
      <c r="L121" s="9" t="s">
        <v>12</v>
      </c>
      <c r="M121" s="9" t="s">
        <v>14</v>
      </c>
      <c r="N121" s="6">
        <v>5276</v>
      </c>
      <c r="P121" s="12">
        <v>3982</v>
      </c>
      <c r="Q121" s="9" t="s">
        <v>12</v>
      </c>
      <c r="R121" s="9" t="s">
        <v>14</v>
      </c>
      <c r="S121" s="6">
        <v>4959</v>
      </c>
      <c r="U121" s="12">
        <v>3982</v>
      </c>
      <c r="V121" s="9" t="s">
        <v>12</v>
      </c>
      <c r="W121" s="9" t="s">
        <v>14</v>
      </c>
      <c r="X121" s="6">
        <v>5919</v>
      </c>
      <c r="Z121" s="12">
        <v>3982</v>
      </c>
      <c r="AA121" s="9" t="s">
        <v>12</v>
      </c>
      <c r="AB121" s="9" t="s">
        <v>14</v>
      </c>
      <c r="AC121">
        <v>6802</v>
      </c>
      <c r="AE121" s="12">
        <v>3982</v>
      </c>
      <c r="AF121" s="9" t="s">
        <v>12</v>
      </c>
      <c r="AG121" s="9" t="s">
        <v>14</v>
      </c>
      <c r="AH121" s="6">
        <v>5365</v>
      </c>
      <c r="AJ121" s="123">
        <v>3982</v>
      </c>
      <c r="AK121" s="118" t="s">
        <v>12</v>
      </c>
      <c r="AL121" s="118" t="s">
        <v>14</v>
      </c>
      <c r="AM121" s="115">
        <v>31117</v>
      </c>
      <c r="AO121" s="123">
        <v>3982</v>
      </c>
      <c r="AP121" s="118" t="s">
        <v>12</v>
      </c>
      <c r="AQ121" s="118" t="s">
        <v>14</v>
      </c>
      <c r="AR121" s="117">
        <v>16415</v>
      </c>
    </row>
    <row r="122" spans="1:44" x14ac:dyDescent="0.2">
      <c r="A122" s="11"/>
      <c r="B122" s="14" t="s">
        <v>12</v>
      </c>
      <c r="C122" s="15" t="s">
        <v>15</v>
      </c>
      <c r="D122" s="6">
        <v>6984.1428571428569</v>
      </c>
      <c r="F122" s="11"/>
      <c r="G122" s="14" t="s">
        <v>12</v>
      </c>
      <c r="H122" s="15" t="s">
        <v>15</v>
      </c>
      <c r="I122" s="6">
        <v>5706.2857142857147</v>
      </c>
      <c r="K122" s="11"/>
      <c r="L122" s="14" t="s">
        <v>12</v>
      </c>
      <c r="M122" s="15" t="s">
        <v>15</v>
      </c>
      <c r="N122" s="6">
        <v>3560.7142857142858</v>
      </c>
      <c r="P122" s="11"/>
      <c r="Q122" s="14" t="s">
        <v>12</v>
      </c>
      <c r="R122" s="15" t="s">
        <v>15</v>
      </c>
      <c r="S122" s="6">
        <v>5417.4285714285716</v>
      </c>
      <c r="U122" s="11"/>
      <c r="V122" s="14" t="s">
        <v>12</v>
      </c>
      <c r="W122" s="15" t="s">
        <v>15</v>
      </c>
      <c r="X122" s="6">
        <v>3639</v>
      </c>
      <c r="Z122" s="11"/>
      <c r="AA122" s="14" t="s">
        <v>12</v>
      </c>
      <c r="AB122" s="15" t="s">
        <v>15</v>
      </c>
      <c r="AC122">
        <v>3643.4285714285716</v>
      </c>
      <c r="AE122" s="11"/>
      <c r="AF122" s="14" t="s">
        <v>12</v>
      </c>
      <c r="AG122" s="15" t="s">
        <v>15</v>
      </c>
      <c r="AH122" s="6">
        <v>2917.5714285714284</v>
      </c>
      <c r="AJ122" s="123"/>
      <c r="AK122" s="119" t="s">
        <v>12</v>
      </c>
      <c r="AL122" s="119" t="s">
        <v>64</v>
      </c>
      <c r="AM122" s="115">
        <v>26608.857142857141</v>
      </c>
      <c r="AO122" s="123"/>
      <c r="AP122" s="119" t="s">
        <v>12</v>
      </c>
      <c r="AQ122" s="119" t="s">
        <v>64</v>
      </c>
      <c r="AR122" s="117">
        <v>17870.857142857141</v>
      </c>
    </row>
    <row r="123" spans="1:44" x14ac:dyDescent="0.2">
      <c r="A123" s="11"/>
      <c r="B123" s="14" t="s">
        <v>71</v>
      </c>
      <c r="C123" s="15" t="s">
        <v>17</v>
      </c>
      <c r="D123" s="6">
        <v>613.44344249723417</v>
      </c>
      <c r="F123" s="11"/>
      <c r="G123" s="14" t="s">
        <v>71</v>
      </c>
      <c r="H123" s="15" t="s">
        <v>17</v>
      </c>
      <c r="I123" s="6">
        <v>591.79049006129208</v>
      </c>
      <c r="K123" s="11"/>
      <c r="L123" s="14" t="s">
        <v>71</v>
      </c>
      <c r="M123" s="15" t="s">
        <v>17</v>
      </c>
      <c r="N123" s="6">
        <v>402.6674747705548</v>
      </c>
      <c r="P123" s="11"/>
      <c r="Q123" s="14" t="s">
        <v>71</v>
      </c>
      <c r="R123" s="15" t="s">
        <v>17</v>
      </c>
      <c r="S123" s="6">
        <v>664.55632054371654</v>
      </c>
      <c r="U123" s="11"/>
      <c r="V123" s="14" t="s">
        <v>71</v>
      </c>
      <c r="W123" s="15" t="s">
        <v>17</v>
      </c>
      <c r="X123" s="6">
        <v>612.66131662517182</v>
      </c>
      <c r="Z123" s="11"/>
      <c r="AA123" s="14" t="s">
        <v>71</v>
      </c>
      <c r="AB123" s="15" t="s">
        <v>17</v>
      </c>
      <c r="AC123">
        <v>729.63365454265477</v>
      </c>
      <c r="AE123" s="11"/>
      <c r="AF123" s="14" t="s">
        <v>71</v>
      </c>
      <c r="AG123" s="15" t="s">
        <v>17</v>
      </c>
      <c r="AH123" s="6">
        <v>517.68012738148877</v>
      </c>
      <c r="AJ123" s="123"/>
      <c r="AK123" s="119" t="s">
        <v>71</v>
      </c>
      <c r="AL123" s="119" t="s">
        <v>66</v>
      </c>
      <c r="AM123" s="115">
        <v>1542.9111630754526</v>
      </c>
      <c r="AO123" s="123"/>
      <c r="AP123" s="119" t="s">
        <v>71</v>
      </c>
      <c r="AQ123" s="119" t="s">
        <v>66</v>
      </c>
      <c r="AR123" s="117">
        <v>1757.8992738899628</v>
      </c>
    </row>
    <row r="124" spans="1:44" x14ac:dyDescent="0.2">
      <c r="A124" s="11"/>
      <c r="B124" s="124"/>
      <c r="C124" s="124"/>
      <c r="D124" s="6"/>
      <c r="F124" s="11"/>
      <c r="G124" s="124"/>
      <c r="H124" s="124"/>
      <c r="I124" s="6"/>
      <c r="K124" s="11"/>
      <c r="L124" s="124"/>
      <c r="M124" s="124"/>
      <c r="N124" s="6"/>
      <c r="P124" s="11"/>
      <c r="Q124" s="124"/>
      <c r="R124" s="124"/>
      <c r="S124" s="6"/>
      <c r="U124" s="11"/>
      <c r="V124" s="124"/>
      <c r="W124" s="124"/>
      <c r="X124" s="6"/>
      <c r="Z124" s="11"/>
      <c r="AA124" s="124"/>
      <c r="AB124" s="124"/>
      <c r="AE124" s="11"/>
      <c r="AF124" s="124"/>
      <c r="AG124" s="124"/>
      <c r="AH124" s="6"/>
      <c r="AJ124" s="123"/>
      <c r="AK124" s="116"/>
      <c r="AL124" s="116"/>
      <c r="AM124" s="115"/>
      <c r="AO124" s="123"/>
      <c r="AP124" s="116"/>
      <c r="AQ124" s="116"/>
      <c r="AR124" s="117"/>
    </row>
    <row r="125" spans="1:44" x14ac:dyDescent="0.2">
      <c r="A125" s="12">
        <v>3030</v>
      </c>
      <c r="B125" t="s">
        <v>18</v>
      </c>
      <c r="C125" t="s">
        <v>14</v>
      </c>
      <c r="D125" s="6">
        <v>3192</v>
      </c>
      <c r="F125" s="12">
        <v>3030</v>
      </c>
      <c r="G125" t="s">
        <v>18</v>
      </c>
      <c r="H125" t="s">
        <v>14</v>
      </c>
      <c r="I125" s="6">
        <v>1732</v>
      </c>
      <c r="K125" s="12">
        <v>3030</v>
      </c>
      <c r="L125" t="s">
        <v>18</v>
      </c>
      <c r="M125" t="s">
        <v>14</v>
      </c>
      <c r="N125" s="6">
        <v>1939</v>
      </c>
      <c r="P125" s="12">
        <v>3030</v>
      </c>
      <c r="Q125" t="s">
        <v>18</v>
      </c>
      <c r="R125" t="s">
        <v>14</v>
      </c>
      <c r="S125" s="6">
        <v>2502</v>
      </c>
      <c r="U125" s="12">
        <v>3030</v>
      </c>
      <c r="V125" t="s">
        <v>18</v>
      </c>
      <c r="W125" t="s">
        <v>14</v>
      </c>
      <c r="X125" s="6">
        <v>1868</v>
      </c>
      <c r="Z125" s="12">
        <v>3030</v>
      </c>
      <c r="AA125" t="s">
        <v>18</v>
      </c>
      <c r="AB125" t="s">
        <v>14</v>
      </c>
      <c r="AC125">
        <v>2024</v>
      </c>
      <c r="AE125" s="12">
        <v>3030</v>
      </c>
      <c r="AF125" t="s">
        <v>18</v>
      </c>
      <c r="AG125" t="s">
        <v>14</v>
      </c>
      <c r="AH125" s="6">
        <v>1146</v>
      </c>
      <c r="AJ125" s="123">
        <v>3030</v>
      </c>
      <c r="AK125" s="115" t="s">
        <v>18</v>
      </c>
      <c r="AL125" s="115" t="s">
        <v>14</v>
      </c>
      <c r="AM125" s="115">
        <v>27996</v>
      </c>
      <c r="AO125" s="123">
        <v>3030</v>
      </c>
      <c r="AP125" s="115" t="s">
        <v>18</v>
      </c>
      <c r="AQ125" s="115" t="s">
        <v>14</v>
      </c>
      <c r="AR125" s="117">
        <v>19083</v>
      </c>
    </row>
    <row r="126" spans="1:44" x14ac:dyDescent="0.2">
      <c r="A126" s="12">
        <v>3039</v>
      </c>
      <c r="B126" t="s">
        <v>18</v>
      </c>
      <c r="C126" t="s">
        <v>14</v>
      </c>
      <c r="D126" s="6">
        <v>1919</v>
      </c>
      <c r="F126" s="12">
        <v>3039</v>
      </c>
      <c r="G126" t="s">
        <v>18</v>
      </c>
      <c r="H126" t="s">
        <v>14</v>
      </c>
      <c r="I126" s="6">
        <v>1478</v>
      </c>
      <c r="K126" s="12">
        <v>3039</v>
      </c>
      <c r="L126" t="s">
        <v>18</v>
      </c>
      <c r="M126" t="s">
        <v>14</v>
      </c>
      <c r="N126" s="6">
        <v>1753</v>
      </c>
      <c r="P126" s="12">
        <v>3039</v>
      </c>
      <c r="Q126" t="s">
        <v>18</v>
      </c>
      <c r="R126" t="s">
        <v>14</v>
      </c>
      <c r="S126" s="6">
        <v>2989</v>
      </c>
      <c r="U126" s="12">
        <v>3039</v>
      </c>
      <c r="V126" t="s">
        <v>18</v>
      </c>
      <c r="W126" t="s">
        <v>14</v>
      </c>
      <c r="X126" s="6">
        <v>2877</v>
      </c>
      <c r="Z126" s="12">
        <v>3039</v>
      </c>
      <c r="AA126" t="s">
        <v>18</v>
      </c>
      <c r="AB126" t="s">
        <v>14</v>
      </c>
      <c r="AC126">
        <v>1640</v>
      </c>
      <c r="AE126" s="12">
        <v>3039</v>
      </c>
      <c r="AF126" t="s">
        <v>18</v>
      </c>
      <c r="AG126" t="s">
        <v>14</v>
      </c>
      <c r="AH126" s="6">
        <v>2085</v>
      </c>
      <c r="AJ126" s="123">
        <v>3039</v>
      </c>
      <c r="AK126" s="115" t="s">
        <v>18</v>
      </c>
      <c r="AL126" s="115" t="s">
        <v>14</v>
      </c>
      <c r="AM126" s="115">
        <v>31550</v>
      </c>
      <c r="AO126" s="123">
        <v>3039</v>
      </c>
      <c r="AP126" s="115" t="s">
        <v>18</v>
      </c>
      <c r="AQ126" s="115" t="s">
        <v>14</v>
      </c>
      <c r="AR126" s="117">
        <v>25818</v>
      </c>
    </row>
    <row r="127" spans="1:44" x14ac:dyDescent="0.2">
      <c r="A127" s="12">
        <v>3953</v>
      </c>
      <c r="B127" t="s">
        <v>18</v>
      </c>
      <c r="C127" t="s">
        <v>14</v>
      </c>
      <c r="D127" s="6">
        <v>2157</v>
      </c>
      <c r="F127" s="12">
        <v>3953</v>
      </c>
      <c r="G127" t="s">
        <v>18</v>
      </c>
      <c r="H127" t="s">
        <v>14</v>
      </c>
      <c r="I127" s="6">
        <v>3119</v>
      </c>
      <c r="K127" s="12">
        <v>3953</v>
      </c>
      <c r="L127" t="s">
        <v>18</v>
      </c>
      <c r="M127" t="s">
        <v>14</v>
      </c>
      <c r="N127" s="6">
        <v>2409</v>
      </c>
      <c r="P127" s="12">
        <v>3953</v>
      </c>
      <c r="Q127" t="s">
        <v>18</v>
      </c>
      <c r="R127" t="s">
        <v>14</v>
      </c>
      <c r="S127" s="6">
        <v>4058</v>
      </c>
      <c r="U127" s="12">
        <v>3953</v>
      </c>
      <c r="V127" t="s">
        <v>18</v>
      </c>
      <c r="W127" t="s">
        <v>14</v>
      </c>
      <c r="X127" s="6">
        <v>7175</v>
      </c>
      <c r="Z127" s="12">
        <v>3953</v>
      </c>
      <c r="AA127" t="s">
        <v>18</v>
      </c>
      <c r="AB127" t="s">
        <v>14</v>
      </c>
      <c r="AC127">
        <v>5144</v>
      </c>
      <c r="AE127" s="12">
        <v>3953</v>
      </c>
      <c r="AF127" t="s">
        <v>18</v>
      </c>
      <c r="AG127" t="s">
        <v>14</v>
      </c>
      <c r="AH127" s="6">
        <v>2770</v>
      </c>
      <c r="AJ127" s="123">
        <v>3953</v>
      </c>
      <c r="AK127" s="115" t="s">
        <v>18</v>
      </c>
      <c r="AL127" s="115" t="s">
        <v>14</v>
      </c>
      <c r="AM127" s="115">
        <v>17940</v>
      </c>
      <c r="AO127" s="123">
        <v>3953</v>
      </c>
      <c r="AP127" s="115" t="s">
        <v>18</v>
      </c>
      <c r="AQ127" s="115" t="s">
        <v>14</v>
      </c>
      <c r="AR127" s="117">
        <v>25899</v>
      </c>
    </row>
    <row r="128" spans="1:44" x14ac:dyDescent="0.2">
      <c r="A128" s="12">
        <v>3954</v>
      </c>
      <c r="B128" t="s">
        <v>18</v>
      </c>
      <c r="C128" t="s">
        <v>14</v>
      </c>
      <c r="D128" s="6">
        <v>1792</v>
      </c>
      <c r="F128" s="12">
        <v>3954</v>
      </c>
      <c r="G128" t="s">
        <v>18</v>
      </c>
      <c r="H128" t="s">
        <v>14</v>
      </c>
      <c r="I128" s="6">
        <v>3307</v>
      </c>
      <c r="K128" s="12">
        <v>3954</v>
      </c>
      <c r="L128" t="s">
        <v>18</v>
      </c>
      <c r="M128" t="s">
        <v>14</v>
      </c>
      <c r="N128" s="6">
        <v>2302</v>
      </c>
      <c r="P128" s="12">
        <v>3954</v>
      </c>
      <c r="Q128" t="s">
        <v>18</v>
      </c>
      <c r="R128" t="s">
        <v>14</v>
      </c>
      <c r="S128" s="6">
        <v>2995</v>
      </c>
      <c r="U128" s="12">
        <v>3954</v>
      </c>
      <c r="V128" t="s">
        <v>18</v>
      </c>
      <c r="W128" t="s">
        <v>14</v>
      </c>
      <c r="X128" s="6">
        <v>2715</v>
      </c>
      <c r="Z128" s="12">
        <v>3954</v>
      </c>
      <c r="AA128" t="s">
        <v>18</v>
      </c>
      <c r="AB128" t="s">
        <v>14</v>
      </c>
      <c r="AC128">
        <v>2173</v>
      </c>
      <c r="AE128" s="12">
        <v>3954</v>
      </c>
      <c r="AF128" t="s">
        <v>18</v>
      </c>
      <c r="AG128" t="s">
        <v>14</v>
      </c>
      <c r="AH128" s="6">
        <v>837</v>
      </c>
      <c r="AJ128" s="123">
        <v>3954</v>
      </c>
      <c r="AK128" s="115" t="s">
        <v>18</v>
      </c>
      <c r="AL128" s="115" t="s">
        <v>14</v>
      </c>
      <c r="AM128" s="115">
        <v>22429</v>
      </c>
      <c r="AO128" s="123">
        <v>3954</v>
      </c>
      <c r="AP128" s="115" t="s">
        <v>18</v>
      </c>
      <c r="AQ128" s="115" t="s">
        <v>14</v>
      </c>
      <c r="AR128" s="117">
        <v>11851</v>
      </c>
    </row>
    <row r="129" spans="1:70" x14ac:dyDescent="0.2">
      <c r="A129" s="12">
        <v>3957</v>
      </c>
      <c r="B129" t="s">
        <v>18</v>
      </c>
      <c r="C129" t="s">
        <v>14</v>
      </c>
      <c r="D129" s="6">
        <v>4955</v>
      </c>
      <c r="F129" s="12">
        <v>3957</v>
      </c>
      <c r="G129" t="s">
        <v>18</v>
      </c>
      <c r="H129" t="s">
        <v>14</v>
      </c>
      <c r="I129" s="6">
        <v>4011</v>
      </c>
      <c r="K129" s="12">
        <v>3957</v>
      </c>
      <c r="L129" t="s">
        <v>18</v>
      </c>
      <c r="M129" t="s">
        <v>14</v>
      </c>
      <c r="N129" s="6">
        <v>2788</v>
      </c>
      <c r="P129" s="12">
        <v>3957</v>
      </c>
      <c r="Q129" t="s">
        <v>18</v>
      </c>
      <c r="R129" t="s">
        <v>14</v>
      </c>
      <c r="S129" s="6">
        <v>3959</v>
      </c>
      <c r="U129" s="12">
        <v>3957</v>
      </c>
      <c r="V129" t="s">
        <v>18</v>
      </c>
      <c r="W129" t="s">
        <v>14</v>
      </c>
      <c r="X129" s="6">
        <v>4544</v>
      </c>
      <c r="Z129" s="12">
        <v>3957</v>
      </c>
      <c r="AA129" t="s">
        <v>18</v>
      </c>
      <c r="AB129" t="s">
        <v>14</v>
      </c>
      <c r="AC129">
        <v>2887</v>
      </c>
      <c r="AE129" s="12">
        <v>3957</v>
      </c>
      <c r="AF129" t="s">
        <v>18</v>
      </c>
      <c r="AG129" t="s">
        <v>14</v>
      </c>
      <c r="AH129" s="6">
        <v>2711</v>
      </c>
      <c r="AJ129" s="123">
        <v>3957</v>
      </c>
      <c r="AK129" s="115" t="s">
        <v>18</v>
      </c>
      <c r="AL129" s="115" t="s">
        <v>14</v>
      </c>
      <c r="AM129" s="115">
        <v>24066</v>
      </c>
      <c r="AO129" s="123">
        <v>3957</v>
      </c>
      <c r="AP129" s="115" t="s">
        <v>18</v>
      </c>
      <c r="AQ129" s="115" t="s">
        <v>14</v>
      </c>
      <c r="AR129" s="117">
        <v>14128</v>
      </c>
    </row>
    <row r="130" spans="1:70" x14ac:dyDescent="0.2">
      <c r="A130" s="18">
        <v>3959</v>
      </c>
      <c r="B130" s="17" t="s">
        <v>18</v>
      </c>
      <c r="C130" s="17" t="s">
        <v>14</v>
      </c>
      <c r="D130" s="6">
        <v>7879</v>
      </c>
      <c r="F130" s="18">
        <v>3959</v>
      </c>
      <c r="G130" s="17" t="s">
        <v>18</v>
      </c>
      <c r="H130" s="17" t="s">
        <v>14</v>
      </c>
      <c r="I130" s="6">
        <v>6107</v>
      </c>
      <c r="K130" s="18">
        <v>3959</v>
      </c>
      <c r="L130" s="17" t="s">
        <v>18</v>
      </c>
      <c r="M130" s="17" t="s">
        <v>14</v>
      </c>
      <c r="N130" s="6">
        <v>4510</v>
      </c>
      <c r="P130" s="18">
        <v>3959</v>
      </c>
      <c r="Q130" s="17" t="s">
        <v>18</v>
      </c>
      <c r="R130" s="17" t="s">
        <v>14</v>
      </c>
      <c r="S130" s="6">
        <v>15924</v>
      </c>
      <c r="U130" s="18">
        <v>3959</v>
      </c>
      <c r="V130" s="17" t="s">
        <v>18</v>
      </c>
      <c r="W130" s="17" t="s">
        <v>14</v>
      </c>
      <c r="X130" s="6">
        <v>15856</v>
      </c>
      <c r="Z130" s="18">
        <v>3959</v>
      </c>
      <c r="AA130" s="17" t="s">
        <v>18</v>
      </c>
      <c r="AB130" s="17" t="s">
        <v>14</v>
      </c>
      <c r="AC130">
        <v>12061</v>
      </c>
      <c r="AE130" s="18">
        <v>3959</v>
      </c>
      <c r="AF130" s="17" t="s">
        <v>18</v>
      </c>
      <c r="AG130" s="17" t="s">
        <v>14</v>
      </c>
      <c r="AH130" s="6">
        <v>4247</v>
      </c>
      <c r="AJ130" s="18">
        <v>3959</v>
      </c>
      <c r="AK130" s="17" t="s">
        <v>18</v>
      </c>
      <c r="AL130" s="17" t="s">
        <v>14</v>
      </c>
      <c r="AM130" s="115">
        <v>13341</v>
      </c>
      <c r="AO130" s="18">
        <v>3959</v>
      </c>
      <c r="AP130" s="17" t="s">
        <v>18</v>
      </c>
      <c r="AQ130" s="17" t="s">
        <v>14</v>
      </c>
      <c r="AR130" s="117">
        <v>18831</v>
      </c>
    </row>
    <row r="131" spans="1:70" x14ac:dyDescent="0.2">
      <c r="A131" s="18">
        <v>3997</v>
      </c>
      <c r="B131" s="17" t="s">
        <v>18</v>
      </c>
      <c r="C131" s="17" t="s">
        <v>14</v>
      </c>
      <c r="D131" s="6">
        <v>4533</v>
      </c>
      <c r="F131" s="18">
        <v>3997</v>
      </c>
      <c r="G131" s="17" t="s">
        <v>18</v>
      </c>
      <c r="H131" s="17" t="s">
        <v>14</v>
      </c>
      <c r="I131" s="6">
        <v>5086</v>
      </c>
      <c r="K131" s="18">
        <v>3997</v>
      </c>
      <c r="L131" s="17" t="s">
        <v>18</v>
      </c>
      <c r="M131" s="17" t="s">
        <v>14</v>
      </c>
      <c r="N131" s="6">
        <v>3748</v>
      </c>
      <c r="P131" s="18">
        <v>3997</v>
      </c>
      <c r="Q131" s="17" t="s">
        <v>18</v>
      </c>
      <c r="R131" s="17" t="s">
        <v>14</v>
      </c>
      <c r="S131" s="6">
        <v>4070</v>
      </c>
      <c r="U131" s="18">
        <v>3997</v>
      </c>
      <c r="V131" s="17" t="s">
        <v>18</v>
      </c>
      <c r="W131" s="17" t="s">
        <v>14</v>
      </c>
      <c r="X131" s="6">
        <v>2984</v>
      </c>
      <c r="Z131" s="18">
        <v>3997</v>
      </c>
      <c r="AA131" s="17" t="s">
        <v>18</v>
      </c>
      <c r="AB131" s="17" t="s">
        <v>14</v>
      </c>
      <c r="AC131">
        <v>2845</v>
      </c>
      <c r="AE131" s="18">
        <v>3997</v>
      </c>
      <c r="AF131" s="17" t="s">
        <v>18</v>
      </c>
      <c r="AG131" s="17" t="s">
        <v>14</v>
      </c>
      <c r="AH131" s="6">
        <v>4121</v>
      </c>
      <c r="AJ131" s="18">
        <v>3997</v>
      </c>
      <c r="AK131" s="17" t="s">
        <v>18</v>
      </c>
      <c r="AL131" s="17" t="s">
        <v>14</v>
      </c>
      <c r="AM131" s="115">
        <v>26328</v>
      </c>
      <c r="AO131" s="18">
        <v>3997</v>
      </c>
      <c r="AP131" s="17" t="s">
        <v>18</v>
      </c>
      <c r="AQ131" s="17" t="s">
        <v>14</v>
      </c>
      <c r="AR131" s="117">
        <v>23067</v>
      </c>
    </row>
    <row r="132" spans="1:70" x14ac:dyDescent="0.2">
      <c r="A132" s="8"/>
      <c r="B132" s="19" t="s">
        <v>19</v>
      </c>
      <c r="C132" s="19" t="s">
        <v>15</v>
      </c>
      <c r="D132" s="6">
        <v>3775.2857142857142</v>
      </c>
      <c r="F132" s="8"/>
      <c r="G132" s="19" t="s">
        <v>19</v>
      </c>
      <c r="H132" s="19" t="s">
        <v>15</v>
      </c>
      <c r="I132" s="6">
        <v>3548.5714285714284</v>
      </c>
      <c r="K132" s="8"/>
      <c r="L132" s="19" t="s">
        <v>19</v>
      </c>
      <c r="M132" s="19" t="s">
        <v>15</v>
      </c>
      <c r="N132" s="6">
        <v>2778.4285714285716</v>
      </c>
      <c r="P132" s="8"/>
      <c r="Q132" s="19" t="s">
        <v>19</v>
      </c>
      <c r="R132" s="19" t="s">
        <v>15</v>
      </c>
      <c r="S132" s="6">
        <v>5213.8571428571431</v>
      </c>
      <c r="U132" s="8"/>
      <c r="V132" s="19" t="s">
        <v>19</v>
      </c>
      <c r="W132" s="19" t="s">
        <v>15</v>
      </c>
      <c r="X132" s="6">
        <v>5431.2857142857147</v>
      </c>
      <c r="Z132" s="8"/>
      <c r="AA132" s="19" t="s">
        <v>19</v>
      </c>
      <c r="AB132" s="19" t="s">
        <v>15</v>
      </c>
      <c r="AC132">
        <v>4110.5714285714284</v>
      </c>
      <c r="AE132" s="8"/>
      <c r="AF132" s="19" t="s">
        <v>19</v>
      </c>
      <c r="AG132" s="19" t="s">
        <v>15</v>
      </c>
      <c r="AH132" s="6">
        <v>2559.5714285714284</v>
      </c>
      <c r="AJ132" s="115"/>
      <c r="AK132" s="120" t="s">
        <v>19</v>
      </c>
      <c r="AL132" s="120" t="s">
        <v>64</v>
      </c>
      <c r="AM132" s="115">
        <v>23378.571428571428</v>
      </c>
      <c r="AO132" s="115"/>
      <c r="AP132" s="120" t="s">
        <v>19</v>
      </c>
      <c r="AQ132" s="120" t="s">
        <v>64</v>
      </c>
      <c r="AR132" s="117">
        <v>19811</v>
      </c>
    </row>
    <row r="133" spans="1:70" x14ac:dyDescent="0.2">
      <c r="B133" s="19" t="s">
        <v>71</v>
      </c>
      <c r="C133" s="19" t="s">
        <v>17</v>
      </c>
      <c r="D133" s="6">
        <v>833.01828466428879</v>
      </c>
      <c r="G133" s="19" t="s">
        <v>71</v>
      </c>
      <c r="H133" s="19" t="s">
        <v>17</v>
      </c>
      <c r="I133" s="6">
        <v>635.33211626611762</v>
      </c>
      <c r="L133" s="19" t="s">
        <v>71</v>
      </c>
      <c r="M133" s="19" t="s">
        <v>17</v>
      </c>
      <c r="N133" s="6">
        <v>355.26122179923567</v>
      </c>
      <c r="Q133" s="19" t="s">
        <v>71</v>
      </c>
      <c r="R133" s="19" t="s">
        <v>17</v>
      </c>
      <c r="S133" s="6">
        <v>1944.7488188077064</v>
      </c>
      <c r="V133" s="19" t="s">
        <v>71</v>
      </c>
      <c r="W133" s="19" t="s">
        <v>17</v>
      </c>
      <c r="X133" s="6">
        <v>1858.6431266138327</v>
      </c>
      <c r="AA133" s="19" t="s">
        <v>71</v>
      </c>
      <c r="AB133" s="19" t="s">
        <v>17</v>
      </c>
      <c r="AC133">
        <v>1505.4325118114887</v>
      </c>
      <c r="AF133" s="19" t="s">
        <v>71</v>
      </c>
      <c r="AG133" s="19" t="s">
        <v>17</v>
      </c>
      <c r="AH133" s="6">
        <v>541.17515428837612</v>
      </c>
      <c r="AJ133" s="115"/>
      <c r="AK133" s="120" t="s">
        <v>71</v>
      </c>
      <c r="AL133" s="120" t="s">
        <v>66</v>
      </c>
      <c r="AM133" s="115">
        <v>2332.4683620285073</v>
      </c>
      <c r="AO133" s="115"/>
      <c r="AP133" s="120" t="s">
        <v>71</v>
      </c>
      <c r="AQ133" s="120" t="s">
        <v>66</v>
      </c>
      <c r="AR133" s="6">
        <v>2075.3531082226764</v>
      </c>
    </row>
    <row r="140" spans="1:70" ht="34" x14ac:dyDescent="0.4">
      <c r="A140" s="21" t="s">
        <v>21</v>
      </c>
      <c r="C140" s="7"/>
      <c r="F140" s="22"/>
      <c r="G140" s="22"/>
      <c r="H140" s="8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1:70" s="24" customFormat="1" ht="24" x14ac:dyDescent="0.3">
      <c r="A141" s="23" t="s">
        <v>72</v>
      </c>
    </row>
    <row r="142" spans="1:70" s="26" customFormat="1" x14ac:dyDescent="0.2">
      <c r="A142" s="125"/>
      <c r="B142" s="126"/>
      <c r="C142" s="127"/>
      <c r="D142" s="127"/>
      <c r="E142" s="127"/>
      <c r="F142" s="127"/>
      <c r="G142" s="127"/>
      <c r="H142" s="127"/>
      <c r="I142" s="128"/>
    </row>
    <row r="143" spans="1:70" s="26" customFormat="1" ht="24" x14ac:dyDescent="0.2">
      <c r="A143" s="129" t="s">
        <v>73</v>
      </c>
      <c r="B143" s="129"/>
      <c r="C143" s="130"/>
      <c r="D143" s="131"/>
      <c r="E143" s="131"/>
      <c r="F143" s="132"/>
      <c r="G143" s="132"/>
      <c r="H143" s="131"/>
      <c r="I143" s="133"/>
      <c r="M143" s="134" t="s">
        <v>74</v>
      </c>
      <c r="N143" s="134"/>
      <c r="Y143" s="134" t="s">
        <v>75</v>
      </c>
      <c r="Z143" s="134"/>
      <c r="AJ143" s="134" t="s">
        <v>76</v>
      </c>
      <c r="AK143" s="134"/>
      <c r="AU143" s="134" t="s">
        <v>77</v>
      </c>
      <c r="AV143" s="134"/>
      <c r="BF143" s="134" t="s">
        <v>78</v>
      </c>
      <c r="BG143" s="134"/>
      <c r="BQ143" s="134" t="s">
        <v>79</v>
      </c>
      <c r="BR143" s="134"/>
    </row>
    <row r="144" spans="1:70" s="26" customFormat="1" x14ac:dyDescent="0.2">
      <c r="A144" s="135"/>
      <c r="B144" s="136"/>
      <c r="C144" s="137"/>
      <c r="D144" s="138"/>
      <c r="E144" s="138"/>
      <c r="F144" s="139"/>
      <c r="G144" s="139"/>
      <c r="H144" s="138"/>
      <c r="I144" s="86"/>
    </row>
    <row r="145" spans="1:77" s="26" customFormat="1" x14ac:dyDescent="0.2">
      <c r="A145" s="140" t="s">
        <v>23</v>
      </c>
      <c r="B145" s="140"/>
      <c r="C145" s="140"/>
      <c r="D145" s="140"/>
      <c r="E145" s="140"/>
      <c r="F145" s="140"/>
      <c r="G145" s="140"/>
      <c r="H145" s="140"/>
      <c r="I145" s="140"/>
      <c r="J145" s="140"/>
      <c r="M145" s="140" t="s">
        <v>23</v>
      </c>
      <c r="N145" s="140"/>
      <c r="O145" s="140"/>
      <c r="P145" s="140"/>
      <c r="Q145" s="140"/>
      <c r="R145" s="140"/>
      <c r="S145" s="140"/>
      <c r="T145" s="140"/>
      <c r="U145" s="140"/>
      <c r="V145" s="140"/>
      <c r="Y145" s="140" t="s">
        <v>46</v>
      </c>
      <c r="Z145" s="140"/>
      <c r="AA145" s="140"/>
      <c r="AB145" s="140"/>
      <c r="AC145" s="140"/>
      <c r="AD145" s="140"/>
      <c r="AE145" s="140"/>
      <c r="AF145" s="140"/>
      <c r="AG145" s="140"/>
      <c r="AJ145" s="140" t="s">
        <v>46</v>
      </c>
      <c r="AK145" s="140"/>
      <c r="AL145" s="140"/>
      <c r="AM145" s="140"/>
      <c r="AN145" s="140"/>
      <c r="AO145" s="140"/>
      <c r="AP145" s="140"/>
      <c r="AQ145" s="140"/>
      <c r="AR145" s="140"/>
      <c r="AU145" s="140" t="s">
        <v>46</v>
      </c>
      <c r="AV145" s="140"/>
      <c r="AW145" s="140"/>
      <c r="AX145" s="140"/>
      <c r="AY145" s="140"/>
      <c r="AZ145" s="140"/>
      <c r="BA145" s="140"/>
      <c r="BB145" s="140"/>
      <c r="BC145" s="140"/>
      <c r="BQ145" s="140" t="s">
        <v>46</v>
      </c>
      <c r="BR145" s="140"/>
      <c r="BS145" s="140"/>
      <c r="BT145" s="140"/>
      <c r="BU145" s="140"/>
      <c r="BV145" s="140"/>
      <c r="BW145" s="140"/>
      <c r="BX145" s="140"/>
      <c r="BY145" s="140"/>
    </row>
    <row r="146" spans="1:77" s="26" customFormat="1" ht="17" thickBot="1" x14ac:dyDescent="0.25">
      <c r="A146" s="141" t="s">
        <v>24</v>
      </c>
      <c r="B146" s="141" t="s">
        <v>25</v>
      </c>
      <c r="C146"/>
      <c r="D146"/>
      <c r="E146"/>
      <c r="F146"/>
      <c r="G146"/>
      <c r="H146"/>
      <c r="I146"/>
      <c r="J146"/>
      <c r="M146" s="141" t="s">
        <v>24</v>
      </c>
      <c r="N146" s="141" t="s">
        <v>25</v>
      </c>
      <c r="O146"/>
      <c r="P146"/>
      <c r="Q146"/>
      <c r="R146"/>
      <c r="S146"/>
      <c r="T146"/>
      <c r="U146"/>
      <c r="V146"/>
      <c r="Y146" s="141" t="s">
        <v>80</v>
      </c>
      <c r="Z146" s="141" t="s">
        <v>81</v>
      </c>
      <c r="AA146"/>
      <c r="AB146"/>
      <c r="AC146"/>
      <c r="AD146"/>
      <c r="AE146"/>
      <c r="AF146"/>
      <c r="AG146"/>
      <c r="AJ146" s="141" t="s">
        <v>80</v>
      </c>
      <c r="AK146" s="141" t="s">
        <v>82</v>
      </c>
      <c r="AL146"/>
      <c r="AM146"/>
      <c r="AN146"/>
      <c r="AO146"/>
      <c r="AP146"/>
      <c r="AQ146"/>
      <c r="AR146"/>
      <c r="AU146" s="141" t="s">
        <v>80</v>
      </c>
      <c r="AV146" s="141" t="s">
        <v>83</v>
      </c>
      <c r="AW146"/>
      <c r="AX146"/>
      <c r="AY146"/>
      <c r="AZ146"/>
      <c r="BA146"/>
      <c r="BB146"/>
      <c r="BC146"/>
      <c r="BF146" s="140" t="s">
        <v>46</v>
      </c>
      <c r="BG146" s="140"/>
      <c r="BH146" s="140"/>
      <c r="BI146" s="140"/>
      <c r="BJ146" s="140"/>
      <c r="BK146" s="140"/>
      <c r="BL146" s="140"/>
      <c r="BM146" s="140"/>
      <c r="BN146" s="140"/>
      <c r="BQ146" s="141" t="s">
        <v>80</v>
      </c>
      <c r="BR146" s="141" t="s">
        <v>84</v>
      </c>
      <c r="BS146"/>
      <c r="BT146"/>
      <c r="BU146"/>
      <c r="BV146"/>
      <c r="BW146"/>
      <c r="BX146"/>
      <c r="BY146"/>
    </row>
    <row r="147" spans="1:77" s="26" customFormat="1" ht="36" thickTop="1" thickBot="1" x14ac:dyDescent="0.25">
      <c r="A147" s="142" t="s">
        <v>26</v>
      </c>
      <c r="B147" s="143"/>
      <c r="C147" s="144" t="s">
        <v>27</v>
      </c>
      <c r="D147" s="145" t="s">
        <v>28</v>
      </c>
      <c r="E147" s="145" t="s">
        <v>29</v>
      </c>
      <c r="F147" s="145" t="s">
        <v>30</v>
      </c>
      <c r="G147" s="145" t="s">
        <v>31</v>
      </c>
      <c r="H147" s="145" t="s">
        <v>32</v>
      </c>
      <c r="I147" s="145" t="s">
        <v>33</v>
      </c>
      <c r="J147" s="146" t="s">
        <v>34</v>
      </c>
      <c r="M147" s="142" t="s">
        <v>26</v>
      </c>
      <c r="N147" s="143"/>
      <c r="O147" s="144" t="s">
        <v>27</v>
      </c>
      <c r="P147" s="145" t="s">
        <v>28</v>
      </c>
      <c r="Q147" s="145" t="s">
        <v>29</v>
      </c>
      <c r="R147" s="145" t="s">
        <v>30</v>
      </c>
      <c r="S147" s="145" t="s">
        <v>31</v>
      </c>
      <c r="T147" s="145" t="s">
        <v>32</v>
      </c>
      <c r="U147" s="145" t="s">
        <v>33</v>
      </c>
      <c r="V147" s="146" t="s">
        <v>34</v>
      </c>
      <c r="Y147" s="147" t="s">
        <v>26</v>
      </c>
      <c r="Z147" s="144" t="s">
        <v>27</v>
      </c>
      <c r="AA147" s="145" t="s">
        <v>28</v>
      </c>
      <c r="AB147" s="145" t="s">
        <v>29</v>
      </c>
      <c r="AC147" s="145" t="s">
        <v>30</v>
      </c>
      <c r="AD147" s="145" t="s">
        <v>31</v>
      </c>
      <c r="AE147" s="145" t="s">
        <v>32</v>
      </c>
      <c r="AF147" s="145" t="s">
        <v>33</v>
      </c>
      <c r="AG147" s="146" t="s">
        <v>85</v>
      </c>
      <c r="AJ147" s="147" t="s">
        <v>26</v>
      </c>
      <c r="AK147" s="144" t="s">
        <v>27</v>
      </c>
      <c r="AL147" s="145" t="s">
        <v>28</v>
      </c>
      <c r="AM147" s="145" t="s">
        <v>29</v>
      </c>
      <c r="AN147" s="145" t="s">
        <v>30</v>
      </c>
      <c r="AO147" s="145" t="s">
        <v>31</v>
      </c>
      <c r="AP147" s="145" t="s">
        <v>32</v>
      </c>
      <c r="AQ147" s="145" t="s">
        <v>33</v>
      </c>
      <c r="AR147" s="146" t="s">
        <v>85</v>
      </c>
      <c r="AU147" s="147" t="s">
        <v>26</v>
      </c>
      <c r="AV147" s="144" t="s">
        <v>27</v>
      </c>
      <c r="AW147" s="145" t="s">
        <v>28</v>
      </c>
      <c r="AX147" s="145" t="s">
        <v>29</v>
      </c>
      <c r="AY147" s="145" t="s">
        <v>30</v>
      </c>
      <c r="AZ147" s="145" t="s">
        <v>31</v>
      </c>
      <c r="BA147" s="145" t="s">
        <v>32</v>
      </c>
      <c r="BB147" s="145" t="s">
        <v>33</v>
      </c>
      <c r="BC147" s="146" t="s">
        <v>85</v>
      </c>
      <c r="BF147" s="141" t="s">
        <v>80</v>
      </c>
      <c r="BG147" s="141" t="s">
        <v>86</v>
      </c>
      <c r="BH147"/>
      <c r="BI147"/>
      <c r="BJ147"/>
      <c r="BK147"/>
      <c r="BL147"/>
      <c r="BM147"/>
      <c r="BN147"/>
      <c r="BQ147" s="147" t="s">
        <v>26</v>
      </c>
      <c r="BR147" s="144" t="s">
        <v>27</v>
      </c>
      <c r="BS147" s="145" t="s">
        <v>28</v>
      </c>
      <c r="BT147" s="145" t="s">
        <v>29</v>
      </c>
      <c r="BU147" s="145" t="s">
        <v>30</v>
      </c>
      <c r="BV147" s="145" t="s">
        <v>31</v>
      </c>
      <c r="BW147" s="145" t="s">
        <v>32</v>
      </c>
      <c r="BX147" s="145" t="s">
        <v>33</v>
      </c>
      <c r="BY147" s="146" t="s">
        <v>85</v>
      </c>
    </row>
    <row r="148" spans="1:77" s="26" customFormat="1" ht="36" thickTop="1" thickBot="1" x14ac:dyDescent="0.25">
      <c r="A148" s="148" t="s">
        <v>87</v>
      </c>
      <c r="B148" s="149" t="s">
        <v>36</v>
      </c>
      <c r="C148" s="150">
        <v>15360014.124153435</v>
      </c>
      <c r="D148" s="151">
        <v>1</v>
      </c>
      <c r="E148" s="152">
        <v>15360014.124153435</v>
      </c>
      <c r="F148" s="152">
        <v>6.0930868165218808</v>
      </c>
      <c r="G148" s="153">
        <v>1.9289266348846375E-2</v>
      </c>
      <c r="H148" s="153">
        <v>0.16426475495719375</v>
      </c>
      <c r="I148" s="152">
        <v>6.0930868165218808</v>
      </c>
      <c r="J148" s="154">
        <v>0.66693344825883338</v>
      </c>
      <c r="M148" s="148" t="s">
        <v>87</v>
      </c>
      <c r="N148" s="155" t="s">
        <v>36</v>
      </c>
      <c r="O148" s="156">
        <v>286426280.03967088</v>
      </c>
      <c r="P148" s="157">
        <v>4</v>
      </c>
      <c r="Q148" s="158">
        <v>71606570.009917721</v>
      </c>
      <c r="R148" s="158">
        <v>7.0753992284944109</v>
      </c>
      <c r="S148" s="159">
        <v>3.6485014085244859E-5</v>
      </c>
      <c r="T148" s="159">
        <v>0.18582600240208141</v>
      </c>
      <c r="U148" s="158">
        <v>28.301596913977644</v>
      </c>
      <c r="V148" s="160">
        <v>0.99401128086537827</v>
      </c>
      <c r="Y148" s="161" t="s">
        <v>88</v>
      </c>
      <c r="Z148" s="162" t="s">
        <v>89</v>
      </c>
      <c r="AA148" s="163">
        <v>3</v>
      </c>
      <c r="AB148" s="164">
        <v>1327331077.016016</v>
      </c>
      <c r="AC148" s="164">
        <v>57.557004692587405</v>
      </c>
      <c r="AD148" s="165">
        <v>8.9557141342407888E-13</v>
      </c>
      <c r="AE148" s="165">
        <v>0.84779375631642839</v>
      </c>
      <c r="AF148" s="164">
        <v>172.67101407776221</v>
      </c>
      <c r="AG148" s="166">
        <v>1</v>
      </c>
      <c r="AJ148" s="161" t="s">
        <v>88</v>
      </c>
      <c r="AK148" s="162" t="s">
        <v>90</v>
      </c>
      <c r="AL148" s="163">
        <v>3</v>
      </c>
      <c r="AM148" s="164">
        <v>1240418679.4229434</v>
      </c>
      <c r="AN148" s="164">
        <v>30.305862715799638</v>
      </c>
      <c r="AO148" s="165">
        <v>2.4026912910840325E-9</v>
      </c>
      <c r="AP148" s="165">
        <v>0.74572987809994351</v>
      </c>
      <c r="AQ148" s="164">
        <v>90.917588147398916</v>
      </c>
      <c r="AR148" s="167">
        <v>0.99999999985180699</v>
      </c>
      <c r="AU148" s="161" t="s">
        <v>88</v>
      </c>
      <c r="AV148" s="162" t="s">
        <v>91</v>
      </c>
      <c r="AW148" s="163">
        <v>3</v>
      </c>
      <c r="AX148" s="164">
        <v>1988837727.9441555</v>
      </c>
      <c r="AY148" s="164">
        <v>76.550343554866501</v>
      </c>
      <c r="AZ148" s="165">
        <v>1.9923372442612124E-14</v>
      </c>
      <c r="BA148" s="165">
        <v>0.88106703464414771</v>
      </c>
      <c r="BB148" s="164">
        <v>229.65103066459949</v>
      </c>
      <c r="BC148" s="166">
        <v>1</v>
      </c>
      <c r="BF148" s="147" t="s">
        <v>26</v>
      </c>
      <c r="BG148" s="144" t="s">
        <v>27</v>
      </c>
      <c r="BH148" s="145" t="s">
        <v>28</v>
      </c>
      <c r="BI148" s="145" t="s">
        <v>29</v>
      </c>
      <c r="BJ148" s="145" t="s">
        <v>30</v>
      </c>
      <c r="BK148" s="145" t="s">
        <v>31</v>
      </c>
      <c r="BL148" s="145" t="s">
        <v>32</v>
      </c>
      <c r="BM148" s="145" t="s">
        <v>33</v>
      </c>
      <c r="BN148" s="146" t="s">
        <v>85</v>
      </c>
      <c r="BQ148" s="161" t="s">
        <v>88</v>
      </c>
      <c r="BR148" s="162" t="s">
        <v>92</v>
      </c>
      <c r="BS148" s="163">
        <v>3</v>
      </c>
      <c r="BT148" s="164">
        <v>2161434110.8445888</v>
      </c>
      <c r="BU148" s="164">
        <v>99.577421525454753</v>
      </c>
      <c r="BV148" s="165">
        <v>5.2775354266704889E-16</v>
      </c>
      <c r="BW148" s="165">
        <v>0.90598432931691297</v>
      </c>
      <c r="BX148" s="164">
        <v>298.73226457636429</v>
      </c>
      <c r="BY148" s="166">
        <v>1</v>
      </c>
    </row>
    <row r="149" spans="1:77" ht="19" thickTop="1" x14ac:dyDescent="0.2">
      <c r="A149" s="168"/>
      <c r="B149" s="169" t="s">
        <v>37</v>
      </c>
      <c r="C149" s="170">
        <v>15360014.124153435</v>
      </c>
      <c r="D149" s="171">
        <v>1</v>
      </c>
      <c r="E149" s="171">
        <v>15360014.124153435</v>
      </c>
      <c r="F149" s="171">
        <v>6.0930868165218808</v>
      </c>
      <c r="G149" s="172">
        <v>1.9289266348846375E-2</v>
      </c>
      <c r="H149" s="172">
        <v>0.16426475495719375</v>
      </c>
      <c r="I149" s="171">
        <v>6.0930868165218808</v>
      </c>
      <c r="J149" s="173">
        <v>0.66693344825883338</v>
      </c>
      <c r="M149" s="174"/>
      <c r="N149" s="175" t="s">
        <v>37</v>
      </c>
      <c r="O149" s="176">
        <v>286426280.03967088</v>
      </c>
      <c r="P149" s="177">
        <v>3.4313060024638684</v>
      </c>
      <c r="Q149" s="177">
        <v>83474420.478383705</v>
      </c>
      <c r="R149" s="177">
        <v>7.0753992284944101</v>
      </c>
      <c r="S149" s="178">
        <v>1.0778053636025939E-4</v>
      </c>
      <c r="T149" s="178">
        <v>0.18582600240208141</v>
      </c>
      <c r="U149" s="177">
        <v>24.277859842561096</v>
      </c>
      <c r="V149" s="179">
        <v>0.98709697111698802</v>
      </c>
      <c r="Y149" s="180" t="s">
        <v>49</v>
      </c>
      <c r="Z149" s="176">
        <v>5633237009.8904028</v>
      </c>
      <c r="AA149" s="181">
        <v>1</v>
      </c>
      <c r="AB149" s="177">
        <v>5633237009.8904028</v>
      </c>
      <c r="AC149" s="177">
        <v>244.27383237468391</v>
      </c>
      <c r="AD149" s="178">
        <v>2.9977530482036895E-16</v>
      </c>
      <c r="AE149" s="178">
        <v>0.88738486425471441</v>
      </c>
      <c r="AF149" s="177">
        <v>244.27383237468391</v>
      </c>
      <c r="AG149" s="182">
        <v>1</v>
      </c>
      <c r="AJ149" s="180" t="s">
        <v>49</v>
      </c>
      <c r="AK149" s="176">
        <v>7708721048.4042883</v>
      </c>
      <c r="AL149" s="181">
        <v>1</v>
      </c>
      <c r="AM149" s="177">
        <v>7708721048.4042883</v>
      </c>
      <c r="AN149" s="177">
        <v>188.33918392459051</v>
      </c>
      <c r="AO149" s="178">
        <v>1.0292206095177322E-14</v>
      </c>
      <c r="AP149" s="178">
        <v>0.85866638397515926</v>
      </c>
      <c r="AQ149" s="177">
        <v>188.33918392459051</v>
      </c>
      <c r="AR149" s="182">
        <v>1</v>
      </c>
      <c r="AU149" s="180" t="s">
        <v>49</v>
      </c>
      <c r="AV149" s="176">
        <v>9542253190.3090668</v>
      </c>
      <c r="AW149" s="181">
        <v>1</v>
      </c>
      <c r="AX149" s="177">
        <v>9542253190.3090668</v>
      </c>
      <c r="AY149" s="177">
        <v>367.28122648837376</v>
      </c>
      <c r="AZ149" s="178">
        <v>9.6031242447402675E-19</v>
      </c>
      <c r="BA149" s="178">
        <v>0.92216555052487537</v>
      </c>
      <c r="BB149" s="177">
        <v>367.2812264883737</v>
      </c>
      <c r="BC149" s="182">
        <v>1</v>
      </c>
      <c r="BF149" s="161" t="s">
        <v>88</v>
      </c>
      <c r="BG149" s="162" t="s">
        <v>93</v>
      </c>
      <c r="BH149" s="163">
        <v>3</v>
      </c>
      <c r="BI149" s="164">
        <v>1853942509.0251093</v>
      </c>
      <c r="BJ149" s="164">
        <v>77.400514542985547</v>
      </c>
      <c r="BK149" s="165">
        <v>1.7142657588684476E-14</v>
      </c>
      <c r="BL149" s="165">
        <v>0.88221953574975365</v>
      </c>
      <c r="BM149" s="164">
        <v>232.20154362895667</v>
      </c>
      <c r="BN149" s="166">
        <v>1</v>
      </c>
      <c r="BQ149" s="180" t="s">
        <v>49</v>
      </c>
      <c r="BR149" s="176">
        <v>8411484368.728549</v>
      </c>
      <c r="BS149" s="181">
        <v>1</v>
      </c>
      <c r="BT149" s="177">
        <v>8411484368.728549</v>
      </c>
      <c r="BU149" s="177">
        <v>387.5176765450247</v>
      </c>
      <c r="BV149" s="178">
        <v>4.445943628007284E-19</v>
      </c>
      <c r="BW149" s="178">
        <v>0.92592905452425978</v>
      </c>
      <c r="BX149" s="177">
        <v>387.5176765450247</v>
      </c>
      <c r="BY149" s="182">
        <v>1</v>
      </c>
    </row>
    <row r="150" spans="1:77" x14ac:dyDescent="0.2">
      <c r="A150" s="174"/>
      <c r="B150" s="175" t="s">
        <v>38</v>
      </c>
      <c r="C150" s="176">
        <v>15360014.124153435</v>
      </c>
      <c r="D150" s="177">
        <v>1</v>
      </c>
      <c r="E150" s="177">
        <v>15360014.124153435</v>
      </c>
      <c r="F150" s="177">
        <v>6.0930868165218808</v>
      </c>
      <c r="G150" s="178">
        <v>1.9289266348846375E-2</v>
      </c>
      <c r="H150" s="178">
        <v>0.16426475495719375</v>
      </c>
      <c r="I150" s="177">
        <v>6.0930868165218808</v>
      </c>
      <c r="J150" s="179">
        <v>0.66693344825883338</v>
      </c>
      <c r="M150" s="174"/>
      <c r="N150" s="175" t="s">
        <v>38</v>
      </c>
      <c r="O150" s="176">
        <v>286426280.03967088</v>
      </c>
      <c r="P150" s="177">
        <v>4</v>
      </c>
      <c r="Q150" s="177">
        <v>71606570.009917721</v>
      </c>
      <c r="R150" s="177">
        <v>7.0753992284944109</v>
      </c>
      <c r="S150" s="178">
        <v>3.6485014085244859E-5</v>
      </c>
      <c r="T150" s="178">
        <v>0.18582600240208141</v>
      </c>
      <c r="U150" s="177">
        <v>28.301596913977644</v>
      </c>
      <c r="V150" s="179">
        <v>0.99401128086537827</v>
      </c>
      <c r="Y150" s="180" t="s">
        <v>44</v>
      </c>
      <c r="Z150" s="183">
        <v>308364724.21504283</v>
      </c>
      <c r="AA150" s="184">
        <v>1</v>
      </c>
      <c r="AB150" s="185">
        <v>308364724.21504283</v>
      </c>
      <c r="AC150" s="185">
        <v>13.371607269660485</v>
      </c>
      <c r="AD150" s="186">
        <v>9.3881916343293496E-4</v>
      </c>
      <c r="AE150" s="186">
        <v>0.30135503517817014</v>
      </c>
      <c r="AF150" s="185">
        <v>13.371607269660487</v>
      </c>
      <c r="AG150" s="187">
        <v>0.94309540719087803</v>
      </c>
      <c r="AJ150" s="180" t="s">
        <v>44</v>
      </c>
      <c r="AK150" s="188">
        <v>167736181.1360946</v>
      </c>
      <c r="AL150" s="189">
        <v>1</v>
      </c>
      <c r="AM150" s="190">
        <v>167736181.1360946</v>
      </c>
      <c r="AN150" s="190">
        <v>4.0981240949610935</v>
      </c>
      <c r="AO150" s="191">
        <v>5.161990756330255E-2</v>
      </c>
      <c r="AP150" s="191">
        <v>0.11676191251342249</v>
      </c>
      <c r="AQ150" s="190">
        <v>4.0981240949610926</v>
      </c>
      <c r="AR150" s="192">
        <v>0.50065980845033442</v>
      </c>
      <c r="AU150" s="193" t="s">
        <v>44</v>
      </c>
      <c r="AV150" s="183">
        <v>211749916.52160737</v>
      </c>
      <c r="AW150" s="184">
        <v>1</v>
      </c>
      <c r="AX150" s="185">
        <v>211749916.52160737</v>
      </c>
      <c r="AY150" s="185">
        <v>8.1502520943219423</v>
      </c>
      <c r="AZ150" s="186">
        <v>7.6121521130765799E-3</v>
      </c>
      <c r="BA150" s="186">
        <v>0.20817878962020767</v>
      </c>
      <c r="BB150" s="185">
        <v>8.1502520943219423</v>
      </c>
      <c r="BC150" s="187">
        <v>0.78973105678498434</v>
      </c>
      <c r="BF150" s="180" t="s">
        <v>49</v>
      </c>
      <c r="BG150" s="176">
        <v>8429438507.8312569</v>
      </c>
      <c r="BH150" s="181">
        <v>1</v>
      </c>
      <c r="BI150" s="177">
        <v>8429438507.8312569</v>
      </c>
      <c r="BJ150" s="177">
        <v>351.92185013206313</v>
      </c>
      <c r="BK150" s="178">
        <v>1.769441488282825E-18</v>
      </c>
      <c r="BL150" s="178">
        <v>0.91904353332329125</v>
      </c>
      <c r="BM150" s="177">
        <v>351.92185013206313</v>
      </c>
      <c r="BN150" s="182">
        <v>1</v>
      </c>
      <c r="BQ150" s="193" t="s">
        <v>44</v>
      </c>
      <c r="BR150" s="183">
        <v>261673178.24976486</v>
      </c>
      <c r="BS150" s="184">
        <v>1</v>
      </c>
      <c r="BT150" s="185">
        <v>261673178.24976486</v>
      </c>
      <c r="BU150" s="185">
        <v>12.055301728490127</v>
      </c>
      <c r="BV150" s="186">
        <v>1.5442740628882326E-3</v>
      </c>
      <c r="BW150" s="186">
        <v>0.27999575533140469</v>
      </c>
      <c r="BX150" s="185">
        <v>12.055301728490129</v>
      </c>
      <c r="BY150" s="187">
        <v>0.91964492470366921</v>
      </c>
    </row>
    <row r="151" spans="1:77" x14ac:dyDescent="0.2">
      <c r="A151" s="174"/>
      <c r="B151" s="175" t="s">
        <v>41</v>
      </c>
      <c r="C151" s="176">
        <v>15360014.124153435</v>
      </c>
      <c r="D151" s="177">
        <v>1</v>
      </c>
      <c r="E151" s="177">
        <v>15360014.124153435</v>
      </c>
      <c r="F151" s="177">
        <v>6.0930868165218808</v>
      </c>
      <c r="G151" s="178">
        <v>1.9289266348846375E-2</v>
      </c>
      <c r="H151" s="178">
        <v>0.16426475495719375</v>
      </c>
      <c r="I151" s="177">
        <v>6.0930868165218808</v>
      </c>
      <c r="J151" s="179">
        <v>0.66693344825883338</v>
      </c>
      <c r="M151" s="174"/>
      <c r="N151" s="175" t="s">
        <v>41</v>
      </c>
      <c r="O151" s="176">
        <v>286426280.03967088</v>
      </c>
      <c r="P151" s="177">
        <v>1</v>
      </c>
      <c r="Q151" s="177">
        <v>286426280.03967088</v>
      </c>
      <c r="R151" s="177">
        <v>7.0753992284944109</v>
      </c>
      <c r="S151" s="178">
        <v>1.2260338834227152E-2</v>
      </c>
      <c r="T151" s="178">
        <v>0.18582600240208141</v>
      </c>
      <c r="U151" s="177">
        <v>7.0753992284944109</v>
      </c>
      <c r="V151" s="179">
        <v>0.73133608028968478</v>
      </c>
      <c r="Y151" s="180" t="s">
        <v>94</v>
      </c>
      <c r="Z151" s="183">
        <v>3213830626.9585233</v>
      </c>
      <c r="AA151" s="184">
        <v>1</v>
      </c>
      <c r="AB151" s="185">
        <v>3213830626.9585233</v>
      </c>
      <c r="AC151" s="185">
        <v>139.3612096334582</v>
      </c>
      <c r="AD151" s="186">
        <v>5.2887035299492004E-13</v>
      </c>
      <c r="AE151" s="186">
        <v>0.81803369401580173</v>
      </c>
      <c r="AF151" s="185">
        <v>139.3612096334582</v>
      </c>
      <c r="AG151" s="194">
        <v>1</v>
      </c>
      <c r="AJ151" s="180" t="s">
        <v>94</v>
      </c>
      <c r="AK151" s="183">
        <v>3249105493.1890349</v>
      </c>
      <c r="AL151" s="184">
        <v>1</v>
      </c>
      <c r="AM151" s="185">
        <v>3249105493.1890349</v>
      </c>
      <c r="AN151" s="185">
        <v>79.382023714400447</v>
      </c>
      <c r="AO151" s="186">
        <v>4.6829851450134598E-10</v>
      </c>
      <c r="AP151" s="186">
        <v>0.71915716928502249</v>
      </c>
      <c r="AQ151" s="185">
        <v>79.382023714400432</v>
      </c>
      <c r="AR151" s="187">
        <v>0.99999999998571898</v>
      </c>
      <c r="AU151" s="193" t="s">
        <v>94</v>
      </c>
      <c r="AV151" s="183">
        <v>5099132855.0938148</v>
      </c>
      <c r="AW151" s="184">
        <v>1</v>
      </c>
      <c r="AX151" s="185">
        <v>5099132855.0938148</v>
      </c>
      <c r="AY151" s="185">
        <v>196.26557079286218</v>
      </c>
      <c r="AZ151" s="186">
        <v>5.9208074468844898E-15</v>
      </c>
      <c r="BA151" s="186">
        <v>0.8635957048317956</v>
      </c>
      <c r="BB151" s="185">
        <v>196.26557079286218</v>
      </c>
      <c r="BC151" s="194">
        <v>1</v>
      </c>
      <c r="BF151" s="193" t="s">
        <v>44</v>
      </c>
      <c r="BG151" s="183">
        <v>235489551.9231253</v>
      </c>
      <c r="BH151" s="184">
        <v>1</v>
      </c>
      <c r="BI151" s="185">
        <v>235489551.9231253</v>
      </c>
      <c r="BJ151" s="185">
        <v>9.8314874380498658</v>
      </c>
      <c r="BK151" s="186">
        <v>3.7398298182577004E-3</v>
      </c>
      <c r="BL151" s="186">
        <v>0.24078200562657295</v>
      </c>
      <c r="BM151" s="185">
        <v>9.831487438049864</v>
      </c>
      <c r="BN151" s="187">
        <v>0.85927624909832334</v>
      </c>
      <c r="BQ151" s="193" t="s">
        <v>94</v>
      </c>
      <c r="BR151" s="183">
        <v>5752780667.1481724</v>
      </c>
      <c r="BS151" s="184">
        <v>1</v>
      </c>
      <c r="BT151" s="185">
        <v>5752780667.1481724</v>
      </c>
      <c r="BU151" s="185">
        <v>265.03100999560803</v>
      </c>
      <c r="BV151" s="186">
        <v>9.6745421754416071E-17</v>
      </c>
      <c r="BW151" s="186">
        <v>0.89528124097384287</v>
      </c>
      <c r="BX151" s="185">
        <v>265.03100999560803</v>
      </c>
      <c r="BY151" s="194">
        <v>1</v>
      </c>
    </row>
    <row r="152" spans="1:77" x14ac:dyDescent="0.2">
      <c r="A152" s="174" t="s">
        <v>95</v>
      </c>
      <c r="B152" s="169" t="s">
        <v>36</v>
      </c>
      <c r="C152" s="195">
        <v>1444011.0046516154</v>
      </c>
      <c r="D152" s="196">
        <v>1</v>
      </c>
      <c r="E152" s="197">
        <v>1444011.0046516154</v>
      </c>
      <c r="F152" s="198">
        <v>0.57281746906207365</v>
      </c>
      <c r="G152" s="198">
        <v>0.45485563782416127</v>
      </c>
      <c r="H152" s="198">
        <v>1.8142741604336463E-2</v>
      </c>
      <c r="I152" s="198">
        <v>0.57281746906207365</v>
      </c>
      <c r="J152" s="199">
        <v>0.11356951055851772</v>
      </c>
      <c r="M152" s="174" t="s">
        <v>95</v>
      </c>
      <c r="N152" s="200" t="s">
        <v>36</v>
      </c>
      <c r="O152" s="201">
        <v>11954041.789459016</v>
      </c>
      <c r="P152" s="202">
        <v>4</v>
      </c>
      <c r="Q152" s="203">
        <v>2988510.447364754</v>
      </c>
      <c r="R152" s="204">
        <v>0.29529279939960029</v>
      </c>
      <c r="S152" s="204">
        <v>0.88055940737936933</v>
      </c>
      <c r="T152" s="204">
        <v>9.4356937732586257E-3</v>
      </c>
      <c r="U152" s="203">
        <v>1.1811711975984014</v>
      </c>
      <c r="V152" s="205">
        <v>0.11400877822450828</v>
      </c>
      <c r="Y152" s="180" t="s">
        <v>96</v>
      </c>
      <c r="Z152" s="183">
        <v>233908492.23684165</v>
      </c>
      <c r="AA152" s="184">
        <v>1</v>
      </c>
      <c r="AB152" s="185">
        <v>233908492.23684165</v>
      </c>
      <c r="AC152" s="185">
        <v>10.142964644192904</v>
      </c>
      <c r="AD152" s="186">
        <v>3.2922310956083152E-3</v>
      </c>
      <c r="AE152" s="186">
        <v>0.24652974650489914</v>
      </c>
      <c r="AF152" s="185">
        <v>10.142964644192904</v>
      </c>
      <c r="AG152" s="187">
        <v>0.86965410344970295</v>
      </c>
      <c r="AJ152" s="180" t="s">
        <v>96</v>
      </c>
      <c r="AK152" s="188">
        <v>152808222.82546827</v>
      </c>
      <c r="AL152" s="189">
        <v>1</v>
      </c>
      <c r="AM152" s="190">
        <v>152808222.82546827</v>
      </c>
      <c r="AN152" s="190">
        <v>3.7334047766423093</v>
      </c>
      <c r="AO152" s="191">
        <v>6.2517675895936695E-2</v>
      </c>
      <c r="AP152" s="191">
        <v>0.10748744042372051</v>
      </c>
      <c r="AQ152" s="190">
        <v>3.7334047766423097</v>
      </c>
      <c r="AR152" s="192">
        <v>0.46511397441131064</v>
      </c>
      <c r="AU152" s="193" t="s">
        <v>96</v>
      </c>
      <c r="AV152" s="183">
        <v>389817926.78863782</v>
      </c>
      <c r="AW152" s="184">
        <v>1</v>
      </c>
      <c r="AX152" s="185">
        <v>389817926.78863782</v>
      </c>
      <c r="AY152" s="185">
        <v>15.004087965669324</v>
      </c>
      <c r="AZ152" s="186">
        <v>5.185475490377796E-4</v>
      </c>
      <c r="BA152" s="186">
        <v>0.32614684105608538</v>
      </c>
      <c r="BB152" s="185">
        <v>15.004087965669324</v>
      </c>
      <c r="BC152" s="187">
        <v>0.96335190013628624</v>
      </c>
      <c r="BF152" s="193" t="s">
        <v>94</v>
      </c>
      <c r="BG152" s="183">
        <v>4809277524.6813984</v>
      </c>
      <c r="BH152" s="184">
        <v>1</v>
      </c>
      <c r="BI152" s="185">
        <v>4809277524.6813984</v>
      </c>
      <c r="BJ152" s="185">
        <v>200.78322449496983</v>
      </c>
      <c r="BK152" s="186">
        <v>4.3577245137738421E-15</v>
      </c>
      <c r="BL152" s="186">
        <v>0.86625434145397895</v>
      </c>
      <c r="BM152" s="185">
        <v>200.7832244949698</v>
      </c>
      <c r="BN152" s="194">
        <v>1</v>
      </c>
      <c r="BQ152" s="193" t="s">
        <v>96</v>
      </c>
      <c r="BR152" s="183">
        <v>229195500.18981871</v>
      </c>
      <c r="BS152" s="184">
        <v>1</v>
      </c>
      <c r="BT152" s="185">
        <v>229195500.18981871</v>
      </c>
      <c r="BU152" s="185">
        <v>10.559052815734903</v>
      </c>
      <c r="BV152" s="186">
        <v>2.7820210550297468E-3</v>
      </c>
      <c r="BW152" s="186">
        <v>0.25407347136980662</v>
      </c>
      <c r="BX152" s="185">
        <v>10.559052815734905</v>
      </c>
      <c r="BY152" s="187">
        <v>0.88245053527662765</v>
      </c>
    </row>
    <row r="153" spans="1:77" x14ac:dyDescent="0.2">
      <c r="A153" s="168"/>
      <c r="B153" s="169" t="s">
        <v>37</v>
      </c>
      <c r="C153" s="170">
        <v>1444011.0046516154</v>
      </c>
      <c r="D153" s="171">
        <v>1</v>
      </c>
      <c r="E153" s="171">
        <v>1444011.0046516154</v>
      </c>
      <c r="F153" s="172">
        <v>0.57281746906207365</v>
      </c>
      <c r="G153" s="172">
        <v>0.45485563782416127</v>
      </c>
      <c r="H153" s="172">
        <v>1.8142741604336463E-2</v>
      </c>
      <c r="I153" s="172">
        <v>0.57281746906207365</v>
      </c>
      <c r="J153" s="173">
        <v>0.11356951055851772</v>
      </c>
      <c r="M153" s="168"/>
      <c r="N153" s="169" t="s">
        <v>37</v>
      </c>
      <c r="O153" s="170">
        <v>11954041.789459016</v>
      </c>
      <c r="P153" s="171">
        <v>3.4313060024638684</v>
      </c>
      <c r="Q153" s="171">
        <v>3483816.8851380055</v>
      </c>
      <c r="R153" s="172">
        <v>0.29529279939960024</v>
      </c>
      <c r="S153" s="172">
        <v>0.8538536185870379</v>
      </c>
      <c r="T153" s="172">
        <v>9.4356937732586257E-3</v>
      </c>
      <c r="U153" s="171">
        <v>1.0132399550642075</v>
      </c>
      <c r="V153" s="173">
        <v>0.10896556328487783</v>
      </c>
      <c r="Y153" s="206" t="s">
        <v>50</v>
      </c>
      <c r="Z153" s="170">
        <v>714895842.95194793</v>
      </c>
      <c r="AA153" s="207">
        <v>31</v>
      </c>
      <c r="AB153" s="171">
        <v>23061156.224256385</v>
      </c>
      <c r="AC153" s="208"/>
      <c r="AD153" s="208"/>
      <c r="AE153" s="208"/>
      <c r="AF153" s="208"/>
      <c r="AG153" s="209"/>
      <c r="AJ153" s="206" t="s">
        <v>50</v>
      </c>
      <c r="AK153" s="170">
        <v>1268829712.0168829</v>
      </c>
      <c r="AL153" s="207">
        <v>31</v>
      </c>
      <c r="AM153" s="171">
        <v>40929990.710222028</v>
      </c>
      <c r="AN153" s="208"/>
      <c r="AO153" s="208"/>
      <c r="AP153" s="208"/>
      <c r="AQ153" s="208"/>
      <c r="AR153" s="209"/>
      <c r="AU153" s="206" t="s">
        <v>50</v>
      </c>
      <c r="AV153" s="170">
        <v>805404217.71038961</v>
      </c>
      <c r="AW153" s="207">
        <v>31</v>
      </c>
      <c r="AX153" s="171">
        <v>25980781.21646418</v>
      </c>
      <c r="AY153" s="208"/>
      <c r="AZ153" s="208"/>
      <c r="BA153" s="208"/>
      <c r="BB153" s="208"/>
      <c r="BC153" s="209"/>
      <c r="BF153" s="193" t="s">
        <v>96</v>
      </c>
      <c r="BG153" s="183">
        <v>278855347.45446074</v>
      </c>
      <c r="BH153" s="184">
        <v>1</v>
      </c>
      <c r="BI153" s="185">
        <v>278855347.45446074</v>
      </c>
      <c r="BJ153" s="185">
        <v>11.641972321670281</v>
      </c>
      <c r="BK153" s="186">
        <v>1.8123372467430843E-3</v>
      </c>
      <c r="BL153" s="186">
        <v>0.27301674120157737</v>
      </c>
      <c r="BM153" s="185">
        <v>11.641972321670281</v>
      </c>
      <c r="BN153" s="187">
        <v>0.91062325714771464</v>
      </c>
      <c r="BQ153" s="206" t="s">
        <v>50</v>
      </c>
      <c r="BR153" s="170">
        <v>672888054.43766236</v>
      </c>
      <c r="BS153" s="207">
        <v>31</v>
      </c>
      <c r="BT153" s="171">
        <v>21706066.272182658</v>
      </c>
      <c r="BU153" s="208"/>
      <c r="BV153" s="208"/>
      <c r="BW153" s="208"/>
      <c r="BX153" s="208"/>
      <c r="BY153" s="209"/>
    </row>
    <row r="154" spans="1:77" x14ac:dyDescent="0.2">
      <c r="A154" s="174"/>
      <c r="B154" s="175" t="s">
        <v>38</v>
      </c>
      <c r="C154" s="176">
        <v>1444011.0046516154</v>
      </c>
      <c r="D154" s="177">
        <v>1</v>
      </c>
      <c r="E154" s="177">
        <v>1444011.0046516154</v>
      </c>
      <c r="F154" s="178">
        <v>0.57281746906207365</v>
      </c>
      <c r="G154" s="178">
        <v>0.45485563782416127</v>
      </c>
      <c r="H154" s="178">
        <v>1.8142741604336463E-2</v>
      </c>
      <c r="I154" s="178">
        <v>0.57281746906207365</v>
      </c>
      <c r="J154" s="179">
        <v>0.11356951055851772</v>
      </c>
      <c r="M154" s="174"/>
      <c r="N154" s="175" t="s">
        <v>38</v>
      </c>
      <c r="O154" s="176">
        <v>11954041.789459016</v>
      </c>
      <c r="P154" s="177">
        <v>4</v>
      </c>
      <c r="Q154" s="177">
        <v>2988510.447364754</v>
      </c>
      <c r="R154" s="178">
        <v>0.29529279939960029</v>
      </c>
      <c r="S154" s="178">
        <v>0.88055940737936933</v>
      </c>
      <c r="T154" s="178">
        <v>9.4356937732586257E-3</v>
      </c>
      <c r="U154" s="177">
        <v>1.1811711975984014</v>
      </c>
      <c r="V154" s="179">
        <v>0.11400877822450828</v>
      </c>
      <c r="Y154" s="180" t="s">
        <v>97</v>
      </c>
      <c r="Z154" s="176">
        <v>12648725589</v>
      </c>
      <c r="AA154" s="181">
        <v>35</v>
      </c>
      <c r="AB154" s="210"/>
      <c r="AC154" s="210"/>
      <c r="AD154" s="210"/>
      <c r="AE154" s="210"/>
      <c r="AF154" s="210"/>
      <c r="AG154" s="211"/>
      <c r="AJ154" s="180" t="s">
        <v>97</v>
      </c>
      <c r="AK154" s="176">
        <v>15400116271</v>
      </c>
      <c r="AL154" s="181">
        <v>35</v>
      </c>
      <c r="AM154" s="210"/>
      <c r="AN154" s="210"/>
      <c r="AO154" s="210"/>
      <c r="AP154" s="210"/>
      <c r="AQ154" s="210"/>
      <c r="AR154" s="211"/>
      <c r="AU154" s="180" t="s">
        <v>97</v>
      </c>
      <c r="AV154" s="176">
        <v>20072322710</v>
      </c>
      <c r="AW154" s="181">
        <v>35</v>
      </c>
      <c r="AX154" s="210"/>
      <c r="AY154" s="210"/>
      <c r="AZ154" s="210"/>
      <c r="BA154" s="210"/>
      <c r="BB154" s="210"/>
      <c r="BC154" s="211"/>
      <c r="BF154" s="206" t="s">
        <v>50</v>
      </c>
      <c r="BG154" s="170">
        <v>742530177.21038949</v>
      </c>
      <c r="BH154" s="207">
        <v>31</v>
      </c>
      <c r="BI154" s="171">
        <v>23952586.361625466</v>
      </c>
      <c r="BJ154" s="208"/>
      <c r="BK154" s="208"/>
      <c r="BL154" s="208"/>
      <c r="BM154" s="208"/>
      <c r="BN154" s="209"/>
      <c r="BQ154" s="180" t="s">
        <v>97</v>
      </c>
      <c r="BR154" s="176">
        <v>19268357323</v>
      </c>
      <c r="BS154" s="181">
        <v>35</v>
      </c>
      <c r="BT154" s="210"/>
      <c r="BU154" s="210"/>
      <c r="BV154" s="210"/>
      <c r="BW154" s="210"/>
      <c r="BX154" s="210"/>
      <c r="BY154" s="211"/>
    </row>
    <row r="155" spans="1:77" ht="17" thickBot="1" x14ac:dyDescent="0.25">
      <c r="A155" s="174"/>
      <c r="B155" s="175" t="s">
        <v>41</v>
      </c>
      <c r="C155" s="176">
        <v>1444011.0046516154</v>
      </c>
      <c r="D155" s="177">
        <v>1</v>
      </c>
      <c r="E155" s="177">
        <v>1444011.0046516154</v>
      </c>
      <c r="F155" s="178">
        <v>0.57281746906207365</v>
      </c>
      <c r="G155" s="178">
        <v>0.45485563782416127</v>
      </c>
      <c r="H155" s="178">
        <v>1.8142741604336463E-2</v>
      </c>
      <c r="I155" s="178">
        <v>0.57281746906207365</v>
      </c>
      <c r="J155" s="179">
        <v>0.11356951055851772</v>
      </c>
      <c r="M155" s="174"/>
      <c r="N155" s="175" t="s">
        <v>41</v>
      </c>
      <c r="O155" s="176">
        <v>11954041.789459016</v>
      </c>
      <c r="P155" s="177">
        <v>1</v>
      </c>
      <c r="Q155" s="177">
        <v>11954041.789459016</v>
      </c>
      <c r="R155" s="178">
        <v>0.29529279939960029</v>
      </c>
      <c r="S155" s="178">
        <v>0.59073519998922552</v>
      </c>
      <c r="T155" s="178">
        <v>9.4356937732586257E-3</v>
      </c>
      <c r="U155" s="178">
        <v>0.29529279939960035</v>
      </c>
      <c r="V155" s="179">
        <v>8.2345883245835805E-2</v>
      </c>
      <c r="Y155" s="212" t="s">
        <v>98</v>
      </c>
      <c r="Z155" s="213">
        <v>4696889073.9999962</v>
      </c>
      <c r="AA155" s="214">
        <v>34</v>
      </c>
      <c r="AB155" s="215"/>
      <c r="AC155" s="215"/>
      <c r="AD155" s="215"/>
      <c r="AE155" s="215"/>
      <c r="AF155" s="215"/>
      <c r="AG155" s="216"/>
      <c r="AJ155" s="212" t="s">
        <v>98</v>
      </c>
      <c r="AK155" s="213">
        <v>4990085750.2857132</v>
      </c>
      <c r="AL155" s="214">
        <v>34</v>
      </c>
      <c r="AM155" s="215"/>
      <c r="AN155" s="215"/>
      <c r="AO155" s="215"/>
      <c r="AP155" s="215"/>
      <c r="AQ155" s="215"/>
      <c r="AR155" s="216"/>
      <c r="AU155" s="212" t="s">
        <v>98</v>
      </c>
      <c r="AV155" s="213">
        <v>6771917401.5428553</v>
      </c>
      <c r="AW155" s="214">
        <v>34</v>
      </c>
      <c r="AX155" s="215"/>
      <c r="AY155" s="215"/>
      <c r="AZ155" s="215"/>
      <c r="BA155" s="215"/>
      <c r="BB155" s="215"/>
      <c r="BC155" s="216"/>
      <c r="BF155" s="180" t="s">
        <v>97</v>
      </c>
      <c r="BG155" s="176">
        <v>18151565825</v>
      </c>
      <c r="BH155" s="181">
        <v>35</v>
      </c>
      <c r="BI155" s="210"/>
      <c r="BJ155" s="210"/>
      <c r="BK155" s="210"/>
      <c r="BL155" s="210"/>
      <c r="BM155" s="210"/>
      <c r="BN155" s="211"/>
      <c r="BQ155" s="212" t="s">
        <v>98</v>
      </c>
      <c r="BR155" s="213">
        <v>7157190386.9714279</v>
      </c>
      <c r="BS155" s="214">
        <v>34</v>
      </c>
      <c r="BT155" s="215"/>
      <c r="BU155" s="215"/>
      <c r="BV155" s="215"/>
      <c r="BW155" s="215"/>
      <c r="BX155" s="215"/>
      <c r="BY155" s="216"/>
    </row>
    <row r="156" spans="1:77" ht="18" thickTop="1" thickBot="1" x14ac:dyDescent="0.25">
      <c r="A156" s="174" t="s">
        <v>99</v>
      </c>
      <c r="B156" s="169" t="s">
        <v>36</v>
      </c>
      <c r="C156" s="195">
        <v>700790.21134682535</v>
      </c>
      <c r="D156" s="196">
        <v>1</v>
      </c>
      <c r="E156" s="197">
        <v>700790.21134682535</v>
      </c>
      <c r="F156" s="198">
        <v>0.27799294736262248</v>
      </c>
      <c r="G156" s="198">
        <v>0.60177304767401674</v>
      </c>
      <c r="H156" s="198">
        <v>8.887812841138933E-3</v>
      </c>
      <c r="I156" s="198">
        <v>0.27799294736262248</v>
      </c>
      <c r="J156" s="199">
        <v>8.0423039450405964E-2</v>
      </c>
      <c r="M156" s="174" t="s">
        <v>99</v>
      </c>
      <c r="N156" s="217" t="s">
        <v>36</v>
      </c>
      <c r="O156" s="218">
        <v>305059095.24839258</v>
      </c>
      <c r="P156" s="219">
        <v>4</v>
      </c>
      <c r="Q156" s="220">
        <v>76264773.812098145</v>
      </c>
      <c r="R156" s="220">
        <v>7.5356733567420315</v>
      </c>
      <c r="S156" s="221">
        <v>1.8154852059409088E-5</v>
      </c>
      <c r="T156" s="221">
        <v>0.19555058210559656</v>
      </c>
      <c r="U156" s="220">
        <v>30.14269342696813</v>
      </c>
      <c r="V156" s="222">
        <v>0.99624491096097068</v>
      </c>
      <c r="BF156" s="212" t="s">
        <v>98</v>
      </c>
      <c r="BG156" s="213">
        <v>6304357704.285717</v>
      </c>
      <c r="BH156" s="214">
        <v>34</v>
      </c>
      <c r="BI156" s="215"/>
      <c r="BJ156" s="215"/>
      <c r="BK156" s="215"/>
      <c r="BL156" s="215"/>
      <c r="BM156" s="215"/>
      <c r="BN156" s="216"/>
    </row>
    <row r="157" spans="1:77" ht="17" thickTop="1" x14ac:dyDescent="0.2">
      <c r="A157" s="168"/>
      <c r="B157" s="169" t="s">
        <v>37</v>
      </c>
      <c r="C157" s="170">
        <v>700790.21134682535</v>
      </c>
      <c r="D157" s="171">
        <v>1</v>
      </c>
      <c r="E157" s="171">
        <v>700790.21134682535</v>
      </c>
      <c r="F157" s="172">
        <v>0.27799294736262248</v>
      </c>
      <c r="G157" s="172">
        <v>0.60177304767401674</v>
      </c>
      <c r="H157" s="172">
        <v>8.887812841138933E-3</v>
      </c>
      <c r="I157" s="172">
        <v>0.27799294736262248</v>
      </c>
      <c r="J157" s="173">
        <v>8.0423039450405964E-2</v>
      </c>
      <c r="M157" s="168"/>
      <c r="N157" s="169" t="s">
        <v>37</v>
      </c>
      <c r="O157" s="170">
        <v>305059095.24839258</v>
      </c>
      <c r="P157" s="171">
        <v>3.4313060024638684</v>
      </c>
      <c r="Q157" s="171">
        <v>88904660.508081526</v>
      </c>
      <c r="R157" s="171">
        <v>7.5356733567420315</v>
      </c>
      <c r="S157" s="172">
        <v>5.8809636121992198E-5</v>
      </c>
      <c r="T157" s="172">
        <v>0.19555058210559656</v>
      </c>
      <c r="U157" s="171">
        <v>25.857201221595982</v>
      </c>
      <c r="V157" s="173">
        <v>0.99129710872564425</v>
      </c>
    </row>
    <row r="158" spans="1:77" x14ac:dyDescent="0.2">
      <c r="A158" s="174"/>
      <c r="B158" s="175" t="s">
        <v>38</v>
      </c>
      <c r="C158" s="176">
        <v>700790.21134682535</v>
      </c>
      <c r="D158" s="177">
        <v>1</v>
      </c>
      <c r="E158" s="177">
        <v>700790.21134682535</v>
      </c>
      <c r="F158" s="178">
        <v>0.27799294736262248</v>
      </c>
      <c r="G158" s="178">
        <v>0.60177304767401674</v>
      </c>
      <c r="H158" s="178">
        <v>8.887812841138933E-3</v>
      </c>
      <c r="I158" s="178">
        <v>0.27799294736262248</v>
      </c>
      <c r="J158" s="179">
        <v>8.0423039450405964E-2</v>
      </c>
      <c r="M158" s="174"/>
      <c r="N158" s="175" t="s">
        <v>38</v>
      </c>
      <c r="O158" s="176">
        <v>305059095.24839258</v>
      </c>
      <c r="P158" s="177">
        <v>4</v>
      </c>
      <c r="Q158" s="177">
        <v>76264773.812098145</v>
      </c>
      <c r="R158" s="177">
        <v>7.5356733567420315</v>
      </c>
      <c r="S158" s="178">
        <v>1.8154852059409088E-5</v>
      </c>
      <c r="T158" s="178">
        <v>0.19555058210559656</v>
      </c>
      <c r="U158" s="177">
        <v>30.14269342696813</v>
      </c>
      <c r="V158" s="179">
        <v>0.99624491096097068</v>
      </c>
    </row>
    <row r="159" spans="1:77" ht="24" x14ac:dyDescent="0.2">
      <c r="A159" s="174"/>
      <c r="B159" s="175" t="s">
        <v>41</v>
      </c>
      <c r="C159" s="176">
        <v>700790.21134682535</v>
      </c>
      <c r="D159" s="177">
        <v>1</v>
      </c>
      <c r="E159" s="177">
        <v>700790.21134682535</v>
      </c>
      <c r="F159" s="178">
        <v>0.27799294736262248</v>
      </c>
      <c r="G159" s="178">
        <v>0.60177304767401674</v>
      </c>
      <c r="H159" s="178">
        <v>8.887812841138933E-3</v>
      </c>
      <c r="I159" s="178">
        <v>0.27799294736262248</v>
      </c>
      <c r="J159" s="179">
        <v>8.0423039450405964E-2</v>
      </c>
      <c r="M159" s="174"/>
      <c r="N159" s="175" t="s">
        <v>41</v>
      </c>
      <c r="O159" s="176">
        <v>305059095.24839258</v>
      </c>
      <c r="P159" s="177">
        <v>1</v>
      </c>
      <c r="Q159" s="177">
        <v>305059095.24839258</v>
      </c>
      <c r="R159" s="177">
        <v>7.5356733567420315</v>
      </c>
      <c r="S159" s="178">
        <v>9.9737678306798527E-3</v>
      </c>
      <c r="T159" s="178">
        <v>0.19555058210559656</v>
      </c>
      <c r="U159" s="177">
        <v>7.5356733567420324</v>
      </c>
      <c r="V159" s="179">
        <v>0.75781037231791237</v>
      </c>
      <c r="Y159" s="223" t="s">
        <v>100</v>
      </c>
      <c r="Z159" s="223"/>
      <c r="AA159" s="223"/>
      <c r="AB159" s="223"/>
      <c r="AU159" s="223" t="s">
        <v>101</v>
      </c>
      <c r="AV159" s="223"/>
      <c r="AW159" s="223"/>
      <c r="AX159" s="223"/>
      <c r="BF159" s="223" t="s">
        <v>102</v>
      </c>
      <c r="BG159" s="223"/>
      <c r="BH159" s="223"/>
      <c r="BI159" s="223"/>
      <c r="BQ159" s="223" t="s">
        <v>103</v>
      </c>
      <c r="BR159" s="223"/>
      <c r="BS159" s="223"/>
      <c r="BT159" s="223"/>
    </row>
    <row r="160" spans="1:77" x14ac:dyDescent="0.2">
      <c r="A160" s="174" t="s">
        <v>104</v>
      </c>
      <c r="B160" s="169" t="s">
        <v>36</v>
      </c>
      <c r="C160" s="195">
        <v>905453.52236278611</v>
      </c>
      <c r="D160" s="196">
        <v>1</v>
      </c>
      <c r="E160" s="197">
        <v>905453.52236278611</v>
      </c>
      <c r="F160" s="198">
        <v>0.35917980774552583</v>
      </c>
      <c r="G160" s="198">
        <v>0.55331733031240915</v>
      </c>
      <c r="H160" s="198">
        <v>1.1453737309060952E-2</v>
      </c>
      <c r="I160" s="198">
        <v>0.35917980774552577</v>
      </c>
      <c r="J160" s="199">
        <v>8.9472919286727182E-2</v>
      </c>
      <c r="M160" s="174" t="s">
        <v>104</v>
      </c>
      <c r="N160" s="169" t="s">
        <v>36</v>
      </c>
      <c r="O160" s="195">
        <v>28865931.426516198</v>
      </c>
      <c r="P160" s="196">
        <v>4</v>
      </c>
      <c r="Q160" s="197">
        <v>7216482.8566290494</v>
      </c>
      <c r="R160" s="198">
        <v>0.71305603981819587</v>
      </c>
      <c r="S160" s="198">
        <v>0.58451506436500744</v>
      </c>
      <c r="T160" s="198">
        <v>2.2484620811154207E-2</v>
      </c>
      <c r="U160" s="197">
        <v>2.8522241592727835</v>
      </c>
      <c r="V160" s="199">
        <v>0.22527169274491454</v>
      </c>
    </row>
    <row r="161" spans="1:77" ht="23" x14ac:dyDescent="0.25">
      <c r="A161" s="168"/>
      <c r="B161" s="169" t="s">
        <v>37</v>
      </c>
      <c r="C161" s="170">
        <v>905453.52236278611</v>
      </c>
      <c r="D161" s="171">
        <v>1</v>
      </c>
      <c r="E161" s="171">
        <v>905453.52236278611</v>
      </c>
      <c r="F161" s="172">
        <v>0.35917980774552583</v>
      </c>
      <c r="G161" s="172">
        <v>0.55331733031240915</v>
      </c>
      <c r="H161" s="172">
        <v>1.1453737309060952E-2</v>
      </c>
      <c r="I161" s="172">
        <v>0.35917980774552577</v>
      </c>
      <c r="J161" s="173">
        <v>8.9472919286727182E-2</v>
      </c>
      <c r="M161" s="168"/>
      <c r="N161" s="169" t="s">
        <v>37</v>
      </c>
      <c r="O161" s="170">
        <v>28865931.426516198</v>
      </c>
      <c r="P161" s="171">
        <v>3.4313060024638684</v>
      </c>
      <c r="Q161" s="171">
        <v>8412520.3073665984</v>
      </c>
      <c r="R161" s="172">
        <v>0.71305603981819576</v>
      </c>
      <c r="S161" s="172">
        <v>0.56422469440591416</v>
      </c>
      <c r="T161" s="172">
        <v>2.2484620811154207E-2</v>
      </c>
      <c r="U161" s="171">
        <v>2.4467134695212907</v>
      </c>
      <c r="V161" s="173">
        <v>0.20907182291186865</v>
      </c>
      <c r="Y161" s="224" t="s">
        <v>105</v>
      </c>
      <c r="AU161" s="224" t="s">
        <v>105</v>
      </c>
      <c r="BF161" s="224" t="s">
        <v>105</v>
      </c>
      <c r="BQ161" s="224" t="s">
        <v>105</v>
      </c>
    </row>
    <row r="162" spans="1:77" x14ac:dyDescent="0.2">
      <c r="A162" s="174"/>
      <c r="B162" s="175" t="s">
        <v>38</v>
      </c>
      <c r="C162" s="176">
        <v>905453.52236278611</v>
      </c>
      <c r="D162" s="177">
        <v>1</v>
      </c>
      <c r="E162" s="177">
        <v>905453.52236278611</v>
      </c>
      <c r="F162" s="178">
        <v>0.35917980774552583</v>
      </c>
      <c r="G162" s="178">
        <v>0.55331733031240915</v>
      </c>
      <c r="H162" s="178">
        <v>1.1453737309060952E-2</v>
      </c>
      <c r="I162" s="178">
        <v>0.35917980774552577</v>
      </c>
      <c r="J162" s="179">
        <v>8.9472919286727182E-2</v>
      </c>
      <c r="M162" s="174"/>
      <c r="N162" s="175" t="s">
        <v>38</v>
      </c>
      <c r="O162" s="176">
        <v>28865931.426516198</v>
      </c>
      <c r="P162" s="177">
        <v>4</v>
      </c>
      <c r="Q162" s="177">
        <v>7216482.8566290494</v>
      </c>
      <c r="R162" s="178">
        <v>0.71305603981819587</v>
      </c>
      <c r="S162" s="178">
        <v>0.58451506436500744</v>
      </c>
      <c r="T162" s="178">
        <v>2.2484620811154207E-2</v>
      </c>
      <c r="U162" s="177">
        <v>2.8522241592727835</v>
      </c>
      <c r="V162" s="179">
        <v>0.22527169274491454</v>
      </c>
    </row>
    <row r="163" spans="1:77" x14ac:dyDescent="0.2">
      <c r="A163" s="174"/>
      <c r="B163" s="175" t="s">
        <v>41</v>
      </c>
      <c r="C163" s="176">
        <v>905453.52236278611</v>
      </c>
      <c r="D163" s="177">
        <v>1</v>
      </c>
      <c r="E163" s="177">
        <v>905453.52236278611</v>
      </c>
      <c r="F163" s="178">
        <v>0.35917980774552583</v>
      </c>
      <c r="G163" s="178">
        <v>0.55331733031240915</v>
      </c>
      <c r="H163" s="178">
        <v>1.1453737309060952E-2</v>
      </c>
      <c r="I163" s="178">
        <v>0.35917980774552577</v>
      </c>
      <c r="J163" s="179">
        <v>8.9472919286727182E-2</v>
      </c>
      <c r="M163" s="174"/>
      <c r="N163" s="175" t="s">
        <v>41</v>
      </c>
      <c r="O163" s="176">
        <v>28865931.426516198</v>
      </c>
      <c r="P163" s="177">
        <v>1</v>
      </c>
      <c r="Q163" s="177">
        <v>28865931.426516198</v>
      </c>
      <c r="R163" s="178">
        <v>0.71305603981819587</v>
      </c>
      <c r="S163" s="178">
        <v>0.40490095295979012</v>
      </c>
      <c r="T163" s="178">
        <v>2.2484620811154207E-2</v>
      </c>
      <c r="U163" s="178">
        <v>0.71305603981819587</v>
      </c>
      <c r="V163" s="179">
        <v>0.12956854214705282</v>
      </c>
      <c r="Y163" s="140" t="s">
        <v>106</v>
      </c>
      <c r="Z163" s="140"/>
      <c r="AA163" s="140"/>
      <c r="AB163" s="140"/>
      <c r="AC163" s="140"/>
      <c r="AD163" s="140"/>
      <c r="AE163" s="140"/>
      <c r="AF163" s="140"/>
      <c r="AG163" s="140"/>
      <c r="AU163" s="140" t="s">
        <v>106</v>
      </c>
      <c r="AV163" s="140"/>
      <c r="AW163" s="140"/>
      <c r="AX163" s="140"/>
      <c r="AY163" s="140"/>
      <c r="AZ163" s="140"/>
      <c r="BA163" s="140"/>
      <c r="BB163" s="140"/>
      <c r="BC163" s="140"/>
      <c r="BF163" s="140" t="s">
        <v>106</v>
      </c>
      <c r="BG163" s="140"/>
      <c r="BH163" s="140"/>
      <c r="BI163" s="140"/>
      <c r="BJ163" s="140"/>
      <c r="BK163" s="140"/>
      <c r="BL163" s="140"/>
      <c r="BM163" s="140"/>
      <c r="BN163" s="140"/>
      <c r="BQ163" s="140" t="s">
        <v>106</v>
      </c>
      <c r="BR163" s="140"/>
      <c r="BS163" s="140"/>
      <c r="BT163" s="140"/>
      <c r="BU163" s="140"/>
      <c r="BV163" s="140"/>
      <c r="BW163" s="140"/>
      <c r="BX163" s="140"/>
      <c r="BY163" s="140"/>
    </row>
    <row r="164" spans="1:77" ht="17" thickBot="1" x14ac:dyDescent="0.25">
      <c r="A164" s="174" t="s">
        <v>107</v>
      </c>
      <c r="B164" s="169" t="s">
        <v>36</v>
      </c>
      <c r="C164" s="170">
        <v>78147653.592857122</v>
      </c>
      <c r="D164" s="207">
        <v>31</v>
      </c>
      <c r="E164" s="171">
        <v>2520892.0513824876</v>
      </c>
      <c r="F164" s="208"/>
      <c r="G164" s="208"/>
      <c r="H164" s="208"/>
      <c r="I164" s="208"/>
      <c r="J164" s="209"/>
      <c r="M164" s="174" t="s">
        <v>107</v>
      </c>
      <c r="N164" s="169" t="s">
        <v>36</v>
      </c>
      <c r="O164" s="170">
        <v>1254941861.8628569</v>
      </c>
      <c r="P164" s="207">
        <v>124</v>
      </c>
      <c r="Q164" s="171">
        <v>10120498.885990782</v>
      </c>
      <c r="R164" s="208"/>
      <c r="S164" s="208"/>
      <c r="T164" s="208"/>
      <c r="U164" s="208"/>
      <c r="V164" s="209"/>
      <c r="Y164" s="141" t="s">
        <v>80</v>
      </c>
      <c r="Z164" s="141" t="s">
        <v>81</v>
      </c>
      <c r="AU164" s="141" t="s">
        <v>80</v>
      </c>
      <c r="AV164" s="141" t="s">
        <v>83</v>
      </c>
      <c r="BF164" s="141" t="s">
        <v>80</v>
      </c>
      <c r="BG164" s="141" t="s">
        <v>86</v>
      </c>
      <c r="BQ164" s="141" t="s">
        <v>80</v>
      </c>
      <c r="BR164" s="141" t="s">
        <v>84</v>
      </c>
    </row>
    <row r="165" spans="1:77" ht="36" thickTop="1" thickBot="1" x14ac:dyDescent="0.25">
      <c r="A165" s="168"/>
      <c r="B165" s="169" t="s">
        <v>37</v>
      </c>
      <c r="C165" s="170">
        <v>78147653.592857122</v>
      </c>
      <c r="D165" s="171">
        <v>31</v>
      </c>
      <c r="E165" s="171">
        <v>2520892.0513824876</v>
      </c>
      <c r="F165" s="208"/>
      <c r="G165" s="208"/>
      <c r="H165" s="208"/>
      <c r="I165" s="208"/>
      <c r="J165" s="209"/>
      <c r="M165" s="168"/>
      <c r="N165" s="169" t="s">
        <v>37</v>
      </c>
      <c r="O165" s="170">
        <v>1254941861.8628569</v>
      </c>
      <c r="P165" s="171">
        <v>106.37048607637992</v>
      </c>
      <c r="Q165" s="171">
        <v>11797838.93214269</v>
      </c>
      <c r="R165" s="208"/>
      <c r="S165" s="208"/>
      <c r="T165" s="208"/>
      <c r="U165" s="208"/>
      <c r="V165" s="209"/>
      <c r="Y165" s="147" t="s">
        <v>26</v>
      </c>
      <c r="Z165" s="144" t="s">
        <v>27</v>
      </c>
      <c r="AA165" s="145" t="s">
        <v>28</v>
      </c>
      <c r="AB165" s="145" t="s">
        <v>29</v>
      </c>
      <c r="AC165" s="145" t="s">
        <v>30</v>
      </c>
      <c r="AD165" s="145" t="s">
        <v>31</v>
      </c>
      <c r="AE165" s="145" t="s">
        <v>32</v>
      </c>
      <c r="AF165" s="145" t="s">
        <v>33</v>
      </c>
      <c r="AG165" s="146" t="s">
        <v>108</v>
      </c>
      <c r="AU165" s="147" t="s">
        <v>26</v>
      </c>
      <c r="AV165" s="144" t="s">
        <v>27</v>
      </c>
      <c r="AW165" s="145" t="s">
        <v>28</v>
      </c>
      <c r="AX165" s="145" t="s">
        <v>29</v>
      </c>
      <c r="AY165" s="145" t="s">
        <v>30</v>
      </c>
      <c r="AZ165" s="145" t="s">
        <v>31</v>
      </c>
      <c r="BA165" s="145" t="s">
        <v>32</v>
      </c>
      <c r="BB165" s="145" t="s">
        <v>33</v>
      </c>
      <c r="BC165" s="146" t="s">
        <v>108</v>
      </c>
      <c r="BF165" s="147" t="s">
        <v>26</v>
      </c>
      <c r="BG165" s="144" t="s">
        <v>27</v>
      </c>
      <c r="BH165" s="145" t="s">
        <v>28</v>
      </c>
      <c r="BI165" s="145" t="s">
        <v>29</v>
      </c>
      <c r="BJ165" s="145" t="s">
        <v>30</v>
      </c>
      <c r="BK165" s="145" t="s">
        <v>31</v>
      </c>
      <c r="BL165" s="145" t="s">
        <v>32</v>
      </c>
      <c r="BM165" s="145" t="s">
        <v>33</v>
      </c>
      <c r="BN165" s="146" t="s">
        <v>108</v>
      </c>
      <c r="BQ165" s="147" t="s">
        <v>26</v>
      </c>
      <c r="BR165" s="144" t="s">
        <v>27</v>
      </c>
      <c r="BS165" s="145" t="s">
        <v>28</v>
      </c>
      <c r="BT165" s="145" t="s">
        <v>29</v>
      </c>
      <c r="BU165" s="145" t="s">
        <v>30</v>
      </c>
      <c r="BV165" s="145" t="s">
        <v>31</v>
      </c>
      <c r="BW165" s="145" t="s">
        <v>32</v>
      </c>
      <c r="BX165" s="145" t="s">
        <v>33</v>
      </c>
      <c r="BY165" s="146" t="s">
        <v>108</v>
      </c>
    </row>
    <row r="166" spans="1:77" ht="19" thickTop="1" x14ac:dyDescent="0.2">
      <c r="A166" s="168"/>
      <c r="B166" s="169" t="s">
        <v>38</v>
      </c>
      <c r="C166" s="170">
        <v>78147653.592857122</v>
      </c>
      <c r="D166" s="171">
        <v>31</v>
      </c>
      <c r="E166" s="171">
        <v>2520892.0513824876</v>
      </c>
      <c r="F166" s="208"/>
      <c r="G166" s="208"/>
      <c r="H166" s="208"/>
      <c r="I166" s="208"/>
      <c r="J166" s="209"/>
      <c r="M166" s="168"/>
      <c r="N166" s="169" t="s">
        <v>38</v>
      </c>
      <c r="O166" s="170">
        <v>1254941861.8628569</v>
      </c>
      <c r="P166" s="171">
        <v>124</v>
      </c>
      <c r="Q166" s="171">
        <v>10120498.885990782</v>
      </c>
      <c r="R166" s="208"/>
      <c r="S166" s="208"/>
      <c r="T166" s="208"/>
      <c r="U166" s="208"/>
      <c r="V166" s="209"/>
      <c r="Y166" s="161" t="s">
        <v>88</v>
      </c>
      <c r="Z166" s="162" t="s">
        <v>109</v>
      </c>
      <c r="AA166" s="163">
        <v>1</v>
      </c>
      <c r="AB166" s="164">
        <v>673713725.14328957</v>
      </c>
      <c r="AC166" s="164">
        <v>18.208462019958255</v>
      </c>
      <c r="AD166" s="165">
        <v>4.1642354562599704E-4</v>
      </c>
      <c r="AE166" s="165">
        <v>0.48936346818611892</v>
      </c>
      <c r="AF166" s="164">
        <v>18.208462019958258</v>
      </c>
      <c r="AG166" s="167">
        <v>0.98137410521227408</v>
      </c>
      <c r="AU166" s="161" t="s">
        <v>88</v>
      </c>
      <c r="AV166" s="162" t="s">
        <v>110</v>
      </c>
      <c r="AW166" s="163">
        <v>1</v>
      </c>
      <c r="AX166" s="164">
        <v>734110458.67056239</v>
      </c>
      <c r="AY166" s="164">
        <v>21.564771859676114</v>
      </c>
      <c r="AZ166" s="165">
        <v>1.7703072759847976E-4</v>
      </c>
      <c r="BA166" s="165">
        <v>0.53161329081978215</v>
      </c>
      <c r="BB166" s="164">
        <v>21.564771859676114</v>
      </c>
      <c r="BC166" s="167">
        <v>0.99262455489413248</v>
      </c>
      <c r="BF166" s="161" t="s">
        <v>88</v>
      </c>
      <c r="BG166" s="162" t="s">
        <v>111</v>
      </c>
      <c r="BH166" s="163">
        <v>1</v>
      </c>
      <c r="BI166" s="164">
        <v>640913318.02770567</v>
      </c>
      <c r="BJ166" s="164">
        <v>18.974422933764934</v>
      </c>
      <c r="BK166" s="165">
        <v>3.4014618527417485E-4</v>
      </c>
      <c r="BL166" s="165">
        <v>0.49966323298342574</v>
      </c>
      <c r="BM166" s="164">
        <v>18.974422933764931</v>
      </c>
      <c r="BN166" s="167">
        <v>0.98487645208668151</v>
      </c>
      <c r="BQ166" s="161" t="s">
        <v>88</v>
      </c>
      <c r="BR166" s="162" t="s">
        <v>112</v>
      </c>
      <c r="BS166" s="163">
        <v>1</v>
      </c>
      <c r="BT166" s="164">
        <v>612079702.13376617</v>
      </c>
      <c r="BU166" s="164">
        <v>17.817631688494217</v>
      </c>
      <c r="BV166" s="165">
        <v>4.6251818045716373E-4</v>
      </c>
      <c r="BW166" s="165">
        <v>0.48394290646517485</v>
      </c>
      <c r="BX166" s="164">
        <v>17.817631688494213</v>
      </c>
      <c r="BY166" s="167">
        <v>0.97930126708363407</v>
      </c>
    </row>
    <row r="167" spans="1:77" ht="17" thickBot="1" x14ac:dyDescent="0.25">
      <c r="A167" s="225"/>
      <c r="B167" s="226" t="s">
        <v>41</v>
      </c>
      <c r="C167" s="213">
        <v>78147653.592857122</v>
      </c>
      <c r="D167" s="227">
        <v>31</v>
      </c>
      <c r="E167" s="227">
        <v>2520892.0513824876</v>
      </c>
      <c r="F167" s="215"/>
      <c r="G167" s="215"/>
      <c r="H167" s="215"/>
      <c r="I167" s="215"/>
      <c r="J167" s="216"/>
      <c r="M167" s="225"/>
      <c r="N167" s="226" t="s">
        <v>41</v>
      </c>
      <c r="O167" s="213">
        <v>1254941861.8628569</v>
      </c>
      <c r="P167" s="227">
        <v>31</v>
      </c>
      <c r="Q167" s="227">
        <v>40481995.543963127</v>
      </c>
      <c r="R167" s="215"/>
      <c r="S167" s="215"/>
      <c r="T167" s="215"/>
      <c r="U167" s="215"/>
      <c r="V167" s="216"/>
      <c r="Y167" s="180" t="s">
        <v>49</v>
      </c>
      <c r="Z167" s="176">
        <v>10833297058.476622</v>
      </c>
      <c r="AA167" s="181">
        <v>1</v>
      </c>
      <c r="AB167" s="177">
        <v>10833297058.476622</v>
      </c>
      <c r="AC167" s="177">
        <v>292.79153842122349</v>
      </c>
      <c r="AD167" s="178">
        <v>5.316424631167361E-13</v>
      </c>
      <c r="AE167" s="178">
        <v>0.93906184851517227</v>
      </c>
      <c r="AF167" s="177">
        <v>292.79153842122349</v>
      </c>
      <c r="AG167" s="182">
        <v>1</v>
      </c>
      <c r="AU167" s="180" t="s">
        <v>49</v>
      </c>
      <c r="AV167" s="176">
        <v>17845893710.670563</v>
      </c>
      <c r="AW167" s="181">
        <v>1</v>
      </c>
      <c r="AX167" s="177">
        <v>17845893710.670563</v>
      </c>
      <c r="AY167" s="177">
        <v>524.2298648074983</v>
      </c>
      <c r="AZ167" s="178">
        <v>2.6893691044755104E-15</v>
      </c>
      <c r="BA167" s="178">
        <v>0.96502401426929474</v>
      </c>
      <c r="BB167" s="177">
        <v>524.2298648074983</v>
      </c>
      <c r="BC167" s="182">
        <v>1</v>
      </c>
      <c r="BF167" s="180" t="s">
        <v>49</v>
      </c>
      <c r="BG167" s="176">
        <v>16210942276.503891</v>
      </c>
      <c r="BH167" s="181">
        <v>1</v>
      </c>
      <c r="BI167" s="177">
        <v>16210942276.503891</v>
      </c>
      <c r="BJ167" s="177">
        <v>479.92960398419774</v>
      </c>
      <c r="BK167" s="178">
        <v>6.0430079510479464E-15</v>
      </c>
      <c r="BL167" s="178">
        <v>0.96191847537553254</v>
      </c>
      <c r="BM167" s="177">
        <v>479.92960398419768</v>
      </c>
      <c r="BN167" s="182">
        <v>1</v>
      </c>
      <c r="BQ167" s="180" t="s">
        <v>49</v>
      </c>
      <c r="BR167" s="176">
        <v>17524104297.943279</v>
      </c>
      <c r="BS167" s="181">
        <v>1</v>
      </c>
      <c r="BT167" s="177">
        <v>17524104297.943279</v>
      </c>
      <c r="BU167" s="177">
        <v>510.12643445456746</v>
      </c>
      <c r="BV167" s="178">
        <v>3.4543745504020735E-15</v>
      </c>
      <c r="BW167" s="178">
        <v>0.9640917581077092</v>
      </c>
      <c r="BX167" s="177">
        <v>510.1264344545674</v>
      </c>
      <c r="BY167" s="182">
        <v>1</v>
      </c>
    </row>
    <row r="168" spans="1:77" ht="17" thickTop="1" x14ac:dyDescent="0.2">
      <c r="Y168" s="180" t="s">
        <v>44</v>
      </c>
      <c r="Z168" s="183">
        <v>673713725.14329052</v>
      </c>
      <c r="AA168" s="184">
        <v>1</v>
      </c>
      <c r="AB168" s="185">
        <v>673713725.14329052</v>
      </c>
      <c r="AC168" s="185">
        <v>18.208462019958283</v>
      </c>
      <c r="AD168" s="186">
        <v>4.1642354562599336E-4</v>
      </c>
      <c r="AE168" s="186">
        <v>0.48936346818611925</v>
      </c>
      <c r="AF168" s="185">
        <v>18.208462019958283</v>
      </c>
      <c r="AG168" s="187">
        <v>0.98137410521227419</v>
      </c>
      <c r="AU168" s="180" t="s">
        <v>44</v>
      </c>
      <c r="AV168" s="183">
        <v>734110458.67056417</v>
      </c>
      <c r="AW168" s="184">
        <v>1</v>
      </c>
      <c r="AX168" s="185">
        <v>734110458.67056417</v>
      </c>
      <c r="AY168" s="185">
        <v>21.564771859676167</v>
      </c>
      <c r="AZ168" s="186">
        <v>1.7703072759847724E-4</v>
      </c>
      <c r="BA168" s="186">
        <v>0.5316132908197827</v>
      </c>
      <c r="BB168" s="185">
        <v>21.564771859676167</v>
      </c>
      <c r="BC168" s="187">
        <v>0.99262455489413259</v>
      </c>
      <c r="BF168" s="193" t="s">
        <v>44</v>
      </c>
      <c r="BG168" s="183">
        <v>640913318.02770686</v>
      </c>
      <c r="BH168" s="184">
        <v>1</v>
      </c>
      <c r="BI168" s="185">
        <v>640913318.02770686</v>
      </c>
      <c r="BJ168" s="185">
        <v>18.97442293376497</v>
      </c>
      <c r="BK168" s="186">
        <v>3.4014618527417181E-4</v>
      </c>
      <c r="BL168" s="186">
        <v>0.49966323298342619</v>
      </c>
      <c r="BM168" s="185">
        <v>18.974422933764966</v>
      </c>
      <c r="BN168" s="187">
        <v>0.98487645208668162</v>
      </c>
      <c r="BQ168" s="193" t="s">
        <v>44</v>
      </c>
      <c r="BR168" s="183">
        <v>612079702.13376665</v>
      </c>
      <c r="BS168" s="184">
        <v>1</v>
      </c>
      <c r="BT168" s="185">
        <v>612079702.13376665</v>
      </c>
      <c r="BU168" s="185">
        <v>17.817631688494231</v>
      </c>
      <c r="BV168" s="186">
        <v>4.6251818045716124E-4</v>
      </c>
      <c r="BW168" s="186">
        <v>0.48394290646517507</v>
      </c>
      <c r="BX168" s="185">
        <v>17.817631688494227</v>
      </c>
      <c r="BY168" s="187">
        <v>0.97930126708363407</v>
      </c>
    </row>
    <row r="169" spans="1:77" x14ac:dyDescent="0.2">
      <c r="A169" s="140" t="s">
        <v>46</v>
      </c>
      <c r="B169" s="140"/>
      <c r="C169" s="140"/>
      <c r="D169" s="140"/>
      <c r="E169" s="140"/>
      <c r="F169" s="140"/>
      <c r="G169" s="140"/>
      <c r="H169" s="140"/>
      <c r="I169" s="140"/>
      <c r="M169" s="140" t="s">
        <v>46</v>
      </c>
      <c r="N169" s="140"/>
      <c r="O169" s="140"/>
      <c r="P169" s="140"/>
      <c r="Q169" s="140"/>
      <c r="R169" s="140"/>
      <c r="S169" s="140"/>
      <c r="T169" s="140"/>
      <c r="U169" s="140"/>
      <c r="Y169" s="180" t="s">
        <v>50</v>
      </c>
      <c r="Z169" s="176">
        <v>703000657.80909085</v>
      </c>
      <c r="AA169" s="181">
        <v>19</v>
      </c>
      <c r="AB169" s="177">
        <v>37000034.621531099</v>
      </c>
      <c r="AC169" s="210"/>
      <c r="AD169" s="210"/>
      <c r="AE169" s="210"/>
      <c r="AF169" s="210"/>
      <c r="AG169" s="211"/>
      <c r="AU169" s="180" t="s">
        <v>50</v>
      </c>
      <c r="AV169" s="176">
        <v>646800198.28181827</v>
      </c>
      <c r="AW169" s="181">
        <v>19</v>
      </c>
      <c r="AX169" s="177">
        <v>34042115.699043065</v>
      </c>
      <c r="AY169" s="210"/>
      <c r="AZ169" s="210"/>
      <c r="BA169" s="210"/>
      <c r="BB169" s="210"/>
      <c r="BC169" s="211"/>
      <c r="BF169" s="180" t="s">
        <v>50</v>
      </c>
      <c r="BG169" s="176">
        <v>641777253.78181815</v>
      </c>
      <c r="BH169" s="181">
        <v>19</v>
      </c>
      <c r="BI169" s="177">
        <v>33777750.199043058</v>
      </c>
      <c r="BJ169" s="210"/>
      <c r="BK169" s="210"/>
      <c r="BL169" s="210"/>
      <c r="BM169" s="210"/>
      <c r="BN169" s="211"/>
      <c r="BQ169" s="180" t="s">
        <v>50</v>
      </c>
      <c r="BR169" s="176">
        <v>652696977.0090909</v>
      </c>
      <c r="BS169" s="181">
        <v>19</v>
      </c>
      <c r="BT169" s="177">
        <v>34352472.474162675</v>
      </c>
      <c r="BU169" s="210"/>
      <c r="BV169" s="210"/>
      <c r="BW169" s="210"/>
      <c r="BX169" s="210"/>
      <c r="BY169" s="211"/>
    </row>
    <row r="170" spans="1:77" x14ac:dyDescent="0.2">
      <c r="A170" s="141" t="s">
        <v>24</v>
      </c>
      <c r="B170" s="141" t="s">
        <v>25</v>
      </c>
      <c r="M170" s="141" t="s">
        <v>24</v>
      </c>
      <c r="N170" s="141" t="s">
        <v>25</v>
      </c>
      <c r="Y170" s="180" t="s">
        <v>97</v>
      </c>
      <c r="Z170" s="176">
        <v>12494041943</v>
      </c>
      <c r="AA170" s="181">
        <v>21</v>
      </c>
      <c r="AB170" s="210"/>
      <c r="AC170" s="210"/>
      <c r="AD170" s="210"/>
      <c r="AE170" s="210"/>
      <c r="AF170" s="210"/>
      <c r="AG170" s="211"/>
      <c r="AU170" s="180" t="s">
        <v>97</v>
      </c>
      <c r="AV170" s="176">
        <v>19614530392</v>
      </c>
      <c r="AW170" s="181">
        <v>21</v>
      </c>
      <c r="AX170" s="210"/>
      <c r="AY170" s="210"/>
      <c r="AZ170" s="210"/>
      <c r="BA170" s="210"/>
      <c r="BB170" s="210"/>
      <c r="BC170" s="211"/>
      <c r="BF170" s="180" t="s">
        <v>97</v>
      </c>
      <c r="BG170" s="176">
        <v>17839613317</v>
      </c>
      <c r="BH170" s="181">
        <v>21</v>
      </c>
      <c r="BI170" s="210"/>
      <c r="BJ170" s="210"/>
      <c r="BK170" s="210"/>
      <c r="BL170" s="210"/>
      <c r="BM170" s="210"/>
      <c r="BN170" s="211"/>
      <c r="BQ170" s="180" t="s">
        <v>97</v>
      </c>
      <c r="BR170" s="176">
        <v>19142720843</v>
      </c>
      <c r="BS170" s="181">
        <v>21</v>
      </c>
      <c r="BT170" s="210"/>
      <c r="BU170" s="210"/>
      <c r="BV170" s="210"/>
      <c r="BW170" s="210"/>
      <c r="BX170" s="210"/>
      <c r="BY170" s="211"/>
    </row>
    <row r="171" spans="1:77" ht="49" thickBot="1" x14ac:dyDescent="0.25">
      <c r="A171" s="141" t="s">
        <v>47</v>
      </c>
      <c r="B171" s="141" t="s">
        <v>48</v>
      </c>
      <c r="M171" s="141" t="s">
        <v>47</v>
      </c>
      <c r="N171" s="141" t="s">
        <v>48</v>
      </c>
      <c r="Y171" s="212" t="s">
        <v>98</v>
      </c>
      <c r="Z171" s="213">
        <v>1376714382.9523804</v>
      </c>
      <c r="AA171" s="214">
        <v>20</v>
      </c>
      <c r="AB171" s="215"/>
      <c r="AC171" s="215"/>
      <c r="AD171" s="215"/>
      <c r="AE171" s="215"/>
      <c r="AF171" s="215"/>
      <c r="AG171" s="216"/>
      <c r="AU171" s="212" t="s">
        <v>98</v>
      </c>
      <c r="AV171" s="213">
        <v>1380910656.9523807</v>
      </c>
      <c r="AW171" s="214">
        <v>20</v>
      </c>
      <c r="AX171" s="215"/>
      <c r="AY171" s="215"/>
      <c r="AZ171" s="215"/>
      <c r="BA171" s="215"/>
      <c r="BB171" s="215"/>
      <c r="BC171" s="216"/>
      <c r="BF171" s="212" t="s">
        <v>98</v>
      </c>
      <c r="BG171" s="213">
        <v>1282690571.8095238</v>
      </c>
      <c r="BH171" s="214">
        <v>20</v>
      </c>
      <c r="BI171" s="215"/>
      <c r="BJ171" s="215"/>
      <c r="BK171" s="215"/>
      <c r="BL171" s="215"/>
      <c r="BM171" s="215"/>
      <c r="BN171" s="216"/>
      <c r="BQ171" s="212" t="s">
        <v>98</v>
      </c>
      <c r="BR171" s="213">
        <v>1264776679.1428571</v>
      </c>
      <c r="BS171" s="214">
        <v>20</v>
      </c>
      <c r="BT171" s="215"/>
      <c r="BU171" s="215"/>
      <c r="BV171" s="215"/>
      <c r="BW171" s="215"/>
      <c r="BX171" s="215"/>
      <c r="BY171" s="216"/>
    </row>
    <row r="172" spans="1:77" ht="36" thickTop="1" thickBot="1" x14ac:dyDescent="0.25">
      <c r="A172" s="147" t="s">
        <v>26</v>
      </c>
      <c r="B172" s="144" t="s">
        <v>27</v>
      </c>
      <c r="C172" s="145" t="s">
        <v>28</v>
      </c>
      <c r="D172" s="145" t="s">
        <v>29</v>
      </c>
      <c r="E172" s="145" t="s">
        <v>30</v>
      </c>
      <c r="F172" s="145" t="s">
        <v>31</v>
      </c>
      <c r="G172" s="145" t="s">
        <v>32</v>
      </c>
      <c r="H172" s="145" t="s">
        <v>33</v>
      </c>
      <c r="I172" s="146" t="s">
        <v>34</v>
      </c>
      <c r="M172" s="147" t="s">
        <v>26</v>
      </c>
      <c r="N172" s="144" t="s">
        <v>27</v>
      </c>
      <c r="O172" s="145" t="s">
        <v>28</v>
      </c>
      <c r="P172" s="145" t="s">
        <v>29</v>
      </c>
      <c r="Q172" s="145" t="s">
        <v>30</v>
      </c>
      <c r="R172" s="145" t="s">
        <v>31</v>
      </c>
      <c r="S172" s="145" t="s">
        <v>32</v>
      </c>
      <c r="T172" s="145" t="s">
        <v>33</v>
      </c>
      <c r="U172" s="146" t="s">
        <v>34</v>
      </c>
    </row>
    <row r="173" spans="1:77" ht="24" thickTop="1" x14ac:dyDescent="0.25">
      <c r="A173" s="161" t="s">
        <v>49</v>
      </c>
      <c r="B173" s="228">
        <v>1480642607.6507466</v>
      </c>
      <c r="C173" s="163">
        <v>1</v>
      </c>
      <c r="D173" s="164">
        <v>1480642607.6507466</v>
      </c>
      <c r="E173" s="164">
        <v>259.58836561499072</v>
      </c>
      <c r="F173" s="165">
        <v>1.2911870930934653E-16</v>
      </c>
      <c r="G173" s="165">
        <v>0.8933198858997925</v>
      </c>
      <c r="H173" s="164">
        <v>259.58836561499072</v>
      </c>
      <c r="I173" s="166">
        <v>1</v>
      </c>
      <c r="M173" s="161" t="s">
        <v>49</v>
      </c>
      <c r="N173" s="228">
        <v>39438707845.123886</v>
      </c>
      <c r="O173" s="163">
        <v>1</v>
      </c>
      <c r="P173" s="164">
        <v>39438707845.123886</v>
      </c>
      <c r="Q173" s="164">
        <v>414.49599849875221</v>
      </c>
      <c r="R173" s="165">
        <v>1.684485576658672E-19</v>
      </c>
      <c r="S173" s="165">
        <v>0.93041463872971952</v>
      </c>
      <c r="T173" s="164">
        <v>414.49599849875221</v>
      </c>
      <c r="U173" s="166">
        <v>1</v>
      </c>
      <c r="Y173" s="224" t="s">
        <v>113</v>
      </c>
      <c r="AU173" s="224" t="s">
        <v>113</v>
      </c>
      <c r="BF173" s="224" t="s">
        <v>113</v>
      </c>
      <c r="BQ173" s="224" t="s">
        <v>113</v>
      </c>
    </row>
    <row r="174" spans="1:77" ht="15" customHeight="1" x14ac:dyDescent="0.2">
      <c r="A174" s="180" t="s">
        <v>44</v>
      </c>
      <c r="B174" s="183">
        <v>97142428.218282759</v>
      </c>
      <c r="C174" s="184">
        <v>1</v>
      </c>
      <c r="D174" s="185">
        <v>97142428.218282759</v>
      </c>
      <c r="E174" s="185">
        <v>17.031148531559591</v>
      </c>
      <c r="F174" s="186">
        <v>2.5642327065298313E-4</v>
      </c>
      <c r="G174" s="186">
        <v>0.35458549404391232</v>
      </c>
      <c r="H174" s="185">
        <v>17.031148531559591</v>
      </c>
      <c r="I174" s="187">
        <v>0.97912510597937263</v>
      </c>
      <c r="M174" s="180" t="s">
        <v>44</v>
      </c>
      <c r="N174" s="183">
        <v>1173059510.2561758</v>
      </c>
      <c r="O174" s="184">
        <v>1</v>
      </c>
      <c r="P174" s="185">
        <v>1173059510.2561758</v>
      </c>
      <c r="Q174" s="185">
        <v>12.328712059013542</v>
      </c>
      <c r="R174" s="186">
        <v>1.3905422617246101E-3</v>
      </c>
      <c r="S174" s="186">
        <v>0.28453908443486348</v>
      </c>
      <c r="T174" s="185">
        <v>12.328712059013542</v>
      </c>
      <c r="U174" s="187">
        <v>0.92514575230796603</v>
      </c>
    </row>
    <row r="175" spans="1:77" x14ac:dyDescent="0.2">
      <c r="A175" s="180" t="s">
        <v>94</v>
      </c>
      <c r="B175" s="201">
        <v>6347021.2747248616</v>
      </c>
      <c r="C175" s="202">
        <v>1</v>
      </c>
      <c r="D175" s="203">
        <v>6347021.2747248616</v>
      </c>
      <c r="E175" s="203">
        <v>1.1127687874953007</v>
      </c>
      <c r="F175" s="204">
        <v>0.29963333473792725</v>
      </c>
      <c r="G175" s="204">
        <v>3.465191042413672E-2</v>
      </c>
      <c r="H175" s="203">
        <v>1.1127687874953007</v>
      </c>
      <c r="I175" s="205">
        <v>0.17567110098828242</v>
      </c>
      <c r="M175" s="180" t="s">
        <v>94</v>
      </c>
      <c r="N175" s="183">
        <v>21819068071.822552</v>
      </c>
      <c r="O175" s="184">
        <v>1</v>
      </c>
      <c r="P175" s="185">
        <v>21819068071.822552</v>
      </c>
      <c r="Q175" s="185">
        <v>229.31573829086548</v>
      </c>
      <c r="R175" s="186">
        <v>7.1511842746328194E-16</v>
      </c>
      <c r="S175" s="186">
        <v>0.88091384637926895</v>
      </c>
      <c r="T175" s="185">
        <v>229.31573829086551</v>
      </c>
      <c r="U175" s="194">
        <v>1</v>
      </c>
      <c r="Y175" s="140" t="s">
        <v>106</v>
      </c>
      <c r="Z175" s="140"/>
      <c r="AA175" s="140"/>
      <c r="AB175" s="140"/>
      <c r="AC175" s="140"/>
      <c r="AD175" s="140"/>
      <c r="AE175" s="140"/>
      <c r="AF175" s="140"/>
      <c r="AG175" s="140"/>
      <c r="AU175" s="140" t="s">
        <v>106</v>
      </c>
      <c r="AV175" s="140"/>
      <c r="AW175" s="140"/>
      <c r="AX175" s="140"/>
      <c r="AY175" s="140"/>
      <c r="AZ175" s="140"/>
      <c r="BA175" s="140"/>
      <c r="BB175" s="140"/>
      <c r="BC175" s="140"/>
      <c r="BF175" s="140" t="s">
        <v>106</v>
      </c>
      <c r="BG175" s="140"/>
      <c r="BH175" s="140"/>
      <c r="BI175" s="140"/>
      <c r="BJ175" s="140"/>
      <c r="BK175" s="140"/>
      <c r="BL175" s="140"/>
      <c r="BM175" s="140"/>
      <c r="BN175" s="140"/>
      <c r="BQ175" s="140" t="s">
        <v>106</v>
      </c>
      <c r="BR175" s="140"/>
      <c r="BS175" s="140"/>
      <c r="BT175" s="140"/>
      <c r="BU175" s="140"/>
      <c r="BV175" s="140"/>
      <c r="BW175" s="140"/>
      <c r="BX175" s="140"/>
      <c r="BY175" s="140"/>
    </row>
    <row r="176" spans="1:77" ht="33" thickBot="1" x14ac:dyDescent="0.25">
      <c r="A176" s="180" t="s">
        <v>96</v>
      </c>
      <c r="B176" s="201">
        <v>1293035.1174652393</v>
      </c>
      <c r="C176" s="202">
        <v>1</v>
      </c>
      <c r="D176" s="203">
        <v>1293035.1174652393</v>
      </c>
      <c r="E176" s="204">
        <v>0.22669675388995936</v>
      </c>
      <c r="F176" s="204">
        <v>0.63732264605866051</v>
      </c>
      <c r="G176" s="204">
        <v>7.2597097181506852E-3</v>
      </c>
      <c r="H176" s="204">
        <v>0.22669675388995936</v>
      </c>
      <c r="I176" s="205">
        <v>7.4740250612535863E-2</v>
      </c>
      <c r="M176" s="180" t="s">
        <v>96</v>
      </c>
      <c r="N176" s="183">
        <v>1255719558.068711</v>
      </c>
      <c r="O176" s="184">
        <v>1</v>
      </c>
      <c r="P176" s="185">
        <v>1255719558.068711</v>
      </c>
      <c r="Q176" s="185">
        <v>13.197459057230613</v>
      </c>
      <c r="R176" s="186">
        <v>1.0016975674543263E-3</v>
      </c>
      <c r="S176" s="186">
        <v>0.29860221240640611</v>
      </c>
      <c r="T176" s="185">
        <v>13.197459057230612</v>
      </c>
      <c r="U176" s="187">
        <v>0.94040621881371145</v>
      </c>
      <c r="Y176" s="141" t="s">
        <v>80</v>
      </c>
      <c r="Z176" s="141" t="s">
        <v>81</v>
      </c>
      <c r="AU176" s="141" t="s">
        <v>80</v>
      </c>
      <c r="AV176" s="141" t="s">
        <v>83</v>
      </c>
      <c r="BF176" s="141" t="s">
        <v>80</v>
      </c>
      <c r="BG176" s="141" t="s">
        <v>86</v>
      </c>
      <c r="BQ176" s="141" t="s">
        <v>80</v>
      </c>
      <c r="BR176" s="141" t="s">
        <v>84</v>
      </c>
    </row>
    <row r="177" spans="1:77" ht="36" thickTop="1" thickBot="1" x14ac:dyDescent="0.25">
      <c r="A177" s="212" t="s">
        <v>50</v>
      </c>
      <c r="B177" s="213">
        <v>176818097.09935057</v>
      </c>
      <c r="C177" s="214">
        <v>31</v>
      </c>
      <c r="D177" s="227">
        <v>5703809.5838500187</v>
      </c>
      <c r="E177" s="215"/>
      <c r="F177" s="215"/>
      <c r="G177" s="215"/>
      <c r="H177" s="215"/>
      <c r="I177" s="216"/>
      <c r="M177" s="212" t="s">
        <v>50</v>
      </c>
      <c r="N177" s="213">
        <v>2949606142.4644151</v>
      </c>
      <c r="O177" s="214">
        <v>31</v>
      </c>
      <c r="P177" s="227">
        <v>95148585.240787581</v>
      </c>
      <c r="Q177" s="215"/>
      <c r="R177" s="215"/>
      <c r="S177" s="215"/>
      <c r="T177" s="215"/>
      <c r="U177" s="216"/>
      <c r="Y177" s="147" t="s">
        <v>26</v>
      </c>
      <c r="Z177" s="144" t="s">
        <v>27</v>
      </c>
      <c r="AA177" s="145" t="s">
        <v>28</v>
      </c>
      <c r="AB177" s="145" t="s">
        <v>29</v>
      </c>
      <c r="AC177" s="145" t="s">
        <v>30</v>
      </c>
      <c r="AD177" s="145" t="s">
        <v>31</v>
      </c>
      <c r="AE177" s="145" t="s">
        <v>32</v>
      </c>
      <c r="AF177" s="145" t="s">
        <v>33</v>
      </c>
      <c r="AG177" s="146" t="s">
        <v>108</v>
      </c>
      <c r="AU177" s="147" t="s">
        <v>26</v>
      </c>
      <c r="AV177" s="144" t="s">
        <v>27</v>
      </c>
      <c r="AW177" s="145" t="s">
        <v>28</v>
      </c>
      <c r="AX177" s="145" t="s">
        <v>29</v>
      </c>
      <c r="AY177" s="145" t="s">
        <v>30</v>
      </c>
      <c r="AZ177" s="145" t="s">
        <v>31</v>
      </c>
      <c r="BA177" s="145" t="s">
        <v>32</v>
      </c>
      <c r="BB177" s="145" t="s">
        <v>33</v>
      </c>
      <c r="BC177" s="146" t="s">
        <v>108</v>
      </c>
      <c r="BF177" s="147" t="s">
        <v>26</v>
      </c>
      <c r="BG177" s="144" t="s">
        <v>27</v>
      </c>
      <c r="BH177" s="145" t="s">
        <v>28</v>
      </c>
      <c r="BI177" s="145" t="s">
        <v>29</v>
      </c>
      <c r="BJ177" s="145" t="s">
        <v>30</v>
      </c>
      <c r="BK177" s="145" t="s">
        <v>31</v>
      </c>
      <c r="BL177" s="145" t="s">
        <v>32</v>
      </c>
      <c r="BM177" s="145" t="s">
        <v>33</v>
      </c>
      <c r="BN177" s="146" t="s">
        <v>108</v>
      </c>
      <c r="BQ177" s="147" t="s">
        <v>26</v>
      </c>
      <c r="BR177" s="144" t="s">
        <v>27</v>
      </c>
      <c r="BS177" s="145" t="s">
        <v>28</v>
      </c>
      <c r="BT177" s="145" t="s">
        <v>29</v>
      </c>
      <c r="BU177" s="145" t="s">
        <v>30</v>
      </c>
      <c r="BV177" s="145" t="s">
        <v>31</v>
      </c>
      <c r="BW177" s="145" t="s">
        <v>32</v>
      </c>
      <c r="BX177" s="145" t="s">
        <v>33</v>
      </c>
      <c r="BY177" s="146" t="s">
        <v>108</v>
      </c>
    </row>
    <row r="178" spans="1:77" ht="19" thickTop="1" x14ac:dyDescent="0.2">
      <c r="Y178" s="161" t="s">
        <v>88</v>
      </c>
      <c r="Z178" s="162" t="s">
        <v>114</v>
      </c>
      <c r="AA178" s="163">
        <v>1</v>
      </c>
      <c r="AB178" s="164">
        <v>2141898.2857142836</v>
      </c>
      <c r="AC178" s="164">
        <v>2.1607717004729001</v>
      </c>
      <c r="AD178" s="165">
        <v>0.16729998079487504</v>
      </c>
      <c r="AE178" s="165">
        <v>0.15258855563646584</v>
      </c>
      <c r="AF178" s="164">
        <v>2.1607717004729001</v>
      </c>
      <c r="AG178" s="167">
        <v>0.2726066922292314</v>
      </c>
      <c r="AU178" s="161" t="s">
        <v>88</v>
      </c>
      <c r="AV178" s="162" t="s">
        <v>115</v>
      </c>
      <c r="AW178" s="163">
        <v>1</v>
      </c>
      <c r="AX178" s="164">
        <v>11243008.285714298</v>
      </c>
      <c r="AY178" s="165">
        <v>0.85064741684766765</v>
      </c>
      <c r="AZ178" s="165">
        <v>0.37454111883067287</v>
      </c>
      <c r="BA178" s="165">
        <v>6.619490748243842E-2</v>
      </c>
      <c r="BB178" s="165">
        <v>0.85064741684766765</v>
      </c>
      <c r="BC178" s="167">
        <v>0.13603202922923097</v>
      </c>
      <c r="BF178" s="161" t="s">
        <v>88</v>
      </c>
      <c r="BG178" s="162" t="s">
        <v>116</v>
      </c>
      <c r="BH178" s="163">
        <v>1</v>
      </c>
      <c r="BI178" s="164">
        <v>763778.57142858207</v>
      </c>
      <c r="BJ178" s="165">
        <v>9.0968505381789105E-2</v>
      </c>
      <c r="BK178" s="165">
        <v>0.76811239931025266</v>
      </c>
      <c r="BL178" s="165">
        <v>7.5236740002505411E-3</v>
      </c>
      <c r="BM178" s="165">
        <v>9.0968505381789105E-2</v>
      </c>
      <c r="BN178" s="167">
        <v>5.8917058526887001E-2</v>
      </c>
      <c r="BQ178" s="161" t="s">
        <v>88</v>
      </c>
      <c r="BR178" s="162" t="s">
        <v>117</v>
      </c>
      <c r="BS178" s="163">
        <v>1</v>
      </c>
      <c r="BT178" s="164">
        <v>448573.99999999627</v>
      </c>
      <c r="BU178" s="165">
        <v>0.26659736307003051</v>
      </c>
      <c r="BV178" s="165">
        <v>0.61500526809896883</v>
      </c>
      <c r="BW178" s="165">
        <v>2.1733603474477104E-2</v>
      </c>
      <c r="BX178" s="165">
        <v>0.26659736307003051</v>
      </c>
      <c r="BY178" s="167">
        <v>7.636613578451068E-2</v>
      </c>
    </row>
    <row r="179" spans="1:77" x14ac:dyDescent="0.2">
      <c r="Y179" s="180" t="s">
        <v>49</v>
      </c>
      <c r="Z179" s="176">
        <v>140646562.57142854</v>
      </c>
      <c r="AA179" s="181">
        <v>1</v>
      </c>
      <c r="AB179" s="177">
        <v>140646562.57142854</v>
      </c>
      <c r="AC179" s="177">
        <v>141.88587488027565</v>
      </c>
      <c r="AD179" s="178">
        <v>5.251049215417387E-8</v>
      </c>
      <c r="AE179" s="178">
        <v>0.92202013336613198</v>
      </c>
      <c r="AF179" s="177">
        <v>141.88587488027568</v>
      </c>
      <c r="AG179" s="182">
        <v>1</v>
      </c>
      <c r="AU179" s="180" t="s">
        <v>49</v>
      </c>
      <c r="AV179" s="176">
        <v>287945290.28571427</v>
      </c>
      <c r="AW179" s="181">
        <v>1</v>
      </c>
      <c r="AX179" s="177">
        <v>287945290.28571427</v>
      </c>
      <c r="AY179" s="177">
        <v>21.785976773335889</v>
      </c>
      <c r="AZ179" s="178">
        <v>5.4378308216992391E-4</v>
      </c>
      <c r="BA179" s="178">
        <v>0.64482305542012686</v>
      </c>
      <c r="BB179" s="177">
        <v>21.785976773335889</v>
      </c>
      <c r="BC179" s="179">
        <v>0.9895293512290968</v>
      </c>
      <c r="BF179" s="180" t="s">
        <v>49</v>
      </c>
      <c r="BG179" s="176">
        <v>210435806</v>
      </c>
      <c r="BH179" s="181">
        <v>1</v>
      </c>
      <c r="BI179" s="177">
        <v>210435806</v>
      </c>
      <c r="BJ179" s="177">
        <v>25.063587100678586</v>
      </c>
      <c r="BK179" s="178">
        <v>3.0603824796809534E-4</v>
      </c>
      <c r="BL179" s="178">
        <v>0.67623209358005465</v>
      </c>
      <c r="BM179" s="177">
        <v>25.063587100678586</v>
      </c>
      <c r="BN179" s="179">
        <v>0.99554759253281533</v>
      </c>
      <c r="BQ179" s="180" t="s">
        <v>49</v>
      </c>
      <c r="BR179" s="176">
        <v>104996828.57142857</v>
      </c>
      <c r="BS179" s="181">
        <v>1</v>
      </c>
      <c r="BT179" s="177">
        <v>104996828.57142857</v>
      </c>
      <c r="BU179" s="177">
        <v>62.401917248567969</v>
      </c>
      <c r="BV179" s="178">
        <v>4.2784671461677818E-6</v>
      </c>
      <c r="BW179" s="178">
        <v>0.83871383367837915</v>
      </c>
      <c r="BX179" s="177">
        <v>62.401917248567969</v>
      </c>
      <c r="BY179" s="179">
        <v>0.99999990962609442</v>
      </c>
    </row>
    <row r="180" spans="1:77" x14ac:dyDescent="0.2">
      <c r="Y180" s="180" t="s">
        <v>44</v>
      </c>
      <c r="Z180" s="201">
        <v>2141898.285714285</v>
      </c>
      <c r="AA180" s="202">
        <v>1</v>
      </c>
      <c r="AB180" s="203">
        <v>2141898.285714285</v>
      </c>
      <c r="AC180" s="203">
        <v>2.1607717004729015</v>
      </c>
      <c r="AD180" s="204">
        <v>0.16729998079487482</v>
      </c>
      <c r="AE180" s="204">
        <v>0.15258855563646592</v>
      </c>
      <c r="AF180" s="203">
        <v>2.1607717004729015</v>
      </c>
      <c r="AG180" s="205">
        <v>0.27260669222923151</v>
      </c>
      <c r="AU180" s="180" t="s">
        <v>44</v>
      </c>
      <c r="AV180" s="201">
        <v>11243008.285714285</v>
      </c>
      <c r="AW180" s="202">
        <v>1</v>
      </c>
      <c r="AX180" s="203">
        <v>11243008.285714285</v>
      </c>
      <c r="AY180" s="204">
        <v>0.85064741684766665</v>
      </c>
      <c r="AZ180" s="204">
        <v>0.37454111883067276</v>
      </c>
      <c r="BA180" s="204">
        <v>6.619490748243835E-2</v>
      </c>
      <c r="BB180" s="204">
        <v>0.85064741684766676</v>
      </c>
      <c r="BC180" s="205">
        <v>0.13603202922923074</v>
      </c>
      <c r="BF180" s="180" t="s">
        <v>44</v>
      </c>
      <c r="BG180" s="201">
        <v>763778.57142857125</v>
      </c>
      <c r="BH180" s="202">
        <v>1</v>
      </c>
      <c r="BI180" s="203">
        <v>763778.57142857125</v>
      </c>
      <c r="BJ180" s="204">
        <v>9.0968505381787815E-2</v>
      </c>
      <c r="BK180" s="204">
        <v>0.7681123993102551</v>
      </c>
      <c r="BL180" s="204">
        <v>7.5236740002504352E-3</v>
      </c>
      <c r="BM180" s="204">
        <v>9.0968505381787815E-2</v>
      </c>
      <c r="BN180" s="205">
        <v>5.891705852688689E-2</v>
      </c>
      <c r="BQ180" s="229" t="s">
        <v>44</v>
      </c>
      <c r="BR180" s="201">
        <v>448574</v>
      </c>
      <c r="BS180" s="202">
        <v>1</v>
      </c>
      <c r="BT180" s="203">
        <v>448574</v>
      </c>
      <c r="BU180" s="204">
        <v>0.26659736307003273</v>
      </c>
      <c r="BV180" s="204">
        <v>0.61500526809896527</v>
      </c>
      <c r="BW180" s="204">
        <v>2.1733603474477281E-2</v>
      </c>
      <c r="BX180" s="204">
        <v>0.26659736307003273</v>
      </c>
      <c r="BY180" s="205">
        <v>7.6366135784510791E-2</v>
      </c>
    </row>
    <row r="181" spans="1:77" x14ac:dyDescent="0.2">
      <c r="Y181" s="180" t="s">
        <v>50</v>
      </c>
      <c r="Z181" s="176">
        <v>11895185.142857142</v>
      </c>
      <c r="AA181" s="181">
        <v>12</v>
      </c>
      <c r="AB181" s="177">
        <v>991265.42857142852</v>
      </c>
      <c r="AC181" s="210"/>
      <c r="AD181" s="210"/>
      <c r="AE181" s="210"/>
      <c r="AF181" s="210"/>
      <c r="AG181" s="211"/>
      <c r="AU181" s="180" t="s">
        <v>50</v>
      </c>
      <c r="AV181" s="176">
        <v>158604019.42857143</v>
      </c>
      <c r="AW181" s="181">
        <v>12</v>
      </c>
      <c r="AX181" s="177">
        <v>13217001.619047619</v>
      </c>
      <c r="AY181" s="210"/>
      <c r="AZ181" s="210"/>
      <c r="BA181" s="210"/>
      <c r="BB181" s="210"/>
      <c r="BC181" s="211"/>
      <c r="BF181" s="180" t="s">
        <v>50</v>
      </c>
      <c r="BG181" s="176">
        <v>100752923.42857142</v>
      </c>
      <c r="BH181" s="181">
        <v>12</v>
      </c>
      <c r="BI181" s="177">
        <v>8396076.9523809515</v>
      </c>
      <c r="BJ181" s="210"/>
      <c r="BK181" s="210"/>
      <c r="BL181" s="210"/>
      <c r="BM181" s="210"/>
      <c r="BN181" s="211"/>
      <c r="BQ181" s="180" t="s">
        <v>50</v>
      </c>
      <c r="BR181" s="176">
        <v>20191077.428571429</v>
      </c>
      <c r="BS181" s="181">
        <v>12</v>
      </c>
      <c r="BT181" s="177">
        <v>1682589.7857142857</v>
      </c>
      <c r="BU181" s="210"/>
      <c r="BV181" s="210"/>
      <c r="BW181" s="210"/>
      <c r="BX181" s="210"/>
      <c r="BY181" s="211"/>
    </row>
    <row r="182" spans="1:77" x14ac:dyDescent="0.2">
      <c r="Y182" s="180" t="s">
        <v>97</v>
      </c>
      <c r="Z182" s="176">
        <v>154683646</v>
      </c>
      <c r="AA182" s="181">
        <v>14</v>
      </c>
      <c r="AB182" s="210"/>
      <c r="AC182" s="210"/>
      <c r="AD182" s="210"/>
      <c r="AE182" s="210"/>
      <c r="AF182" s="210"/>
      <c r="AG182" s="211"/>
      <c r="AU182" s="180" t="s">
        <v>97</v>
      </c>
      <c r="AV182" s="176">
        <v>457792318</v>
      </c>
      <c r="AW182" s="181">
        <v>14</v>
      </c>
      <c r="AX182" s="210"/>
      <c r="AY182" s="210"/>
      <c r="AZ182" s="210"/>
      <c r="BA182" s="210"/>
      <c r="BB182" s="210"/>
      <c r="BC182" s="211"/>
      <c r="BF182" s="180" t="s">
        <v>97</v>
      </c>
      <c r="BG182" s="176">
        <v>311952508</v>
      </c>
      <c r="BH182" s="181">
        <v>14</v>
      </c>
      <c r="BI182" s="210"/>
      <c r="BJ182" s="210"/>
      <c r="BK182" s="210"/>
      <c r="BL182" s="210"/>
      <c r="BM182" s="210"/>
      <c r="BN182" s="211"/>
      <c r="BQ182" s="180" t="s">
        <v>97</v>
      </c>
      <c r="BR182" s="176">
        <v>125636480</v>
      </c>
      <c r="BS182" s="181">
        <v>14</v>
      </c>
      <c r="BT182" s="210"/>
      <c r="BU182" s="210"/>
      <c r="BV182" s="210"/>
      <c r="BW182" s="210"/>
      <c r="BX182" s="210"/>
      <c r="BY182" s="211"/>
    </row>
    <row r="183" spans="1:77" ht="17" thickBot="1" x14ac:dyDescent="0.25">
      <c r="Y183" s="212" t="s">
        <v>98</v>
      </c>
      <c r="Z183" s="213">
        <v>14037083.428571425</v>
      </c>
      <c r="AA183" s="214">
        <v>13</v>
      </c>
      <c r="AB183" s="215"/>
      <c r="AC183" s="215"/>
      <c r="AD183" s="215"/>
      <c r="AE183" s="215"/>
      <c r="AF183" s="215"/>
      <c r="AG183" s="216"/>
      <c r="AU183" s="212" t="s">
        <v>98</v>
      </c>
      <c r="AV183" s="213">
        <v>169847027.71428573</v>
      </c>
      <c r="AW183" s="214">
        <v>13</v>
      </c>
      <c r="AX183" s="215"/>
      <c r="AY183" s="215"/>
      <c r="AZ183" s="215"/>
      <c r="BA183" s="215"/>
      <c r="BB183" s="215"/>
      <c r="BC183" s="216"/>
      <c r="BF183" s="212" t="s">
        <v>98</v>
      </c>
      <c r="BG183" s="213">
        <v>101516702</v>
      </c>
      <c r="BH183" s="214">
        <v>13</v>
      </c>
      <c r="BI183" s="215"/>
      <c r="BJ183" s="215"/>
      <c r="BK183" s="215"/>
      <c r="BL183" s="215"/>
      <c r="BM183" s="215"/>
      <c r="BN183" s="216"/>
      <c r="BQ183" s="212" t="s">
        <v>98</v>
      </c>
      <c r="BR183" s="213">
        <v>20639651.428571425</v>
      </c>
      <c r="BS183" s="214">
        <v>13</v>
      </c>
      <c r="BT183" s="215"/>
      <c r="BU183" s="215"/>
      <c r="BV183" s="215"/>
      <c r="BW183" s="215"/>
      <c r="BX183" s="215"/>
      <c r="BY183" s="216"/>
    </row>
    <row r="184" spans="1:77" ht="17" thickTop="1" x14ac:dyDescent="0.2"/>
    <row r="187" spans="1:77" s="24" customFormat="1" ht="24" x14ac:dyDescent="0.3">
      <c r="A187" s="23" t="s">
        <v>118</v>
      </c>
    </row>
    <row r="189" spans="1:77" ht="24" x14ac:dyDescent="0.2">
      <c r="A189" s="129" t="s">
        <v>119</v>
      </c>
      <c r="B189" s="129"/>
      <c r="L189" s="129" t="s">
        <v>120</v>
      </c>
      <c r="M189" s="129"/>
    </row>
    <row r="191" spans="1:77" x14ac:dyDescent="0.2">
      <c r="A191" s="230" t="s">
        <v>46</v>
      </c>
      <c r="B191" s="230"/>
      <c r="C191" s="230"/>
      <c r="D191" s="230"/>
      <c r="E191" s="230"/>
      <c r="F191" s="230"/>
      <c r="G191" s="230"/>
      <c r="H191" s="230"/>
      <c r="I191" s="230"/>
      <c r="L191" s="230" t="s">
        <v>46</v>
      </c>
      <c r="M191" s="230"/>
      <c r="N191" s="230"/>
      <c r="O191" s="230"/>
      <c r="P191" s="230"/>
      <c r="Q191" s="230"/>
      <c r="R191" s="230"/>
      <c r="S191" s="230"/>
      <c r="T191" s="230"/>
    </row>
    <row r="192" spans="1:77" ht="33" thickBot="1" x14ac:dyDescent="0.25">
      <c r="A192" s="231" t="s">
        <v>80</v>
      </c>
      <c r="B192" s="231" t="s">
        <v>121</v>
      </c>
      <c r="L192" s="231" t="s">
        <v>80</v>
      </c>
      <c r="M192" s="231" t="s">
        <v>122</v>
      </c>
    </row>
    <row r="193" spans="1:31" ht="36" thickTop="1" thickBot="1" x14ac:dyDescent="0.25">
      <c r="A193" s="232" t="s">
        <v>26</v>
      </c>
      <c r="B193" s="233" t="s">
        <v>27</v>
      </c>
      <c r="C193" s="234" t="s">
        <v>28</v>
      </c>
      <c r="D193" s="234" t="s">
        <v>29</v>
      </c>
      <c r="E193" s="234" t="s">
        <v>30</v>
      </c>
      <c r="F193" s="234" t="s">
        <v>31</v>
      </c>
      <c r="G193" s="234" t="s">
        <v>32</v>
      </c>
      <c r="H193" s="234" t="s">
        <v>33</v>
      </c>
      <c r="I193" s="235" t="s">
        <v>85</v>
      </c>
      <c r="L193" s="232" t="s">
        <v>26</v>
      </c>
      <c r="M193" s="233" t="s">
        <v>27</v>
      </c>
      <c r="N193" s="234" t="s">
        <v>28</v>
      </c>
      <c r="O193" s="234" t="s">
        <v>29</v>
      </c>
      <c r="P193" s="234" t="s">
        <v>30</v>
      </c>
      <c r="Q193" s="234" t="s">
        <v>31</v>
      </c>
      <c r="R193" s="234" t="s">
        <v>32</v>
      </c>
      <c r="S193" s="234" t="s">
        <v>33</v>
      </c>
      <c r="T193" s="235" t="s">
        <v>85</v>
      </c>
    </row>
    <row r="194" spans="1:31" ht="33" thickTop="1" x14ac:dyDescent="0.2">
      <c r="A194" s="236" t="s">
        <v>88</v>
      </c>
      <c r="B194" s="237" t="s">
        <v>123</v>
      </c>
      <c r="C194" s="238">
        <v>3</v>
      </c>
      <c r="D194" s="239">
        <v>213823031.09264028</v>
      </c>
      <c r="E194" s="239">
        <v>6.6379709974617747</v>
      </c>
      <c r="F194" s="240">
        <v>1.3597159592998523E-3</v>
      </c>
      <c r="G194" s="240">
        <v>0.39112910051450267</v>
      </c>
      <c r="H194" s="239">
        <v>19.913912992385324</v>
      </c>
      <c r="I194" s="241">
        <v>0.95398684838981584</v>
      </c>
      <c r="L194" s="236" t="s">
        <v>88</v>
      </c>
      <c r="M194" s="237" t="s">
        <v>124</v>
      </c>
      <c r="N194" s="238">
        <v>3</v>
      </c>
      <c r="O194" s="239">
        <v>179491760.56233779</v>
      </c>
      <c r="P194" s="239">
        <v>4.8098791050630334</v>
      </c>
      <c r="Q194" s="240">
        <v>7.2811207366893539E-3</v>
      </c>
      <c r="R194" s="240">
        <v>0.31762607337313359</v>
      </c>
      <c r="S194" s="239">
        <v>14.429637315189103</v>
      </c>
      <c r="T194" s="241">
        <v>0.86235194423043404</v>
      </c>
    </row>
    <row r="195" spans="1:31" x14ac:dyDescent="0.2">
      <c r="A195" s="242" t="s">
        <v>49</v>
      </c>
      <c r="B195" s="243">
        <v>24224530486.545174</v>
      </c>
      <c r="C195" s="244">
        <v>1</v>
      </c>
      <c r="D195" s="245">
        <v>24224530486.545174</v>
      </c>
      <c r="E195" s="245">
        <v>752.03185538580738</v>
      </c>
      <c r="F195" s="246">
        <v>2.6516316859812224E-23</v>
      </c>
      <c r="G195" s="246">
        <v>0.9604102952047513</v>
      </c>
      <c r="H195" s="245">
        <v>752.03185538580738</v>
      </c>
      <c r="I195" s="247">
        <v>1</v>
      </c>
      <c r="L195" s="242" t="s">
        <v>49</v>
      </c>
      <c r="M195" s="243">
        <v>15795302048.758862</v>
      </c>
      <c r="N195" s="244">
        <v>1</v>
      </c>
      <c r="O195" s="245">
        <v>15795302048.758862</v>
      </c>
      <c r="P195" s="245">
        <v>423.27008796651057</v>
      </c>
      <c r="Q195" s="246">
        <v>1.2441818698840884E-19</v>
      </c>
      <c r="R195" s="246">
        <v>0.93175865895382193</v>
      </c>
      <c r="S195" s="245">
        <v>423.27008796651063</v>
      </c>
      <c r="T195" s="247">
        <v>1</v>
      </c>
    </row>
    <row r="196" spans="1:31" x14ac:dyDescent="0.2">
      <c r="A196" s="248" t="s">
        <v>44</v>
      </c>
      <c r="B196" s="249">
        <v>340101763.39376539</v>
      </c>
      <c r="C196" s="250">
        <v>1</v>
      </c>
      <c r="D196" s="251">
        <v>340101763.39376539</v>
      </c>
      <c r="E196" s="251">
        <v>10.558196795065108</v>
      </c>
      <c r="F196" s="252">
        <v>2.7829789045463555E-3</v>
      </c>
      <c r="G196" s="252">
        <v>0.2540581066866418</v>
      </c>
      <c r="H196" s="251">
        <v>10.558196795065108</v>
      </c>
      <c r="I196" s="253">
        <v>0.88242540863898589</v>
      </c>
      <c r="L196" s="254" t="s">
        <v>44</v>
      </c>
      <c r="M196" s="255">
        <v>47982431.734346911</v>
      </c>
      <c r="N196" s="256">
        <v>1</v>
      </c>
      <c r="O196" s="257">
        <v>47982431.734346911</v>
      </c>
      <c r="P196" s="257">
        <v>1.2857954876931244</v>
      </c>
      <c r="Q196" s="258">
        <v>0.2655172853053071</v>
      </c>
      <c r="R196" s="258">
        <v>3.9825423789952796E-2</v>
      </c>
      <c r="S196" s="257">
        <v>1.2857954876931246</v>
      </c>
      <c r="T196" s="259">
        <v>0.19574482851384645</v>
      </c>
    </row>
    <row r="197" spans="1:31" x14ac:dyDescent="0.2">
      <c r="A197" s="254" t="s">
        <v>94</v>
      </c>
      <c r="B197" s="255">
        <v>117306062.43619429</v>
      </c>
      <c r="C197" s="256">
        <v>1</v>
      </c>
      <c r="D197" s="257">
        <v>117306062.43619429</v>
      </c>
      <c r="E197" s="257">
        <v>3.6416761856702515</v>
      </c>
      <c r="F197" s="258">
        <v>6.564820301045711E-2</v>
      </c>
      <c r="G197" s="258">
        <v>0.10512413331710126</v>
      </c>
      <c r="H197" s="257">
        <v>3.6416761856702511</v>
      </c>
      <c r="I197" s="259">
        <v>0.45593864789949479</v>
      </c>
      <c r="L197" s="248" t="s">
        <v>94</v>
      </c>
      <c r="M197" s="249">
        <v>272797169.48911488</v>
      </c>
      <c r="N197" s="250">
        <v>1</v>
      </c>
      <c r="O197" s="251">
        <v>272797169.48911488</v>
      </c>
      <c r="P197" s="251">
        <v>7.3102041081731466</v>
      </c>
      <c r="Q197" s="252">
        <v>1.1030048009553151E-2</v>
      </c>
      <c r="R197" s="252">
        <v>0.19081610965924298</v>
      </c>
      <c r="S197" s="251">
        <v>7.3102041081731475</v>
      </c>
      <c r="T197" s="253">
        <v>0.74512541826445267</v>
      </c>
    </row>
    <row r="198" spans="1:31" ht="32" x14ac:dyDescent="0.2">
      <c r="A198" s="254" t="s">
        <v>96</v>
      </c>
      <c r="B198" s="255">
        <v>82516210.391039506</v>
      </c>
      <c r="C198" s="256">
        <v>1</v>
      </c>
      <c r="D198" s="257">
        <v>82516210.391039506</v>
      </c>
      <c r="E198" s="257">
        <v>2.5616520755374665</v>
      </c>
      <c r="F198" s="258">
        <v>0.1196273374977605</v>
      </c>
      <c r="G198" s="258">
        <v>7.6326757388817945E-2</v>
      </c>
      <c r="H198" s="257">
        <v>2.5616520755374665</v>
      </c>
      <c r="I198" s="259">
        <v>0.34151284754922495</v>
      </c>
      <c r="L198" s="248" t="s">
        <v>96</v>
      </c>
      <c r="M198" s="249">
        <v>157438482.73162133</v>
      </c>
      <c r="N198" s="250">
        <v>1</v>
      </c>
      <c r="O198" s="251">
        <v>157438482.73162133</v>
      </c>
      <c r="P198" s="251">
        <v>4.2189127013473966</v>
      </c>
      <c r="Q198" s="252">
        <v>4.8491225394486297E-2</v>
      </c>
      <c r="R198" s="252">
        <v>0.11979111158607662</v>
      </c>
      <c r="S198" s="251">
        <v>4.2189127013473966</v>
      </c>
      <c r="T198" s="253">
        <v>0.51209381277522437</v>
      </c>
    </row>
    <row r="199" spans="1:31" x14ac:dyDescent="0.2">
      <c r="A199" s="242" t="s">
        <v>50</v>
      </c>
      <c r="B199" s="243">
        <v>998575312.60779202</v>
      </c>
      <c r="C199" s="244">
        <v>31</v>
      </c>
      <c r="D199" s="245">
        <v>32212106.85831587</v>
      </c>
      <c r="E199" s="260"/>
      <c r="F199" s="260"/>
      <c r="G199" s="260"/>
      <c r="H199" s="260"/>
      <c r="I199" s="261"/>
      <c r="L199" s="242" t="s">
        <v>50</v>
      </c>
      <c r="M199" s="243">
        <v>1156836680.4844155</v>
      </c>
      <c r="N199" s="244">
        <v>31</v>
      </c>
      <c r="O199" s="245">
        <v>37317312.273690827</v>
      </c>
      <c r="P199" s="260"/>
      <c r="Q199" s="260"/>
      <c r="R199" s="260"/>
      <c r="S199" s="260"/>
      <c r="T199" s="261"/>
    </row>
    <row r="200" spans="1:31" x14ac:dyDescent="0.2">
      <c r="A200" s="242" t="s">
        <v>97</v>
      </c>
      <c r="B200" s="243">
        <v>27864226973</v>
      </c>
      <c r="C200" s="244">
        <v>35</v>
      </c>
      <c r="D200" s="260"/>
      <c r="E200" s="260"/>
      <c r="F200" s="260"/>
      <c r="G200" s="260"/>
      <c r="H200" s="260"/>
      <c r="I200" s="261"/>
      <c r="L200" s="242" t="s">
        <v>97</v>
      </c>
      <c r="M200" s="243">
        <v>19190759976</v>
      </c>
      <c r="N200" s="244">
        <v>35</v>
      </c>
      <c r="O200" s="260"/>
      <c r="P200" s="260"/>
      <c r="Q200" s="260"/>
      <c r="R200" s="260"/>
      <c r="S200" s="260"/>
      <c r="T200" s="261"/>
    </row>
    <row r="201" spans="1:31" ht="33" thickBot="1" x14ac:dyDescent="0.25">
      <c r="A201" s="262" t="s">
        <v>98</v>
      </c>
      <c r="B201" s="263">
        <v>1640044405.8857129</v>
      </c>
      <c r="C201" s="264">
        <v>34</v>
      </c>
      <c r="D201" s="265"/>
      <c r="E201" s="265"/>
      <c r="F201" s="265"/>
      <c r="G201" s="265"/>
      <c r="H201" s="265"/>
      <c r="I201" s="266"/>
      <c r="L201" s="262" t="s">
        <v>98</v>
      </c>
      <c r="M201" s="263">
        <v>1695311962.1714289</v>
      </c>
      <c r="N201" s="264">
        <v>34</v>
      </c>
      <c r="O201" s="265"/>
      <c r="P201" s="265"/>
      <c r="Q201" s="265"/>
      <c r="R201" s="265"/>
      <c r="S201" s="265"/>
      <c r="T201" s="266"/>
    </row>
    <row r="202" spans="1:31" ht="17" thickTop="1" x14ac:dyDescent="0.2"/>
    <row r="204" spans="1:31" ht="24" x14ac:dyDescent="0.2">
      <c r="L204" s="129" t="s">
        <v>125</v>
      </c>
      <c r="M204" s="129"/>
      <c r="N204" s="129"/>
      <c r="O204" s="129"/>
      <c r="W204" s="129" t="s">
        <v>126</v>
      </c>
      <c r="X204" s="129"/>
      <c r="Y204" s="129"/>
      <c r="Z204" s="129"/>
    </row>
    <row r="206" spans="1:31" ht="23" x14ac:dyDescent="0.25">
      <c r="L206" s="267" t="s">
        <v>105</v>
      </c>
      <c r="W206" s="267" t="s">
        <v>127</v>
      </c>
    </row>
    <row r="208" spans="1:31" x14ac:dyDescent="0.2">
      <c r="L208" s="230" t="s">
        <v>106</v>
      </c>
      <c r="M208" s="230"/>
      <c r="N208" s="230"/>
      <c r="O208" s="230"/>
      <c r="P208" s="230"/>
      <c r="Q208" s="230"/>
      <c r="R208" s="230"/>
      <c r="S208" s="230"/>
      <c r="T208" s="230"/>
      <c r="W208" s="230" t="s">
        <v>106</v>
      </c>
      <c r="X208" s="230"/>
      <c r="Y208" s="230"/>
      <c r="Z208" s="230"/>
      <c r="AA208" s="230"/>
      <c r="AB208" s="230"/>
      <c r="AC208" s="230"/>
      <c r="AD208" s="230"/>
      <c r="AE208" s="230"/>
    </row>
    <row r="209" spans="12:31" ht="33" thickBot="1" x14ac:dyDescent="0.25">
      <c r="L209" s="231" t="s">
        <v>80</v>
      </c>
      <c r="M209" s="231" t="s">
        <v>122</v>
      </c>
      <c r="W209" s="231" t="s">
        <v>80</v>
      </c>
      <c r="X209" s="231" t="s">
        <v>122</v>
      </c>
    </row>
    <row r="210" spans="12:31" ht="36" thickTop="1" thickBot="1" x14ac:dyDescent="0.25">
      <c r="L210" s="232" t="s">
        <v>26</v>
      </c>
      <c r="M210" s="233" t="s">
        <v>27</v>
      </c>
      <c r="N210" s="234" t="s">
        <v>28</v>
      </c>
      <c r="O210" s="234" t="s">
        <v>29</v>
      </c>
      <c r="P210" s="234" t="s">
        <v>30</v>
      </c>
      <c r="Q210" s="234" t="s">
        <v>31</v>
      </c>
      <c r="R210" s="234" t="s">
        <v>32</v>
      </c>
      <c r="S210" s="234" t="s">
        <v>33</v>
      </c>
      <c r="T210" s="235" t="s">
        <v>108</v>
      </c>
      <c r="W210" s="232" t="s">
        <v>26</v>
      </c>
      <c r="X210" s="233" t="s">
        <v>27</v>
      </c>
      <c r="Y210" s="234" t="s">
        <v>28</v>
      </c>
      <c r="Z210" s="234" t="s">
        <v>29</v>
      </c>
      <c r="AA210" s="234" t="s">
        <v>30</v>
      </c>
      <c r="AB210" s="234" t="s">
        <v>31</v>
      </c>
      <c r="AC210" s="234" t="s">
        <v>32</v>
      </c>
      <c r="AD210" s="234" t="s">
        <v>33</v>
      </c>
      <c r="AE210" s="235" t="s">
        <v>108</v>
      </c>
    </row>
    <row r="211" spans="12:31" ht="33" thickTop="1" x14ac:dyDescent="0.2">
      <c r="L211" s="236" t="s">
        <v>88</v>
      </c>
      <c r="M211" s="237" t="s">
        <v>128</v>
      </c>
      <c r="N211" s="238">
        <v>1</v>
      </c>
      <c r="O211" s="239">
        <v>236709789.03939438</v>
      </c>
      <c r="P211" s="239">
        <v>5.2012618478488912</v>
      </c>
      <c r="Q211" s="240">
        <v>3.4285037834020128E-2</v>
      </c>
      <c r="R211" s="240">
        <v>0.21491696922866033</v>
      </c>
      <c r="S211" s="239">
        <v>5.2012618478488921</v>
      </c>
      <c r="T211" s="241">
        <v>0.58105758970395494</v>
      </c>
      <c r="W211" s="236" t="s">
        <v>88</v>
      </c>
      <c r="X211" s="237" t="s">
        <v>129</v>
      </c>
      <c r="Y211" s="238">
        <v>1</v>
      </c>
      <c r="Z211" s="239">
        <v>430571212.19336253</v>
      </c>
      <c r="AA211" s="239">
        <v>12.974882045351562</v>
      </c>
      <c r="AB211" s="240">
        <v>2.3887622502092479E-3</v>
      </c>
      <c r="AC211" s="240">
        <v>0.44779757947049592</v>
      </c>
      <c r="AD211" s="239">
        <v>12.974882045351562</v>
      </c>
      <c r="AE211" s="241">
        <v>0.92201464513964904</v>
      </c>
    </row>
    <row r="212" spans="12:31" x14ac:dyDescent="0.2">
      <c r="L212" s="242" t="s">
        <v>49</v>
      </c>
      <c r="M212" s="243">
        <v>12620108782.944153</v>
      </c>
      <c r="N212" s="244">
        <v>1</v>
      </c>
      <c r="O212" s="245">
        <v>12620108782.944153</v>
      </c>
      <c r="P212" s="245">
        <v>277.30365776087916</v>
      </c>
      <c r="Q212" s="246">
        <v>8.6395878358557141E-13</v>
      </c>
      <c r="R212" s="246">
        <v>0.93587659314238625</v>
      </c>
      <c r="S212" s="245">
        <v>277.30365776087922</v>
      </c>
      <c r="T212" s="247">
        <v>1</v>
      </c>
      <c r="W212" s="242" t="s">
        <v>49</v>
      </c>
      <c r="X212" s="243">
        <v>8963174778.4155827</v>
      </c>
      <c r="Y212" s="244">
        <v>1</v>
      </c>
      <c r="Z212" s="245">
        <v>8963174778.4155827</v>
      </c>
      <c r="AA212" s="245">
        <v>270.0973316571513</v>
      </c>
      <c r="AB212" s="246">
        <v>1.9276391190595122E-11</v>
      </c>
      <c r="AC212" s="246">
        <v>0.94407497648676497</v>
      </c>
      <c r="AD212" s="245">
        <v>270.0973316571513</v>
      </c>
      <c r="AE212" s="247">
        <v>1</v>
      </c>
    </row>
    <row r="213" spans="12:31" x14ac:dyDescent="0.2">
      <c r="L213" s="248" t="s">
        <v>44</v>
      </c>
      <c r="M213" s="249">
        <v>236709789.03939438</v>
      </c>
      <c r="N213" s="250">
        <v>1</v>
      </c>
      <c r="O213" s="251">
        <v>236709789.03939438</v>
      </c>
      <c r="P213" s="251">
        <v>5.2012618478488912</v>
      </c>
      <c r="Q213" s="252">
        <v>3.4285037834020128E-2</v>
      </c>
      <c r="R213" s="252">
        <v>0.21491696922866033</v>
      </c>
      <c r="S213" s="251">
        <v>5.2012618478488921</v>
      </c>
      <c r="T213" s="253">
        <v>0.58105758970395494</v>
      </c>
      <c r="W213" s="248" t="s">
        <v>94</v>
      </c>
      <c r="X213" s="249">
        <v>430571212.19336265</v>
      </c>
      <c r="Y213" s="250">
        <v>1</v>
      </c>
      <c r="Z213" s="251">
        <v>430571212.19336265</v>
      </c>
      <c r="AA213" s="251">
        <v>12.974882045351565</v>
      </c>
      <c r="AB213" s="252">
        <v>2.3887622502092479E-3</v>
      </c>
      <c r="AC213" s="252">
        <v>0.44779757947049598</v>
      </c>
      <c r="AD213" s="251">
        <v>12.974882045351565</v>
      </c>
      <c r="AE213" s="253">
        <v>0.92201464513964915</v>
      </c>
    </row>
    <row r="214" spans="12:31" x14ac:dyDescent="0.2">
      <c r="L214" s="242" t="s">
        <v>50</v>
      </c>
      <c r="M214" s="243">
        <v>864691323.62727284</v>
      </c>
      <c r="N214" s="244">
        <v>19</v>
      </c>
      <c r="O214" s="245">
        <v>45510069.664593309</v>
      </c>
      <c r="P214" s="260"/>
      <c r="Q214" s="260"/>
      <c r="R214" s="260"/>
      <c r="S214" s="260"/>
      <c r="T214" s="261"/>
      <c r="W214" s="242" t="s">
        <v>50</v>
      </c>
      <c r="X214" s="243">
        <v>530959693.58441561</v>
      </c>
      <c r="Y214" s="244">
        <v>16</v>
      </c>
      <c r="Z214" s="245">
        <v>33184980.849025976</v>
      </c>
      <c r="AA214" s="260"/>
      <c r="AB214" s="260"/>
      <c r="AC214" s="260"/>
      <c r="AD214" s="260"/>
      <c r="AE214" s="261"/>
    </row>
    <row r="215" spans="12:31" x14ac:dyDescent="0.2">
      <c r="L215" s="242" t="s">
        <v>97</v>
      </c>
      <c r="M215" s="243">
        <v>13915711827</v>
      </c>
      <c r="N215" s="244">
        <v>21</v>
      </c>
      <c r="O215" s="260"/>
      <c r="P215" s="260"/>
      <c r="Q215" s="260"/>
      <c r="R215" s="260"/>
      <c r="S215" s="260"/>
      <c r="T215" s="261"/>
      <c r="W215" s="242" t="s">
        <v>97</v>
      </c>
      <c r="X215" s="243">
        <v>11331162970</v>
      </c>
      <c r="Y215" s="244">
        <v>18</v>
      </c>
      <c r="Z215" s="260"/>
      <c r="AA215" s="260"/>
      <c r="AB215" s="260"/>
      <c r="AC215" s="260"/>
      <c r="AD215" s="260"/>
      <c r="AE215" s="261"/>
    </row>
    <row r="216" spans="12:31" ht="33" thickBot="1" x14ac:dyDescent="0.25">
      <c r="L216" s="262" t="s">
        <v>98</v>
      </c>
      <c r="M216" s="263">
        <v>1101401112.6666672</v>
      </c>
      <c r="N216" s="264">
        <v>20</v>
      </c>
      <c r="O216" s="265"/>
      <c r="P216" s="265"/>
      <c r="Q216" s="265"/>
      <c r="R216" s="265"/>
      <c r="S216" s="265"/>
      <c r="T216" s="266"/>
      <c r="W216" s="262" t="s">
        <v>98</v>
      </c>
      <c r="X216" s="263">
        <v>961530905.77777815</v>
      </c>
      <c r="Y216" s="264">
        <v>17</v>
      </c>
      <c r="Z216" s="265"/>
      <c r="AA216" s="265"/>
      <c r="AB216" s="265"/>
      <c r="AC216" s="265"/>
      <c r="AD216" s="265"/>
      <c r="AE216" s="266"/>
    </row>
    <row r="217" spans="12:31" ht="17" thickTop="1" x14ac:dyDescent="0.2"/>
    <row r="218" spans="12:31" ht="23" x14ac:dyDescent="0.25">
      <c r="L218" s="267" t="s">
        <v>113</v>
      </c>
      <c r="W218" s="267" t="s">
        <v>130</v>
      </c>
    </row>
    <row r="220" spans="12:31" x14ac:dyDescent="0.2">
      <c r="L220" s="230" t="s">
        <v>106</v>
      </c>
      <c r="M220" s="230"/>
      <c r="N220" s="230"/>
      <c r="O220" s="230"/>
      <c r="P220" s="230"/>
      <c r="Q220" s="230"/>
      <c r="R220" s="230"/>
      <c r="S220" s="230"/>
      <c r="T220" s="230"/>
      <c r="W220" s="230" t="s">
        <v>106</v>
      </c>
      <c r="X220" s="230"/>
      <c r="Y220" s="230"/>
      <c r="Z220" s="230"/>
      <c r="AA220" s="230"/>
      <c r="AB220" s="230"/>
      <c r="AC220" s="230"/>
      <c r="AD220" s="230"/>
      <c r="AE220" s="230"/>
    </row>
    <row r="221" spans="12:31" ht="33" thickBot="1" x14ac:dyDescent="0.25">
      <c r="L221" s="231" t="s">
        <v>80</v>
      </c>
      <c r="M221" s="231" t="s">
        <v>122</v>
      </c>
      <c r="W221" s="231" t="s">
        <v>80</v>
      </c>
      <c r="X221" s="231" t="s">
        <v>122</v>
      </c>
    </row>
    <row r="222" spans="12:31" ht="36" thickTop="1" thickBot="1" x14ac:dyDescent="0.25">
      <c r="L222" s="232" t="s">
        <v>26</v>
      </c>
      <c r="M222" s="233" t="s">
        <v>27</v>
      </c>
      <c r="N222" s="234" t="s">
        <v>28</v>
      </c>
      <c r="O222" s="234" t="s">
        <v>29</v>
      </c>
      <c r="P222" s="234" t="s">
        <v>30</v>
      </c>
      <c r="Q222" s="234" t="s">
        <v>31</v>
      </c>
      <c r="R222" s="234" t="s">
        <v>32</v>
      </c>
      <c r="S222" s="234" t="s">
        <v>33</v>
      </c>
      <c r="T222" s="235" t="s">
        <v>108</v>
      </c>
      <c r="W222" s="232" t="s">
        <v>26</v>
      </c>
      <c r="X222" s="233" t="s">
        <v>27</v>
      </c>
      <c r="Y222" s="234" t="s">
        <v>28</v>
      </c>
      <c r="Z222" s="234" t="s">
        <v>29</v>
      </c>
      <c r="AA222" s="234" t="s">
        <v>30</v>
      </c>
      <c r="AB222" s="234" t="s">
        <v>31</v>
      </c>
      <c r="AC222" s="234" t="s">
        <v>32</v>
      </c>
      <c r="AD222" s="234" t="s">
        <v>33</v>
      </c>
      <c r="AE222" s="235" t="s">
        <v>108</v>
      </c>
    </row>
    <row r="223" spans="12:31" ht="33" thickTop="1" x14ac:dyDescent="0.2">
      <c r="L223" s="236" t="s">
        <v>88</v>
      </c>
      <c r="M223" s="237" t="s">
        <v>131</v>
      </c>
      <c r="N223" s="238">
        <v>1</v>
      </c>
      <c r="O223" s="239">
        <v>13174540.071428537</v>
      </c>
      <c r="P223" s="240">
        <v>0.54115007186114406</v>
      </c>
      <c r="Q223" s="240">
        <v>0.47608971501028119</v>
      </c>
      <c r="R223" s="240">
        <v>4.3149955846181483E-2</v>
      </c>
      <c r="S223" s="240">
        <v>0.54115007186114406</v>
      </c>
      <c r="T223" s="241">
        <v>0.10415542211303574</v>
      </c>
      <c r="W223" s="236" t="s">
        <v>88</v>
      </c>
      <c r="X223" s="237" t="s">
        <v>132</v>
      </c>
      <c r="Y223" s="238">
        <v>1</v>
      </c>
      <c r="Z223" s="239">
        <v>7729540.0411764383</v>
      </c>
      <c r="AA223" s="240">
        <v>0.18524902344136115</v>
      </c>
      <c r="AB223" s="240">
        <v>0.67302060946706788</v>
      </c>
      <c r="AC223" s="240">
        <v>1.2199274648403433E-2</v>
      </c>
      <c r="AD223" s="240">
        <v>0.18524902344136118</v>
      </c>
      <c r="AE223" s="241">
        <v>6.885489124926325E-2</v>
      </c>
    </row>
    <row r="224" spans="12:31" x14ac:dyDescent="0.2">
      <c r="L224" s="242" t="s">
        <v>49</v>
      </c>
      <c r="M224" s="243">
        <v>4969728252.0714283</v>
      </c>
      <c r="N224" s="244">
        <v>1</v>
      </c>
      <c r="O224" s="245">
        <v>4969728252.0714283</v>
      </c>
      <c r="P224" s="245">
        <v>204.13379033786632</v>
      </c>
      <c r="Q224" s="246">
        <v>6.771109188350243E-9</v>
      </c>
      <c r="R224" s="246">
        <v>0.94447883423854617</v>
      </c>
      <c r="S224" s="245">
        <v>204.13379033786632</v>
      </c>
      <c r="T224" s="247">
        <v>1</v>
      </c>
      <c r="W224" s="242" t="s">
        <v>49</v>
      </c>
      <c r="X224" s="243">
        <v>6919097551.1000023</v>
      </c>
      <c r="Y224" s="244">
        <v>1</v>
      </c>
      <c r="Z224" s="245">
        <v>6919097551.1000023</v>
      </c>
      <c r="AA224" s="245">
        <v>165.82565813860577</v>
      </c>
      <c r="AB224" s="246">
        <v>1.638382004709335E-9</v>
      </c>
      <c r="AC224" s="246">
        <v>0.91704717043804562</v>
      </c>
      <c r="AD224" s="245">
        <v>165.8256581386058</v>
      </c>
      <c r="AE224" s="247">
        <v>1</v>
      </c>
    </row>
    <row r="225" spans="12:31" x14ac:dyDescent="0.2">
      <c r="L225" s="254" t="s">
        <v>44</v>
      </c>
      <c r="M225" s="255">
        <v>13174540.071428571</v>
      </c>
      <c r="N225" s="256">
        <v>1</v>
      </c>
      <c r="O225" s="257">
        <v>13174540.071428571</v>
      </c>
      <c r="P225" s="258">
        <v>0.5411500718611455</v>
      </c>
      <c r="Q225" s="258">
        <v>0.47608971501027941</v>
      </c>
      <c r="R225" s="258">
        <v>4.3149955846181587E-2</v>
      </c>
      <c r="S225" s="258">
        <v>0.5411500718611455</v>
      </c>
      <c r="T225" s="259">
        <v>0.10415542211303586</v>
      </c>
      <c r="W225" s="254" t="s">
        <v>94</v>
      </c>
      <c r="X225" s="255">
        <v>7729540.041176416</v>
      </c>
      <c r="Y225" s="256">
        <v>1</v>
      </c>
      <c r="Z225" s="257">
        <v>7729540.041176416</v>
      </c>
      <c r="AA225" s="258">
        <v>0.18524902344136063</v>
      </c>
      <c r="AB225" s="258">
        <v>0.67302060946706666</v>
      </c>
      <c r="AC225" s="258">
        <v>1.2199274648403396E-2</v>
      </c>
      <c r="AD225" s="258">
        <v>0.18524902344136066</v>
      </c>
      <c r="AE225" s="259">
        <v>6.885489124926325E-2</v>
      </c>
    </row>
    <row r="226" spans="12:31" x14ac:dyDescent="0.2">
      <c r="L226" s="242" t="s">
        <v>50</v>
      </c>
      <c r="M226" s="243">
        <v>292145356.85714287</v>
      </c>
      <c r="N226" s="244">
        <v>12</v>
      </c>
      <c r="O226" s="245">
        <v>24345446.404761907</v>
      </c>
      <c r="P226" s="260"/>
      <c r="Q226" s="260"/>
      <c r="R226" s="260"/>
      <c r="S226" s="260"/>
      <c r="T226" s="261"/>
      <c r="W226" s="242" t="s">
        <v>50</v>
      </c>
      <c r="X226" s="243">
        <v>625876986.89999986</v>
      </c>
      <c r="Y226" s="244">
        <v>15</v>
      </c>
      <c r="Z226" s="245">
        <v>41725132.459999993</v>
      </c>
      <c r="AA226" s="260"/>
      <c r="AB226" s="260"/>
      <c r="AC226" s="260"/>
      <c r="AD226" s="260"/>
      <c r="AE226" s="261"/>
    </row>
    <row r="227" spans="12:31" x14ac:dyDescent="0.2">
      <c r="L227" s="242" t="s">
        <v>97</v>
      </c>
      <c r="M227" s="243">
        <v>5275048149</v>
      </c>
      <c r="N227" s="244">
        <v>14</v>
      </c>
      <c r="O227" s="260"/>
      <c r="P227" s="260"/>
      <c r="Q227" s="260"/>
      <c r="R227" s="260"/>
      <c r="S227" s="260"/>
      <c r="T227" s="261"/>
      <c r="W227" s="242" t="s">
        <v>97</v>
      </c>
      <c r="X227" s="243">
        <v>7859597006</v>
      </c>
      <c r="Y227" s="244">
        <v>17</v>
      </c>
      <c r="Z227" s="260"/>
      <c r="AA227" s="260"/>
      <c r="AB227" s="260"/>
      <c r="AC227" s="260"/>
      <c r="AD227" s="260"/>
      <c r="AE227" s="261"/>
    </row>
    <row r="228" spans="12:31" ht="33" thickBot="1" x14ac:dyDescent="0.25">
      <c r="L228" s="262" t="s">
        <v>98</v>
      </c>
      <c r="M228" s="263">
        <v>305319896.9285714</v>
      </c>
      <c r="N228" s="264">
        <v>13</v>
      </c>
      <c r="O228" s="265"/>
      <c r="P228" s="265"/>
      <c r="Q228" s="265"/>
      <c r="R228" s="265"/>
      <c r="S228" s="265"/>
      <c r="T228" s="266"/>
      <c r="W228" s="262" t="s">
        <v>98</v>
      </c>
      <c r="X228" s="263">
        <v>633606526.9411763</v>
      </c>
      <c r="Y228" s="264">
        <v>16</v>
      </c>
      <c r="Z228" s="265"/>
      <c r="AA228" s="265"/>
      <c r="AB228" s="265"/>
      <c r="AC228" s="265"/>
      <c r="AD228" s="265"/>
      <c r="AE228" s="266"/>
    </row>
    <row r="229" spans="12:31" ht="17" thickTop="1" x14ac:dyDescent="0.2"/>
    <row r="246" spans="15:23" ht="17" thickBot="1" x14ac:dyDescent="0.25">
      <c r="O246" s="268" t="s">
        <v>98</v>
      </c>
      <c r="P246" s="269">
        <v>13699.57874285714</v>
      </c>
      <c r="Q246" s="270">
        <v>27</v>
      </c>
      <c r="R246" s="271"/>
      <c r="S246" s="271"/>
      <c r="T246" s="271"/>
      <c r="U246" s="271"/>
      <c r="V246" s="271"/>
      <c r="W246" s="272"/>
    </row>
    <row r="247" spans="15:23" ht="17" thickTop="1" x14ac:dyDescent="0.2"/>
    <row r="249" spans="15:23" ht="24" x14ac:dyDescent="0.2">
      <c r="O249" s="129" t="s">
        <v>133</v>
      </c>
      <c r="P249" s="129"/>
      <c r="Q249" s="129"/>
    </row>
    <row r="251" spans="15:23" ht="23" x14ac:dyDescent="0.25">
      <c r="O251" s="273" t="s">
        <v>127</v>
      </c>
    </row>
    <row r="253" spans="15:23" x14ac:dyDescent="0.2">
      <c r="O253" s="274" t="s">
        <v>106</v>
      </c>
      <c r="P253" s="274"/>
      <c r="Q253" s="274"/>
      <c r="R253" s="274"/>
      <c r="S253" s="274"/>
      <c r="T253" s="274"/>
      <c r="U253" s="274"/>
      <c r="V253" s="274"/>
      <c r="W253" s="274"/>
    </row>
    <row r="254" spans="15:23" ht="33" thickBot="1" x14ac:dyDescent="0.25">
      <c r="O254" s="275" t="s">
        <v>80</v>
      </c>
      <c r="P254" s="275" t="s">
        <v>134</v>
      </c>
    </row>
    <row r="255" spans="15:23" ht="50" thickTop="1" thickBot="1" x14ac:dyDescent="0.25">
      <c r="O255" s="276" t="s">
        <v>26</v>
      </c>
      <c r="P255" s="277" t="s">
        <v>27</v>
      </c>
      <c r="Q255" s="278" t="s">
        <v>28</v>
      </c>
      <c r="R255" s="278" t="s">
        <v>29</v>
      </c>
      <c r="S255" s="278" t="s">
        <v>30</v>
      </c>
      <c r="T255" s="278" t="s">
        <v>31</v>
      </c>
      <c r="U255" s="278" t="s">
        <v>32</v>
      </c>
      <c r="V255" s="278" t="s">
        <v>33</v>
      </c>
      <c r="W255" s="279" t="s">
        <v>108</v>
      </c>
    </row>
    <row r="256" spans="15:23" ht="20" thickTop="1" thickBot="1" x14ac:dyDescent="0.25">
      <c r="O256" s="280" t="s">
        <v>88</v>
      </c>
      <c r="P256" s="281" t="s">
        <v>135</v>
      </c>
      <c r="Q256" s="282">
        <v>1</v>
      </c>
      <c r="R256" s="283">
        <v>25.578306250000423</v>
      </c>
      <c r="S256" s="284">
        <v>6.4071663153704675E-2</v>
      </c>
      <c r="T256" s="284">
        <v>0.80385156703144556</v>
      </c>
      <c r="U256" s="284">
        <v>4.5556980004279463E-3</v>
      </c>
      <c r="V256" s="284">
        <v>6.4071663153704675E-2</v>
      </c>
      <c r="W256" s="285">
        <v>5.6418243122377087E-2</v>
      </c>
    </row>
    <row r="257" spans="15:27" ht="17" thickBot="1" x14ac:dyDescent="0.25">
      <c r="O257" s="286" t="s">
        <v>49</v>
      </c>
      <c r="P257" s="287">
        <v>32912.309306249997</v>
      </c>
      <c r="Q257" s="288">
        <v>1</v>
      </c>
      <c r="R257" s="289">
        <v>32912.309306249997</v>
      </c>
      <c r="S257" s="289">
        <v>82.442769074303143</v>
      </c>
      <c r="T257" s="290">
        <v>3.0456989811682975E-7</v>
      </c>
      <c r="U257" s="290">
        <v>0.85483618798612193</v>
      </c>
      <c r="V257" s="289">
        <v>82.442769074303129</v>
      </c>
      <c r="W257" s="291">
        <v>0.99999999992478128</v>
      </c>
      <c r="Z257" s="52" t="s">
        <v>39</v>
      </c>
      <c r="AA257" s="53" t="s">
        <v>40</v>
      </c>
    </row>
    <row r="258" spans="15:27" ht="17" thickBot="1" x14ac:dyDescent="0.25">
      <c r="O258" s="292" t="s">
        <v>136</v>
      </c>
      <c r="P258" s="293">
        <v>25.578306250000047</v>
      </c>
      <c r="Q258" s="294">
        <v>1</v>
      </c>
      <c r="R258" s="295">
        <v>25.578306250000047</v>
      </c>
      <c r="S258" s="296">
        <v>6.4071663153703731E-2</v>
      </c>
      <c r="T258" s="296">
        <v>0.803851567031452</v>
      </c>
      <c r="U258" s="296">
        <v>4.5556980004278795E-3</v>
      </c>
      <c r="V258" s="296">
        <v>6.4071663153703731E-2</v>
      </c>
      <c r="W258" s="297">
        <v>5.6418243122376976E-2</v>
      </c>
      <c r="Y258" s="298" t="s">
        <v>137</v>
      </c>
      <c r="Z258" s="299">
        <f>U258</f>
        <v>4.5556980004278795E-3</v>
      </c>
      <c r="AA258" s="300">
        <f>W258</f>
        <v>5.6418243122376976E-2</v>
      </c>
    </row>
    <row r="259" spans="15:27" x14ac:dyDescent="0.2">
      <c r="O259" s="286" t="s">
        <v>50</v>
      </c>
      <c r="P259" s="287">
        <v>5588.9962874999992</v>
      </c>
      <c r="Q259" s="288">
        <v>14</v>
      </c>
      <c r="R259" s="289">
        <v>399.21402053571421</v>
      </c>
      <c r="S259" s="301"/>
      <c r="T259" s="301"/>
      <c r="U259" s="301"/>
      <c r="V259" s="301"/>
      <c r="W259" s="302"/>
    </row>
    <row r="260" spans="15:27" x14ac:dyDescent="0.2">
      <c r="O260" s="286" t="s">
        <v>97</v>
      </c>
      <c r="P260" s="287">
        <v>38526.883900000001</v>
      </c>
      <c r="Q260" s="288">
        <v>16</v>
      </c>
      <c r="R260" s="301"/>
      <c r="S260" s="301"/>
      <c r="T260" s="301"/>
      <c r="U260" s="301"/>
      <c r="V260" s="301"/>
      <c r="W260" s="302"/>
    </row>
    <row r="261" spans="15:27" ht="17" thickBot="1" x14ac:dyDescent="0.25">
      <c r="O261" s="268" t="s">
        <v>98</v>
      </c>
      <c r="P261" s="269">
        <v>5614.5745937499996</v>
      </c>
      <c r="Q261" s="270">
        <v>15</v>
      </c>
      <c r="R261" s="271"/>
      <c r="S261" s="271"/>
      <c r="T261" s="271"/>
      <c r="U261" s="271"/>
      <c r="V261" s="271"/>
      <c r="W261" s="272"/>
    </row>
    <row r="262" spans="15:27" ht="17" thickTop="1" x14ac:dyDescent="0.2"/>
    <row r="264" spans="15:27" ht="23" x14ac:dyDescent="0.25">
      <c r="O264" s="273" t="s">
        <v>130</v>
      </c>
    </row>
    <row r="266" spans="15:27" x14ac:dyDescent="0.2">
      <c r="O266" s="274" t="s">
        <v>106</v>
      </c>
      <c r="P266" s="274"/>
      <c r="Q266" s="274"/>
      <c r="R266" s="274"/>
      <c r="S266" s="274"/>
      <c r="T266" s="274"/>
      <c r="U266" s="274"/>
      <c r="V266" s="274"/>
      <c r="W266" s="274"/>
    </row>
    <row r="267" spans="15:27" ht="33" thickBot="1" x14ac:dyDescent="0.25">
      <c r="O267" s="275" t="s">
        <v>80</v>
      </c>
      <c r="P267" s="275" t="s">
        <v>134</v>
      </c>
    </row>
    <row r="268" spans="15:27" ht="50" thickTop="1" thickBot="1" x14ac:dyDescent="0.25">
      <c r="O268" s="276" t="s">
        <v>26</v>
      </c>
      <c r="P268" s="277" t="s">
        <v>27</v>
      </c>
      <c r="Q268" s="278" t="s">
        <v>28</v>
      </c>
      <c r="R268" s="278" t="s">
        <v>29</v>
      </c>
      <c r="S268" s="278" t="s">
        <v>30</v>
      </c>
      <c r="T268" s="278" t="s">
        <v>31</v>
      </c>
      <c r="U268" s="278" t="s">
        <v>32</v>
      </c>
      <c r="V268" s="278" t="s">
        <v>33</v>
      </c>
      <c r="W268" s="279" t="s">
        <v>108</v>
      </c>
    </row>
    <row r="269" spans="15:27" ht="20" thickTop="1" thickBot="1" x14ac:dyDescent="0.25">
      <c r="O269" s="280" t="s">
        <v>88</v>
      </c>
      <c r="P269" s="281" t="s">
        <v>138</v>
      </c>
      <c r="Q269" s="282">
        <v>1</v>
      </c>
      <c r="R269" s="283">
        <v>4222.8760083333318</v>
      </c>
      <c r="S269" s="283">
        <v>11.258680448440302</v>
      </c>
      <c r="T269" s="284">
        <v>7.2986959848246108E-3</v>
      </c>
      <c r="U269" s="284">
        <v>0.52960391759716785</v>
      </c>
      <c r="V269" s="283">
        <v>11.258680448440304</v>
      </c>
      <c r="W269" s="285">
        <v>0.85552868446626928</v>
      </c>
    </row>
    <row r="270" spans="15:27" ht="17" thickBot="1" x14ac:dyDescent="0.25">
      <c r="O270" s="286" t="s">
        <v>49</v>
      </c>
      <c r="P270" s="287">
        <v>29265.551008333332</v>
      </c>
      <c r="Q270" s="288">
        <v>1</v>
      </c>
      <c r="R270" s="289">
        <v>29265.551008333332</v>
      </c>
      <c r="S270" s="289">
        <v>78.02537566818053</v>
      </c>
      <c r="T270" s="290">
        <v>4.8944923186383924E-6</v>
      </c>
      <c r="U270" s="290">
        <v>0.88639639508389156</v>
      </c>
      <c r="V270" s="289">
        <v>78.025375668180516</v>
      </c>
      <c r="W270" s="291">
        <v>0.99999999781050841</v>
      </c>
      <c r="Z270" s="52" t="s">
        <v>39</v>
      </c>
      <c r="AA270" s="53" t="s">
        <v>40</v>
      </c>
    </row>
    <row r="271" spans="15:27" ht="17" thickBot="1" x14ac:dyDescent="0.25">
      <c r="O271" s="303" t="s">
        <v>136</v>
      </c>
      <c r="P271" s="304">
        <v>4222.8760083333336</v>
      </c>
      <c r="Q271" s="305">
        <v>1</v>
      </c>
      <c r="R271" s="306">
        <v>4222.8760083333336</v>
      </c>
      <c r="S271" s="306">
        <v>11.258680448440307</v>
      </c>
      <c r="T271" s="307">
        <v>7.2986959848245986E-3</v>
      </c>
      <c r="U271" s="307">
        <v>0.52960391759716796</v>
      </c>
      <c r="V271" s="306">
        <v>11.258680448440307</v>
      </c>
      <c r="W271" s="308">
        <v>0.85552868446626951</v>
      </c>
      <c r="Y271" s="309" t="s">
        <v>137</v>
      </c>
      <c r="Z271" s="310">
        <f>U271</f>
        <v>0.52960391759716796</v>
      </c>
      <c r="AA271" s="311">
        <f>W271</f>
        <v>0.85552868446626951</v>
      </c>
    </row>
    <row r="272" spans="15:27" x14ac:dyDescent="0.2">
      <c r="O272" s="286" t="s">
        <v>50</v>
      </c>
      <c r="P272" s="287">
        <v>3750.7734833333325</v>
      </c>
      <c r="Q272" s="288">
        <v>10</v>
      </c>
      <c r="R272" s="289">
        <v>375.07734833333325</v>
      </c>
      <c r="S272" s="301"/>
      <c r="T272" s="301"/>
      <c r="U272" s="301"/>
      <c r="V272" s="301"/>
      <c r="W272" s="302"/>
    </row>
    <row r="273" spans="15:23" x14ac:dyDescent="0.2">
      <c r="O273" s="286" t="s">
        <v>97</v>
      </c>
      <c r="P273" s="287">
        <v>37239.200499999999</v>
      </c>
      <c r="Q273" s="288">
        <v>12</v>
      </c>
      <c r="R273" s="301"/>
      <c r="S273" s="301"/>
      <c r="T273" s="301"/>
      <c r="U273" s="301"/>
      <c r="V273" s="301"/>
      <c r="W273" s="302"/>
    </row>
    <row r="274" spans="15:23" ht="17" thickBot="1" x14ac:dyDescent="0.25">
      <c r="O274" s="268" t="s">
        <v>98</v>
      </c>
      <c r="P274" s="269">
        <v>7973.6494916666643</v>
      </c>
      <c r="Q274" s="270">
        <v>11</v>
      </c>
      <c r="R274" s="271"/>
      <c r="S274" s="271"/>
      <c r="T274" s="271"/>
      <c r="U274" s="271"/>
      <c r="V274" s="271"/>
      <c r="W274" s="272"/>
    </row>
    <row r="275" spans="15:23" ht="17" thickTop="1" x14ac:dyDescent="0.2"/>
  </sheetData>
  <mergeCells count="85">
    <mergeCell ref="O249:Q249"/>
    <mergeCell ref="O253:W253"/>
    <mergeCell ref="O266:W266"/>
    <mergeCell ref="L204:O204"/>
    <mergeCell ref="W204:Z204"/>
    <mergeCell ref="L208:T208"/>
    <mergeCell ref="W208:AE208"/>
    <mergeCell ref="L220:T220"/>
    <mergeCell ref="W220:AE220"/>
    <mergeCell ref="BF175:BN175"/>
    <mergeCell ref="BQ175:BY175"/>
    <mergeCell ref="A189:B189"/>
    <mergeCell ref="L189:M189"/>
    <mergeCell ref="A191:I191"/>
    <mergeCell ref="L191:T191"/>
    <mergeCell ref="A164:A167"/>
    <mergeCell ref="M164:M167"/>
    <mergeCell ref="A169:I169"/>
    <mergeCell ref="M169:U169"/>
    <mergeCell ref="Y175:AG175"/>
    <mergeCell ref="AU175:BC175"/>
    <mergeCell ref="A160:A163"/>
    <mergeCell ref="M160:M163"/>
    <mergeCell ref="Y163:AG163"/>
    <mergeCell ref="AU163:BC163"/>
    <mergeCell ref="BF163:BN163"/>
    <mergeCell ref="BQ163:BY163"/>
    <mergeCell ref="A156:A159"/>
    <mergeCell ref="M156:M159"/>
    <mergeCell ref="Y159:AB159"/>
    <mergeCell ref="AU159:AX159"/>
    <mergeCell ref="BF159:BI159"/>
    <mergeCell ref="BQ159:BT159"/>
    <mergeCell ref="BF146:BN146"/>
    <mergeCell ref="A147:B147"/>
    <mergeCell ref="M147:N147"/>
    <mergeCell ref="A148:A151"/>
    <mergeCell ref="M148:M151"/>
    <mergeCell ref="A152:A155"/>
    <mergeCell ref="M152:M155"/>
    <mergeCell ref="BQ143:BR143"/>
    <mergeCell ref="A145:J145"/>
    <mergeCell ref="M145:V145"/>
    <mergeCell ref="Y145:AG145"/>
    <mergeCell ref="AJ145:AR145"/>
    <mergeCell ref="AU145:BC145"/>
    <mergeCell ref="BQ145:BY145"/>
    <mergeCell ref="A143:B143"/>
    <mergeCell ref="M143:N143"/>
    <mergeCell ref="Y143:Z143"/>
    <mergeCell ref="AJ143:AK143"/>
    <mergeCell ref="AU143:AV143"/>
    <mergeCell ref="BF143:BG143"/>
    <mergeCell ref="AO83:AR83"/>
    <mergeCell ref="A113:D113"/>
    <mergeCell ref="F113:I113"/>
    <mergeCell ref="K113:N113"/>
    <mergeCell ref="P113:S113"/>
    <mergeCell ref="U113:X113"/>
    <mergeCell ref="Z113:AC113"/>
    <mergeCell ref="AE113:AH113"/>
    <mergeCell ref="AJ113:AM113"/>
    <mergeCell ref="AO113:AR113"/>
    <mergeCell ref="AJ81:AM81"/>
    <mergeCell ref="AO81:AR81"/>
    <mergeCell ref="A83:D83"/>
    <mergeCell ref="F83:I83"/>
    <mergeCell ref="K83:N83"/>
    <mergeCell ref="P83:S83"/>
    <mergeCell ref="U83:X83"/>
    <mergeCell ref="Z83:AC83"/>
    <mergeCell ref="AE83:AH83"/>
    <mergeCell ref="AJ83:AM83"/>
    <mergeCell ref="A69:I69"/>
    <mergeCell ref="K81:N81"/>
    <mergeCell ref="P81:S81"/>
    <mergeCell ref="U81:X81"/>
    <mergeCell ref="Z81:AC81"/>
    <mergeCell ref="AE81:AH81"/>
    <mergeCell ref="A24:B24"/>
    <mergeCell ref="A53:J53"/>
    <mergeCell ref="A55:B55"/>
    <mergeCell ref="A56:A59"/>
    <mergeCell ref="A60:A63"/>
    <mergeCell ref="A64:A67"/>
  </mergeCells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workbookViewId="0">
      <selection sqref="A1:XFD1"/>
    </sheetView>
  </sheetViews>
  <sheetFormatPr baseColWidth="10" defaultRowHeight="16" x14ac:dyDescent="0.2"/>
  <cols>
    <col min="1" max="1" width="19.6640625" customWidth="1"/>
    <col min="2" max="2" width="28.5" customWidth="1"/>
    <col min="4" max="4" width="14.6640625" customWidth="1"/>
    <col min="5" max="5" width="22.83203125" customWidth="1"/>
    <col min="10" max="10" width="10.83203125" customWidth="1"/>
    <col min="11" max="11" width="32.83203125" customWidth="1"/>
    <col min="12" max="12" width="18" customWidth="1"/>
  </cols>
  <sheetData>
    <row r="1" spans="1:11" ht="25" x14ac:dyDescent="0.25">
      <c r="A1" s="1" t="s">
        <v>139</v>
      </c>
      <c r="B1" s="2"/>
      <c r="C1" s="2"/>
      <c r="D1" s="2"/>
      <c r="E1" s="2"/>
      <c r="F1" s="2"/>
      <c r="G1" s="2"/>
      <c r="H1" s="2"/>
      <c r="I1" s="2"/>
      <c r="J1" s="2"/>
      <c r="K1" s="3"/>
    </row>
    <row r="3" spans="1:11" ht="18" x14ac:dyDescent="0.2">
      <c r="A3" s="312" t="s">
        <v>140</v>
      </c>
    </row>
    <row r="6" spans="1:11" x14ac:dyDescent="0.2">
      <c r="A6" s="313" t="s">
        <v>141</v>
      </c>
      <c r="B6" s="314" t="s">
        <v>4</v>
      </c>
      <c r="C6" s="314" t="s">
        <v>142</v>
      </c>
      <c r="D6" s="313" t="s">
        <v>143</v>
      </c>
      <c r="E6" s="313" t="s">
        <v>144</v>
      </c>
      <c r="G6" s="313" t="s">
        <v>141</v>
      </c>
      <c r="H6" s="314" t="s">
        <v>4</v>
      </c>
      <c r="I6" s="314" t="s">
        <v>142</v>
      </c>
      <c r="J6" s="313" t="s">
        <v>143</v>
      </c>
      <c r="K6" s="313" t="s">
        <v>144</v>
      </c>
    </row>
    <row r="7" spans="1:11" x14ac:dyDescent="0.2">
      <c r="A7">
        <v>3101</v>
      </c>
      <c r="B7" t="s">
        <v>12</v>
      </c>
      <c r="C7" t="s">
        <v>145</v>
      </c>
      <c r="D7">
        <v>13.22</v>
      </c>
      <c r="E7" s="315">
        <v>22.05</v>
      </c>
      <c r="G7">
        <v>3100</v>
      </c>
      <c r="H7" t="s">
        <v>12</v>
      </c>
      <c r="I7" t="s">
        <v>146</v>
      </c>
      <c r="J7">
        <v>1.04</v>
      </c>
      <c r="K7" s="315">
        <v>24.89</v>
      </c>
    </row>
    <row r="8" spans="1:11" x14ac:dyDescent="0.2">
      <c r="A8" t="s">
        <v>147</v>
      </c>
      <c r="B8" s="316" t="s">
        <v>12</v>
      </c>
      <c r="C8" t="s">
        <v>145</v>
      </c>
      <c r="D8">
        <v>7.73</v>
      </c>
      <c r="E8" s="315">
        <v>57.68</v>
      </c>
      <c r="G8">
        <v>3125</v>
      </c>
      <c r="H8" t="s">
        <v>12</v>
      </c>
      <c r="I8" t="s">
        <v>146</v>
      </c>
      <c r="J8">
        <v>7.73</v>
      </c>
      <c r="K8">
        <v>35.89</v>
      </c>
    </row>
    <row r="9" spans="1:11" x14ac:dyDescent="0.2">
      <c r="A9">
        <v>3092</v>
      </c>
      <c r="B9" t="s">
        <v>12</v>
      </c>
      <c r="C9" t="s">
        <v>145</v>
      </c>
      <c r="D9">
        <v>24.78</v>
      </c>
      <c r="E9">
        <v>67.17</v>
      </c>
      <c r="G9" t="s">
        <v>148</v>
      </c>
      <c r="H9" t="s">
        <v>12</v>
      </c>
      <c r="I9" t="s">
        <v>146</v>
      </c>
      <c r="J9">
        <v>20.51</v>
      </c>
      <c r="K9" s="315">
        <v>34.67</v>
      </c>
    </row>
    <row r="10" spans="1:11" x14ac:dyDescent="0.2">
      <c r="A10">
        <v>3218</v>
      </c>
      <c r="B10" t="s">
        <v>12</v>
      </c>
      <c r="C10" t="s">
        <v>145</v>
      </c>
      <c r="D10">
        <v>30.07</v>
      </c>
      <c r="E10">
        <v>41.9</v>
      </c>
      <c r="G10">
        <v>3215</v>
      </c>
      <c r="H10" t="s">
        <v>12</v>
      </c>
      <c r="I10" t="s">
        <v>146</v>
      </c>
      <c r="J10">
        <v>23.15</v>
      </c>
      <c r="K10">
        <v>57.57</v>
      </c>
    </row>
    <row r="11" spans="1:11" x14ac:dyDescent="0.2">
      <c r="A11">
        <v>3219</v>
      </c>
      <c r="B11" t="s">
        <v>12</v>
      </c>
      <c r="C11" t="s">
        <v>145</v>
      </c>
      <c r="D11">
        <v>3.7</v>
      </c>
      <c r="E11" s="315">
        <v>19.2</v>
      </c>
      <c r="G11">
        <v>3225</v>
      </c>
      <c r="H11" t="s">
        <v>12</v>
      </c>
      <c r="I11" t="s">
        <v>146</v>
      </c>
      <c r="J11">
        <v>13.2</v>
      </c>
      <c r="K11">
        <v>50.17</v>
      </c>
    </row>
    <row r="12" spans="1:11" x14ac:dyDescent="0.2">
      <c r="A12">
        <v>3246</v>
      </c>
      <c r="B12" t="s">
        <v>12</v>
      </c>
      <c r="C12" t="s">
        <v>145</v>
      </c>
      <c r="D12">
        <v>25.93</v>
      </c>
      <c r="E12">
        <v>46.19</v>
      </c>
      <c r="G12">
        <v>3237</v>
      </c>
      <c r="H12" t="s">
        <v>12</v>
      </c>
      <c r="I12" t="s">
        <v>146</v>
      </c>
      <c r="J12">
        <v>51.63</v>
      </c>
      <c r="K12">
        <v>37.56</v>
      </c>
    </row>
    <row r="13" spans="1:11" x14ac:dyDescent="0.2">
      <c r="A13">
        <v>3241</v>
      </c>
      <c r="B13" t="s">
        <v>12</v>
      </c>
      <c r="C13" t="s">
        <v>145</v>
      </c>
      <c r="D13">
        <v>36.049999999999997</v>
      </c>
      <c r="E13">
        <v>92.99</v>
      </c>
      <c r="G13">
        <v>3222</v>
      </c>
      <c r="H13" t="s">
        <v>12</v>
      </c>
      <c r="I13" t="s">
        <v>146</v>
      </c>
      <c r="J13">
        <v>37.83</v>
      </c>
      <c r="K13">
        <v>53.48</v>
      </c>
    </row>
    <row r="14" spans="1:11" x14ac:dyDescent="0.2">
      <c r="A14">
        <v>3300</v>
      </c>
      <c r="B14" t="s">
        <v>12</v>
      </c>
      <c r="C14" t="s">
        <v>145</v>
      </c>
      <c r="D14">
        <v>10.39</v>
      </c>
      <c r="E14" s="315">
        <v>25.77</v>
      </c>
      <c r="G14">
        <v>3249</v>
      </c>
      <c r="H14" t="s">
        <v>12</v>
      </c>
      <c r="I14" t="s">
        <v>146</v>
      </c>
      <c r="J14">
        <v>18.84</v>
      </c>
      <c r="K14">
        <v>58.49</v>
      </c>
    </row>
    <row r="15" spans="1:11" x14ac:dyDescent="0.2">
      <c r="C15" s="317" t="s">
        <v>64</v>
      </c>
      <c r="D15" s="318">
        <f>AVERAGE(D7:D14)</f>
        <v>18.983750000000001</v>
      </c>
      <c r="E15" s="318">
        <f>AVERAGE(E7:E14)</f>
        <v>46.618749999999999</v>
      </c>
      <c r="I15" s="319" t="s">
        <v>64</v>
      </c>
      <c r="J15" s="320">
        <f>AVERAGE(J7:J14)</f>
        <v>21.741249999999997</v>
      </c>
      <c r="K15" s="320">
        <f>AVERAGE(K7:K14)</f>
        <v>44.09</v>
      </c>
    </row>
    <row r="16" spans="1:11" x14ac:dyDescent="0.2">
      <c r="A16" s="12" t="s">
        <v>149</v>
      </c>
      <c r="B16" s="9">
        <f>COUNT(A7:A14)</f>
        <v>7</v>
      </c>
      <c r="C16" s="317" t="s">
        <v>66</v>
      </c>
      <c r="D16" s="318">
        <f>STDEV(D7:D14)/SQRT(COUNT(D7:D14))</f>
        <v>4.1475508855485153</v>
      </c>
      <c r="E16" s="318">
        <f>STDEV(E7:E14)/SQRT(COUNT(E7:E14))</f>
        <v>8.9717115817082078</v>
      </c>
      <c r="G16" s="12" t="s">
        <v>149</v>
      </c>
      <c r="H16" s="9">
        <f>COUNT(G7:G14)</f>
        <v>7</v>
      </c>
      <c r="I16" s="319" t="s">
        <v>66</v>
      </c>
      <c r="J16" s="320">
        <f>STDEV(J7:J14)/SQRT(COUNT(J7:J14))</f>
        <v>5.7661464098341169</v>
      </c>
      <c r="K16" s="320">
        <f>STDEV(K7:K14)/SQRT(COUNT(K7:K14))</f>
        <v>4.394530285317348</v>
      </c>
    </row>
    <row r="20" spans="1:26" x14ac:dyDescent="0.2">
      <c r="A20" s="313" t="s">
        <v>141</v>
      </c>
      <c r="B20" s="314" t="s">
        <v>4</v>
      </c>
      <c r="C20" s="314" t="s">
        <v>142</v>
      </c>
      <c r="D20" s="313" t="s">
        <v>143</v>
      </c>
      <c r="E20" s="313" t="s">
        <v>144</v>
      </c>
      <c r="G20" s="313" t="s">
        <v>141</v>
      </c>
      <c r="H20" s="314" t="s">
        <v>4</v>
      </c>
      <c r="I20" s="314" t="s">
        <v>142</v>
      </c>
      <c r="J20" s="313" t="s">
        <v>143</v>
      </c>
      <c r="K20" s="313" t="s">
        <v>144</v>
      </c>
    </row>
    <row r="21" spans="1:26" x14ac:dyDescent="0.2">
      <c r="A21" s="315">
        <v>3132</v>
      </c>
      <c r="B21" s="315" t="s">
        <v>18</v>
      </c>
      <c r="C21" s="315" t="s">
        <v>145</v>
      </c>
      <c r="D21" s="315">
        <v>16.34</v>
      </c>
      <c r="E21" s="315">
        <v>73.05</v>
      </c>
      <c r="G21">
        <v>3096</v>
      </c>
      <c r="H21" t="s">
        <v>18</v>
      </c>
      <c r="I21" t="s">
        <v>146</v>
      </c>
      <c r="J21">
        <v>7.43</v>
      </c>
      <c r="K21">
        <v>19.87</v>
      </c>
    </row>
    <row r="22" spans="1:26" x14ac:dyDescent="0.2">
      <c r="A22" s="315">
        <v>3128</v>
      </c>
      <c r="B22" s="315" t="s">
        <v>18</v>
      </c>
      <c r="C22" s="315" t="s">
        <v>145</v>
      </c>
      <c r="D22" s="315">
        <v>26.45</v>
      </c>
      <c r="E22" s="315">
        <v>48.05</v>
      </c>
      <c r="G22">
        <v>3124</v>
      </c>
      <c r="H22" t="s">
        <v>18</v>
      </c>
      <c r="I22" t="s">
        <v>146</v>
      </c>
      <c r="J22">
        <v>12.78</v>
      </c>
      <c r="K22">
        <v>25.43</v>
      </c>
    </row>
    <row r="23" spans="1:26" x14ac:dyDescent="0.2">
      <c r="A23" s="315">
        <v>3175</v>
      </c>
      <c r="B23" s="315" t="s">
        <v>18</v>
      </c>
      <c r="C23" s="315" t="s">
        <v>145</v>
      </c>
      <c r="D23" s="315">
        <v>1.19</v>
      </c>
      <c r="E23" s="315">
        <v>51.7</v>
      </c>
      <c r="G23">
        <v>3324</v>
      </c>
      <c r="H23" t="s">
        <v>18</v>
      </c>
      <c r="I23" t="s">
        <v>146</v>
      </c>
      <c r="J23">
        <v>9.64</v>
      </c>
      <c r="K23">
        <v>19.87</v>
      </c>
    </row>
    <row r="24" spans="1:26" x14ac:dyDescent="0.2">
      <c r="A24" s="315">
        <v>3176</v>
      </c>
      <c r="B24" s="315" t="s">
        <v>18</v>
      </c>
      <c r="C24" s="315" t="s">
        <v>145</v>
      </c>
      <c r="D24" s="315">
        <v>10.98</v>
      </c>
      <c r="E24" s="315">
        <v>81.91</v>
      </c>
      <c r="G24">
        <v>3221</v>
      </c>
      <c r="H24" t="s">
        <v>18</v>
      </c>
      <c r="I24" t="s">
        <v>146</v>
      </c>
      <c r="J24">
        <v>9.1999999999999993</v>
      </c>
      <c r="K24">
        <v>29.6</v>
      </c>
    </row>
    <row r="25" spans="1:26" x14ac:dyDescent="0.2">
      <c r="A25" s="315">
        <v>3177</v>
      </c>
      <c r="B25" s="315" t="s">
        <v>18</v>
      </c>
      <c r="C25" s="315" t="s">
        <v>145</v>
      </c>
      <c r="D25" s="315">
        <v>25.22</v>
      </c>
      <c r="E25" s="315">
        <v>77.91</v>
      </c>
      <c r="G25">
        <v>3295</v>
      </c>
      <c r="H25" t="s">
        <v>18</v>
      </c>
      <c r="I25" t="s">
        <v>146</v>
      </c>
      <c r="J25">
        <v>24.18</v>
      </c>
      <c r="K25" s="315">
        <v>76.569999999999993</v>
      </c>
    </row>
    <row r="26" spans="1:26" x14ac:dyDescent="0.2">
      <c r="A26" s="315">
        <v>3251</v>
      </c>
      <c r="B26" s="315" t="s">
        <v>18</v>
      </c>
      <c r="C26" s="315" t="s">
        <v>145</v>
      </c>
      <c r="D26" s="315">
        <v>4.5999999999999996</v>
      </c>
      <c r="E26" s="315">
        <v>76.239999999999995</v>
      </c>
      <c r="G26">
        <v>3223</v>
      </c>
      <c r="H26" t="s">
        <v>150</v>
      </c>
      <c r="I26" t="s">
        <v>146</v>
      </c>
      <c r="J26">
        <v>1.48</v>
      </c>
      <c r="K26">
        <v>12.41</v>
      </c>
    </row>
    <row r="27" spans="1:26" x14ac:dyDescent="0.2">
      <c r="C27" s="317" t="s">
        <v>64</v>
      </c>
      <c r="D27" s="318">
        <f>AVERAGE(D21:D26)</f>
        <v>14.129999999999997</v>
      </c>
      <c r="E27" s="318">
        <f>AVERAGE(E21:E26)</f>
        <v>68.143333333333331</v>
      </c>
      <c r="I27" s="319" t="s">
        <v>64</v>
      </c>
      <c r="J27" s="320">
        <f>AVERAGE(J21:J26)</f>
        <v>10.784999999999998</v>
      </c>
      <c r="K27" s="320">
        <f>AVERAGE(K21:K26)</f>
        <v>30.625</v>
      </c>
    </row>
    <row r="28" spans="1:26" x14ac:dyDescent="0.2">
      <c r="A28" s="12" t="s">
        <v>149</v>
      </c>
      <c r="B28" s="9">
        <f>COUNT(A21:A26)</f>
        <v>6</v>
      </c>
      <c r="C28" s="317" t="s">
        <v>66</v>
      </c>
      <c r="D28" s="318">
        <f>STDEV(D21:D26)/SQRT(COUNT(D21:D26))</f>
        <v>4.2733343733748095</v>
      </c>
      <c r="E28" s="318">
        <f>STDEV(E21:E26)/SQRT(COUNT(E21:E26))</f>
        <v>5.9123191539173225</v>
      </c>
      <c r="G28" s="12" t="s">
        <v>149</v>
      </c>
      <c r="H28" s="9">
        <f>COUNT(G21:G26)</f>
        <v>6</v>
      </c>
      <c r="I28" s="319" t="s">
        <v>66</v>
      </c>
      <c r="J28" s="320">
        <f>STDEV(J21:J26)/SQRT(COUNT(J21:J26))</f>
        <v>3.0825765737988311</v>
      </c>
      <c r="K28" s="320">
        <f>STDEV(K21:K26)/SQRT(COUNT(K21:K26))</f>
        <v>9.4905355486400218</v>
      </c>
    </row>
    <row r="29" spans="1:26" x14ac:dyDescent="0.2">
      <c r="B29" s="115"/>
    </row>
    <row r="30" spans="1:26" x14ac:dyDescent="0.2">
      <c r="B30" s="115"/>
      <c r="H30" s="115"/>
    </row>
    <row r="32" spans="1:26" ht="34" x14ac:dyDescent="0.4">
      <c r="A32" s="21" t="s">
        <v>21</v>
      </c>
      <c r="C32" s="7"/>
      <c r="F32" s="22"/>
      <c r="G32" s="22"/>
      <c r="H32" s="8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19" s="24" customFormat="1" ht="24" x14ac:dyDescent="0.3">
      <c r="A33" s="23" t="s">
        <v>151</v>
      </c>
    </row>
    <row r="35" spans="1:19" ht="24" x14ac:dyDescent="0.2">
      <c r="A35" s="129" t="s">
        <v>152</v>
      </c>
      <c r="B35" s="129"/>
      <c r="K35" s="129" t="s">
        <v>153</v>
      </c>
      <c r="L35" s="129"/>
    </row>
    <row r="37" spans="1:19" ht="15" customHeight="1" x14ac:dyDescent="0.2">
      <c r="A37" s="274" t="s">
        <v>106</v>
      </c>
      <c r="B37" s="274"/>
      <c r="C37" s="274"/>
      <c r="D37" s="274"/>
      <c r="E37" s="274"/>
      <c r="F37" s="274"/>
      <c r="G37" s="274"/>
      <c r="H37" s="274"/>
      <c r="I37" s="274"/>
    </row>
    <row r="38" spans="1:19" ht="17" thickBot="1" x14ac:dyDescent="0.25">
      <c r="A38" s="275" t="s">
        <v>80</v>
      </c>
      <c r="B38" s="275" t="s">
        <v>134</v>
      </c>
      <c r="K38" s="274" t="s">
        <v>106</v>
      </c>
      <c r="L38" s="274"/>
      <c r="M38" s="274"/>
      <c r="N38" s="274"/>
      <c r="O38" s="274"/>
      <c r="P38" s="274"/>
      <c r="Q38" s="274"/>
      <c r="R38" s="274"/>
      <c r="S38" s="274"/>
    </row>
    <row r="39" spans="1:19" ht="36" thickTop="1" thickBot="1" x14ac:dyDescent="0.25">
      <c r="A39" s="276" t="s">
        <v>26</v>
      </c>
      <c r="B39" s="277" t="s">
        <v>27</v>
      </c>
      <c r="C39" s="278" t="s">
        <v>28</v>
      </c>
      <c r="D39" s="278" t="s">
        <v>29</v>
      </c>
      <c r="E39" s="278" t="s">
        <v>30</v>
      </c>
      <c r="F39" s="278" t="s">
        <v>31</v>
      </c>
      <c r="G39" s="278" t="s">
        <v>32</v>
      </c>
      <c r="H39" s="278" t="s">
        <v>33</v>
      </c>
      <c r="I39" s="279" t="s">
        <v>108</v>
      </c>
      <c r="K39" s="275" t="s">
        <v>80</v>
      </c>
      <c r="L39" s="275" t="s">
        <v>134</v>
      </c>
    </row>
    <row r="40" spans="1:19" ht="36" thickTop="1" thickBot="1" x14ac:dyDescent="0.25">
      <c r="A40" s="280" t="s">
        <v>88</v>
      </c>
      <c r="B40" s="281" t="s">
        <v>154</v>
      </c>
      <c r="C40" s="282">
        <v>3</v>
      </c>
      <c r="D40" s="283">
        <v>164.15949047619065</v>
      </c>
      <c r="E40" s="283">
        <v>1.077001584109939</v>
      </c>
      <c r="F40" s="284">
        <v>0.37755673398770828</v>
      </c>
      <c r="G40" s="284">
        <v>0.11865169066350299</v>
      </c>
      <c r="H40" s="283">
        <v>3.2310047523298175</v>
      </c>
      <c r="I40" s="285">
        <v>0.25422726378856098</v>
      </c>
      <c r="K40" s="321" t="s">
        <v>26</v>
      </c>
      <c r="L40" s="322" t="s">
        <v>27</v>
      </c>
      <c r="M40" s="323" t="s">
        <v>28</v>
      </c>
      <c r="N40" s="323" t="s">
        <v>29</v>
      </c>
      <c r="O40" s="323" t="s">
        <v>30</v>
      </c>
      <c r="P40" s="323" t="s">
        <v>31</v>
      </c>
      <c r="Q40" s="323" t="s">
        <v>32</v>
      </c>
      <c r="R40" s="323" t="s">
        <v>33</v>
      </c>
      <c r="S40" s="324" t="s">
        <v>108</v>
      </c>
    </row>
    <row r="41" spans="1:19" ht="19" thickTop="1" x14ac:dyDescent="0.2">
      <c r="A41" s="286" t="s">
        <v>49</v>
      </c>
      <c r="B41" s="287">
        <v>7386.1878857142838</v>
      </c>
      <c r="C41" s="288">
        <v>1</v>
      </c>
      <c r="D41" s="289">
        <v>7386.1878857142838</v>
      </c>
      <c r="E41" s="289">
        <v>48.458581531731127</v>
      </c>
      <c r="F41" s="290">
        <v>3.374346768190916E-7</v>
      </c>
      <c r="G41" s="290">
        <v>0.66877629270882299</v>
      </c>
      <c r="H41" s="289">
        <v>48.458581531731134</v>
      </c>
      <c r="I41" s="291">
        <v>0.99999872532702305</v>
      </c>
      <c r="K41" s="325" t="s">
        <v>88</v>
      </c>
      <c r="L41" s="281" t="s">
        <v>155</v>
      </c>
      <c r="M41" s="282">
        <v>3</v>
      </c>
      <c r="N41" s="283">
        <v>1453.2696573412693</v>
      </c>
      <c r="O41" s="283">
        <v>3.7344038056602398</v>
      </c>
      <c r="P41" s="284">
        <v>2.4685611238530854E-2</v>
      </c>
      <c r="Q41" s="284">
        <v>0.31824401712329875</v>
      </c>
      <c r="R41" s="283">
        <v>11.203211416980718</v>
      </c>
      <c r="S41" s="326">
        <v>0.73783738797053045</v>
      </c>
    </row>
    <row r="42" spans="1:19" x14ac:dyDescent="0.2">
      <c r="A42" s="292" t="s">
        <v>44</v>
      </c>
      <c r="B42" s="293">
        <v>428.49617142857147</v>
      </c>
      <c r="C42" s="294">
        <v>1</v>
      </c>
      <c r="D42" s="295">
        <v>428.49617142857147</v>
      </c>
      <c r="E42" s="295">
        <v>2.8112359149929813</v>
      </c>
      <c r="F42" s="296">
        <v>0.10658570979196604</v>
      </c>
      <c r="G42" s="296">
        <v>0.10485290286155455</v>
      </c>
      <c r="H42" s="295">
        <v>2.8112359149929818</v>
      </c>
      <c r="I42" s="297">
        <v>0.36324422985005056</v>
      </c>
      <c r="K42" s="327" t="s">
        <v>49</v>
      </c>
      <c r="L42" s="287">
        <v>61545.540186011895</v>
      </c>
      <c r="M42" s="288">
        <v>1</v>
      </c>
      <c r="N42" s="289">
        <v>61545.540186011895</v>
      </c>
      <c r="O42" s="289">
        <v>158.15089672520838</v>
      </c>
      <c r="P42" s="290">
        <v>4.7081358344835221E-12</v>
      </c>
      <c r="Q42" s="290">
        <v>0.86824110980795088</v>
      </c>
      <c r="R42" s="289">
        <v>158.15089672520836</v>
      </c>
      <c r="S42" s="328">
        <v>1</v>
      </c>
    </row>
    <row r="43" spans="1:19" x14ac:dyDescent="0.2">
      <c r="A43" s="292" t="s">
        <v>136</v>
      </c>
      <c r="B43" s="329">
        <v>0.5916964285714239</v>
      </c>
      <c r="C43" s="294">
        <v>1</v>
      </c>
      <c r="D43" s="296">
        <v>0.5916964285714239</v>
      </c>
      <c r="E43" s="296">
        <v>3.8819442545482527E-3</v>
      </c>
      <c r="F43" s="296">
        <v>0.95083573905291674</v>
      </c>
      <c r="G43" s="296">
        <v>1.617215191927494E-4</v>
      </c>
      <c r="H43" s="296">
        <v>3.8819442545482532E-3</v>
      </c>
      <c r="I43" s="297">
        <v>5.0410471927287204E-2</v>
      </c>
      <c r="K43" s="330" t="s">
        <v>44</v>
      </c>
      <c r="L43" s="293">
        <v>111.35465744047511</v>
      </c>
      <c r="M43" s="294">
        <v>1</v>
      </c>
      <c r="N43" s="295">
        <v>111.35465744047511</v>
      </c>
      <c r="O43" s="296">
        <v>0.28614321810343191</v>
      </c>
      <c r="P43" s="296">
        <v>0.59762448395717971</v>
      </c>
      <c r="Q43" s="296">
        <v>1.1782159708674302E-2</v>
      </c>
      <c r="R43" s="296">
        <v>0.28614321810343196</v>
      </c>
      <c r="S43" s="331">
        <v>8.0753807409770451E-2</v>
      </c>
    </row>
    <row r="44" spans="1:19" ht="32" x14ac:dyDescent="0.2">
      <c r="A44" s="292" t="s">
        <v>156</v>
      </c>
      <c r="B44" s="293">
        <v>63.840867857142833</v>
      </c>
      <c r="C44" s="294">
        <v>1</v>
      </c>
      <c r="D44" s="295">
        <v>63.840867857142833</v>
      </c>
      <c r="E44" s="296">
        <v>0.418840943119694</v>
      </c>
      <c r="F44" s="296">
        <v>0.5236584238232258</v>
      </c>
      <c r="G44" s="296">
        <v>1.7152367882461168E-2</v>
      </c>
      <c r="H44" s="296">
        <v>0.41884094311969405</v>
      </c>
      <c r="I44" s="297">
        <v>9.531127080475843E-2</v>
      </c>
      <c r="K44" s="332" t="s">
        <v>136</v>
      </c>
      <c r="L44" s="304">
        <v>2749.318086011906</v>
      </c>
      <c r="M44" s="305">
        <v>1</v>
      </c>
      <c r="N44" s="306">
        <v>2749.318086011906</v>
      </c>
      <c r="O44" s="306">
        <v>7.0648030608144659</v>
      </c>
      <c r="P44" s="307">
        <v>1.3768022010282198E-2</v>
      </c>
      <c r="Q44" s="307">
        <v>0.22742146624860135</v>
      </c>
      <c r="R44" s="306">
        <v>7.064803060814465</v>
      </c>
      <c r="S44" s="333">
        <v>0.72256224397265223</v>
      </c>
    </row>
    <row r="45" spans="1:19" x14ac:dyDescent="0.2">
      <c r="A45" s="286" t="s">
        <v>50</v>
      </c>
      <c r="B45" s="287">
        <v>3658.1448249999999</v>
      </c>
      <c r="C45" s="288">
        <v>24</v>
      </c>
      <c r="D45" s="289">
        <v>152.42270104166667</v>
      </c>
      <c r="E45" s="301"/>
      <c r="F45" s="301"/>
      <c r="G45" s="301"/>
      <c r="H45" s="301"/>
      <c r="I45" s="302"/>
      <c r="K45" s="332" t="s">
        <v>156</v>
      </c>
      <c r="L45" s="304">
        <v>2098.7501860119069</v>
      </c>
      <c r="M45" s="305">
        <v>1</v>
      </c>
      <c r="N45" s="306">
        <v>2098.7501860119069</v>
      </c>
      <c r="O45" s="306">
        <v>5.3930670348624181</v>
      </c>
      <c r="P45" s="307">
        <v>2.9021225142078333E-2</v>
      </c>
      <c r="Q45" s="307">
        <v>0.18348092182642353</v>
      </c>
      <c r="R45" s="306">
        <v>5.3930670348624181</v>
      </c>
      <c r="S45" s="333">
        <v>0.60596312344651915</v>
      </c>
    </row>
    <row r="46" spans="1:19" x14ac:dyDescent="0.2">
      <c r="A46" s="286" t="s">
        <v>97</v>
      </c>
      <c r="B46" s="287">
        <v>12218.501299999998</v>
      </c>
      <c r="C46" s="288">
        <v>28</v>
      </c>
      <c r="D46" s="301"/>
      <c r="E46" s="301"/>
      <c r="F46" s="301"/>
      <c r="G46" s="301"/>
      <c r="H46" s="301"/>
      <c r="I46" s="302"/>
      <c r="K46" s="327" t="s">
        <v>50</v>
      </c>
      <c r="L46" s="287">
        <v>9339.7697708333326</v>
      </c>
      <c r="M46" s="288">
        <v>24</v>
      </c>
      <c r="N46" s="289">
        <v>389.15707378472217</v>
      </c>
      <c r="O46" s="301"/>
      <c r="P46" s="301"/>
      <c r="Q46" s="301"/>
      <c r="R46" s="301"/>
      <c r="S46" s="334"/>
    </row>
    <row r="47" spans="1:19" ht="17" thickBot="1" x14ac:dyDescent="0.25">
      <c r="A47" s="268" t="s">
        <v>98</v>
      </c>
      <c r="B47" s="269">
        <v>4150.6232964285718</v>
      </c>
      <c r="C47" s="270">
        <v>27</v>
      </c>
      <c r="D47" s="271"/>
      <c r="E47" s="271"/>
      <c r="F47" s="271"/>
      <c r="G47" s="271"/>
      <c r="H47" s="271"/>
      <c r="I47" s="272"/>
      <c r="K47" s="335" t="s">
        <v>97</v>
      </c>
      <c r="L47" s="336">
        <v>75766.084399999992</v>
      </c>
      <c r="M47" s="337">
        <v>28</v>
      </c>
      <c r="N47" s="338"/>
      <c r="O47" s="338"/>
      <c r="P47" s="338"/>
      <c r="Q47" s="338"/>
      <c r="R47" s="338"/>
      <c r="S47" s="339"/>
    </row>
    <row r="48" spans="1:19" ht="17" thickTop="1" x14ac:dyDescent="0.2"/>
  </sheetData>
  <mergeCells count="4">
    <mergeCell ref="A35:B35"/>
    <mergeCell ref="K35:L35"/>
    <mergeCell ref="A37:I37"/>
    <mergeCell ref="K38:S38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6 - Supp 3A &amp; B</vt:lpstr>
      <vt:lpstr>Figure 6 - Supp 3C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2017-06-25T22:40:46Z</dcterms:created>
  <dcterms:modified xsi:type="dcterms:W3CDTF">2017-06-25T22:40:59Z</dcterms:modified>
</cp:coreProperties>
</file>