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125"/>
  <workbookPr showInkAnnotation="0" autoCompressPictures="0"/>
  <bookViews>
    <workbookView xWindow="0" yWindow="0" windowWidth="25600" windowHeight="16060" tabRatio="500" activeTab="4"/>
  </bookViews>
  <sheets>
    <sheet name="FIGURE 1" sheetId="1" r:id="rId1"/>
    <sheet name="FIGURE 2" sheetId="2" r:id="rId2"/>
    <sheet name="FIGURE3" sheetId="3" r:id="rId3"/>
    <sheet name="FIGURE4" sheetId="5" r:id="rId4"/>
    <sheet name="FIGURE5" sheetId="15" r:id="rId5"/>
    <sheet name="FIGURE 6" sheetId="6" r:id="rId6"/>
    <sheet name="FIGURE S2-1" sheetId="7" r:id="rId7"/>
    <sheet name="FIGURE S2-2" sheetId="8" r:id="rId8"/>
    <sheet name="FIGURE S3-1" sheetId="9" r:id="rId9"/>
    <sheet name="figure S5-1" sheetId="10" r:id="rId10"/>
    <sheet name="Figure S5-2" sheetId="11" r:id="rId11"/>
    <sheet name="FIGURE S5-3" sheetId="17" r:id="rId1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15" i="5" l="1"/>
  <c r="E15" i="5"/>
  <c r="G15" i="5"/>
  <c r="I15" i="5"/>
  <c r="J15" i="5"/>
  <c r="K15" i="5"/>
  <c r="C16" i="5"/>
  <c r="E16" i="5"/>
  <c r="G16" i="5"/>
  <c r="I16" i="5"/>
  <c r="J16" i="5"/>
  <c r="K16" i="5"/>
  <c r="C17" i="5"/>
  <c r="E17" i="5"/>
  <c r="G17" i="5"/>
  <c r="I17" i="5"/>
  <c r="J17" i="5"/>
  <c r="K17" i="5"/>
  <c r="C27" i="7"/>
  <c r="C88" i="7"/>
  <c r="E88" i="7"/>
  <c r="G88" i="7"/>
  <c r="I88" i="7"/>
  <c r="K88" i="7"/>
  <c r="M88" i="7"/>
  <c r="O88" i="7"/>
  <c r="N88" i="7"/>
  <c r="C87" i="7"/>
  <c r="E87" i="7"/>
  <c r="G87" i="7"/>
  <c r="I87" i="7"/>
  <c r="K87" i="7"/>
  <c r="M87" i="7"/>
  <c r="O87" i="7"/>
  <c r="N87" i="7"/>
  <c r="C86" i="7"/>
  <c r="E86" i="7"/>
  <c r="G86" i="7"/>
  <c r="I86" i="7"/>
  <c r="K86" i="7"/>
  <c r="M86" i="7"/>
  <c r="O86" i="7"/>
  <c r="N86" i="7"/>
  <c r="C85" i="7"/>
  <c r="E85" i="7"/>
  <c r="G85" i="7"/>
  <c r="I85" i="7"/>
  <c r="K85" i="7"/>
  <c r="M85" i="7"/>
  <c r="O85" i="7"/>
  <c r="N85" i="7"/>
  <c r="C84" i="7"/>
  <c r="E84" i="7"/>
  <c r="G84" i="7"/>
  <c r="I84" i="7"/>
  <c r="K84" i="7"/>
  <c r="M84" i="7"/>
  <c r="O84" i="7"/>
  <c r="N84" i="7"/>
  <c r="C83" i="7"/>
  <c r="E83" i="7"/>
  <c r="G83" i="7"/>
  <c r="I83" i="7"/>
  <c r="K83" i="7"/>
  <c r="M83" i="7"/>
  <c r="O83" i="7"/>
  <c r="N83" i="7"/>
  <c r="C82" i="7"/>
  <c r="E82" i="7"/>
  <c r="G82" i="7"/>
  <c r="I82" i="7"/>
  <c r="K82" i="7"/>
  <c r="M82" i="7"/>
  <c r="O82" i="7"/>
  <c r="N82" i="7"/>
  <c r="C81" i="7"/>
  <c r="E81" i="7"/>
  <c r="G81" i="7"/>
  <c r="I81" i="7"/>
  <c r="K81" i="7"/>
  <c r="M81" i="7"/>
  <c r="O81" i="7"/>
  <c r="N81" i="7"/>
  <c r="C80" i="7"/>
  <c r="E80" i="7"/>
  <c r="G80" i="7"/>
  <c r="I80" i="7"/>
  <c r="K80" i="7"/>
  <c r="M80" i="7"/>
  <c r="O80" i="7"/>
  <c r="N80" i="7"/>
  <c r="C79" i="7"/>
  <c r="E79" i="7"/>
  <c r="G79" i="7"/>
  <c r="I79" i="7"/>
  <c r="K79" i="7"/>
  <c r="M79" i="7"/>
  <c r="O79" i="7"/>
  <c r="N79" i="7"/>
  <c r="C78" i="7"/>
  <c r="E78" i="7"/>
  <c r="G78" i="7"/>
  <c r="I78" i="7"/>
  <c r="K78" i="7"/>
  <c r="M78" i="7"/>
  <c r="O78" i="7"/>
  <c r="N78" i="7"/>
  <c r="C77" i="7"/>
  <c r="E77" i="7"/>
  <c r="G77" i="7"/>
  <c r="I77" i="7"/>
  <c r="K77" i="7"/>
  <c r="M77" i="7"/>
  <c r="O77" i="7"/>
  <c r="N77" i="7"/>
  <c r="C76" i="7"/>
  <c r="E76" i="7"/>
  <c r="G76" i="7"/>
  <c r="I76" i="7"/>
  <c r="K76" i="7"/>
  <c r="M76" i="7"/>
  <c r="O76" i="7"/>
  <c r="N76" i="7"/>
  <c r="C75" i="7"/>
  <c r="E75" i="7"/>
  <c r="G75" i="7"/>
  <c r="I75" i="7"/>
  <c r="K75" i="7"/>
  <c r="M75" i="7"/>
  <c r="O75" i="7"/>
  <c r="N75" i="7"/>
  <c r="C74" i="7"/>
  <c r="E74" i="7"/>
  <c r="G74" i="7"/>
  <c r="I74" i="7"/>
  <c r="K74" i="7"/>
  <c r="M74" i="7"/>
  <c r="O74" i="7"/>
  <c r="N74" i="7"/>
  <c r="C73" i="7"/>
  <c r="E73" i="7"/>
  <c r="G73" i="7"/>
  <c r="I73" i="7"/>
  <c r="K73" i="7"/>
  <c r="M73" i="7"/>
  <c r="O73" i="7"/>
  <c r="N73" i="7"/>
  <c r="C72" i="7"/>
  <c r="E72" i="7"/>
  <c r="G72" i="7"/>
  <c r="I72" i="7"/>
  <c r="K72" i="7"/>
  <c r="M72" i="7"/>
  <c r="O72" i="7"/>
  <c r="N72" i="7"/>
  <c r="C71" i="7"/>
  <c r="E71" i="7"/>
  <c r="G71" i="7"/>
  <c r="I71" i="7"/>
  <c r="K71" i="7"/>
  <c r="M71" i="7"/>
  <c r="O71" i="7"/>
  <c r="N71" i="7"/>
  <c r="C70" i="7"/>
  <c r="E70" i="7"/>
  <c r="G70" i="7"/>
  <c r="I70" i="7"/>
  <c r="K70" i="7"/>
  <c r="M70" i="7"/>
  <c r="O70" i="7"/>
  <c r="N70" i="7"/>
  <c r="C69" i="7"/>
  <c r="E69" i="7"/>
  <c r="G69" i="7"/>
  <c r="I69" i="7"/>
  <c r="K69" i="7"/>
  <c r="M69" i="7"/>
  <c r="O69" i="7"/>
  <c r="N69" i="7"/>
  <c r="C68" i="7"/>
  <c r="E68" i="7"/>
  <c r="G68" i="7"/>
  <c r="I68" i="7"/>
  <c r="K68" i="7"/>
  <c r="M68" i="7"/>
  <c r="O68" i="7"/>
  <c r="N68" i="7"/>
  <c r="C67" i="7"/>
  <c r="E67" i="7"/>
  <c r="G67" i="7"/>
  <c r="I67" i="7"/>
  <c r="K67" i="7"/>
  <c r="M67" i="7"/>
  <c r="O67" i="7"/>
  <c r="N67" i="7"/>
  <c r="C66" i="7"/>
  <c r="E66" i="7"/>
  <c r="G66" i="7"/>
  <c r="I66" i="7"/>
  <c r="K66" i="7"/>
  <c r="M66" i="7"/>
  <c r="O66" i="7"/>
  <c r="N66" i="7"/>
  <c r="B65" i="7"/>
  <c r="C65" i="7"/>
  <c r="D65" i="7"/>
  <c r="E65" i="7"/>
  <c r="F65" i="7"/>
  <c r="G65" i="7"/>
  <c r="H65" i="7"/>
  <c r="I65" i="7"/>
  <c r="J65" i="7"/>
  <c r="K65" i="7"/>
  <c r="L65" i="7"/>
  <c r="M65" i="7"/>
  <c r="O65" i="7"/>
  <c r="N65" i="7"/>
  <c r="C12" i="6"/>
  <c r="E12" i="6"/>
  <c r="G12" i="6"/>
  <c r="I12" i="6"/>
  <c r="H12" i="6"/>
  <c r="C11" i="6"/>
  <c r="E11" i="6"/>
  <c r="G11" i="6"/>
  <c r="I11" i="6"/>
  <c r="H11" i="6"/>
  <c r="C10" i="6"/>
  <c r="E10" i="6"/>
  <c r="G10" i="6"/>
  <c r="I10" i="6"/>
  <c r="H10" i="6"/>
  <c r="C9" i="6"/>
  <c r="E9" i="6"/>
  <c r="G9" i="6"/>
  <c r="I9" i="6"/>
  <c r="H9" i="6"/>
  <c r="C8" i="6"/>
  <c r="E8" i="6"/>
  <c r="G8" i="6"/>
  <c r="I8" i="6"/>
  <c r="H8" i="6"/>
  <c r="C7" i="6"/>
  <c r="E7" i="6"/>
  <c r="G7" i="6"/>
  <c r="I7" i="6"/>
  <c r="H7" i="6"/>
  <c r="C19" i="6"/>
  <c r="E19" i="6"/>
  <c r="G19" i="6"/>
  <c r="I19" i="6"/>
  <c r="H19" i="6"/>
  <c r="C18" i="6"/>
  <c r="E18" i="6"/>
  <c r="G18" i="6"/>
  <c r="I18" i="6"/>
  <c r="H18" i="6"/>
  <c r="C25" i="6"/>
  <c r="E25" i="6"/>
  <c r="G25" i="6"/>
  <c r="I25" i="6"/>
  <c r="H25" i="6"/>
  <c r="C24" i="6"/>
  <c r="E24" i="6"/>
  <c r="G24" i="6"/>
  <c r="I24" i="6"/>
  <c r="H24" i="6"/>
  <c r="C23" i="6"/>
  <c r="E23" i="6"/>
  <c r="G23" i="6"/>
  <c r="I23" i="6"/>
  <c r="H23" i="6"/>
  <c r="C22" i="6"/>
  <c r="E22" i="6"/>
  <c r="G22" i="6"/>
  <c r="I22" i="6"/>
  <c r="H22" i="6"/>
  <c r="C21" i="6"/>
  <c r="E21" i="6"/>
  <c r="G21" i="6"/>
  <c r="I21" i="6"/>
  <c r="H21" i="6"/>
  <c r="C20" i="6"/>
  <c r="E20" i="6"/>
  <c r="G20" i="6"/>
  <c r="I20" i="6"/>
  <c r="H20" i="6"/>
  <c r="I22" i="3"/>
  <c r="K36" i="3"/>
  <c r="K35" i="3"/>
  <c r="K34" i="3"/>
  <c r="K33" i="3"/>
  <c r="K32" i="3"/>
  <c r="K31" i="3"/>
  <c r="K30" i="3"/>
  <c r="K29" i="3"/>
  <c r="I27" i="3"/>
  <c r="I26" i="3"/>
  <c r="I25" i="3"/>
  <c r="I24" i="3"/>
  <c r="I23" i="3"/>
  <c r="I21" i="3"/>
  <c r="I20" i="3"/>
  <c r="G27" i="3"/>
  <c r="G26" i="3"/>
  <c r="G25" i="3"/>
  <c r="G24" i="3"/>
  <c r="G23" i="3"/>
  <c r="G22" i="3"/>
  <c r="G21" i="3"/>
  <c r="G20" i="3"/>
  <c r="E27" i="3"/>
  <c r="E26" i="3"/>
  <c r="E25" i="3"/>
  <c r="E24" i="3"/>
  <c r="E23" i="3"/>
  <c r="E22" i="3"/>
  <c r="E21" i="3"/>
  <c r="E20" i="3"/>
  <c r="C27" i="3"/>
  <c r="C26" i="3"/>
  <c r="C25" i="3"/>
  <c r="C24" i="3"/>
  <c r="C23" i="3"/>
  <c r="C22" i="3"/>
  <c r="C21" i="3"/>
  <c r="C20" i="3"/>
  <c r="O36" i="3"/>
  <c r="O35" i="3"/>
  <c r="O34" i="3"/>
  <c r="O33" i="3"/>
  <c r="O32" i="3"/>
  <c r="O31" i="3"/>
  <c r="O30" i="3"/>
  <c r="O29" i="3"/>
  <c r="Q45" i="3"/>
  <c r="Q44" i="3"/>
  <c r="Q43" i="3"/>
  <c r="Q42" i="3"/>
  <c r="Q41" i="3"/>
  <c r="Q40" i="3"/>
  <c r="Q39" i="3"/>
  <c r="Q38" i="3"/>
  <c r="S45" i="3"/>
  <c r="S44" i="3"/>
  <c r="S43" i="3"/>
  <c r="S42" i="3"/>
  <c r="S41" i="3"/>
  <c r="S40" i="3"/>
  <c r="S39" i="3"/>
  <c r="S38" i="3"/>
  <c r="O27" i="3"/>
  <c r="O26" i="3"/>
  <c r="O25" i="3"/>
  <c r="O24" i="3"/>
  <c r="O23" i="3"/>
  <c r="O22" i="3"/>
  <c r="O21" i="3"/>
  <c r="O20" i="3"/>
  <c r="S36" i="3"/>
  <c r="S35" i="3"/>
  <c r="S34" i="3"/>
  <c r="S33" i="3"/>
  <c r="S32" i="3"/>
  <c r="S31" i="3"/>
  <c r="S30" i="3"/>
  <c r="S29" i="3"/>
  <c r="Q36" i="3"/>
  <c r="Q35" i="3"/>
  <c r="Q34" i="3"/>
  <c r="Q33" i="3"/>
  <c r="Q32" i="3"/>
  <c r="Q31" i="3"/>
  <c r="Q30" i="3"/>
  <c r="Q29" i="3"/>
  <c r="S27" i="3"/>
  <c r="S26" i="3"/>
  <c r="S25" i="3"/>
  <c r="S24" i="3"/>
  <c r="S23" i="3"/>
  <c r="S22" i="3"/>
  <c r="S21" i="3"/>
  <c r="S20" i="3"/>
  <c r="Q27" i="3"/>
  <c r="Q26" i="3"/>
  <c r="Q25" i="3"/>
  <c r="Q24" i="3"/>
  <c r="Q23" i="3"/>
  <c r="Q22" i="3"/>
  <c r="Q21" i="3"/>
  <c r="Q20" i="3"/>
  <c r="K27" i="3"/>
  <c r="K26" i="3"/>
  <c r="K25" i="3"/>
  <c r="K24" i="3"/>
  <c r="K23" i="3"/>
  <c r="K22" i="3"/>
  <c r="K21" i="3"/>
  <c r="K20" i="3"/>
  <c r="M45" i="3"/>
  <c r="M44" i="3"/>
  <c r="M43" i="3"/>
  <c r="M42" i="3"/>
  <c r="M41" i="3"/>
  <c r="M40" i="3"/>
  <c r="M39" i="3"/>
  <c r="M38" i="3"/>
  <c r="M27" i="3"/>
  <c r="M26" i="3"/>
  <c r="M25" i="3"/>
  <c r="M24" i="3"/>
  <c r="M23" i="3"/>
  <c r="M22" i="3"/>
  <c r="M21" i="3"/>
  <c r="M20" i="3"/>
</calcChain>
</file>

<file path=xl/sharedStrings.xml><?xml version="1.0" encoding="utf-8"?>
<sst xmlns="http://schemas.openxmlformats.org/spreadsheetml/2006/main" count="571" uniqueCount="292">
  <si>
    <t>mean</t>
  </si>
  <si>
    <t>wt</t>
  </si>
  <si>
    <t>aca</t>
  </si>
  <si>
    <t>acc</t>
  </si>
  <si>
    <t>cac</t>
  </si>
  <si>
    <t>cca</t>
  </si>
  <si>
    <t>aac</t>
  </si>
  <si>
    <t>caa</t>
  </si>
  <si>
    <t>aaa</t>
  </si>
  <si>
    <t>figure 1E</t>
  </si>
  <si>
    <t>DHHC6</t>
  </si>
  <si>
    <t>SD n=4</t>
  </si>
  <si>
    <t>figure 2A</t>
  </si>
  <si>
    <t>3h-palmitic acid incorporation in myc-DHHC6 wt or mutants</t>
  </si>
  <si>
    <t>3h-palmitic acid incorporation in myc-DHHC6 after dhhc rnai</t>
  </si>
  <si>
    <t>DHHC rnai</t>
  </si>
  <si>
    <t>SD n=6</t>
  </si>
  <si>
    <t>Mean</t>
  </si>
  <si>
    <t>SD</t>
  </si>
  <si>
    <t>value</t>
  </si>
  <si>
    <t>%</t>
  </si>
  <si>
    <t>ctle</t>
  </si>
  <si>
    <t>mean ctle</t>
  </si>
  <si>
    <t>P-Value</t>
  </si>
  <si>
    <t>figure 2D</t>
  </si>
  <si>
    <t>3h-palmitic acid pulse chase in myc-DHHC6 wt and cystein mutants</t>
  </si>
  <si>
    <t>time</t>
  </si>
  <si>
    <t xml:space="preserve">wt </t>
  </si>
  <si>
    <t>sd n=3</t>
  </si>
  <si>
    <t xml:space="preserve">cca </t>
  </si>
  <si>
    <t xml:space="preserve">aac </t>
  </si>
  <si>
    <t xml:space="preserve">   sd n=3</t>
  </si>
  <si>
    <t>figure 2F</t>
  </si>
  <si>
    <t>3h-palmitic acid incorporation in myc-DHHC6 after APTs overexpression</t>
  </si>
  <si>
    <t>control</t>
  </si>
  <si>
    <t>apt1-wt</t>
  </si>
  <si>
    <t>apt1-c2a</t>
  </si>
  <si>
    <t>apt1- sa</t>
  </si>
  <si>
    <t>apt1-sa</t>
  </si>
  <si>
    <t>apt2-wt</t>
  </si>
  <si>
    <t>apt2-c2a</t>
  </si>
  <si>
    <t>apt2-sa</t>
  </si>
  <si>
    <t>dhhc6-myc with</t>
  </si>
  <si>
    <t>3h-palmitic acid pulse chase in myc-DHHC6 wt and cystein mutants, with or without overexpression DHHC16, RNAi APT2</t>
  </si>
  <si>
    <t>20min pulse</t>
  </si>
  <si>
    <t>moyenne 20min pulse</t>
  </si>
  <si>
    <t>wt+DHHC16</t>
  </si>
  <si>
    <t>SD-wt+P16, N=3</t>
  </si>
  <si>
    <t>wt+RNAi apt2</t>
  </si>
  <si>
    <t>SD-acc N=3</t>
  </si>
  <si>
    <t>acc+DHHC16</t>
  </si>
  <si>
    <t>acc+RNAiapt2</t>
  </si>
  <si>
    <t>CAA</t>
  </si>
  <si>
    <t>ACC</t>
  </si>
  <si>
    <t>WT</t>
  </si>
  <si>
    <t>caa+DHHC16</t>
  </si>
  <si>
    <t>caa+Rnai apt2</t>
  </si>
  <si>
    <t>SD-acc+DHHC16, N=3</t>
  </si>
  <si>
    <t>SD-wt+RNAiapt2 N=3</t>
  </si>
  <si>
    <t>SD-caa+DHHC16, N=3</t>
  </si>
  <si>
    <t>SD-acc+RNAiapt2</t>
  </si>
  <si>
    <t>SD caa+RNAi apt2 N=3</t>
  </si>
  <si>
    <t>SD-caa N=3</t>
  </si>
  <si>
    <t>wt-sd-N=3</t>
  </si>
  <si>
    <t>figure 4H</t>
  </si>
  <si>
    <t>3h-palmitic acid incorporation in endogenous calnexin after overexpression of myc-DHHC6 wt or mutants</t>
  </si>
  <si>
    <t>calnexin</t>
  </si>
  <si>
    <t>figure 4C</t>
  </si>
  <si>
    <t>Co-Immunoprecipitation  of myc-DHHC6 wt with GFP-DHHC6 mutants</t>
  </si>
  <si>
    <t>deltaDHHC</t>
  </si>
  <si>
    <t>SD, N=4</t>
  </si>
  <si>
    <t>figure 6E</t>
  </si>
  <si>
    <t>3h-palmitic acid incorporation in myc-DHHC6 wt or mutants myc-DHHC6 with or without DHHC16 overexpressed- Total cell extract</t>
  </si>
  <si>
    <t>3h-palmitic acid incorporation in endogenous calnexin with or without DHHC16 overexpressed</t>
  </si>
  <si>
    <t>wt-dhhc6</t>
  </si>
  <si>
    <t>wt-dhhc6+dhhc16</t>
  </si>
  <si>
    <t>CAA-dhhc6</t>
  </si>
  <si>
    <t>CAA-dhhc6+dhhc16</t>
  </si>
  <si>
    <t>AAA-dhhc6</t>
  </si>
  <si>
    <t>AAA-dhhc6+dhhc16</t>
  </si>
  <si>
    <t>control+dhhc16</t>
  </si>
  <si>
    <t>3h-palmitic acid incorporation in myc-DHHC6 after dhhc overexpression</t>
  </si>
  <si>
    <t>DHHC overexpression</t>
  </si>
  <si>
    <t>MEAN</t>
  </si>
  <si>
    <t>3h-palmitic acid incorporation in myc-DHHC6 wt and cystein mutants after dhhc RNAi</t>
  </si>
  <si>
    <t>3h-palmitic acid incorporation in myc-DHHC6 wt and mutants  after dhhc6 knock down</t>
  </si>
  <si>
    <t>wt-sd</t>
  </si>
  <si>
    <t>aac-sd</t>
  </si>
  <si>
    <t>cca-sd</t>
  </si>
  <si>
    <t>average</t>
  </si>
  <si>
    <t>wt-shcontrol</t>
  </si>
  <si>
    <t>DDHHC-shcontrol</t>
  </si>
  <si>
    <t>wt-shDHHC6</t>
  </si>
  <si>
    <t>DDHHC-shDHHC6</t>
  </si>
  <si>
    <t>rnai:</t>
  </si>
  <si>
    <t>Calnexin</t>
  </si>
  <si>
    <t>hela ctl 1</t>
  </si>
  <si>
    <t>R6-1</t>
  </si>
  <si>
    <t>R16-1</t>
  </si>
  <si>
    <t>R16-2</t>
  </si>
  <si>
    <t>AAA-sh-control</t>
  </si>
  <si>
    <t>AAA-shDHHC6</t>
  </si>
  <si>
    <t>dhhc RNAi</t>
  </si>
  <si>
    <t>R-DHHC1</t>
  </si>
  <si>
    <t>R-DHHC7</t>
  </si>
  <si>
    <t>R-DHHC9</t>
  </si>
  <si>
    <t>R-DHHC12</t>
  </si>
  <si>
    <t>R-DHHC14</t>
  </si>
  <si>
    <t>R-DHHC16</t>
  </si>
  <si>
    <t>R-DHHC18</t>
  </si>
  <si>
    <t>R-DHHC21</t>
  </si>
  <si>
    <t>1-wt</t>
  </si>
  <si>
    <t>2-wt</t>
  </si>
  <si>
    <t>3-wt</t>
  </si>
  <si>
    <t>1-aac</t>
  </si>
  <si>
    <t>2-aac</t>
  </si>
  <si>
    <t>3-aac</t>
  </si>
  <si>
    <t>2-cca</t>
  </si>
  <si>
    <t>3-cca</t>
  </si>
  <si>
    <t>1-cca</t>
  </si>
  <si>
    <t>DHHC16</t>
  </si>
  <si>
    <t>N=4</t>
  </si>
  <si>
    <t>quantitative RT-PCR HELA cells</t>
  </si>
  <si>
    <t>quantitative RT-PCR in HAP cells</t>
  </si>
  <si>
    <t>ATF6</t>
  </si>
  <si>
    <t>Climp</t>
  </si>
  <si>
    <t>CMG2</t>
  </si>
  <si>
    <t>CNX</t>
  </si>
  <si>
    <t>GP78</t>
  </si>
  <si>
    <t>LRP6</t>
  </si>
  <si>
    <t>Tem8</t>
  </si>
  <si>
    <t>clt2</t>
  </si>
  <si>
    <t>ctl1</t>
  </si>
  <si>
    <t>ctl3</t>
  </si>
  <si>
    <t>geNorm</t>
  </si>
  <si>
    <t>Choose clt1= TBP and ctl3=Alass for normalisation</t>
  </si>
  <si>
    <t>DHHC2</t>
  </si>
  <si>
    <t>delDHHC6 HAP</t>
  </si>
  <si>
    <t>control HAP</t>
  </si>
  <si>
    <t>AVERAGE</t>
  </si>
  <si>
    <t>AAA</t>
  </si>
  <si>
    <t>no dot</t>
  </si>
  <si>
    <t>small dot</t>
  </si>
  <si>
    <t>big dot</t>
  </si>
  <si>
    <t>STD</t>
  </si>
  <si>
    <t>cca, OE DHHC16</t>
  </si>
  <si>
    <t>SD-CCA  OE DHHC16, N=3</t>
  </si>
  <si>
    <t>cca-siRNA APT2</t>
  </si>
  <si>
    <t>ACA</t>
  </si>
  <si>
    <t>SD-ACA, N=3</t>
  </si>
  <si>
    <t>ACA, OE DHHC16</t>
  </si>
  <si>
    <t>SD-ACA  OE DHHC16, N=3</t>
  </si>
  <si>
    <t>ACA-siRNA APT2</t>
  </si>
  <si>
    <t>SD-ACA-siRNA APT2, N=3</t>
  </si>
  <si>
    <t>SD-cca-siRNA APT2, N=3</t>
  </si>
  <si>
    <t>CCA</t>
  </si>
  <si>
    <t>figure 3ABC</t>
  </si>
  <si>
    <t>Size and number of dots of DHHC6-myc</t>
  </si>
  <si>
    <t>figure 4B</t>
  </si>
  <si>
    <t xml:space="preserve">figure 6F </t>
  </si>
  <si>
    <t>figure S2-supplement-1-A</t>
  </si>
  <si>
    <t>figure S2- supplement 1-B</t>
  </si>
  <si>
    <t>figure S2-supplement 1-C</t>
  </si>
  <si>
    <t>R6-2</t>
  </si>
  <si>
    <t>hela ctl 2</t>
  </si>
  <si>
    <t>figure S2-supplement2B</t>
  </si>
  <si>
    <t>figure S2-supplement 2A</t>
  </si>
  <si>
    <t>lb</t>
  </si>
  <si>
    <t>ub</t>
  </si>
  <si>
    <t>FIGURE 5B</t>
  </si>
  <si>
    <t>Time (h)</t>
  </si>
  <si>
    <t>DHHC6 WT</t>
  </si>
  <si>
    <t>S35</t>
  </si>
  <si>
    <t>H3</t>
  </si>
  <si>
    <t>DHHC6 WT (%)</t>
  </si>
  <si>
    <t>DHHC6 WT Ov. (%)</t>
  </si>
  <si>
    <t>DHHC6 ACC (%)</t>
  </si>
  <si>
    <t>DHHC6 WT H3 (%)</t>
  </si>
  <si>
    <t>DHHC6 ACC H3 (%)</t>
  </si>
  <si>
    <t>DHHC AAC H3 (%)</t>
  </si>
  <si>
    <t>DHHC CCA H3 (%)</t>
  </si>
  <si>
    <t>FIGURE 5F</t>
  </si>
  <si>
    <t>U</t>
  </si>
  <si>
    <t>C000</t>
  </si>
  <si>
    <t>C100</t>
  </si>
  <si>
    <t>C010</t>
  </si>
  <si>
    <t>C001</t>
  </si>
  <si>
    <t>C110</t>
  </si>
  <si>
    <t>C101</t>
  </si>
  <si>
    <t>C011</t>
  </si>
  <si>
    <t>C111</t>
  </si>
  <si>
    <t>FIGURE 6A</t>
  </si>
  <si>
    <t>DHHC6 Ov.</t>
  </si>
  <si>
    <t>APT2 10%</t>
  </si>
  <si>
    <t>siRNA APT2</t>
  </si>
  <si>
    <t>DHHC6 CAA</t>
  </si>
  <si>
    <t>DHHC6 CAA Ov.</t>
  </si>
  <si>
    <t>FIGURE 6B</t>
  </si>
  <si>
    <t>FIGURE 5C</t>
  </si>
  <si>
    <t>mean (%)</t>
  </si>
  <si>
    <t>mean (h)</t>
  </si>
  <si>
    <t>FIGURE 5D</t>
  </si>
  <si>
    <t>DHHC6 CAA (%)</t>
  </si>
  <si>
    <t>DHHC6 WT 2h labelling (%)</t>
  </si>
  <si>
    <t>DHHC6 CAA 2h labelling (%)</t>
  </si>
  <si>
    <t>DHHC6 AAA (%)</t>
  </si>
  <si>
    <t>FIGURE S5-1</t>
  </si>
  <si>
    <t>DHHC6 WT Incorporation (%)</t>
  </si>
  <si>
    <t>DHHC6 CAA H3 (%)</t>
  </si>
  <si>
    <t>3H</t>
  </si>
  <si>
    <t>DHHC6 CCA + DHHC16 Ov. (%)</t>
  </si>
  <si>
    <t>DHHC6 WT + DHHC16 Ov.(%)</t>
  </si>
  <si>
    <t>DHHC6 ACC+DHHC16 Ov.</t>
  </si>
  <si>
    <t>DHHC6 CAA+DHHC16 Ov.</t>
  </si>
  <si>
    <t>DHHC6 ACA (%)</t>
  </si>
  <si>
    <t>DHHC6 ACA+DHHC16 Ov. (%)</t>
  </si>
  <si>
    <t>DHHC6 WT+APT siRNA(%)</t>
  </si>
  <si>
    <t>DHHC6 ACC 2h labelling (%)</t>
  </si>
  <si>
    <t>DHHC6 CACg (%)</t>
  </si>
  <si>
    <t>DHHC6 AAA 2h labelling(%)</t>
  </si>
  <si>
    <t>FIGURE S5-2</t>
  </si>
  <si>
    <t>DHHC6 WT Incorporation DHHC16 Ov. (%)</t>
  </si>
  <si>
    <t>DHHC6 CAA incorporation H3 (%)</t>
  </si>
  <si>
    <t>DHHC6 CAC H3 (%)</t>
  </si>
  <si>
    <t>Figure 5-S3</t>
  </si>
  <si>
    <t>Flux N.</t>
  </si>
  <si>
    <t>Value [C]/h</t>
  </si>
  <si>
    <t>Incorporation</t>
  </si>
  <si>
    <t>Loss</t>
  </si>
  <si>
    <t>mean (1E03[C]/h)</t>
  </si>
  <si>
    <t>SDCCA N=3</t>
  </si>
  <si>
    <t>figure S3-</t>
  </si>
  <si>
    <t>supplement 1B</t>
  </si>
  <si>
    <t>supplement 1C</t>
  </si>
  <si>
    <t>supplement 1A</t>
  </si>
  <si>
    <t>SD-WT N=4</t>
  </si>
  <si>
    <t>APT1, N=1</t>
  </si>
  <si>
    <t xml:space="preserve">FIGURE 5B  </t>
  </si>
  <si>
    <t>experimental</t>
  </si>
  <si>
    <t>DATA</t>
  </si>
  <si>
    <t>35s-methionin 20min  pulse chase  myc-DHHC6 wt , cystein mutants and DHHC16 overexpression</t>
  </si>
  <si>
    <t>WT+DHHC16</t>
  </si>
  <si>
    <t>wt, SD N=12</t>
  </si>
  <si>
    <t>ACC, N=3</t>
  </si>
  <si>
    <t>ACC, SD N=3</t>
  </si>
  <si>
    <t>WT+DHHC16, SD N=3</t>
  </si>
  <si>
    <t xml:space="preserve">   WT, sd n=3</t>
  </si>
  <si>
    <t>AAC</t>
  </si>
  <si>
    <t>SIMULATIONS</t>
  </si>
  <si>
    <t>EXPERMENTAL EXPRIMENTS</t>
  </si>
  <si>
    <t>35S- 20MIN. PULSE CHASE EXPRIMENTS</t>
  </si>
  <si>
    <t>FIGURE 5-SUPPLEMENT 1</t>
  </si>
  <si>
    <t>CAA, SD- N=3</t>
  </si>
  <si>
    <t>SD, N=5</t>
  </si>
  <si>
    <t>35S- 2 HOURS . PULSE CHASE EXPRIMENTS</t>
  </si>
  <si>
    <t>WT, SD,N=4</t>
  </si>
  <si>
    <t>CAA, SD. N=3</t>
  </si>
  <si>
    <t>3H-PALMITIC ACID INCORPORATION</t>
  </si>
  <si>
    <t>3H-PALMITIC ACID 2 HOURS PULSE CHASE</t>
  </si>
  <si>
    <t>mean-CAA</t>
  </si>
  <si>
    <t>CAA,SD-N=3</t>
  </si>
  <si>
    <t>temps</t>
  </si>
  <si>
    <t>wt-N=4</t>
  </si>
  <si>
    <t>WT, SD, N=4</t>
  </si>
  <si>
    <t>FIGURE 5-SUPPLEMENT 2</t>
  </si>
  <si>
    <t>TIME (h)</t>
  </si>
  <si>
    <t>SD, N=3</t>
  </si>
  <si>
    <t>DHHC6 WT +DHHC16</t>
  </si>
  <si>
    <t>DHHC6-CAA</t>
  </si>
  <si>
    <t>CAA, SD, N=3</t>
  </si>
  <si>
    <t>3H-PALMITIC ACID 2 HOURS PULSE CHASE  EXPERIMENTS</t>
  </si>
  <si>
    <t>mean. CAC</t>
  </si>
  <si>
    <t>CAC-SD-N=3</t>
  </si>
  <si>
    <t xml:space="preserve"> MEAN, ACC </t>
  </si>
  <si>
    <t>ACC, SD, N=4</t>
  </si>
  <si>
    <t>DHHC6 WT + APT2 RNAI</t>
  </si>
  <si>
    <t>SD-N=3</t>
  </si>
  <si>
    <t>ACA , SD-N=3</t>
  </si>
  <si>
    <t>CAC</t>
  </si>
  <si>
    <t>SD-wt+DHHC16, N=3</t>
  </si>
  <si>
    <t>SD- N=3</t>
  </si>
  <si>
    <t>CAA+DHHC16</t>
  </si>
  <si>
    <t>ACC+DHHC16</t>
  </si>
  <si>
    <t>CCA+DHHC16</t>
  </si>
  <si>
    <t>SD N=3</t>
  </si>
  <si>
    <t>ACA+DHHC16</t>
  </si>
  <si>
    <t>C000→C100</t>
  </si>
  <si>
    <t>C000←C100</t>
  </si>
  <si>
    <t>C000←C010</t>
  </si>
  <si>
    <t>C000←C001</t>
  </si>
  <si>
    <t>C000→C010</t>
  </si>
  <si>
    <t>C000→C001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</si>
</sst>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90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rgb="FF008000"/>
      <name val="Calibri"/>
      <scheme val="minor"/>
    </font>
    <font>
      <sz val="10"/>
      <color theme="1"/>
      <name val="Verdana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4" fillId="0" borderId="0" xfId="0" applyFont="1"/>
    <xf numFmtId="2" fontId="0" fillId="0" borderId="0" xfId="0" applyNumberFormat="1"/>
    <xf numFmtId="2" fontId="4" fillId="0" borderId="0" xfId="0" applyNumberFormat="1" applyFont="1"/>
    <xf numFmtId="0" fontId="5" fillId="0" borderId="0" xfId="0" applyFont="1"/>
    <xf numFmtId="2" fontId="5" fillId="0" borderId="0" xfId="0" applyNumberFormat="1" applyFont="1"/>
    <xf numFmtId="2" fontId="6" fillId="0" borderId="0" xfId="0" applyNumberFormat="1" applyFont="1"/>
    <xf numFmtId="0" fontId="7" fillId="0" borderId="0" xfId="0" applyFont="1"/>
    <xf numFmtId="14" fontId="0" fillId="0" borderId="0" xfId="0" applyNumberFormat="1"/>
    <xf numFmtId="0" fontId="4" fillId="0" borderId="0" xfId="0" applyNumberFormat="1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3" xfId="0" applyBorder="1"/>
    <xf numFmtId="0" fontId="0" fillId="0" borderId="3" xfId="0" applyFill="1" applyBorder="1"/>
    <xf numFmtId="0" fontId="0" fillId="0" borderId="4" xfId="0" applyBorder="1"/>
    <xf numFmtId="0" fontId="0" fillId="0" borderId="8" xfId="0" applyFill="1" applyBorder="1"/>
    <xf numFmtId="0" fontId="8" fillId="0" borderId="0" xfId="0" applyFont="1" applyFill="1" applyBorder="1" applyAlignment="1"/>
    <xf numFmtId="0" fontId="0" fillId="0" borderId="10" xfId="0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5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9" fillId="0" borderId="8" xfId="0" applyNumberFormat="1" applyFont="1" applyBorder="1" applyAlignment="1">
      <alignment horizontal="center"/>
    </xf>
    <xf numFmtId="11" fontId="0" fillId="0" borderId="0" xfId="0" applyNumberFormat="1"/>
    <xf numFmtId="11" fontId="0" fillId="0" borderId="0" xfId="0" applyNumberFormat="1" applyBorder="1"/>
    <xf numFmtId="11" fontId="0" fillId="0" borderId="6" xfId="0" applyNumberFormat="1" applyBorder="1"/>
    <xf numFmtId="11" fontId="0" fillId="0" borderId="8" xfId="0" applyNumberFormat="1" applyBorder="1"/>
    <xf numFmtId="11" fontId="0" fillId="0" borderId="9" xfId="0" applyNumberFormat="1" applyBorder="1"/>
    <xf numFmtId="0" fontId="0" fillId="2" borderId="14" xfId="0" applyFill="1" applyBorder="1"/>
    <xf numFmtId="0" fontId="0" fillId="2" borderId="15" xfId="0" applyFill="1" applyBorder="1"/>
    <xf numFmtId="0" fontId="0" fillId="0" borderId="0" xfId="0" applyFont="1" applyBorder="1"/>
    <xf numFmtId="0" fontId="0" fillId="0" borderId="6" xfId="0" applyFont="1" applyBorder="1"/>
    <xf numFmtId="0" fontId="10" fillId="0" borderId="0" xfId="0" applyFont="1" applyBorder="1"/>
    <xf numFmtId="0" fontId="10" fillId="0" borderId="6" xfId="0" applyFont="1" applyBorder="1"/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8" fillId="0" borderId="0" xfId="0" applyFont="1"/>
    <xf numFmtId="0" fontId="12" fillId="0" borderId="0" xfId="0" applyFont="1"/>
    <xf numFmtId="2" fontId="8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center"/>
    </xf>
    <xf numFmtId="2" fontId="14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Font="1"/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2" fontId="1" fillId="0" borderId="0" xfId="0" applyNumberFormat="1" applyFont="1"/>
    <xf numFmtId="0" fontId="15" fillId="0" borderId="0" xfId="0" applyFont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5" xfId="0" applyNumberFormat="1" applyFont="1" applyBorder="1" applyAlignment="1">
      <alignment horizontal="center"/>
    </xf>
    <xf numFmtId="2" fontId="8" fillId="2" borderId="13" xfId="0" applyNumberFormat="1" applyFont="1" applyFill="1" applyBorder="1" applyAlignment="1">
      <alignment horizontal="center"/>
    </xf>
    <xf numFmtId="2" fontId="8" fillId="2" borderId="14" xfId="0" applyNumberFormat="1" applyFont="1" applyFill="1" applyBorder="1" applyAlignment="1">
      <alignment horizontal="center"/>
    </xf>
    <xf numFmtId="2" fontId="8" fillId="2" borderId="15" xfId="0" applyNumberFormat="1" applyFont="1" applyFill="1" applyBorder="1" applyAlignment="1">
      <alignment horizontal="center"/>
    </xf>
    <xf numFmtId="2" fontId="11" fillId="0" borderId="2" xfId="0" applyNumberFormat="1" applyFont="1" applyBorder="1"/>
    <xf numFmtId="2" fontId="11" fillId="0" borderId="3" xfId="0" applyNumberFormat="1" applyFont="1" applyBorder="1"/>
    <xf numFmtId="2" fontId="11" fillId="0" borderId="4" xfId="0" applyNumberFormat="1" applyFont="1" applyBorder="1"/>
    <xf numFmtId="2" fontId="11" fillId="0" borderId="5" xfId="0" applyNumberFormat="1" applyFont="1" applyBorder="1"/>
    <xf numFmtId="2" fontId="11" fillId="0" borderId="0" xfId="0" applyNumberFormat="1" applyFont="1" applyBorder="1"/>
    <xf numFmtId="2" fontId="11" fillId="0" borderId="6" xfId="0" applyNumberFormat="1" applyFont="1" applyBorder="1"/>
    <xf numFmtId="2" fontId="11" fillId="0" borderId="7" xfId="0" applyNumberFormat="1" applyFont="1" applyBorder="1"/>
    <xf numFmtId="2" fontId="11" fillId="0" borderId="8" xfId="0" applyNumberFormat="1" applyFont="1" applyBorder="1"/>
    <xf numFmtId="2" fontId="11" fillId="0" borderId="9" xfId="0" applyNumberFormat="1" applyFont="1" applyBorder="1"/>
  </cellXfs>
  <cellStyles count="1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D24" sqref="D24"/>
    </sheetView>
  </sheetViews>
  <sheetFormatPr baseColWidth="10" defaultColWidth="10.6640625" defaultRowHeight="15" x14ac:dyDescent="0"/>
  <sheetData>
    <row r="1" spans="1:14" s="1" customFormat="1" ht="19">
      <c r="A1" s="1" t="s">
        <v>9</v>
      </c>
    </row>
    <row r="2" spans="1:14">
      <c r="A2" t="s">
        <v>13</v>
      </c>
    </row>
    <row r="3" spans="1:14">
      <c r="A3" s="2" t="s">
        <v>10</v>
      </c>
      <c r="B3" s="2" t="s">
        <v>0</v>
      </c>
      <c r="C3" s="2" t="s">
        <v>11</v>
      </c>
      <c r="E3">
        <v>1</v>
      </c>
      <c r="G3">
        <v>2</v>
      </c>
      <c r="I3">
        <v>3</v>
      </c>
      <c r="K3">
        <v>4</v>
      </c>
    </row>
    <row r="4" spans="1:14">
      <c r="A4" s="2" t="s">
        <v>1</v>
      </c>
      <c r="B4" s="2">
        <v>100</v>
      </c>
      <c r="C4" s="2">
        <v>0</v>
      </c>
      <c r="E4" s="3">
        <v>2344</v>
      </c>
      <c r="F4" s="3">
        <v>100</v>
      </c>
      <c r="G4" s="3">
        <v>2022</v>
      </c>
      <c r="H4" s="3">
        <v>100</v>
      </c>
      <c r="I4" s="3">
        <v>2449</v>
      </c>
      <c r="J4" s="3">
        <v>100</v>
      </c>
      <c r="K4" s="3">
        <v>2555</v>
      </c>
      <c r="L4" s="3">
        <v>100</v>
      </c>
      <c r="N4" s="3"/>
    </row>
    <row r="5" spans="1:14">
      <c r="A5" s="2" t="s">
        <v>2</v>
      </c>
      <c r="B5" s="2">
        <v>28.45</v>
      </c>
      <c r="C5" s="2">
        <v>3.11</v>
      </c>
      <c r="E5" s="3">
        <v>692.18</v>
      </c>
      <c r="F5" s="3">
        <v>29.53</v>
      </c>
      <c r="G5" s="3">
        <v>549.38</v>
      </c>
      <c r="H5" s="3">
        <v>27.17</v>
      </c>
      <c r="I5" s="3">
        <v>610.78</v>
      </c>
      <c r="J5" s="3">
        <v>24.94</v>
      </c>
      <c r="K5" s="3">
        <v>822</v>
      </c>
      <c r="L5" s="3">
        <v>32.17</v>
      </c>
      <c r="N5" s="3"/>
    </row>
    <row r="6" spans="1:14">
      <c r="A6" s="2" t="s">
        <v>3</v>
      </c>
      <c r="B6" s="2">
        <v>33.1</v>
      </c>
      <c r="C6" s="2">
        <v>3.6</v>
      </c>
      <c r="E6" s="3">
        <v>844</v>
      </c>
      <c r="F6" s="3">
        <v>36.00682593856655</v>
      </c>
      <c r="G6" s="3">
        <v>731</v>
      </c>
      <c r="H6" s="3">
        <v>36.152324431256183</v>
      </c>
      <c r="I6" s="3">
        <v>770</v>
      </c>
      <c r="J6" s="3">
        <v>31.441404654961207</v>
      </c>
      <c r="K6" s="3">
        <v>736</v>
      </c>
      <c r="L6" s="3">
        <v>28.81</v>
      </c>
      <c r="N6" s="3"/>
    </row>
    <row r="7" spans="1:14">
      <c r="A7" s="2" t="s">
        <v>4</v>
      </c>
      <c r="B7" s="2">
        <v>64.02</v>
      </c>
      <c r="C7" s="2">
        <v>2.94</v>
      </c>
      <c r="E7" s="3">
        <v>1408</v>
      </c>
      <c r="F7" s="3">
        <v>60.068259385665527</v>
      </c>
      <c r="G7" s="3">
        <v>1339</v>
      </c>
      <c r="H7" s="3">
        <v>66.221562809099908</v>
      </c>
      <c r="I7" s="3">
        <v>1555</v>
      </c>
      <c r="J7" s="3">
        <v>63.495304205798284</v>
      </c>
      <c r="K7" s="3">
        <v>1694</v>
      </c>
      <c r="L7" s="3">
        <v>66.3</v>
      </c>
      <c r="N7" s="3"/>
    </row>
    <row r="8" spans="1:14">
      <c r="A8" s="2" t="s">
        <v>5</v>
      </c>
      <c r="B8" s="2">
        <v>75.7</v>
      </c>
      <c r="C8" s="2">
        <v>2.93</v>
      </c>
      <c r="E8" s="3">
        <v>1766</v>
      </c>
      <c r="F8" s="3">
        <v>75.341296928327651</v>
      </c>
      <c r="G8" s="3">
        <v>1571</v>
      </c>
      <c r="H8" s="3">
        <v>77.695351137487634</v>
      </c>
      <c r="I8" s="3">
        <v>1756</v>
      </c>
      <c r="J8" s="3">
        <v>71.702735810534918</v>
      </c>
      <c r="K8" s="3">
        <v>1995</v>
      </c>
      <c r="L8" s="3">
        <v>78.08</v>
      </c>
      <c r="N8" s="3"/>
    </row>
    <row r="9" spans="1:14">
      <c r="A9" s="2" t="s">
        <v>6</v>
      </c>
      <c r="B9" s="2">
        <v>32.54</v>
      </c>
      <c r="C9" s="2">
        <v>2.93</v>
      </c>
      <c r="E9" s="3">
        <v>766</v>
      </c>
      <c r="F9" s="3">
        <v>32.679180887372013</v>
      </c>
      <c r="G9" s="3">
        <v>654</v>
      </c>
      <c r="H9" s="3">
        <v>32.344213649851632</v>
      </c>
      <c r="I9" s="3">
        <v>881</v>
      </c>
      <c r="J9" s="3">
        <v>35.973866884442629</v>
      </c>
      <c r="K9" s="3">
        <v>736</v>
      </c>
      <c r="L9" s="3">
        <v>28.81</v>
      </c>
      <c r="N9" s="3"/>
    </row>
    <row r="10" spans="1:14">
      <c r="A10" s="2" t="s">
        <v>7</v>
      </c>
      <c r="B10" s="2">
        <v>49.42</v>
      </c>
      <c r="C10" s="2">
        <v>5.65</v>
      </c>
      <c r="E10" s="3">
        <v>1189</v>
      </c>
      <c r="F10" s="3">
        <v>50.725255972696246</v>
      </c>
      <c r="G10" s="3">
        <v>1065</v>
      </c>
      <c r="H10" s="3">
        <v>52.67062314540059</v>
      </c>
      <c r="I10" s="3">
        <v>1006</v>
      </c>
      <c r="J10" s="3">
        <v>41.077991016741528</v>
      </c>
      <c r="K10" s="3">
        <v>1359</v>
      </c>
      <c r="L10" s="3">
        <v>53.19</v>
      </c>
      <c r="N10" s="3"/>
    </row>
    <row r="11" spans="1:14">
      <c r="A11" s="2" t="s">
        <v>8</v>
      </c>
      <c r="B11" s="2">
        <v>9.81</v>
      </c>
      <c r="C11" s="2">
        <v>1.73</v>
      </c>
      <c r="E11" s="3">
        <v>244</v>
      </c>
      <c r="F11" s="3">
        <v>10.409556313993175</v>
      </c>
      <c r="G11" s="3">
        <v>243</v>
      </c>
      <c r="H11" s="3">
        <v>12.01780415430267</v>
      </c>
      <c r="I11" s="3">
        <v>207</v>
      </c>
      <c r="J11" s="3">
        <v>8.4524295630869748</v>
      </c>
      <c r="K11" s="3">
        <v>214</v>
      </c>
      <c r="L11" s="3">
        <v>8.3800000000000008</v>
      </c>
      <c r="N11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0"/>
  <sheetViews>
    <sheetView zoomScaleNormal="80" zoomScalePageLayoutView="80" workbookViewId="0">
      <selection activeCell="F4" sqref="F4:G12"/>
    </sheetView>
  </sheetViews>
  <sheetFormatPr baseColWidth="10" defaultColWidth="10.6640625" defaultRowHeight="15" x14ac:dyDescent="0"/>
  <cols>
    <col min="2" max="2" width="13.5" style="3" bestFit="1" customWidth="1"/>
    <col min="3" max="3" width="11.5" style="3" customWidth="1"/>
    <col min="4" max="4" width="10.6640625" style="3"/>
    <col min="5" max="5" width="16.83203125" style="3" bestFit="1" customWidth="1"/>
    <col min="6" max="6" width="7.6640625" style="3" customWidth="1"/>
    <col min="7" max="7" width="8.33203125" style="3" customWidth="1"/>
    <col min="8" max="8" width="24" style="3" bestFit="1" customWidth="1"/>
    <col min="9" max="9" width="11.1640625" style="3" customWidth="1"/>
    <col min="10" max="10" width="10.6640625" style="3"/>
    <col min="11" max="11" width="24.6640625" style="3" bestFit="1" customWidth="1"/>
    <col min="12" max="13" width="10.6640625" style="3"/>
    <col min="14" max="14" width="14.33203125" style="3" bestFit="1" customWidth="1"/>
    <col min="15" max="16" width="10.6640625" style="3"/>
    <col min="19" max="19" width="25.83203125" bestFit="1" customWidth="1"/>
    <col min="23" max="23" width="17.1640625" bestFit="1" customWidth="1"/>
  </cols>
  <sheetData>
    <row r="1" spans="1:16" s="1" customFormat="1" ht="19">
      <c r="A1" s="1" t="s">
        <v>251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s="80" customFormat="1">
      <c r="A2" s="80" t="s">
        <v>249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>
      <c r="A3" t="s">
        <v>250</v>
      </c>
      <c r="K3" t="s">
        <v>254</v>
      </c>
    </row>
    <row r="4" spans="1:16">
      <c r="A4" s="80" t="s">
        <v>26</v>
      </c>
      <c r="B4" s="3" t="s">
        <v>53</v>
      </c>
      <c r="C4" s="3" t="s">
        <v>244</v>
      </c>
      <c r="D4" s="3" t="s">
        <v>52</v>
      </c>
      <c r="E4" s="3" t="s">
        <v>252</v>
      </c>
      <c r="F4" s="3" t="s">
        <v>140</v>
      </c>
      <c r="G4" s="3" t="s">
        <v>253</v>
      </c>
      <c r="J4" s="87" t="s">
        <v>26</v>
      </c>
      <c r="K4" s="3" t="s">
        <v>54</v>
      </c>
      <c r="L4" s="3" t="s">
        <v>255</v>
      </c>
      <c r="M4" s="3" t="s">
        <v>52</v>
      </c>
      <c r="N4" s="3" t="s">
        <v>256</v>
      </c>
    </row>
    <row r="5" spans="1:16">
      <c r="A5" s="80">
        <v>0</v>
      </c>
      <c r="B5" s="3">
        <v>100</v>
      </c>
      <c r="C5" s="3">
        <v>0</v>
      </c>
      <c r="D5" s="3">
        <v>100</v>
      </c>
      <c r="E5" s="3">
        <v>0</v>
      </c>
      <c r="F5" s="3">
        <v>100</v>
      </c>
      <c r="G5" s="3">
        <v>0</v>
      </c>
      <c r="J5" s="87">
        <v>0</v>
      </c>
      <c r="K5" s="3">
        <v>100</v>
      </c>
      <c r="L5" s="3">
        <v>0</v>
      </c>
      <c r="M5" s="3">
        <v>100</v>
      </c>
      <c r="N5" s="3">
        <v>0</v>
      </c>
    </row>
    <row r="6" spans="1:16">
      <c r="A6" s="80">
        <v>0.5</v>
      </c>
      <c r="B6" s="3">
        <v>99.421401340252899</v>
      </c>
      <c r="C6" s="3">
        <v>1.2375641741682299</v>
      </c>
      <c r="D6" s="3">
        <v>99.700491305999563</v>
      </c>
      <c r="E6" s="3">
        <v>1.6367919462886578</v>
      </c>
      <c r="F6" s="3">
        <v>97.837760244788868</v>
      </c>
      <c r="G6" s="3">
        <v>0.42260042354261751</v>
      </c>
      <c r="J6" s="87">
        <v>0.5</v>
      </c>
      <c r="K6" s="3">
        <v>97.51669819036492</v>
      </c>
      <c r="L6" s="3">
        <v>3.0342189415506047</v>
      </c>
      <c r="M6" s="3">
        <v>95.742608788526994</v>
      </c>
      <c r="N6" s="3">
        <v>5.1596324368297743</v>
      </c>
    </row>
    <row r="7" spans="1:16">
      <c r="A7" s="80">
        <v>1</v>
      </c>
      <c r="B7" s="3">
        <v>96.251851036889903</v>
      </c>
      <c r="C7" s="3">
        <v>1.77214340157969</v>
      </c>
      <c r="D7" s="3">
        <v>96.945813443186879</v>
      </c>
      <c r="E7" s="3">
        <v>1.6821188255335326</v>
      </c>
      <c r="F7" s="3">
        <v>90.427101343229651</v>
      </c>
      <c r="G7" s="3">
        <v>2.4672710888374918</v>
      </c>
      <c r="J7" s="87">
        <v>1</v>
      </c>
      <c r="K7" s="3">
        <v>93.091577758139849</v>
      </c>
      <c r="L7" s="3">
        <v>2.1867860477337868</v>
      </c>
      <c r="M7" s="3">
        <v>87.870087112674454</v>
      </c>
      <c r="N7" s="3">
        <v>4.8895955415941241</v>
      </c>
    </row>
    <row r="8" spans="1:16">
      <c r="A8" s="80">
        <v>2</v>
      </c>
      <c r="B8" s="3">
        <v>89.033902829951401</v>
      </c>
      <c r="C8" s="3">
        <v>0.85356854504784296</v>
      </c>
      <c r="D8" s="3">
        <v>89.473687113258038</v>
      </c>
      <c r="E8" s="3">
        <v>4.4794245616100303</v>
      </c>
      <c r="F8" s="3">
        <v>83.108023702758544</v>
      </c>
      <c r="G8" s="3">
        <v>0.48890163684318449</v>
      </c>
      <c r="J8" s="87">
        <v>2</v>
      </c>
      <c r="K8" s="3">
        <v>89.831675152014284</v>
      </c>
      <c r="L8" s="3">
        <v>2.7593026755839669</v>
      </c>
      <c r="M8" s="3">
        <v>85.862379080619334</v>
      </c>
      <c r="N8" s="3">
        <v>5.1342978294419446</v>
      </c>
    </row>
    <row r="9" spans="1:16">
      <c r="A9" s="80">
        <v>3</v>
      </c>
      <c r="B9" s="3">
        <v>73.406926454558302</v>
      </c>
      <c r="C9" s="3">
        <v>6.1430045480107998E-2</v>
      </c>
      <c r="D9" s="3">
        <v>78.312613777969133</v>
      </c>
      <c r="E9" s="3">
        <v>5.0298587945075628</v>
      </c>
      <c r="F9" s="3">
        <v>70.302325418272318</v>
      </c>
      <c r="G9" s="3">
        <v>1.1086459521751848</v>
      </c>
      <c r="J9" s="87">
        <v>3</v>
      </c>
      <c r="K9" s="3">
        <v>83.940140543753571</v>
      </c>
      <c r="L9" s="3">
        <v>4.7405138531864273</v>
      </c>
      <c r="M9" s="3">
        <v>75.757011747811958</v>
      </c>
      <c r="N9" s="3">
        <v>10.528030586213648</v>
      </c>
    </row>
    <row r="10" spans="1:16">
      <c r="A10" s="80">
        <v>5</v>
      </c>
      <c r="B10" s="3">
        <v>62.405751605910602</v>
      </c>
      <c r="C10" s="3">
        <v>3.2620480005081101</v>
      </c>
      <c r="D10" s="3">
        <v>70.770061001389109</v>
      </c>
      <c r="E10" s="3">
        <v>2.3422695621378966</v>
      </c>
      <c r="F10" s="3">
        <v>63.591928882368151</v>
      </c>
      <c r="G10" s="3">
        <v>0.84401948148443373</v>
      </c>
      <c r="J10" s="87">
        <v>5</v>
      </c>
      <c r="K10" s="3">
        <v>71.143295336337829</v>
      </c>
      <c r="L10" s="3">
        <v>1.3461952852132533</v>
      </c>
      <c r="M10" s="3">
        <v>63.177985363425513</v>
      </c>
      <c r="N10" s="3">
        <v>7.5376826150041305</v>
      </c>
    </row>
    <row r="11" spans="1:16">
      <c r="A11" s="80">
        <v>20</v>
      </c>
      <c r="B11" s="3">
        <v>49.910541231881197</v>
      </c>
      <c r="C11" s="3">
        <v>2.3395346524350198</v>
      </c>
      <c r="D11" s="3">
        <v>60.510325448165027</v>
      </c>
      <c r="E11" s="3">
        <v>5.8305730958880977</v>
      </c>
      <c r="F11" s="3">
        <v>47.449685271773347</v>
      </c>
      <c r="G11" s="3">
        <v>1.4158343425844968</v>
      </c>
      <c r="J11" s="87">
        <v>20</v>
      </c>
      <c r="K11" s="3">
        <v>54.967038417195376</v>
      </c>
      <c r="L11" s="3">
        <v>4.4126992591685079</v>
      </c>
      <c r="M11" s="3">
        <v>52.103449349558964</v>
      </c>
      <c r="N11" s="3">
        <v>12.650770429134203</v>
      </c>
    </row>
    <row r="12" spans="1:16">
      <c r="A12" s="80">
        <v>24</v>
      </c>
      <c r="B12" s="3">
        <v>45.8223690587009</v>
      </c>
      <c r="C12" s="3">
        <v>0.69792979858502402</v>
      </c>
      <c r="D12" s="3">
        <v>49.009599336634018</v>
      </c>
      <c r="E12" s="3">
        <v>9.6798410477108732</v>
      </c>
      <c r="F12" s="3">
        <v>36.221029341937793</v>
      </c>
      <c r="G12" s="3">
        <v>1.0182250018861378</v>
      </c>
      <c r="J12" s="87">
        <v>24</v>
      </c>
      <c r="K12" s="3">
        <v>48.286570123535547</v>
      </c>
      <c r="L12" s="3">
        <v>2.8642802410125352</v>
      </c>
      <c r="M12" s="3">
        <v>40.288788339553896</v>
      </c>
      <c r="N12" s="3">
        <v>2.3806598920738433</v>
      </c>
    </row>
    <row r="14" spans="1:16">
      <c r="A14" t="s">
        <v>258</v>
      </c>
      <c r="K14" s="3" t="s">
        <v>257</v>
      </c>
    </row>
    <row r="15" spans="1:16">
      <c r="B15" s="3" t="s">
        <v>259</v>
      </c>
      <c r="C15" s="3" t="s">
        <v>260</v>
      </c>
      <c r="J15" s="3" t="s">
        <v>261</v>
      </c>
      <c r="K15" s="3" t="s">
        <v>262</v>
      </c>
      <c r="L15" s="3" t="s">
        <v>263</v>
      </c>
    </row>
    <row r="16" spans="1:16">
      <c r="A16">
        <v>0</v>
      </c>
      <c r="B16" s="3">
        <v>100</v>
      </c>
      <c r="C16" s="3">
        <v>0</v>
      </c>
      <c r="J16" s="3">
        <v>0.5</v>
      </c>
      <c r="K16" s="3">
        <v>55.769811171860113</v>
      </c>
      <c r="L16" s="3">
        <v>19.297890827160103</v>
      </c>
    </row>
    <row r="17" spans="1:25">
      <c r="A17">
        <v>0.5</v>
      </c>
      <c r="B17" s="3">
        <v>71.068181335053396</v>
      </c>
      <c r="C17" s="3">
        <v>2.2317589634891708</v>
      </c>
      <c r="J17" s="3">
        <v>1</v>
      </c>
      <c r="K17" s="3">
        <v>100</v>
      </c>
      <c r="L17" s="3">
        <v>0</v>
      </c>
    </row>
    <row r="18" spans="1:25">
      <c r="A18">
        <v>1</v>
      </c>
      <c r="B18" s="3">
        <v>46.588159698644489</v>
      </c>
      <c r="C18" s="3">
        <v>2.0648895207081228</v>
      </c>
      <c r="J18" s="3">
        <v>1.5</v>
      </c>
      <c r="K18" s="3">
        <v>134.96032703211358</v>
      </c>
      <c r="L18" s="3">
        <v>20.42604327376969</v>
      </c>
    </row>
    <row r="19" spans="1:25">
      <c r="A19">
        <v>2</v>
      </c>
      <c r="B19" s="3">
        <v>27.444237826420053</v>
      </c>
      <c r="C19" s="3">
        <v>1.1548953642127393</v>
      </c>
      <c r="J19" s="3">
        <v>2</v>
      </c>
      <c r="K19" s="3">
        <v>208.17885890151516</v>
      </c>
      <c r="L19" s="3">
        <v>7.3032630730429045</v>
      </c>
    </row>
    <row r="20" spans="1:25">
      <c r="A20">
        <v>4</v>
      </c>
      <c r="B20" s="3">
        <v>19.821899639023769</v>
      </c>
      <c r="C20" s="3">
        <v>0.84264810237624721</v>
      </c>
      <c r="J20" s="3">
        <v>3</v>
      </c>
      <c r="K20" s="3">
        <v>307.25796065013338</v>
      </c>
      <c r="L20" s="3">
        <v>48.360844446581254</v>
      </c>
    </row>
    <row r="21" spans="1:25">
      <c r="A21">
        <v>6</v>
      </c>
      <c r="B21" s="3">
        <v>11.472224414438358</v>
      </c>
      <c r="C21" s="3">
        <v>1.7265621609724664</v>
      </c>
      <c r="J21" s="3">
        <v>4</v>
      </c>
      <c r="K21" s="3">
        <v>498.57621393772638</v>
      </c>
      <c r="L21" s="3">
        <v>78.2765756834131</v>
      </c>
    </row>
    <row r="22" spans="1:25">
      <c r="A22">
        <v>8</v>
      </c>
      <c r="B22" s="3">
        <v>8.2976068237382687</v>
      </c>
      <c r="C22" s="3">
        <v>1.0560126296289529</v>
      </c>
      <c r="J22" s="3">
        <v>5</v>
      </c>
      <c r="K22" s="3">
        <v>608.50359059343441</v>
      </c>
      <c r="L22" s="3">
        <v>72.588864977568875</v>
      </c>
    </row>
    <row r="23" spans="1:25">
      <c r="J23" s="3">
        <v>6</v>
      </c>
      <c r="K23" s="3">
        <v>639.09174662307032</v>
      </c>
      <c r="L23" s="3">
        <v>100.32144212175373</v>
      </c>
    </row>
    <row r="24" spans="1:25">
      <c r="J24" s="3">
        <v>7</v>
      </c>
      <c r="K24" s="3">
        <v>656.47679626453214</v>
      </c>
      <c r="L24" s="3">
        <v>100.42022994877036</v>
      </c>
    </row>
    <row r="26" spans="1:25" s="80" customFormat="1" ht="15" customHeight="1">
      <c r="A26" s="80" t="s">
        <v>248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</row>
    <row r="27" spans="1:25">
      <c r="A27" s="105" t="s">
        <v>206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</row>
    <row r="28" spans="1:25">
      <c r="A28" s="100" t="s">
        <v>172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2"/>
      <c r="R28" s="95" t="s">
        <v>209</v>
      </c>
      <c r="S28" s="95"/>
      <c r="T28" s="95"/>
      <c r="U28" s="95"/>
      <c r="V28" s="95"/>
      <c r="W28" s="95"/>
      <c r="X28" s="95"/>
      <c r="Y28" s="95"/>
    </row>
    <row r="29" spans="1:25">
      <c r="A29" s="20" t="s">
        <v>170</v>
      </c>
      <c r="B29" s="46" t="s">
        <v>176</v>
      </c>
      <c r="C29" s="49" t="s">
        <v>168</v>
      </c>
      <c r="D29" s="50" t="s">
        <v>167</v>
      </c>
      <c r="E29" s="46" t="s">
        <v>202</v>
      </c>
      <c r="F29" s="49" t="s">
        <v>168</v>
      </c>
      <c r="G29" s="50" t="s">
        <v>167</v>
      </c>
      <c r="H29" s="46" t="s">
        <v>203</v>
      </c>
      <c r="I29" s="49" t="s">
        <v>168</v>
      </c>
      <c r="J29" s="50" t="s">
        <v>167</v>
      </c>
      <c r="K29" s="46" t="s">
        <v>204</v>
      </c>
      <c r="L29" s="49" t="s">
        <v>168</v>
      </c>
      <c r="M29" s="50" t="s">
        <v>167</v>
      </c>
      <c r="N29" s="46" t="s">
        <v>205</v>
      </c>
      <c r="O29" s="49" t="s">
        <v>168</v>
      </c>
      <c r="P29" s="50" t="s">
        <v>167</v>
      </c>
      <c r="R29" s="20" t="s">
        <v>170</v>
      </c>
      <c r="S29" s="21" t="s">
        <v>207</v>
      </c>
      <c r="T29" s="22" t="s">
        <v>168</v>
      </c>
      <c r="U29" s="23" t="s">
        <v>167</v>
      </c>
      <c r="V29" s="20" t="s">
        <v>170</v>
      </c>
      <c r="W29" s="21" t="s">
        <v>208</v>
      </c>
      <c r="X29" s="22" t="s">
        <v>168</v>
      </c>
      <c r="Y29" s="23" t="s">
        <v>167</v>
      </c>
    </row>
    <row r="30" spans="1:25">
      <c r="A30" s="25">
        <v>0</v>
      </c>
      <c r="B30" s="47">
        <v>100</v>
      </c>
      <c r="C30" s="51">
        <v>0</v>
      </c>
      <c r="D30" s="52">
        <v>0</v>
      </c>
      <c r="E30" s="47">
        <v>100</v>
      </c>
      <c r="F30" s="51">
        <v>0</v>
      </c>
      <c r="G30" s="52">
        <v>0</v>
      </c>
      <c r="H30" s="47">
        <v>100</v>
      </c>
      <c r="I30" s="51">
        <v>0</v>
      </c>
      <c r="J30" s="52">
        <v>0</v>
      </c>
      <c r="K30" s="47">
        <v>100</v>
      </c>
      <c r="L30" s="51">
        <v>0</v>
      </c>
      <c r="M30" s="52">
        <v>0</v>
      </c>
      <c r="N30" s="47">
        <v>100</v>
      </c>
      <c r="O30" s="51">
        <v>0</v>
      </c>
      <c r="P30" s="52">
        <v>0</v>
      </c>
      <c r="R30" s="25">
        <v>0.01</v>
      </c>
      <c r="S30" s="55">
        <v>2.4988172487117699E-3</v>
      </c>
      <c r="T30" s="27">
        <v>0</v>
      </c>
      <c r="U30" s="28">
        <v>0</v>
      </c>
      <c r="V30" s="25">
        <v>0</v>
      </c>
      <c r="W30" s="57">
        <v>100</v>
      </c>
      <c r="X30" s="27">
        <v>0</v>
      </c>
      <c r="Y30" s="28">
        <v>0</v>
      </c>
    </row>
    <row r="31" spans="1:25">
      <c r="A31" s="25">
        <v>1E-3</v>
      </c>
      <c r="B31" s="47">
        <v>99.982227878321694</v>
      </c>
      <c r="C31" s="51">
        <v>4.3032651915409E-3</v>
      </c>
      <c r="D31" s="52">
        <v>2.1035406166047799E-3</v>
      </c>
      <c r="E31" s="47">
        <v>100.289534800439</v>
      </c>
      <c r="F31" s="51">
        <v>1.9753904329622399E-3</v>
      </c>
      <c r="G31" s="52">
        <v>9.8437739857182294E-4</v>
      </c>
      <c r="H31" s="47">
        <v>100.04366890916101</v>
      </c>
      <c r="I31" s="51">
        <v>1.2317136397488299E-4</v>
      </c>
      <c r="J31" s="52">
        <v>1.8763207461081099E-4</v>
      </c>
      <c r="K31" s="47">
        <v>100.04363953193401</v>
      </c>
      <c r="L31" s="51">
        <v>1.46175293158635E-4</v>
      </c>
      <c r="M31" s="52">
        <v>1.8060355386762E-4</v>
      </c>
      <c r="N31" s="47">
        <v>99.982227922734594</v>
      </c>
      <c r="O31" s="51">
        <v>4.3039817806955804E-3</v>
      </c>
      <c r="P31" s="52">
        <v>2.1034657030627501E-3</v>
      </c>
      <c r="Q31" s="56">
        <v>100</v>
      </c>
      <c r="R31" s="25">
        <v>0.06</v>
      </c>
      <c r="S31" s="26">
        <v>8.7795978885577497E-2</v>
      </c>
      <c r="T31" s="27">
        <v>2.1987691518687499E-4</v>
      </c>
      <c r="U31" s="28">
        <v>2.2387366084883499E-4</v>
      </c>
      <c r="V31" s="25">
        <v>0.01</v>
      </c>
      <c r="W31" s="26">
        <v>99.325464509543011</v>
      </c>
      <c r="X31" s="27">
        <v>7.29187411241949E-2</v>
      </c>
      <c r="Y31" s="28">
        <v>6.2037759062039101E-2</v>
      </c>
    </row>
    <row r="32" spans="1:25">
      <c r="A32" s="25">
        <v>0.501</v>
      </c>
      <c r="B32" s="47">
        <v>92.070712116403286</v>
      </c>
      <c r="C32" s="51">
        <v>1.3722004671182999</v>
      </c>
      <c r="D32" s="52">
        <v>0.72143995154135798</v>
      </c>
      <c r="E32" s="47">
        <v>101.63572272503301</v>
      </c>
      <c r="F32" s="51">
        <v>1.5179639852564799</v>
      </c>
      <c r="G32" s="52">
        <v>0.77865138609804996</v>
      </c>
      <c r="H32" s="47">
        <v>96.538635226804104</v>
      </c>
      <c r="I32" s="51">
        <v>0.17221996565259801</v>
      </c>
      <c r="J32" s="52">
        <v>0.24344977591752601</v>
      </c>
      <c r="K32" s="47">
        <v>96.524309148780603</v>
      </c>
      <c r="L32" s="51">
        <v>0.30842735594031101</v>
      </c>
      <c r="M32" s="52">
        <v>0.27250518458762402</v>
      </c>
      <c r="N32" s="47">
        <v>92.070747763771294</v>
      </c>
      <c r="O32" s="51">
        <v>1.37234575317235</v>
      </c>
      <c r="P32" s="52">
        <v>0.72140482732979705</v>
      </c>
      <c r="R32" s="25">
        <v>0.11</v>
      </c>
      <c r="S32" s="26">
        <v>0.28777246173142801</v>
      </c>
      <c r="T32" s="27">
        <v>7.8164761056804099E-3</v>
      </c>
      <c r="U32" s="28">
        <v>7.65355554052636E-3</v>
      </c>
      <c r="V32" s="25">
        <v>0.02</v>
      </c>
      <c r="W32" s="26">
        <v>98.655494596889099</v>
      </c>
      <c r="X32" s="27">
        <v>0.14446705583366401</v>
      </c>
      <c r="Y32" s="28">
        <v>0.123358014433883</v>
      </c>
    </row>
    <row r="33" spans="1:25">
      <c r="A33" s="25">
        <v>1.0009999999999999</v>
      </c>
      <c r="B33" s="47">
        <v>86.030037740211398</v>
      </c>
      <c r="C33" s="51">
        <v>1.7284898938451501</v>
      </c>
      <c r="D33" s="52">
        <v>0.96113868897422805</v>
      </c>
      <c r="E33" s="47">
        <v>94.843336973721208</v>
      </c>
      <c r="F33" s="51">
        <v>1.9322821883943899</v>
      </c>
      <c r="G33" s="52">
        <v>1.0988925480841301</v>
      </c>
      <c r="H33" s="47">
        <v>91.588192172254494</v>
      </c>
      <c r="I33" s="51">
        <v>0.20506002385704</v>
      </c>
      <c r="J33" s="52">
        <v>0.268711131801946</v>
      </c>
      <c r="K33" s="47">
        <v>91.515141169412701</v>
      </c>
      <c r="L33" s="51">
        <v>0.29729169130338101</v>
      </c>
      <c r="M33" s="52">
        <v>0.29810497612760001</v>
      </c>
      <c r="N33" s="47">
        <v>86.030883682875398</v>
      </c>
      <c r="O33" s="51">
        <v>1.73505189678215</v>
      </c>
      <c r="P33" s="52">
        <v>0.96027885230857202</v>
      </c>
      <c r="R33" s="25">
        <v>0.16</v>
      </c>
      <c r="S33" s="26">
        <v>0.59348706478749402</v>
      </c>
      <c r="T33" s="27">
        <v>2.5513555470239601E-2</v>
      </c>
      <c r="U33" s="28">
        <v>2.6225536226326101E-2</v>
      </c>
      <c r="V33" s="25">
        <v>0.03</v>
      </c>
      <c r="W33" s="26">
        <v>97.990127804047901</v>
      </c>
      <c r="X33" s="27">
        <v>0.21458655277413199</v>
      </c>
      <c r="Y33" s="28">
        <v>0.18404614543179301</v>
      </c>
    </row>
    <row r="34" spans="1:25">
      <c r="A34" s="25">
        <v>1.5009999999999999</v>
      </c>
      <c r="B34" s="47">
        <v>81.381493714984998</v>
      </c>
      <c r="C34" s="51">
        <v>1.4733487707664901</v>
      </c>
      <c r="D34" s="52">
        <v>0.91217112807673295</v>
      </c>
      <c r="E34" s="47">
        <v>89.4734391946686</v>
      </c>
      <c r="F34" s="51">
        <v>1.58500765643326</v>
      </c>
      <c r="G34" s="52">
        <v>1.14456470081246</v>
      </c>
      <c r="H34" s="47">
        <v>87.638048987666792</v>
      </c>
      <c r="I34" s="51">
        <v>0.187175478807522</v>
      </c>
      <c r="J34" s="52">
        <v>0.17543437349083499</v>
      </c>
      <c r="K34" s="47">
        <v>87.512859792114099</v>
      </c>
      <c r="L34" s="51">
        <v>0.27270979799373102</v>
      </c>
      <c r="M34" s="52">
        <v>0.20184793808663001</v>
      </c>
      <c r="N34" s="47">
        <v>81.381178005420097</v>
      </c>
      <c r="O34" s="51">
        <v>1.41848157326941</v>
      </c>
      <c r="P34" s="52">
        <v>0.91242392118137094</v>
      </c>
      <c r="R34" s="25">
        <v>0.21</v>
      </c>
      <c r="S34" s="26">
        <v>0.99770608183784604</v>
      </c>
      <c r="T34" s="27">
        <v>5.2717742489728103E-2</v>
      </c>
      <c r="U34" s="28">
        <v>5.3682306693593099E-2</v>
      </c>
      <c r="V34" s="25">
        <v>0.04</v>
      </c>
      <c r="W34" s="26">
        <v>97.329327639653698</v>
      </c>
      <c r="X34" s="27">
        <v>0.28341118346830702</v>
      </c>
      <c r="Y34" s="28">
        <v>0.244290864478725</v>
      </c>
    </row>
    <row r="35" spans="1:25">
      <c r="A35" s="25">
        <v>2.0009999999999999</v>
      </c>
      <c r="B35" s="47">
        <v>77.778505619271399</v>
      </c>
      <c r="C35" s="51">
        <v>1.2256779873175101</v>
      </c>
      <c r="D35" s="52">
        <v>0.69986802469318399</v>
      </c>
      <c r="E35" s="47">
        <v>85.178258721243409</v>
      </c>
      <c r="F35" s="51">
        <v>1.34449642657261</v>
      </c>
      <c r="G35" s="52">
        <v>1.1442553908172399</v>
      </c>
      <c r="H35" s="47">
        <v>84.243309461053698</v>
      </c>
      <c r="I35" s="51">
        <v>0.19286701520795399</v>
      </c>
      <c r="J35" s="52">
        <v>0.36038385596158801</v>
      </c>
      <c r="K35" s="47">
        <v>84.133890690881998</v>
      </c>
      <c r="L35" s="51">
        <v>0.39217559728868001</v>
      </c>
      <c r="M35" s="52">
        <v>0.25277432963639601</v>
      </c>
      <c r="N35" s="47">
        <v>77.772524374525801</v>
      </c>
      <c r="O35" s="51">
        <v>1.1397697199357499</v>
      </c>
      <c r="P35" s="52">
        <v>0.70564153640947402</v>
      </c>
      <c r="R35" s="25">
        <v>0.26</v>
      </c>
      <c r="S35" s="26">
        <v>1.4946388202382099</v>
      </c>
      <c r="T35" s="27">
        <v>8.8856749189673304E-2</v>
      </c>
      <c r="U35" s="28">
        <v>8.8337321624399098E-2</v>
      </c>
      <c r="V35" s="25">
        <v>0.05</v>
      </c>
      <c r="W35" s="26">
        <v>96.673058760796906</v>
      </c>
      <c r="X35" s="27">
        <v>0.35103348912927101</v>
      </c>
      <c r="Y35" s="28">
        <v>0.30393068405731899</v>
      </c>
    </row>
    <row r="36" spans="1:25">
      <c r="A36" s="25">
        <v>2.5009999999999999</v>
      </c>
      <c r="B36" s="47">
        <v>74.932308403237101</v>
      </c>
      <c r="C36" s="51">
        <v>0.82063020052997004</v>
      </c>
      <c r="D36" s="52">
        <v>0.43795709976907099</v>
      </c>
      <c r="E36" s="47">
        <v>81.749207045349806</v>
      </c>
      <c r="F36" s="51">
        <v>1.21263955360956</v>
      </c>
      <c r="G36" s="52">
        <v>0.97646428243557404</v>
      </c>
      <c r="H36" s="47">
        <v>81.446749740415498</v>
      </c>
      <c r="I36" s="51">
        <v>0.35044627239567699</v>
      </c>
      <c r="J36" s="52">
        <v>0.56857853357256105</v>
      </c>
      <c r="K36" s="47">
        <v>81.189872510339399</v>
      </c>
      <c r="L36" s="51">
        <v>0.55684821649540905</v>
      </c>
      <c r="M36" s="52">
        <v>0.45015674458062099</v>
      </c>
      <c r="N36" s="47">
        <v>74.941791532902698</v>
      </c>
      <c r="O36" s="51">
        <v>0.81044613942085098</v>
      </c>
      <c r="P36" s="52">
        <v>0.42625727653495799</v>
      </c>
      <c r="R36" s="25">
        <v>0.31</v>
      </c>
      <c r="S36" s="26">
        <v>2.0711454038835999</v>
      </c>
      <c r="T36" s="27">
        <v>0.13519356539833999</v>
      </c>
      <c r="U36" s="28">
        <v>0.12708638904555999</v>
      </c>
      <c r="V36" s="25">
        <v>0.06</v>
      </c>
      <c r="W36" s="26">
        <v>96.021286752950303</v>
      </c>
      <c r="X36" s="27">
        <v>0.417516140949448</v>
      </c>
      <c r="Y36" s="28">
        <v>0.36295440902702802</v>
      </c>
    </row>
    <row r="37" spans="1:25">
      <c r="A37" s="25">
        <v>3.0009999999999999</v>
      </c>
      <c r="B37" s="47">
        <v>72.639728528395594</v>
      </c>
      <c r="C37" s="51">
        <v>0.37570399352174799</v>
      </c>
      <c r="D37" s="52">
        <v>0.178856612792166</v>
      </c>
      <c r="E37" s="47">
        <v>78.887629317975907</v>
      </c>
      <c r="F37" s="51">
        <v>1.3661954344771201</v>
      </c>
      <c r="G37" s="52">
        <v>0.79878449010378805</v>
      </c>
      <c r="H37" s="47">
        <v>78.988845875985803</v>
      </c>
      <c r="I37" s="51">
        <v>0.45864810765682301</v>
      </c>
      <c r="J37" s="52">
        <v>0.78859151970827102</v>
      </c>
      <c r="K37" s="47">
        <v>78.667615307676698</v>
      </c>
      <c r="L37" s="51">
        <v>0.752581424286625</v>
      </c>
      <c r="M37" s="52">
        <v>0.62981240233879199</v>
      </c>
      <c r="N37" s="47">
        <v>72.634848331278903</v>
      </c>
      <c r="O37" s="51">
        <v>0.38158758883419802</v>
      </c>
      <c r="P37" s="52">
        <v>0.18114825852197899</v>
      </c>
      <c r="R37" s="25">
        <v>0.36</v>
      </c>
      <c r="S37" s="26">
        <v>2.7228936641046499</v>
      </c>
      <c r="T37" s="27">
        <v>0.18109665011491499</v>
      </c>
      <c r="U37" s="28">
        <v>0.174637594040777</v>
      </c>
      <c r="V37" s="25">
        <v>7.0000000000000007E-2</v>
      </c>
      <c r="W37" s="26">
        <v>95.373977881867702</v>
      </c>
      <c r="X37" s="27">
        <v>0.48290962672916699</v>
      </c>
      <c r="Y37" s="28">
        <v>0.42135631339395002</v>
      </c>
    </row>
    <row r="38" spans="1:25">
      <c r="A38" s="25">
        <v>3.5009999999999999</v>
      </c>
      <c r="B38" s="47">
        <v>70.659052455015299</v>
      </c>
      <c r="C38" s="51">
        <v>0.129752606386524</v>
      </c>
      <c r="D38" s="52">
        <v>0.12900087881566599</v>
      </c>
      <c r="E38" s="47">
        <v>76.5102394851626</v>
      </c>
      <c r="F38" s="51">
        <v>1.55157680804484</v>
      </c>
      <c r="G38" s="52">
        <v>0.56059721921419803</v>
      </c>
      <c r="H38" s="47">
        <v>76.942883447479701</v>
      </c>
      <c r="I38" s="51">
        <v>0.70331966042112004</v>
      </c>
      <c r="J38" s="52">
        <v>0.96909996016525402</v>
      </c>
      <c r="K38" s="47">
        <v>76.400685004692406</v>
      </c>
      <c r="L38" s="51">
        <v>0.92140781485218204</v>
      </c>
      <c r="M38" s="52">
        <v>0.87334782491983498</v>
      </c>
      <c r="N38" s="47">
        <v>70.639954218409997</v>
      </c>
      <c r="O38" s="51">
        <v>0.14552602678968901</v>
      </c>
      <c r="P38" s="52">
        <v>0.133730504469076</v>
      </c>
      <c r="R38" s="25">
        <v>0.41</v>
      </c>
      <c r="S38" s="26">
        <v>3.4436519445117399</v>
      </c>
      <c r="T38" s="27">
        <v>0.23035320077419699</v>
      </c>
      <c r="U38" s="28">
        <v>0.227347057419889</v>
      </c>
      <c r="V38" s="25">
        <v>0.08</v>
      </c>
      <c r="W38" s="26">
        <v>94.731098990070691</v>
      </c>
      <c r="X38" s="27">
        <v>0.54725503550835397</v>
      </c>
      <c r="Y38" s="28">
        <v>0.47913380523084698</v>
      </c>
    </row>
    <row r="39" spans="1:25">
      <c r="A39" s="25">
        <v>4.0010000000000003</v>
      </c>
      <c r="B39" s="47">
        <v>68.930298016760304</v>
      </c>
      <c r="C39" s="51">
        <v>0.34115718380343102</v>
      </c>
      <c r="D39" s="52">
        <v>0.34215545676099501</v>
      </c>
      <c r="E39" s="47">
        <v>74.291920518212493</v>
      </c>
      <c r="F39" s="51">
        <v>1.3953949995047601</v>
      </c>
      <c r="G39" s="52">
        <v>0.55532704376263198</v>
      </c>
      <c r="H39" s="47">
        <v>75.089303045176607</v>
      </c>
      <c r="I39" s="51">
        <v>0.84866480853586002</v>
      </c>
      <c r="J39" s="52">
        <v>1.1371507097451099</v>
      </c>
      <c r="K39" s="47">
        <v>74.391066872670294</v>
      </c>
      <c r="L39" s="51">
        <v>1.0927580051193</v>
      </c>
      <c r="M39" s="52">
        <v>1.0162267742517199</v>
      </c>
      <c r="N39" s="47">
        <v>68.916226276182002</v>
      </c>
      <c r="O39" s="51">
        <v>0.33367516906369599</v>
      </c>
      <c r="P39" s="52">
        <v>0.35402303572289501</v>
      </c>
      <c r="R39" s="25">
        <v>0.46</v>
      </c>
      <c r="S39" s="26">
        <v>4.2272369033677695</v>
      </c>
      <c r="T39" s="27">
        <v>0.28714302666692698</v>
      </c>
      <c r="U39" s="28">
        <v>0.28422749436863898</v>
      </c>
      <c r="V39" s="25">
        <v>0.09</v>
      </c>
      <c r="W39" s="26">
        <v>94.092617401612202</v>
      </c>
      <c r="X39" s="27">
        <v>0.61058621843846905</v>
      </c>
      <c r="Y39" s="28">
        <v>0.53628615128372703</v>
      </c>
    </row>
    <row r="40" spans="1:25">
      <c r="A40" s="25">
        <v>4.5010000000000003</v>
      </c>
      <c r="B40" s="47">
        <v>67.471560993832199</v>
      </c>
      <c r="C40" s="51">
        <v>0.546670008365024</v>
      </c>
      <c r="D40" s="52">
        <v>0.52638470452636099</v>
      </c>
      <c r="E40" s="47">
        <v>72.267406123074394</v>
      </c>
      <c r="F40" s="51">
        <v>1.58308461506214</v>
      </c>
      <c r="G40" s="52">
        <v>0.67061777472398099</v>
      </c>
      <c r="H40" s="47">
        <v>73.497259317204097</v>
      </c>
      <c r="I40" s="51">
        <v>1.0366430115355501</v>
      </c>
      <c r="J40" s="52">
        <v>1.2229959357589599</v>
      </c>
      <c r="K40" s="47">
        <v>72.6250525299439</v>
      </c>
      <c r="L40" s="51">
        <v>1.3219519925169101</v>
      </c>
      <c r="M40" s="52">
        <v>1.15656090063349</v>
      </c>
      <c r="N40" s="47">
        <v>67.445426769345403</v>
      </c>
      <c r="O40" s="51">
        <v>0.54646236761022304</v>
      </c>
      <c r="P40" s="52">
        <v>0.56798699674183195</v>
      </c>
      <c r="R40" s="25">
        <v>0.51</v>
      </c>
      <c r="S40" s="26">
        <v>5.0722111630611799</v>
      </c>
      <c r="T40" s="27">
        <v>0.34997134192913898</v>
      </c>
      <c r="U40" s="28">
        <v>0.34524159813982602</v>
      </c>
      <c r="V40" s="25">
        <v>0.1</v>
      </c>
      <c r="W40" s="26">
        <v>93.458500870777101</v>
      </c>
      <c r="X40" s="27">
        <v>0.67293144913737102</v>
      </c>
      <c r="Y40" s="28">
        <v>0.59281371796058302</v>
      </c>
    </row>
    <row r="41" spans="1:25">
      <c r="A41" s="25">
        <v>5.0010000000000003</v>
      </c>
      <c r="B41" s="47">
        <v>66.183708977679501</v>
      </c>
      <c r="C41" s="51">
        <v>0.686464069977055</v>
      </c>
      <c r="D41" s="52">
        <v>0.72817922451113903</v>
      </c>
      <c r="E41" s="47">
        <v>70.4307017233415</v>
      </c>
      <c r="F41" s="51">
        <v>1.6936877526310099</v>
      </c>
      <c r="G41" s="52">
        <v>0.82427550128744098</v>
      </c>
      <c r="H41" s="47">
        <v>72.0587571052952</v>
      </c>
      <c r="I41" s="51">
        <v>1.16098796843581</v>
      </c>
      <c r="J41" s="52">
        <v>1.1407795147095301</v>
      </c>
      <c r="K41" s="47">
        <v>70.871762633799293</v>
      </c>
      <c r="L41" s="51">
        <v>1.3455788590347899</v>
      </c>
      <c r="M41" s="52">
        <v>1.4327302693164099</v>
      </c>
      <c r="N41" s="47">
        <v>66.167377192029804</v>
      </c>
      <c r="O41" s="51">
        <v>0.72148464508130505</v>
      </c>
      <c r="P41" s="52">
        <v>0.71649088263355798</v>
      </c>
      <c r="R41" s="25">
        <v>0.56000000000000005</v>
      </c>
      <c r="S41" s="26">
        <v>5.96418566803096</v>
      </c>
      <c r="T41" s="27">
        <v>0.421263960690066</v>
      </c>
      <c r="U41" s="28">
        <v>0.40453163776752998</v>
      </c>
      <c r="V41" s="25">
        <v>0.11</v>
      </c>
      <c r="W41" s="26">
        <v>92.829271973889405</v>
      </c>
      <c r="X41" s="27">
        <v>0.73486913952443</v>
      </c>
      <c r="Y41" s="28">
        <v>0.64816313101439005</v>
      </c>
    </row>
    <row r="42" spans="1:25">
      <c r="A42" s="25">
        <v>5.5010000000000003</v>
      </c>
      <c r="B42" s="47">
        <v>65.080939286042906</v>
      </c>
      <c r="C42" s="51">
        <v>0.87584442811334795</v>
      </c>
      <c r="D42" s="52">
        <v>0.81358399661550795</v>
      </c>
      <c r="E42" s="47">
        <v>68.781690393797604</v>
      </c>
      <c r="F42" s="51">
        <v>1.92231858876593</v>
      </c>
      <c r="G42" s="52">
        <v>0.96737415608338895</v>
      </c>
      <c r="H42" s="47">
        <v>70.720063722241605</v>
      </c>
      <c r="I42" s="51">
        <v>1.22423118452307</v>
      </c>
      <c r="J42" s="52">
        <v>1.1798656386098201</v>
      </c>
      <c r="K42" s="47">
        <v>69.289825584787295</v>
      </c>
      <c r="L42" s="51">
        <v>1.47235439320645</v>
      </c>
      <c r="M42" s="52">
        <v>1.5372902735268901</v>
      </c>
      <c r="N42" s="47">
        <v>65.030719729043696</v>
      </c>
      <c r="O42" s="51">
        <v>0.86049994693652199</v>
      </c>
      <c r="P42" s="52">
        <v>0.84501749043783803</v>
      </c>
      <c r="R42" s="25">
        <v>0.61</v>
      </c>
      <c r="S42" s="26">
        <v>6.9093772741067205</v>
      </c>
      <c r="T42" s="27">
        <v>0.49160891316920402</v>
      </c>
      <c r="U42" s="28">
        <v>0.47028086293597099</v>
      </c>
      <c r="V42" s="25">
        <v>0.12</v>
      </c>
      <c r="W42" s="26">
        <v>92.204599434710602</v>
      </c>
      <c r="X42" s="27">
        <v>0.79612015554018101</v>
      </c>
      <c r="Y42" s="28">
        <v>0.70263569045341301</v>
      </c>
    </row>
    <row r="43" spans="1:25">
      <c r="A43" s="25">
        <v>6.0010000000000003</v>
      </c>
      <c r="B43" s="47">
        <v>64.120592638411708</v>
      </c>
      <c r="C43" s="51">
        <v>1.0155735217511199</v>
      </c>
      <c r="D43" s="52">
        <v>0.85158203848755298</v>
      </c>
      <c r="E43" s="47">
        <v>67.282700269564998</v>
      </c>
      <c r="F43" s="51">
        <v>2.1781590035282199</v>
      </c>
      <c r="G43" s="52">
        <v>1.0997128987331</v>
      </c>
      <c r="H43" s="47">
        <v>69.480124487241696</v>
      </c>
      <c r="I43" s="51">
        <v>1.26522748001512</v>
      </c>
      <c r="J43" s="52">
        <v>1.2813535622038901</v>
      </c>
      <c r="K43" s="47">
        <v>67.880733584327103</v>
      </c>
      <c r="L43" s="51">
        <v>1.68047231314765</v>
      </c>
      <c r="M43" s="52">
        <v>1.5520592403010101</v>
      </c>
      <c r="N43" s="47">
        <v>63.9623614310348</v>
      </c>
      <c r="O43" s="51">
        <v>0.883595779790181</v>
      </c>
      <c r="P43" s="52">
        <v>1.0098529748437901</v>
      </c>
      <c r="R43" s="25">
        <v>0.66</v>
      </c>
      <c r="S43" s="26">
        <v>7.8952090388050307</v>
      </c>
      <c r="T43" s="27">
        <v>0.57189333244438401</v>
      </c>
      <c r="U43" s="28">
        <v>0.53161609251960495</v>
      </c>
      <c r="V43" s="25">
        <v>0.13</v>
      </c>
      <c r="W43" s="26">
        <v>91.584283067620902</v>
      </c>
      <c r="X43" s="27">
        <v>0.856533529063364</v>
      </c>
      <c r="Y43" s="28">
        <v>0.75640226851969605</v>
      </c>
    </row>
    <row r="44" spans="1:25">
      <c r="A44" s="25">
        <v>6.5010000000000003</v>
      </c>
      <c r="B44" s="47">
        <v>63.171576186104907</v>
      </c>
      <c r="C44" s="51">
        <v>1.0705618478665899</v>
      </c>
      <c r="D44" s="52">
        <v>0.95173104754731097</v>
      </c>
      <c r="E44" s="47">
        <v>65.881296579830789</v>
      </c>
      <c r="F44" s="51">
        <v>2.4668417057521101</v>
      </c>
      <c r="G44" s="52">
        <v>1.20365394395973</v>
      </c>
      <c r="H44" s="47">
        <v>68.315268150949407</v>
      </c>
      <c r="I44" s="51">
        <v>1.43996918742608</v>
      </c>
      <c r="J44" s="52">
        <v>1.3013559504138199</v>
      </c>
      <c r="K44" s="47">
        <v>66.628394504491993</v>
      </c>
      <c r="L44" s="51">
        <v>1.95279256755661</v>
      </c>
      <c r="M44" s="52">
        <v>1.55273878574178</v>
      </c>
      <c r="N44" s="47">
        <v>63.070870148553006</v>
      </c>
      <c r="O44" s="51">
        <v>0.98050109557350495</v>
      </c>
      <c r="P44" s="52">
        <v>1.01976091282533</v>
      </c>
      <c r="R44" s="25">
        <v>0.71</v>
      </c>
      <c r="S44" s="26">
        <v>8.9139244153559396</v>
      </c>
      <c r="T44" s="27">
        <v>0.65391533766193</v>
      </c>
      <c r="U44" s="28">
        <v>0.59905159709264899</v>
      </c>
      <c r="V44" s="25">
        <v>0.14000000000000001</v>
      </c>
      <c r="W44" s="26">
        <v>90.968284979398092</v>
      </c>
      <c r="X44" s="27">
        <v>0.91611826169414301</v>
      </c>
      <c r="Y44" s="28">
        <v>0.80947200994189195</v>
      </c>
    </row>
    <row r="45" spans="1:25">
      <c r="A45" s="25">
        <v>7.0010000000000003</v>
      </c>
      <c r="B45" s="47">
        <v>62.259946292931801</v>
      </c>
      <c r="C45" s="51">
        <v>1.05589262871129</v>
      </c>
      <c r="D45" s="52">
        <v>1.0919834775291799</v>
      </c>
      <c r="E45" s="47">
        <v>64.545784884696701</v>
      </c>
      <c r="F45" s="51">
        <v>2.7950503786082699</v>
      </c>
      <c r="G45" s="52">
        <v>1.3733463364698899</v>
      </c>
      <c r="H45" s="47">
        <v>67.140031371625895</v>
      </c>
      <c r="I45" s="51">
        <v>1.3882928349039001</v>
      </c>
      <c r="J45" s="52">
        <v>1.33081089408172</v>
      </c>
      <c r="K45" s="47">
        <v>65.353618431245991</v>
      </c>
      <c r="L45" s="51">
        <v>2.4086943339092199</v>
      </c>
      <c r="M45" s="52">
        <v>1.6500419620122699</v>
      </c>
      <c r="N45" s="47">
        <v>62.192170461820197</v>
      </c>
      <c r="O45" s="51">
        <v>1.12916236029672</v>
      </c>
      <c r="P45" s="52">
        <v>1.1061160269118899</v>
      </c>
      <c r="R45" s="25">
        <v>0.76</v>
      </c>
      <c r="S45" s="26">
        <v>9.9473532754000704</v>
      </c>
      <c r="T45" s="27">
        <v>0.73848239038714103</v>
      </c>
      <c r="U45" s="28">
        <v>0.66518458657906199</v>
      </c>
      <c r="V45" s="25">
        <v>0.15</v>
      </c>
      <c r="W45" s="26">
        <v>90.356568097496805</v>
      </c>
      <c r="X45" s="27">
        <v>0.97488230382290997</v>
      </c>
      <c r="Y45" s="28">
        <v>0.86185374105249901</v>
      </c>
    </row>
    <row r="46" spans="1:25">
      <c r="A46" s="25">
        <v>7.5010000000000003</v>
      </c>
      <c r="B46" s="47">
        <v>61.559071085346694</v>
      </c>
      <c r="C46" s="51">
        <v>1.2591464681576801</v>
      </c>
      <c r="D46" s="52">
        <v>1.1347508875280099</v>
      </c>
      <c r="E46" s="47">
        <v>63.265525213867704</v>
      </c>
      <c r="F46" s="51">
        <v>3.1487137986406299</v>
      </c>
      <c r="G46" s="52">
        <v>1.54095538615362</v>
      </c>
      <c r="H46" s="47">
        <v>65.981302750999504</v>
      </c>
      <c r="I46" s="51">
        <v>1.3615163251895901</v>
      </c>
      <c r="J46" s="52">
        <v>1.47334447411934</v>
      </c>
      <c r="K46" s="47">
        <v>64.191796429098503</v>
      </c>
      <c r="L46" s="51">
        <v>2.8147596234233498</v>
      </c>
      <c r="M46" s="52">
        <v>1.77890291678433</v>
      </c>
      <c r="N46" s="47">
        <v>61.490458863993204</v>
      </c>
      <c r="O46" s="51">
        <v>1.22448070162682</v>
      </c>
      <c r="P46" s="52">
        <v>1.1217418088594899</v>
      </c>
      <c r="R46" s="25">
        <v>0.81</v>
      </c>
      <c r="S46" s="26">
        <v>11.0236225119937</v>
      </c>
      <c r="T46" s="27">
        <v>0.81214263449914004</v>
      </c>
      <c r="U46" s="28">
        <v>0.748096191149206</v>
      </c>
      <c r="V46" s="25">
        <v>0.16</v>
      </c>
      <c r="W46" s="26">
        <v>89.7490961179344</v>
      </c>
      <c r="X46" s="27">
        <v>1.03283285073468</v>
      </c>
      <c r="Y46" s="28">
        <v>0.91355597855089499</v>
      </c>
    </row>
    <row r="47" spans="1:25">
      <c r="A47" s="25">
        <v>8.0009999999999994</v>
      </c>
      <c r="B47" s="47">
        <v>60.86601040452539</v>
      </c>
      <c r="C47" s="51">
        <v>1.4104933010984</v>
      </c>
      <c r="D47" s="52">
        <v>1.1720919688475899</v>
      </c>
      <c r="E47" s="47">
        <v>62.007365063172607</v>
      </c>
      <c r="F47" s="51">
        <v>3.45649278907243</v>
      </c>
      <c r="G47" s="52">
        <v>1.68525421584409</v>
      </c>
      <c r="H47" s="47">
        <v>64.9656832072437</v>
      </c>
      <c r="I47" s="51">
        <v>1.41203223595967</v>
      </c>
      <c r="J47" s="52">
        <v>1.36319211570719</v>
      </c>
      <c r="K47" s="47">
        <v>63.006166836901897</v>
      </c>
      <c r="L47" s="51">
        <v>3.2989154799451201</v>
      </c>
      <c r="M47" s="52">
        <v>1.9157663541674601</v>
      </c>
      <c r="N47" s="47">
        <v>60.729583925306095</v>
      </c>
      <c r="O47" s="51">
        <v>1.2674188996126201</v>
      </c>
      <c r="P47" s="52">
        <v>1.28147683701398</v>
      </c>
      <c r="R47" s="25">
        <v>0.86</v>
      </c>
      <c r="S47" s="26">
        <v>12.111527393273901</v>
      </c>
      <c r="T47" s="27">
        <v>0.89752105433652296</v>
      </c>
      <c r="U47" s="28">
        <v>0.82165800025977398</v>
      </c>
      <c r="V47" s="25">
        <v>0.17</v>
      </c>
      <c r="W47" s="26">
        <v>89.145833473331507</v>
      </c>
      <c r="X47" s="27">
        <v>1.08997658459582</v>
      </c>
      <c r="Y47" s="28">
        <v>0.96458693062386802</v>
      </c>
    </row>
    <row r="48" spans="1:25">
      <c r="A48" s="25">
        <v>8.5009999999999994</v>
      </c>
      <c r="B48" s="47">
        <v>60.202090484319598</v>
      </c>
      <c r="C48" s="51">
        <v>1.4155778690504199</v>
      </c>
      <c r="D48" s="52">
        <v>1.2766249638026801</v>
      </c>
      <c r="E48" s="47">
        <v>60.896751754499604</v>
      </c>
      <c r="F48" s="51">
        <v>3.83934006180742</v>
      </c>
      <c r="G48" s="52">
        <v>1.77393064245406</v>
      </c>
      <c r="H48" s="47">
        <v>63.930227082689498</v>
      </c>
      <c r="I48" s="51">
        <v>1.3833804040548101</v>
      </c>
      <c r="J48" s="52">
        <v>1.4193769758297099</v>
      </c>
      <c r="K48" s="47">
        <v>61.803993719699804</v>
      </c>
      <c r="L48" s="51">
        <v>3.7125132806277601</v>
      </c>
      <c r="M48" s="52">
        <v>2.0368048386828899</v>
      </c>
      <c r="N48" s="47">
        <v>60.066729649681207</v>
      </c>
      <c r="O48" s="51">
        <v>1.3998439872713999</v>
      </c>
      <c r="P48" s="52">
        <v>1.3333102534071899</v>
      </c>
      <c r="R48" s="25">
        <v>0.91</v>
      </c>
      <c r="S48" s="26">
        <v>13.242310204025301</v>
      </c>
      <c r="T48" s="27">
        <v>0.96170175667737001</v>
      </c>
      <c r="U48" s="28">
        <v>0.91279164933090995</v>
      </c>
      <c r="V48" s="25">
        <v>0.18</v>
      </c>
      <c r="W48" s="26">
        <v>88.546745268778309</v>
      </c>
      <c r="X48" s="27">
        <v>1.1463198199337701</v>
      </c>
      <c r="Y48" s="28">
        <v>1.0149545370045201</v>
      </c>
    </row>
    <row r="49" spans="1:25">
      <c r="A49" s="25">
        <v>9.0009999999999994</v>
      </c>
      <c r="B49" s="47">
        <v>59.556683830684996</v>
      </c>
      <c r="C49" s="51">
        <v>1.43778913763722</v>
      </c>
      <c r="D49" s="52">
        <v>1.33923269128869</v>
      </c>
      <c r="E49" s="47">
        <v>59.844358767428794</v>
      </c>
      <c r="F49" s="51">
        <v>4.2374778998140403</v>
      </c>
      <c r="G49" s="52">
        <v>1.70976728576904</v>
      </c>
      <c r="H49" s="47">
        <v>62.938719791358501</v>
      </c>
      <c r="I49" s="51">
        <v>1.3524247941123699</v>
      </c>
      <c r="J49" s="52">
        <v>1.50349168928905</v>
      </c>
      <c r="K49" s="47">
        <v>60.574237455698999</v>
      </c>
      <c r="L49" s="51">
        <v>4.0372107454961004</v>
      </c>
      <c r="M49" s="52">
        <v>2.3084292969332001</v>
      </c>
      <c r="N49" s="47">
        <v>59.456854508339298</v>
      </c>
      <c r="O49" s="51">
        <v>1.5179610486915101</v>
      </c>
      <c r="P49" s="52">
        <v>1.3716101081813401</v>
      </c>
      <c r="R49" s="25">
        <v>0.96</v>
      </c>
      <c r="S49" s="26">
        <v>14.392032727129699</v>
      </c>
      <c r="T49" s="27">
        <v>1.04412665562579</v>
      </c>
      <c r="U49" s="28">
        <v>0.98139173598023899</v>
      </c>
      <c r="V49" s="25">
        <v>0.19</v>
      </c>
      <c r="W49" s="26">
        <v>87.951797240591603</v>
      </c>
      <c r="X49" s="27">
        <v>1.20186862373145</v>
      </c>
      <c r="Y49" s="28">
        <v>1.06466649136215</v>
      </c>
    </row>
    <row r="50" spans="1:25">
      <c r="A50" s="25">
        <v>9.5009999999999994</v>
      </c>
      <c r="B50" s="47">
        <v>58.961367213855802</v>
      </c>
      <c r="C50" s="51">
        <v>1.5502328572975701</v>
      </c>
      <c r="D50" s="52">
        <v>1.3445353042833901</v>
      </c>
      <c r="E50" s="47">
        <v>58.855781429844299</v>
      </c>
      <c r="F50" s="51">
        <v>4.6590905948763899</v>
      </c>
      <c r="G50" s="52">
        <v>1.72328136650659</v>
      </c>
      <c r="H50" s="47">
        <v>62.021311333979398</v>
      </c>
      <c r="I50" s="51">
        <v>1.3259853511147199</v>
      </c>
      <c r="J50" s="52">
        <v>1.69729264937806</v>
      </c>
      <c r="K50" s="47">
        <v>59.521347348887701</v>
      </c>
      <c r="L50" s="51">
        <v>4.42145036895689</v>
      </c>
      <c r="M50" s="52">
        <v>2.3967375233957999</v>
      </c>
      <c r="N50" s="47">
        <v>58.885248284834205</v>
      </c>
      <c r="O50" s="51">
        <v>1.6493488537568399</v>
      </c>
      <c r="P50" s="52">
        <v>1.3408802774835</v>
      </c>
      <c r="R50" s="25">
        <v>1.01</v>
      </c>
      <c r="S50" s="26">
        <v>15.5516258355778</v>
      </c>
      <c r="T50" s="27">
        <v>1.1296437183799699</v>
      </c>
      <c r="U50" s="28">
        <v>1.04262777859302</v>
      </c>
      <c r="V50" s="25">
        <v>0.2</v>
      </c>
      <c r="W50" s="26">
        <v>87.360955725850204</v>
      </c>
      <c r="X50" s="27">
        <v>1.25662891181081</v>
      </c>
      <c r="Y50" s="28">
        <v>1.11373025427228</v>
      </c>
    </row>
    <row r="51" spans="1:25">
      <c r="A51" s="25">
        <v>10.000999999999999</v>
      </c>
      <c r="B51" s="47">
        <v>58.413376567150699</v>
      </c>
      <c r="C51" s="51">
        <v>1.77856007846103</v>
      </c>
      <c r="D51" s="52">
        <v>1.3087549653530499</v>
      </c>
      <c r="E51" s="47">
        <v>57.903242915680799</v>
      </c>
      <c r="F51" s="51">
        <v>5.0784858970110998</v>
      </c>
      <c r="G51" s="52">
        <v>1.78682223052739</v>
      </c>
      <c r="H51" s="47">
        <v>61.161456470067399</v>
      </c>
      <c r="I51" s="51">
        <v>1.4368283446600001</v>
      </c>
      <c r="J51" s="52">
        <v>1.7866334776509201</v>
      </c>
      <c r="K51" s="47">
        <v>58.608151362061001</v>
      </c>
      <c r="L51" s="51">
        <v>4.8991765012553303</v>
      </c>
      <c r="M51" s="52">
        <v>2.3518558269863399</v>
      </c>
      <c r="N51" s="47">
        <v>58.299107660264703</v>
      </c>
      <c r="O51" s="51">
        <v>1.63143935176324</v>
      </c>
      <c r="P51" s="52">
        <v>1.3743442193820301</v>
      </c>
      <c r="R51" s="25">
        <v>1.06</v>
      </c>
      <c r="S51" s="26">
        <v>16.721677845757199</v>
      </c>
      <c r="T51" s="27">
        <v>1.21596689698347</v>
      </c>
      <c r="U51" s="28">
        <v>1.1080350871558</v>
      </c>
      <c r="V51" s="25">
        <v>0.21</v>
      </c>
      <c r="W51" s="26">
        <v>86.774187633016197</v>
      </c>
      <c r="X51" s="27">
        <v>1.3106065183003399</v>
      </c>
      <c r="Y51" s="28">
        <v>1.1621530686366499</v>
      </c>
    </row>
    <row r="52" spans="1:25">
      <c r="A52" s="25">
        <v>10.500999999999999</v>
      </c>
      <c r="B52" s="47">
        <v>57.879071817467398</v>
      </c>
      <c r="C52" s="51">
        <v>1.7399053601363501</v>
      </c>
      <c r="D52" s="52">
        <v>1.3345290484522301</v>
      </c>
      <c r="E52" s="47">
        <v>56.746665392682807</v>
      </c>
      <c r="F52" s="51">
        <v>5.2692635927545002</v>
      </c>
      <c r="G52" s="52">
        <v>2.0950274272459199</v>
      </c>
      <c r="H52" s="47">
        <v>60.363587204324297</v>
      </c>
      <c r="I52" s="51">
        <v>1.5634595060297001</v>
      </c>
      <c r="J52" s="52">
        <v>1.8249464103445501</v>
      </c>
      <c r="K52" s="47">
        <v>57.690314312111404</v>
      </c>
      <c r="L52" s="51">
        <v>5.3206750531018301</v>
      </c>
      <c r="M52" s="52">
        <v>2.3610743684553799</v>
      </c>
      <c r="N52" s="47">
        <v>57.7041684332955</v>
      </c>
      <c r="O52" s="51">
        <v>1.6367108481655199</v>
      </c>
      <c r="P52" s="52">
        <v>1.4016476740728301</v>
      </c>
      <c r="R52" s="25">
        <v>1.1100000000000001</v>
      </c>
      <c r="S52" s="26">
        <v>17.901913159533901</v>
      </c>
      <c r="T52" s="27">
        <v>1.3000290494468201</v>
      </c>
      <c r="U52" s="28">
        <v>1.17407384330163</v>
      </c>
      <c r="V52" s="25">
        <v>0.22</v>
      </c>
      <c r="W52" s="26">
        <v>86.191460416938497</v>
      </c>
      <c r="X52" s="27">
        <v>1.3638072475883301</v>
      </c>
      <c r="Y52" s="28">
        <v>1.20994197063065</v>
      </c>
    </row>
    <row r="53" spans="1:25">
      <c r="A53" s="25">
        <v>11.000999999999999</v>
      </c>
      <c r="B53" s="47">
        <v>57.367118964742502</v>
      </c>
      <c r="C53" s="51">
        <v>1.84586679455638</v>
      </c>
      <c r="D53" s="52">
        <v>1.3898045495964999</v>
      </c>
      <c r="E53" s="47">
        <v>55.797009431012299</v>
      </c>
      <c r="F53" s="51">
        <v>5.6392095225796499</v>
      </c>
      <c r="G53" s="52">
        <v>2.2054959517366202</v>
      </c>
      <c r="H53" s="47">
        <v>59.540502905538297</v>
      </c>
      <c r="I53" s="51">
        <v>1.67202029530564</v>
      </c>
      <c r="J53" s="52">
        <v>1.7973169606961801</v>
      </c>
      <c r="K53" s="47">
        <v>56.892192625712802</v>
      </c>
      <c r="L53" s="51">
        <v>5.79741574867003</v>
      </c>
      <c r="M53" s="52">
        <v>2.2533330496271402</v>
      </c>
      <c r="N53" s="47">
        <v>57.189676476332295</v>
      </c>
      <c r="O53" s="51">
        <v>1.76548882379799</v>
      </c>
      <c r="P53" s="52">
        <v>1.4315160192065199</v>
      </c>
      <c r="R53" s="25">
        <v>1.1599999999999999</v>
      </c>
      <c r="S53" s="26">
        <v>19.090022963216398</v>
      </c>
      <c r="T53" s="27">
        <v>1.39064563771754</v>
      </c>
      <c r="U53" s="28">
        <v>1.23830244925897</v>
      </c>
      <c r="V53" s="25">
        <v>0.23</v>
      </c>
      <c r="W53" s="26">
        <v>85.612742053281394</v>
      </c>
      <c r="X53" s="27">
        <v>1.4162369097433201</v>
      </c>
      <c r="Y53" s="28">
        <v>1.25710380352638</v>
      </c>
    </row>
    <row r="54" spans="1:25">
      <c r="A54" s="25">
        <v>11.500999999999999</v>
      </c>
      <c r="B54" s="47">
        <v>56.857027186660602</v>
      </c>
      <c r="C54" s="51">
        <v>1.8423555001785601</v>
      </c>
      <c r="D54" s="52">
        <v>1.55104787806484</v>
      </c>
      <c r="E54" s="47">
        <v>54.822859866124496</v>
      </c>
      <c r="F54" s="51">
        <v>5.95078866659449</v>
      </c>
      <c r="G54" s="52">
        <v>2.3812913984700201</v>
      </c>
      <c r="H54" s="47">
        <v>58.818861635652098</v>
      </c>
      <c r="I54" s="51">
        <v>1.9360098094225699</v>
      </c>
      <c r="J54" s="52">
        <v>1.7322229330113501</v>
      </c>
      <c r="K54" s="47">
        <v>55.993370709744397</v>
      </c>
      <c r="L54" s="51">
        <v>6.1415292705071902</v>
      </c>
      <c r="M54" s="52">
        <v>2.2791915434912902</v>
      </c>
      <c r="N54" s="47">
        <v>56.653646299366301</v>
      </c>
      <c r="O54" s="51">
        <v>1.68702110379556</v>
      </c>
      <c r="P54" s="52">
        <v>1.43594191938784</v>
      </c>
      <c r="R54" s="25">
        <v>1.21</v>
      </c>
      <c r="S54" s="26">
        <v>20.279015933260599</v>
      </c>
      <c r="T54" s="27">
        <v>1.46715936200068</v>
      </c>
      <c r="U54" s="28">
        <v>1.2943224083056299</v>
      </c>
      <c r="V54" s="25">
        <v>0.24</v>
      </c>
      <c r="W54" s="26">
        <v>85.038001008819393</v>
      </c>
      <c r="X54" s="27">
        <v>1.4679013385817601</v>
      </c>
      <c r="Y54" s="28">
        <v>1.30364523677559</v>
      </c>
    </row>
    <row r="55" spans="1:25">
      <c r="A55" s="25">
        <v>12.000999999999999</v>
      </c>
      <c r="B55" s="47">
        <v>56.331445717294599</v>
      </c>
      <c r="C55" s="51">
        <v>1.8147169685896101</v>
      </c>
      <c r="D55" s="52">
        <v>1.62369970025298</v>
      </c>
      <c r="E55" s="47">
        <v>53.938543847985301</v>
      </c>
      <c r="F55" s="51">
        <v>6.3075508297920297</v>
      </c>
      <c r="G55" s="52">
        <v>2.5078219521576699</v>
      </c>
      <c r="H55" s="47">
        <v>57.978631548863099</v>
      </c>
      <c r="I55" s="51">
        <v>1.8357818339695</v>
      </c>
      <c r="J55" s="52">
        <v>1.78897490434402</v>
      </c>
      <c r="K55" s="47">
        <v>54.929199265000193</v>
      </c>
      <c r="L55" s="51">
        <v>6.28944894681758</v>
      </c>
      <c r="M55" s="52">
        <v>2.50197776691674</v>
      </c>
      <c r="N55" s="47">
        <v>56.129323683095798</v>
      </c>
      <c r="O55" s="51">
        <v>1.75777653072666</v>
      </c>
      <c r="P55" s="52">
        <v>1.49617022302055</v>
      </c>
      <c r="R55" s="25">
        <v>1.26</v>
      </c>
      <c r="S55" s="26">
        <v>21.458112830553901</v>
      </c>
      <c r="T55" s="27">
        <v>1.54975231435175</v>
      </c>
      <c r="U55" s="28">
        <v>1.33284716825844</v>
      </c>
      <c r="V55" s="25">
        <v>0.25</v>
      </c>
      <c r="W55" s="26">
        <v>84.467206217885604</v>
      </c>
      <c r="X55" s="27">
        <v>1.5188064053199299</v>
      </c>
      <c r="Y55" s="28">
        <v>1.34957277851641</v>
      </c>
    </row>
    <row r="56" spans="1:25">
      <c r="A56" s="25">
        <v>12.500999999999999</v>
      </c>
      <c r="B56" s="47">
        <v>55.878510678420895</v>
      </c>
      <c r="C56" s="51">
        <v>1.85421903077969</v>
      </c>
      <c r="D56" s="52">
        <v>1.61205589568916</v>
      </c>
      <c r="E56" s="47">
        <v>53.016539263818295</v>
      </c>
      <c r="F56" s="51">
        <v>6.5225092756207399</v>
      </c>
      <c r="G56" s="52">
        <v>2.6466782745187198</v>
      </c>
      <c r="H56" s="47">
        <v>57.214583903041202</v>
      </c>
      <c r="I56" s="51">
        <v>1.8090444454275301</v>
      </c>
      <c r="J56" s="52">
        <v>1.7999286351479</v>
      </c>
      <c r="K56" s="47">
        <v>53.997284918231003</v>
      </c>
      <c r="L56" s="51">
        <v>6.5397540228550497</v>
      </c>
      <c r="M56" s="52">
        <v>2.6713692329824799</v>
      </c>
      <c r="N56" s="47">
        <v>55.652236463725202</v>
      </c>
      <c r="O56" s="51">
        <v>1.72688294516681</v>
      </c>
      <c r="P56" s="52">
        <v>1.5506156424541</v>
      </c>
      <c r="R56" s="25">
        <v>1.31</v>
      </c>
      <c r="S56" s="26">
        <v>22.6327441250459</v>
      </c>
      <c r="T56" s="27">
        <v>1.6252723335829899</v>
      </c>
      <c r="U56" s="28">
        <v>1.42154970309432</v>
      </c>
      <c r="V56" s="25">
        <v>0.26</v>
      </c>
      <c r="W56" s="26">
        <v>83.900327059999796</v>
      </c>
      <c r="X56" s="27">
        <v>1.5689580265652301</v>
      </c>
      <c r="Y56" s="28">
        <v>1.39489278983655</v>
      </c>
    </row>
    <row r="57" spans="1:25">
      <c r="A57" s="25">
        <v>13.000999999999999</v>
      </c>
      <c r="B57" s="47">
        <v>55.371219103365299</v>
      </c>
      <c r="C57" s="51">
        <v>1.6724203761843</v>
      </c>
      <c r="D57" s="52">
        <v>1.67840831197273</v>
      </c>
      <c r="E57" s="47">
        <v>52.137402022752198</v>
      </c>
      <c r="F57" s="51">
        <v>6.7492787779982697</v>
      </c>
      <c r="G57" s="52">
        <v>2.7357193402867201</v>
      </c>
      <c r="H57" s="47">
        <v>56.546703663335094</v>
      </c>
      <c r="I57" s="51">
        <v>1.93138438175563</v>
      </c>
      <c r="J57" s="52">
        <v>1.75032368327527</v>
      </c>
      <c r="K57" s="47">
        <v>53.183960127946094</v>
      </c>
      <c r="L57" s="51">
        <v>6.8796653339233096</v>
      </c>
      <c r="M57" s="52">
        <v>2.7100578651126601</v>
      </c>
      <c r="N57" s="47">
        <v>55.179576173645195</v>
      </c>
      <c r="O57" s="51">
        <v>1.7837778563887901</v>
      </c>
      <c r="P57" s="52">
        <v>1.59595985248926</v>
      </c>
      <c r="R57" s="25">
        <v>1.36</v>
      </c>
      <c r="S57" s="26">
        <v>23.812278048357399</v>
      </c>
      <c r="T57" s="27">
        <v>1.6939871211358499</v>
      </c>
      <c r="U57" s="28">
        <v>1.50936578361564</v>
      </c>
      <c r="V57" s="25">
        <v>0.27</v>
      </c>
      <c r="W57" s="26">
        <v>83.337333342439806</v>
      </c>
      <c r="X57" s="27">
        <v>1.6183621716993399</v>
      </c>
      <c r="Y57" s="28">
        <v>1.43961149083599</v>
      </c>
    </row>
    <row r="58" spans="1:25">
      <c r="A58" s="25">
        <v>13.500999999999999</v>
      </c>
      <c r="B58" s="47">
        <v>54.975333060013</v>
      </c>
      <c r="C58" s="51">
        <v>1.86782759330486</v>
      </c>
      <c r="D58" s="52">
        <v>1.64572199827274</v>
      </c>
      <c r="E58" s="47">
        <v>51.229102217897307</v>
      </c>
      <c r="F58" s="51">
        <v>6.9172943004292096</v>
      </c>
      <c r="G58" s="52">
        <v>2.8661826150545799</v>
      </c>
      <c r="H58" s="47">
        <v>55.796761271526194</v>
      </c>
      <c r="I58" s="51">
        <v>1.99366565555453</v>
      </c>
      <c r="J58" s="52">
        <v>1.7683733786981299</v>
      </c>
      <c r="K58" s="47">
        <v>52.325192720374005</v>
      </c>
      <c r="L58" s="51">
        <v>7.1459727249120304</v>
      </c>
      <c r="M58" s="52">
        <v>2.8927821023701998</v>
      </c>
      <c r="N58" s="47">
        <v>54.773402866235301</v>
      </c>
      <c r="O58" s="51">
        <v>1.99893076352836</v>
      </c>
      <c r="P58" s="52">
        <v>1.55837393184178</v>
      </c>
      <c r="R58" s="25">
        <v>1.41</v>
      </c>
      <c r="S58" s="26">
        <v>25.009982073070201</v>
      </c>
      <c r="T58" s="27">
        <v>1.7547797231128199</v>
      </c>
      <c r="U58" s="28">
        <v>1.56885545541955</v>
      </c>
      <c r="V58" s="25">
        <v>0.28000000000000003</v>
      </c>
      <c r="W58" s="26">
        <v>82.778195283671693</v>
      </c>
      <c r="X58" s="27">
        <v>1.66702486591972</v>
      </c>
      <c r="Y58" s="28">
        <v>1.4837349704073499</v>
      </c>
    </row>
    <row r="59" spans="1:25">
      <c r="A59" s="25">
        <v>14.000999999999999</v>
      </c>
      <c r="B59" s="47">
        <v>54.556567459679393</v>
      </c>
      <c r="C59" s="51">
        <v>2.0783181492598501</v>
      </c>
      <c r="D59" s="52">
        <v>1.52205539681241</v>
      </c>
      <c r="E59" s="47">
        <v>50.445378888722502</v>
      </c>
      <c r="F59" s="51">
        <v>7.1816013333774498</v>
      </c>
      <c r="G59" s="52">
        <v>2.94573529207771</v>
      </c>
      <c r="H59" s="47">
        <v>55.163540473347197</v>
      </c>
      <c r="I59" s="51">
        <v>2.2198068555424202</v>
      </c>
      <c r="J59" s="52">
        <v>1.6537837387141201</v>
      </c>
      <c r="K59" s="47">
        <v>51.423138697590495</v>
      </c>
      <c r="L59" s="51">
        <v>7.3512028843350397</v>
      </c>
      <c r="M59" s="52">
        <v>3.0616574696739098</v>
      </c>
      <c r="N59" s="47">
        <v>54.3068965937466</v>
      </c>
      <c r="O59" s="51">
        <v>2.12598274586917</v>
      </c>
      <c r="P59" s="52">
        <v>1.66989539171627</v>
      </c>
      <c r="R59" s="25">
        <v>1.46</v>
      </c>
      <c r="S59" s="26">
        <v>26.200606836358698</v>
      </c>
      <c r="T59" s="27">
        <v>1.8320682425269199</v>
      </c>
      <c r="U59" s="28">
        <v>1.59010861687472</v>
      </c>
      <c r="V59" s="25">
        <v>0.28999999999999998</v>
      </c>
      <c r="W59" s="26">
        <v>82.222883495917401</v>
      </c>
      <c r="X59" s="27">
        <v>1.7149521884329799</v>
      </c>
      <c r="Y59" s="28">
        <v>1.5272691952555799</v>
      </c>
    </row>
    <row r="60" spans="1:25">
      <c r="A60" s="25">
        <v>14.500999999999999</v>
      </c>
      <c r="B60" s="47">
        <v>54.076356630893997</v>
      </c>
      <c r="C60" s="51">
        <v>2.2870233886873699</v>
      </c>
      <c r="D60" s="52">
        <v>1.6369407724137099</v>
      </c>
      <c r="E60" s="47">
        <v>49.556495155660905</v>
      </c>
      <c r="F60" s="51">
        <v>7.3136384675748003</v>
      </c>
      <c r="G60" s="52">
        <v>3.1372599876781</v>
      </c>
      <c r="H60" s="47">
        <v>54.496827465241005</v>
      </c>
      <c r="I60" s="51">
        <v>2.31111739319023</v>
      </c>
      <c r="J60" s="52">
        <v>1.6497151362735301</v>
      </c>
      <c r="K60" s="47">
        <v>50.551515128082102</v>
      </c>
      <c r="L60" s="51">
        <v>7.6189259380021301</v>
      </c>
      <c r="M60" s="52">
        <v>3.2311527817962702</v>
      </c>
      <c r="N60" s="47">
        <v>53.915142493862604</v>
      </c>
      <c r="O60" s="51">
        <v>2.3898165346514202</v>
      </c>
      <c r="P60" s="52">
        <v>1.66344131750583</v>
      </c>
      <c r="R60" s="25">
        <v>1.51</v>
      </c>
      <c r="S60" s="26">
        <v>27.363550240620299</v>
      </c>
      <c r="T60" s="27">
        <v>1.9028916987449001</v>
      </c>
      <c r="U60" s="28">
        <v>1.6116259020414501</v>
      </c>
      <c r="V60" s="25">
        <v>0.3</v>
      </c>
      <c r="W60" s="26">
        <v>81.671368970017497</v>
      </c>
      <c r="X60" s="27">
        <v>1.76215027027644</v>
      </c>
      <c r="Y60" s="28">
        <v>1.5702200169634799</v>
      </c>
    </row>
    <row r="61" spans="1:25">
      <c r="A61" s="25">
        <v>15.000999999999999</v>
      </c>
      <c r="B61" s="47">
        <v>53.605047609518593</v>
      </c>
      <c r="C61" s="51">
        <v>2.5117571439402</v>
      </c>
      <c r="D61" s="52">
        <v>1.8212305016860399</v>
      </c>
      <c r="E61" s="47">
        <v>48.624789376694601</v>
      </c>
      <c r="F61" s="51">
        <v>7.4021094436970198</v>
      </c>
      <c r="G61" s="52">
        <v>3.3807410903125699</v>
      </c>
      <c r="H61" s="47">
        <v>53.799811379557006</v>
      </c>
      <c r="I61" s="51">
        <v>2.4202490749583698</v>
      </c>
      <c r="J61" s="52">
        <v>1.75643477572263</v>
      </c>
      <c r="K61" s="47">
        <v>49.662044167094798</v>
      </c>
      <c r="L61" s="51">
        <v>7.8428447300013504</v>
      </c>
      <c r="M61" s="52">
        <v>3.3782673524095501</v>
      </c>
      <c r="N61" s="47">
        <v>53.4739608378054</v>
      </c>
      <c r="O61" s="51">
        <v>2.5956643884126702</v>
      </c>
      <c r="P61" s="52">
        <v>1.75649383277571</v>
      </c>
      <c r="R61" s="25">
        <v>1.56</v>
      </c>
      <c r="S61" s="26">
        <v>28.510918022855304</v>
      </c>
      <c r="T61" s="27">
        <v>1.93891105675421</v>
      </c>
      <c r="U61" s="28">
        <v>1.6658255613363899</v>
      </c>
      <c r="V61" s="25">
        <v>0.31</v>
      </c>
      <c r="W61" s="26">
        <v>81.1236230604095</v>
      </c>
      <c r="X61" s="27">
        <v>1.8086252901420901</v>
      </c>
      <c r="Y61" s="28">
        <v>1.61259318034247</v>
      </c>
    </row>
    <row r="62" spans="1:25">
      <c r="A62" s="25">
        <v>15.500999999999999</v>
      </c>
      <c r="B62" s="47">
        <v>53.187156688629102</v>
      </c>
      <c r="C62" s="51">
        <v>2.7654500787615102</v>
      </c>
      <c r="D62" s="52">
        <v>1.9013067932038601</v>
      </c>
      <c r="E62" s="47">
        <v>47.7617394558957</v>
      </c>
      <c r="F62" s="51">
        <v>7.5891343509637403</v>
      </c>
      <c r="G62" s="52">
        <v>3.60179854565208</v>
      </c>
      <c r="H62" s="47">
        <v>53.089349596463094</v>
      </c>
      <c r="I62" s="51">
        <v>2.5438595757046798</v>
      </c>
      <c r="J62" s="52">
        <v>1.8722448791499899</v>
      </c>
      <c r="K62" s="47">
        <v>48.809486307384297</v>
      </c>
      <c r="L62" s="51">
        <v>8.0786970621568699</v>
      </c>
      <c r="M62" s="52">
        <v>3.4911507376295798</v>
      </c>
      <c r="N62" s="47">
        <v>53.006014831920602</v>
      </c>
      <c r="O62" s="51">
        <v>2.7832510095885299</v>
      </c>
      <c r="P62" s="52">
        <v>1.78929585576364</v>
      </c>
      <c r="R62" s="25">
        <v>1.61</v>
      </c>
      <c r="S62" s="26">
        <v>29.644138445637104</v>
      </c>
      <c r="T62" s="27">
        <v>1.96181944906096</v>
      </c>
      <c r="U62" s="28">
        <v>1.73773634686109</v>
      </c>
      <c r="V62" s="25">
        <v>0.32</v>
      </c>
      <c r="W62" s="26">
        <v>80.579617471521203</v>
      </c>
      <c r="X62" s="27">
        <v>1.85438346991708</v>
      </c>
      <c r="Y62" s="28">
        <v>1.6543943308004201</v>
      </c>
    </row>
    <row r="63" spans="1:25">
      <c r="A63" s="25">
        <v>16.001000000000001</v>
      </c>
      <c r="B63" s="47">
        <v>52.735249129090001</v>
      </c>
      <c r="C63" s="51">
        <v>2.9656538701196302</v>
      </c>
      <c r="D63" s="52">
        <v>1.9900020391978199</v>
      </c>
      <c r="E63" s="47">
        <v>46.9251755796381</v>
      </c>
      <c r="F63" s="51">
        <v>7.7759309007125399</v>
      </c>
      <c r="G63" s="52">
        <v>3.7367752550071098</v>
      </c>
      <c r="H63" s="47">
        <v>52.404186521609297</v>
      </c>
      <c r="I63" s="51">
        <v>2.51876920433476</v>
      </c>
      <c r="J63" s="52">
        <v>1.9457413789364599</v>
      </c>
      <c r="K63" s="47">
        <v>47.913239161375095</v>
      </c>
      <c r="L63" s="51">
        <v>8.1437471170559803</v>
      </c>
      <c r="M63" s="52">
        <v>3.6975061968476899</v>
      </c>
      <c r="N63" s="47">
        <v>52.577263005936402</v>
      </c>
      <c r="O63" s="51">
        <v>3.0269192892046601</v>
      </c>
      <c r="P63" s="52">
        <v>1.81038826398303</v>
      </c>
      <c r="R63" s="25">
        <v>1.66</v>
      </c>
      <c r="S63" s="26">
        <v>30.768682284487497</v>
      </c>
      <c r="T63" s="27">
        <v>1.9849917758600599</v>
      </c>
      <c r="U63" s="28">
        <v>1.8137685098532901</v>
      </c>
      <c r="V63" s="25">
        <v>0.33</v>
      </c>
      <c r="W63" s="26">
        <v>80.039324245486995</v>
      </c>
      <c r="X63" s="27">
        <v>1.89943107044296</v>
      </c>
      <c r="Y63" s="28">
        <v>1.69562902212624</v>
      </c>
    </row>
    <row r="64" spans="1:25">
      <c r="A64" s="25">
        <v>16.501000000000001</v>
      </c>
      <c r="B64" s="47">
        <v>52.424908251968603</v>
      </c>
      <c r="C64" s="51">
        <v>3.2986844170015601</v>
      </c>
      <c r="D64" s="52">
        <v>1.84028266224995</v>
      </c>
      <c r="E64" s="47">
        <v>46.090212288575003</v>
      </c>
      <c r="F64" s="51">
        <v>7.9382915979059803</v>
      </c>
      <c r="G64" s="52">
        <v>3.9153362212511298</v>
      </c>
      <c r="H64" s="47">
        <v>51.736419211940699</v>
      </c>
      <c r="I64" s="51">
        <v>2.4969791946744002</v>
      </c>
      <c r="J64" s="52">
        <v>2.0158728218313802</v>
      </c>
      <c r="K64" s="47">
        <v>47.014076631195898</v>
      </c>
      <c r="L64" s="51">
        <v>8.1573124581918801</v>
      </c>
      <c r="M64" s="52">
        <v>3.9577288963981299</v>
      </c>
      <c r="N64" s="47">
        <v>52.147185570823098</v>
      </c>
      <c r="O64" s="51">
        <v>3.2602528729930298</v>
      </c>
      <c r="P64" s="52">
        <v>1.86421824312646</v>
      </c>
      <c r="R64" s="25">
        <v>1.71</v>
      </c>
      <c r="S64" s="26">
        <v>31.883913006661004</v>
      </c>
      <c r="T64" s="27">
        <v>2.0041956271777899</v>
      </c>
      <c r="U64" s="28">
        <v>1.89367693316482</v>
      </c>
      <c r="V64" s="25">
        <v>0.34</v>
      </c>
      <c r="W64" s="26">
        <v>79.502715749924903</v>
      </c>
      <c r="X64" s="27">
        <v>1.9437743860212899</v>
      </c>
      <c r="Y64" s="28">
        <v>1.7363027204483901</v>
      </c>
    </row>
    <row r="65" spans="1:25">
      <c r="A65" s="25">
        <v>17.001000000000001</v>
      </c>
      <c r="B65" s="47">
        <v>51.988425545418409</v>
      </c>
      <c r="C65" s="51">
        <v>3.4969789369284299</v>
      </c>
      <c r="D65" s="52">
        <v>1.8488811795809501</v>
      </c>
      <c r="E65" s="47">
        <v>45.238084811989701</v>
      </c>
      <c r="F65" s="51">
        <v>8.0581123985944902</v>
      </c>
      <c r="G65" s="52">
        <v>4.1207500269152604</v>
      </c>
      <c r="H65" s="47">
        <v>51.097251642352305</v>
      </c>
      <c r="I65" s="51">
        <v>2.60045576019446</v>
      </c>
      <c r="J65" s="52">
        <v>2.0187770719313902</v>
      </c>
      <c r="K65" s="47">
        <v>46.173447608053095</v>
      </c>
      <c r="L65" s="51">
        <v>8.2077456051967292</v>
      </c>
      <c r="M65" s="52">
        <v>4.2109745169599204</v>
      </c>
      <c r="N65" s="47">
        <v>51.691573855571306</v>
      </c>
      <c r="O65" s="51">
        <v>3.4591670110296602</v>
      </c>
      <c r="P65" s="52">
        <v>2.0037917241489098</v>
      </c>
      <c r="R65" s="25">
        <v>1.76</v>
      </c>
      <c r="S65" s="26">
        <v>32.989278590448897</v>
      </c>
      <c r="T65" s="27">
        <v>2.01948296162257</v>
      </c>
      <c r="U65" s="28">
        <v>1.9944428744772</v>
      </c>
      <c r="V65" s="25">
        <v>0.35</v>
      </c>
      <c r="W65" s="26">
        <v>78.969764668899501</v>
      </c>
      <c r="X65" s="27">
        <v>1.9874197409338401</v>
      </c>
      <c r="Y65" s="28">
        <v>1.7764208059153099</v>
      </c>
    </row>
    <row r="66" spans="1:25">
      <c r="A66" s="25">
        <v>17.501000000000001</v>
      </c>
      <c r="B66" s="47">
        <v>51.539592218796805</v>
      </c>
      <c r="C66" s="51">
        <v>3.6744661155719198</v>
      </c>
      <c r="D66" s="52">
        <v>1.9557939678399801</v>
      </c>
      <c r="E66" s="47">
        <v>44.401712989387498</v>
      </c>
      <c r="F66" s="51">
        <v>8.1689578038331803</v>
      </c>
      <c r="G66" s="52">
        <v>4.3197453570191504</v>
      </c>
      <c r="H66" s="47">
        <v>50.438606583917</v>
      </c>
      <c r="I66" s="51">
        <v>2.6651387884074</v>
      </c>
      <c r="J66" s="52">
        <v>2.08377892813435</v>
      </c>
      <c r="K66" s="47">
        <v>45.368628163984198</v>
      </c>
      <c r="L66" s="51">
        <v>8.2729597024682207</v>
      </c>
      <c r="M66" s="52">
        <v>4.3700341626485697</v>
      </c>
      <c r="N66" s="47">
        <v>51.288280360535701</v>
      </c>
      <c r="O66" s="51">
        <v>3.7016336091948898</v>
      </c>
      <c r="P66" s="52">
        <v>1.94371837928657</v>
      </c>
      <c r="R66" s="25">
        <v>1.81</v>
      </c>
      <c r="S66" s="26">
        <v>34.105996177787503</v>
      </c>
      <c r="T66" s="27">
        <v>2.0309909476102201</v>
      </c>
      <c r="U66" s="28">
        <v>2.1038205129777001</v>
      </c>
      <c r="V66" s="25">
        <v>0.36</v>
      </c>
      <c r="W66" s="26">
        <v>78.440443990674197</v>
      </c>
      <c r="X66" s="27">
        <v>2.0303734822207899</v>
      </c>
      <c r="Y66" s="28">
        <v>1.81598857839755</v>
      </c>
    </row>
    <row r="67" spans="1:25">
      <c r="A67" s="25">
        <v>18.001000000000001</v>
      </c>
      <c r="B67" s="47">
        <v>51.132170603251609</v>
      </c>
      <c r="C67" s="51">
        <v>3.8850409905583501</v>
      </c>
      <c r="D67" s="52">
        <v>1.9192612764847901</v>
      </c>
      <c r="E67" s="47">
        <v>43.580802342664498</v>
      </c>
      <c r="F67" s="51">
        <v>8.2711618149804202</v>
      </c>
      <c r="G67" s="52">
        <v>4.5110207988103799</v>
      </c>
      <c r="H67" s="47">
        <v>49.858513518843601</v>
      </c>
      <c r="I67" s="51">
        <v>2.7693791678608002</v>
      </c>
      <c r="J67" s="52">
        <v>2.0659542945094</v>
      </c>
      <c r="K67" s="47">
        <v>44.577910061451696</v>
      </c>
      <c r="L67" s="51">
        <v>8.3726992209993103</v>
      </c>
      <c r="M67" s="52">
        <v>4.4819011350993998</v>
      </c>
      <c r="N67" s="47">
        <v>50.899518541910403</v>
      </c>
      <c r="O67" s="51">
        <v>3.9499827500822899</v>
      </c>
      <c r="P67" s="52">
        <v>1.9272097867756599</v>
      </c>
      <c r="R67" s="25">
        <v>1.86</v>
      </c>
      <c r="S67" s="26">
        <v>35.225098407666501</v>
      </c>
      <c r="T67" s="27">
        <v>2.0605572551726001</v>
      </c>
      <c r="U67" s="28">
        <v>2.20126754172363</v>
      </c>
      <c r="V67" s="25">
        <v>0.37</v>
      </c>
      <c r="W67" s="26">
        <v>77.914727000684209</v>
      </c>
      <c r="X67" s="27">
        <v>2.0726419770855702</v>
      </c>
      <c r="Y67" s="28">
        <v>1.8550112585990901</v>
      </c>
    </row>
    <row r="68" spans="1:25">
      <c r="A68" s="25">
        <v>18.501000000000001</v>
      </c>
      <c r="B68" s="47">
        <v>50.747153409528202</v>
      </c>
      <c r="C68" s="51">
        <v>4.1098275557838999</v>
      </c>
      <c r="D68" s="52">
        <v>1.89714415466591</v>
      </c>
      <c r="E68" s="47">
        <v>42.775064315696198</v>
      </c>
      <c r="F68" s="51">
        <v>8.3650485886889108</v>
      </c>
      <c r="G68" s="52">
        <v>4.6842916604095297</v>
      </c>
      <c r="H68" s="47">
        <v>49.268583182013501</v>
      </c>
      <c r="I68" s="51">
        <v>2.86125968060988</v>
      </c>
      <c r="J68" s="52">
        <v>2.0639996694151099</v>
      </c>
      <c r="K68" s="47">
        <v>43.8010224809574</v>
      </c>
      <c r="L68" s="51">
        <v>8.4763247340224996</v>
      </c>
      <c r="M68" s="52">
        <v>4.5897587638398996</v>
      </c>
      <c r="N68" s="47">
        <v>50.468864940060996</v>
      </c>
      <c r="O68" s="51">
        <v>4.1479099893251901</v>
      </c>
      <c r="P68" s="52">
        <v>1.9872978058975399</v>
      </c>
      <c r="R68" s="25">
        <v>1.91</v>
      </c>
      <c r="S68" s="26">
        <v>36.320314924111202</v>
      </c>
      <c r="T68" s="27">
        <v>2.0997717554455999</v>
      </c>
      <c r="U68" s="28">
        <v>2.2818319005510599</v>
      </c>
      <c r="V68" s="25">
        <v>0.38</v>
      </c>
      <c r="W68" s="26">
        <v>77.392587269879797</v>
      </c>
      <c r="X68" s="27">
        <v>2.11423160548265</v>
      </c>
      <c r="Y68" s="28">
        <v>1.8934940165324601</v>
      </c>
    </row>
    <row r="69" spans="1:25">
      <c r="A69" s="25">
        <v>19.001000000000001</v>
      </c>
      <c r="B69" s="47">
        <v>50.419859473076905</v>
      </c>
      <c r="C69" s="51">
        <v>4.3842652556615898</v>
      </c>
      <c r="D69" s="52">
        <v>1.8323475184768101</v>
      </c>
      <c r="E69" s="47">
        <v>41.984216822653799</v>
      </c>
      <c r="F69" s="51">
        <v>8.4509327025881902</v>
      </c>
      <c r="G69" s="52">
        <v>4.85222582803907</v>
      </c>
      <c r="H69" s="47">
        <v>48.685558648137402</v>
      </c>
      <c r="I69" s="51">
        <v>2.9581429310502099</v>
      </c>
      <c r="J69" s="52">
        <v>2.12751740480567</v>
      </c>
      <c r="K69" s="47">
        <v>43.037704871354798</v>
      </c>
      <c r="L69" s="51">
        <v>8.5722564249717106</v>
      </c>
      <c r="M69" s="52">
        <v>4.7014985616420404</v>
      </c>
      <c r="N69" s="47">
        <v>50.042303214361098</v>
      </c>
      <c r="O69" s="51">
        <v>4.3415106539735504</v>
      </c>
      <c r="P69" s="52">
        <v>2.0453439892273799</v>
      </c>
      <c r="R69" s="25">
        <v>1.96</v>
      </c>
      <c r="S69" s="26">
        <v>37.393663245772203</v>
      </c>
      <c r="T69" s="27">
        <v>2.1461387142383099</v>
      </c>
      <c r="U69" s="28">
        <v>2.36552076659778</v>
      </c>
      <c r="V69" s="25">
        <v>0.39</v>
      </c>
      <c r="W69" s="26">
        <v>76.873998649000896</v>
      </c>
      <c r="X69" s="27">
        <v>2.1551487582516198</v>
      </c>
      <c r="Y69" s="28">
        <v>1.93144194702997</v>
      </c>
    </row>
    <row r="70" spans="1:25">
      <c r="A70" s="25">
        <v>19.501000000000001</v>
      </c>
      <c r="B70" s="47">
        <v>50.126001058257501</v>
      </c>
      <c r="C70" s="51">
        <v>4.6841915866750004</v>
      </c>
      <c r="D70" s="52">
        <v>1.84568108995751</v>
      </c>
      <c r="E70" s="47">
        <v>41.207983854921196</v>
      </c>
      <c r="F70" s="51">
        <v>8.5291206412928293</v>
      </c>
      <c r="G70" s="52">
        <v>5.01480858188736</v>
      </c>
      <c r="H70" s="47">
        <v>48.113581350488602</v>
      </c>
      <c r="I70" s="51">
        <v>3.0456262465565702</v>
      </c>
      <c r="J70" s="52">
        <v>2.1819496678063999</v>
      </c>
      <c r="K70" s="47">
        <v>42.287274535796996</v>
      </c>
      <c r="L70" s="51">
        <v>8.6603251667037409</v>
      </c>
      <c r="M70" s="52">
        <v>4.8809879936179597</v>
      </c>
      <c r="N70" s="47">
        <v>49.640360533063202</v>
      </c>
      <c r="O70" s="51">
        <v>4.5514279864984699</v>
      </c>
      <c r="P70" s="52">
        <v>2.0609453091746799</v>
      </c>
      <c r="R70" s="25">
        <v>2.0099999999999998</v>
      </c>
      <c r="S70" s="26">
        <v>38.459234061523404</v>
      </c>
      <c r="T70" s="27">
        <v>2.1814343393514801</v>
      </c>
      <c r="U70" s="28">
        <v>2.41846071990601</v>
      </c>
      <c r="V70" s="25">
        <v>0.4</v>
      </c>
      <c r="W70" s="26">
        <v>76.358935258922102</v>
      </c>
      <c r="X70" s="27">
        <v>2.1953998308581499</v>
      </c>
      <c r="Y70" s="28">
        <v>1.96886005205995</v>
      </c>
    </row>
    <row r="71" spans="1:25">
      <c r="A71" s="29">
        <v>20.001000000000001</v>
      </c>
      <c r="B71" s="48">
        <v>49.835346340674398</v>
      </c>
      <c r="C71" s="53">
        <v>4.9794931409633501</v>
      </c>
      <c r="D71" s="54">
        <v>1.8388247269918701</v>
      </c>
      <c r="E71" s="48">
        <v>40.446094760668402</v>
      </c>
      <c r="F71" s="53">
        <v>8.5999083072680698</v>
      </c>
      <c r="G71" s="54">
        <v>5.1147472212941798</v>
      </c>
      <c r="H71" s="48">
        <v>47.548030454304502</v>
      </c>
      <c r="I71" s="53">
        <v>3.0878358093695701</v>
      </c>
      <c r="J71" s="54">
        <v>2.2359990197075899</v>
      </c>
      <c r="K71" s="48">
        <v>41.506309182660303</v>
      </c>
      <c r="L71" s="53">
        <v>8.6976088991796203</v>
      </c>
      <c r="M71" s="54">
        <v>5.0833594459302498</v>
      </c>
      <c r="N71" s="48">
        <v>49.340563464482699</v>
      </c>
      <c r="O71" s="53">
        <v>4.8553003030343804</v>
      </c>
      <c r="P71" s="54">
        <v>1.9977468345453799</v>
      </c>
      <c r="R71" s="25">
        <v>2.06</v>
      </c>
      <c r="S71" s="26">
        <v>39.540632215428502</v>
      </c>
      <c r="T71" s="27">
        <v>2.2178763484956701</v>
      </c>
      <c r="U71" s="28">
        <v>2.4650708747835801</v>
      </c>
      <c r="V71" s="25">
        <v>0.41</v>
      </c>
      <c r="W71" s="26">
        <v>75.847168018746999</v>
      </c>
      <c r="X71" s="27">
        <v>2.23478775512582</v>
      </c>
      <c r="Y71" s="28">
        <v>2.0059567916260699</v>
      </c>
    </row>
    <row r="72" spans="1:25">
      <c r="R72" s="25">
        <v>2.11</v>
      </c>
      <c r="S72" s="26">
        <v>40.631989880726401</v>
      </c>
      <c r="T72" s="27">
        <v>2.2772807121116401</v>
      </c>
      <c r="U72" s="28">
        <v>2.4884949364926499</v>
      </c>
      <c r="V72" s="25">
        <v>0.42</v>
      </c>
      <c r="W72" s="26">
        <v>75.338208109472703</v>
      </c>
      <c r="X72" s="27">
        <v>2.2728554653246702</v>
      </c>
      <c r="Y72" s="28">
        <v>2.0432005544848701</v>
      </c>
    </row>
    <row r="73" spans="1:25">
      <c r="R73" s="25">
        <v>2.16</v>
      </c>
      <c r="S73" s="26">
        <v>41.715376945244799</v>
      </c>
      <c r="T73" s="27">
        <v>2.3443007762436601</v>
      </c>
      <c r="U73" s="28">
        <v>2.4963824767799698</v>
      </c>
      <c r="V73" s="25">
        <v>0.43</v>
      </c>
      <c r="W73" s="26">
        <v>74.832682529662492</v>
      </c>
      <c r="X73" s="27">
        <v>2.3102614572918099</v>
      </c>
      <c r="Y73" s="28">
        <v>2.07994404709014</v>
      </c>
    </row>
    <row r="74" spans="1:25">
      <c r="R74" s="25">
        <v>2.21</v>
      </c>
      <c r="S74" s="26">
        <v>42.755072163364702</v>
      </c>
      <c r="T74" s="27">
        <v>2.3959407473043002</v>
      </c>
      <c r="U74" s="28">
        <v>2.49796634673601</v>
      </c>
      <c r="V74" s="25">
        <v>0.44</v>
      </c>
      <c r="W74" s="26">
        <v>74.330567429654408</v>
      </c>
      <c r="X74" s="27">
        <v>2.3470131242801799</v>
      </c>
      <c r="Y74" s="28">
        <v>2.11619108417747</v>
      </c>
    </row>
    <row r="75" spans="1:25">
      <c r="R75" s="25">
        <v>2.2599999999999998</v>
      </c>
      <c r="S75" s="26">
        <v>43.782684559497994</v>
      </c>
      <c r="T75" s="27">
        <v>2.4128957030331599</v>
      </c>
      <c r="U75" s="28">
        <v>2.5288045566391402</v>
      </c>
      <c r="V75" s="25">
        <v>0.45</v>
      </c>
      <c r="W75" s="26">
        <v>73.831839148012605</v>
      </c>
      <c r="X75" s="27">
        <v>2.38311779685234</v>
      </c>
      <c r="Y75" s="28">
        <v>2.1550849543570298</v>
      </c>
    </row>
    <row r="76" spans="1:25">
      <c r="R76" s="25">
        <v>2.31</v>
      </c>
      <c r="S76" s="26">
        <v>44.798102121022595</v>
      </c>
      <c r="T76" s="27">
        <v>2.42696879444193</v>
      </c>
      <c r="U76" s="28">
        <v>2.5571661950956202</v>
      </c>
      <c r="V76" s="25">
        <v>0.46</v>
      </c>
      <c r="W76" s="26">
        <v>73.336474207863802</v>
      </c>
      <c r="X76" s="27">
        <v>2.4185827415176502</v>
      </c>
      <c r="Y76" s="28">
        <v>2.19610121191567</v>
      </c>
    </row>
    <row r="77" spans="1:25">
      <c r="R77" s="25">
        <v>2.36</v>
      </c>
      <c r="S77" s="26">
        <v>45.801243423398006</v>
      </c>
      <c r="T77" s="27">
        <v>2.4382142239109799</v>
      </c>
      <c r="U77" s="28">
        <v>2.5899165235072501</v>
      </c>
      <c r="V77" s="25">
        <v>0.47</v>
      </c>
      <c r="W77" s="26">
        <v>72.844449315452195</v>
      </c>
      <c r="X77" s="27">
        <v>2.4534151618875399</v>
      </c>
      <c r="Y77" s="28">
        <v>2.23675415389993</v>
      </c>
    </row>
    <row r="78" spans="1:25">
      <c r="R78" s="25">
        <v>2.41</v>
      </c>
      <c r="S78" s="26">
        <v>46.792054528684403</v>
      </c>
      <c r="T78" s="27">
        <v>2.4466914032029798</v>
      </c>
      <c r="U78" s="28">
        <v>2.6267328460075099</v>
      </c>
      <c r="V78" s="25">
        <v>0.48</v>
      </c>
      <c r="W78" s="26">
        <v>72.355741357032599</v>
      </c>
      <c r="X78" s="27">
        <v>2.4876221981046198</v>
      </c>
      <c r="Y78" s="28">
        <v>2.27704303834135</v>
      </c>
    </row>
    <row r="79" spans="1:25">
      <c r="R79" s="25">
        <v>2.46</v>
      </c>
      <c r="S79" s="26">
        <v>47.769708783641498</v>
      </c>
      <c r="T79" s="27">
        <v>2.4768968068181301</v>
      </c>
      <c r="U79" s="28">
        <v>2.6520129281438001</v>
      </c>
      <c r="V79" s="25">
        <v>0.49</v>
      </c>
      <c r="W79" s="26">
        <v>71.870327397345704</v>
      </c>
      <c r="X79" s="27">
        <v>2.5212109273127701</v>
      </c>
      <c r="Y79" s="28">
        <v>2.3185712881810501</v>
      </c>
    </row>
    <row r="80" spans="1:25">
      <c r="R80" s="25">
        <v>2.5099999999999998</v>
      </c>
      <c r="S80" s="26">
        <v>48.712486571561101</v>
      </c>
      <c r="T80" s="27">
        <v>2.51648998393653</v>
      </c>
      <c r="U80" s="28">
        <v>2.6757562081726798</v>
      </c>
      <c r="V80" s="25">
        <v>0.5</v>
      </c>
      <c r="W80" s="26">
        <v>71.388184677049807</v>
      </c>
      <c r="X80" s="27">
        <v>2.5541883635185698</v>
      </c>
      <c r="Y80" s="28">
        <v>2.3561487810471702</v>
      </c>
    </row>
    <row r="81" spans="18:25">
      <c r="R81" s="25">
        <v>2.56</v>
      </c>
      <c r="S81" s="26">
        <v>49.642772276406902</v>
      </c>
      <c r="T81" s="27">
        <v>2.53122835994981</v>
      </c>
      <c r="U81" s="28">
        <v>2.7197080676311201</v>
      </c>
      <c r="V81" s="25">
        <v>0.51</v>
      </c>
      <c r="W81" s="26">
        <v>70.909290610994304</v>
      </c>
      <c r="X81" s="27">
        <v>2.58656145879428</v>
      </c>
      <c r="Y81" s="28">
        <v>2.3933034394544102</v>
      </c>
    </row>
    <row r="82" spans="18:25">
      <c r="R82" s="25">
        <v>2.61</v>
      </c>
      <c r="S82" s="26">
        <v>50.579493058999404</v>
      </c>
      <c r="T82" s="27">
        <v>2.5383446644310399</v>
      </c>
      <c r="U82" s="28">
        <v>2.76348513592571</v>
      </c>
      <c r="V82" s="25">
        <v>0.52</v>
      </c>
      <c r="W82" s="26">
        <v>70.433622786110803</v>
      </c>
      <c r="X82" s="27">
        <v>2.6183371011436201</v>
      </c>
      <c r="Y82" s="28">
        <v>2.4300357540522501</v>
      </c>
    </row>
    <row r="83" spans="18:25">
      <c r="R83" s="25">
        <v>2.66</v>
      </c>
      <c r="S83" s="26">
        <v>51.5049036890411</v>
      </c>
      <c r="T83" s="27">
        <v>2.5436093588297002</v>
      </c>
      <c r="U83" s="28">
        <v>2.8083219244819899</v>
      </c>
      <c r="V83" s="25">
        <v>0.53</v>
      </c>
      <c r="W83" s="26">
        <v>69.961158959773897</v>
      </c>
      <c r="X83" s="27">
        <v>2.6495221175031198</v>
      </c>
      <c r="Y83" s="28">
        <v>2.4663463206532898</v>
      </c>
    </row>
    <row r="84" spans="18:25">
      <c r="R84" s="25">
        <v>2.71</v>
      </c>
      <c r="S84" s="26">
        <v>52.417686504984793</v>
      </c>
      <c r="T84" s="27">
        <v>2.54759206320966</v>
      </c>
      <c r="U84" s="28">
        <v>2.8794654059525602</v>
      </c>
      <c r="V84" s="25">
        <v>0.54</v>
      </c>
      <c r="W84" s="26">
        <v>69.49187705754521</v>
      </c>
      <c r="X84" s="27">
        <v>2.6801232734132001</v>
      </c>
      <c r="Y84" s="28">
        <v>2.5022358363633801</v>
      </c>
    </row>
    <row r="85" spans="18:25">
      <c r="R85" s="25">
        <v>2.76</v>
      </c>
      <c r="S85" s="26">
        <v>53.3037541096922</v>
      </c>
      <c r="T85" s="27">
        <v>2.54896267545233</v>
      </c>
      <c r="U85" s="28">
        <v>2.9470874480075802</v>
      </c>
      <c r="V85" s="25">
        <v>0.55000000000000004</v>
      </c>
      <c r="W85" s="26">
        <v>69.025755171960995</v>
      </c>
      <c r="X85" s="27">
        <v>2.7101472703050402</v>
      </c>
      <c r="Y85" s="28">
        <v>2.5377050945391102</v>
      </c>
    </row>
    <row r="86" spans="18:25">
      <c r="R86" s="25">
        <v>2.81</v>
      </c>
      <c r="S86" s="26">
        <v>54.168438346857592</v>
      </c>
      <c r="T86" s="27">
        <v>2.53360913146442</v>
      </c>
      <c r="U86" s="28">
        <v>3.0069671073631099</v>
      </c>
      <c r="V86" s="25">
        <v>0.56000000000000005</v>
      </c>
      <c r="W86" s="26">
        <v>68.562771560281803</v>
      </c>
      <c r="X86" s="27">
        <v>2.7396007503345698</v>
      </c>
      <c r="Y86" s="28">
        <v>2.5727549810780199</v>
      </c>
    </row>
    <row r="87" spans="18:25">
      <c r="R87" s="25">
        <v>2.86</v>
      </c>
      <c r="S87" s="26">
        <v>55.021416033854898</v>
      </c>
      <c r="T87" s="27">
        <v>2.5017804979740501</v>
      </c>
      <c r="U87" s="28">
        <v>3.0405977637772299</v>
      </c>
      <c r="V87" s="25">
        <v>0.56999999999999995</v>
      </c>
      <c r="W87" s="26">
        <v>68.102904643086205</v>
      </c>
      <c r="X87" s="27">
        <v>2.7684902948023802</v>
      </c>
      <c r="Y87" s="28">
        <v>2.6072560442149002</v>
      </c>
    </row>
    <row r="88" spans="18:25">
      <c r="R88" s="25">
        <v>2.91</v>
      </c>
      <c r="S88" s="26">
        <v>55.862849076267992</v>
      </c>
      <c r="T88" s="27">
        <v>2.4605779307786801</v>
      </c>
      <c r="U88" s="28">
        <v>3.0685349064718301</v>
      </c>
      <c r="V88" s="25">
        <v>0.57999999999999996</v>
      </c>
      <c r="W88" s="26">
        <v>67.6461330027428</v>
      </c>
      <c r="X88" s="27">
        <v>2.7968224207672399</v>
      </c>
      <c r="Y88" s="28">
        <v>2.6365780454741699</v>
      </c>
    </row>
    <row r="89" spans="18:25">
      <c r="R89" s="25">
        <v>2.96</v>
      </c>
      <c r="S89" s="26">
        <v>56.692905272397297</v>
      </c>
      <c r="T89" s="27">
        <v>2.4177085298244601</v>
      </c>
      <c r="U89" s="28">
        <v>3.0944073262641099</v>
      </c>
      <c r="V89" s="25">
        <v>0.59</v>
      </c>
      <c r="W89" s="26">
        <v>67.192435381213798</v>
      </c>
      <c r="X89" s="27">
        <v>2.8246035882465299</v>
      </c>
      <c r="Y89" s="28">
        <v>2.6654410133974</v>
      </c>
    </row>
    <row r="90" spans="18:25">
      <c r="R90" s="25">
        <v>3.01</v>
      </c>
      <c r="S90" s="26">
        <v>57.511757439794501</v>
      </c>
      <c r="T90" s="27">
        <v>2.3732932680951899</v>
      </c>
      <c r="U90" s="28">
        <v>3.1182217003754999</v>
      </c>
      <c r="V90" s="25">
        <v>0.6</v>
      </c>
      <c r="W90" s="26">
        <v>66.741790679258699</v>
      </c>
      <c r="X90" s="27">
        <v>2.8518401970044698</v>
      </c>
      <c r="Y90" s="28">
        <v>2.6938495804848199</v>
      </c>
    </row>
    <row r="91" spans="18:25">
      <c r="R91" s="25">
        <v>3.06</v>
      </c>
      <c r="S91" s="26">
        <v>58.319582209962697</v>
      </c>
      <c r="T91" s="27">
        <v>2.3274506638302799</v>
      </c>
      <c r="U91" s="28">
        <v>3.1399859226230999</v>
      </c>
      <c r="V91" s="25">
        <v>0.61</v>
      </c>
      <c r="W91" s="26">
        <v>66.2941779541936</v>
      </c>
      <c r="X91" s="27">
        <v>2.8785385866421298</v>
      </c>
      <c r="Y91" s="28">
        <v>2.7218083342994799</v>
      </c>
    </row>
    <row r="92" spans="18:25">
      <c r="R92" s="25">
        <v>3.11</v>
      </c>
      <c r="S92" s="26">
        <v>59.116559862991302</v>
      </c>
      <c r="T92" s="27">
        <v>2.2802963371462002</v>
      </c>
      <c r="U92" s="28">
        <v>3.1597102929791201</v>
      </c>
      <c r="V92" s="25">
        <v>0.62</v>
      </c>
      <c r="W92" s="26">
        <v>65.849576418793802</v>
      </c>
      <c r="X92" s="27">
        <v>2.9047050366873601</v>
      </c>
      <c r="Y92" s="28">
        <v>2.74932181670642</v>
      </c>
    </row>
    <row r="93" spans="18:25">
      <c r="R93" s="25">
        <v>3.16</v>
      </c>
      <c r="S93" s="26">
        <v>59.902872567251499</v>
      </c>
      <c r="T93" s="27">
        <v>2.2402818513800802</v>
      </c>
      <c r="U93" s="28">
        <v>3.1774058302838002</v>
      </c>
      <c r="V93" s="25">
        <v>0.63</v>
      </c>
      <c r="W93" s="26">
        <v>65.407965439934998</v>
      </c>
      <c r="X93" s="27">
        <v>2.93034576753444</v>
      </c>
      <c r="Y93" s="28">
        <v>2.7763945255628899</v>
      </c>
    </row>
    <row r="94" spans="18:25">
      <c r="R94" s="25">
        <v>3.21</v>
      </c>
      <c r="S94" s="26">
        <v>60.678705091171501</v>
      </c>
      <c r="T94" s="27">
        <v>2.2160640281151398</v>
      </c>
      <c r="U94" s="28">
        <v>3.2203862569953201</v>
      </c>
      <c r="V94" s="25">
        <v>0.64</v>
      </c>
      <c r="W94" s="26">
        <v>64.969324536578497</v>
      </c>
      <c r="X94" s="27">
        <v>2.9554669424417899</v>
      </c>
      <c r="Y94" s="28">
        <v>2.8030309150823598</v>
      </c>
    </row>
    <row r="95" spans="18:25">
      <c r="R95" s="25">
        <v>3.26</v>
      </c>
      <c r="S95" s="26">
        <v>61.4594390889038</v>
      </c>
      <c r="T95" s="27">
        <v>2.19054264789259</v>
      </c>
      <c r="U95" s="28">
        <v>3.2389458551422599</v>
      </c>
      <c r="V95" s="25">
        <v>0.65</v>
      </c>
      <c r="W95" s="26">
        <v>64.533633378982501</v>
      </c>
      <c r="X95" s="27">
        <v>2.9800746656414301</v>
      </c>
      <c r="Y95" s="28">
        <v>2.82923539587676</v>
      </c>
    </row>
    <row r="96" spans="18:25">
      <c r="R96" s="25">
        <v>3.31</v>
      </c>
      <c r="S96" s="26">
        <v>62.224135264880196</v>
      </c>
      <c r="T96" s="27">
        <v>2.1789833435293402</v>
      </c>
      <c r="U96" s="28">
        <v>3.2255324047937699</v>
      </c>
      <c r="V96" s="25">
        <v>0.66</v>
      </c>
      <c r="W96" s="26">
        <v>64.100871786726998</v>
      </c>
      <c r="X96" s="27">
        <v>3.0041749827395701</v>
      </c>
      <c r="Y96" s="28">
        <v>2.8550123364886799</v>
      </c>
    </row>
    <row r="97" spans="18:25">
      <c r="R97" s="25">
        <v>3.36</v>
      </c>
      <c r="S97" s="26">
        <v>62.979982012061797</v>
      </c>
      <c r="T97" s="27">
        <v>2.1603291043163901</v>
      </c>
      <c r="U97" s="28">
        <v>3.2337060865466101</v>
      </c>
      <c r="V97" s="25">
        <v>0.67</v>
      </c>
      <c r="W97" s="26">
        <v>63.671019727707801</v>
      </c>
      <c r="X97" s="27">
        <v>3.0277738824558198</v>
      </c>
      <c r="Y97" s="28">
        <v>2.8803660630092001</v>
      </c>
    </row>
    <row r="98" spans="18:25">
      <c r="R98" s="25">
        <v>3.41</v>
      </c>
      <c r="S98" s="26">
        <v>63.725815311160098</v>
      </c>
      <c r="T98" s="27">
        <v>2.1425201249099599</v>
      </c>
      <c r="U98" s="28">
        <v>3.23845854451086</v>
      </c>
      <c r="V98" s="25">
        <v>0.68</v>
      </c>
      <c r="W98" s="26">
        <v>63.244057316473004</v>
      </c>
      <c r="X98" s="27">
        <v>3.0508772965795101</v>
      </c>
      <c r="Y98" s="28">
        <v>2.90530086021404</v>
      </c>
    </row>
    <row r="99" spans="18:25">
      <c r="R99" s="25">
        <v>3.46</v>
      </c>
      <c r="S99" s="26">
        <v>64.461816052753491</v>
      </c>
      <c r="T99" s="27">
        <v>2.1278165740853301</v>
      </c>
      <c r="U99" s="28">
        <v>3.24115744623272</v>
      </c>
      <c r="V99" s="25">
        <v>0.69</v>
      </c>
      <c r="W99" s="26">
        <v>62.819964813424299</v>
      </c>
      <c r="X99" s="27">
        <v>3.07349110019811</v>
      </c>
      <c r="Y99" s="28">
        <v>2.9298209714483598</v>
      </c>
    </row>
    <row r="100" spans="18:25">
      <c r="R100" s="25">
        <v>3.51</v>
      </c>
      <c r="S100" s="26">
        <v>65.188164748317504</v>
      </c>
      <c r="T100" s="27">
        <v>2.1027767935937001</v>
      </c>
      <c r="U100" s="28">
        <v>3.24712497373701</v>
      </c>
      <c r="V100" s="25">
        <v>0.7</v>
      </c>
      <c r="W100" s="26">
        <v>62.398722622593198</v>
      </c>
      <c r="X100" s="27">
        <v>3.0956211112340699</v>
      </c>
      <c r="Y100" s="28">
        <v>2.9539306001156298</v>
      </c>
    </row>
    <row r="101" spans="18:25">
      <c r="R101" s="25">
        <v>3.56</v>
      </c>
      <c r="S101" s="26">
        <v>65.905041155454597</v>
      </c>
      <c r="T101" s="27">
        <v>2.0767837769542101</v>
      </c>
      <c r="U101" s="28">
        <v>3.2586082584804101</v>
      </c>
      <c r="V101" s="25">
        <v>0.71</v>
      </c>
      <c r="W101" s="26">
        <v>61.980311290742293</v>
      </c>
      <c r="X101" s="27">
        <v>3.1172730924752101</v>
      </c>
      <c r="Y101" s="28">
        <v>2.9776339098656499</v>
      </c>
    </row>
    <row r="102" spans="18:25">
      <c r="R102" s="25">
        <v>3.61</v>
      </c>
      <c r="S102" s="26">
        <v>66.623205410688399</v>
      </c>
      <c r="T102" s="27">
        <v>2.0477514980187599</v>
      </c>
      <c r="U102" s="28">
        <v>3.26771176825368</v>
      </c>
      <c r="V102" s="25">
        <v>0.72</v>
      </c>
      <c r="W102" s="26">
        <v>61.564711506762706</v>
      </c>
      <c r="X102" s="27">
        <v>3.1384527515253899</v>
      </c>
      <c r="Y102" s="28">
        <v>3.00093502384453</v>
      </c>
    </row>
    <row r="103" spans="18:25">
      <c r="R103" s="25">
        <v>3.66</v>
      </c>
      <c r="S103" s="26">
        <v>67.353659072601801</v>
      </c>
      <c r="T103" s="27">
        <v>2.02867615042882</v>
      </c>
      <c r="U103" s="28">
        <v>3.2638694568333202</v>
      </c>
      <c r="V103" s="25">
        <v>0.73</v>
      </c>
      <c r="W103" s="26">
        <v>61.151904099873597</v>
      </c>
      <c r="X103" s="27">
        <v>3.15916574089785</v>
      </c>
      <c r="Y103" s="28">
        <v>3.0238380262104498</v>
      </c>
    </row>
    <row r="104" spans="18:25">
      <c r="R104" s="25">
        <v>3.71</v>
      </c>
      <c r="S104" s="26">
        <v>68.074402589087697</v>
      </c>
      <c r="T104" s="27">
        <v>2.0304229114262098</v>
      </c>
      <c r="U104" s="28">
        <v>3.2362759685970799</v>
      </c>
      <c r="V104" s="25">
        <v>0.74</v>
      </c>
      <c r="W104" s="26">
        <v>60.741870037249001</v>
      </c>
      <c r="X104" s="27">
        <v>3.1794176575995698</v>
      </c>
      <c r="Y104" s="28">
        <v>3.04634696441956</v>
      </c>
    </row>
    <row r="105" spans="18:25">
      <c r="R105" s="25">
        <v>3.76</v>
      </c>
      <c r="S105" s="26">
        <v>68.785574288237299</v>
      </c>
      <c r="T105" s="27">
        <v>2.0308563686066199</v>
      </c>
      <c r="U105" s="28">
        <v>3.2071269311606199</v>
      </c>
      <c r="V105" s="25">
        <v>0.75</v>
      </c>
      <c r="W105" s="26">
        <v>60.334590424047796</v>
      </c>
      <c r="X105" s="27">
        <v>3.1992140436263101</v>
      </c>
      <c r="Y105" s="28">
        <v>3.0684658466578099</v>
      </c>
    </row>
    <row r="106" spans="18:25">
      <c r="R106" s="25">
        <v>3.81</v>
      </c>
      <c r="S106" s="26">
        <v>69.484422881655803</v>
      </c>
      <c r="T106" s="27">
        <v>2.0329711646030399</v>
      </c>
      <c r="U106" s="28">
        <v>3.1764808445525001</v>
      </c>
      <c r="V106" s="25">
        <v>0.76</v>
      </c>
      <c r="W106" s="26">
        <v>59.930046504259302</v>
      </c>
      <c r="X106" s="27">
        <v>3.2185603904534701</v>
      </c>
      <c r="Y106" s="28">
        <v>3.0901986416365901</v>
      </c>
    </row>
    <row r="107" spans="18:25">
      <c r="R107" s="25">
        <v>3.86</v>
      </c>
      <c r="S107" s="26">
        <v>70.153963967895109</v>
      </c>
      <c r="T107" s="27">
        <v>2.03856448066115</v>
      </c>
      <c r="U107" s="28">
        <v>3.1406118252044899</v>
      </c>
      <c r="V107" s="25">
        <v>0.77</v>
      </c>
      <c r="W107" s="26">
        <v>59.528219654306206</v>
      </c>
      <c r="X107" s="27">
        <v>3.2374621329841302</v>
      </c>
      <c r="Y107" s="28">
        <v>3.1115492838121201</v>
      </c>
    </row>
    <row r="108" spans="18:25">
      <c r="R108" s="25">
        <v>3.91</v>
      </c>
      <c r="S108" s="26">
        <v>70.814769193216705</v>
      </c>
      <c r="T108" s="27">
        <v>2.0181211806025598</v>
      </c>
      <c r="U108" s="28">
        <v>3.1115146311251101</v>
      </c>
      <c r="V108" s="25">
        <v>0.78</v>
      </c>
      <c r="W108" s="26">
        <v>59.129091385783802</v>
      </c>
      <c r="X108" s="27">
        <v>3.2559246536944202</v>
      </c>
      <c r="Y108" s="28">
        <v>3.1325216703579999</v>
      </c>
    </row>
    <row r="109" spans="18:25">
      <c r="R109" s="25">
        <v>3.96</v>
      </c>
      <c r="S109" s="26">
        <v>71.467010937820092</v>
      </c>
      <c r="T109" s="27">
        <v>1.9964477360932</v>
      </c>
      <c r="U109" s="28">
        <v>3.0814114708314699</v>
      </c>
      <c r="V109" s="25">
        <v>0.79</v>
      </c>
      <c r="W109" s="26">
        <v>58.7326433440046</v>
      </c>
      <c r="X109" s="27">
        <v>3.27395328372178</v>
      </c>
      <c r="Y109" s="28">
        <v>3.1531196609040602</v>
      </c>
    </row>
    <row r="110" spans="18:25">
      <c r="R110" s="25">
        <v>4.01</v>
      </c>
      <c r="S110" s="26">
        <v>72.110859817871003</v>
      </c>
      <c r="T110" s="27">
        <v>1.9736006701555699</v>
      </c>
      <c r="U110" s="28">
        <v>3.0503307014435799</v>
      </c>
      <c r="V110" s="25">
        <v>0.8</v>
      </c>
      <c r="W110" s="26">
        <v>58.338857305989102</v>
      </c>
      <c r="X110" s="27">
        <v>3.2915532985350699</v>
      </c>
      <c r="Y110" s="28">
        <v>3.17334707938149</v>
      </c>
    </row>
    <row r="111" spans="18:25">
      <c r="R111" s="25">
        <v>4.0599999999999996</v>
      </c>
      <c r="S111" s="26">
        <v>72.746484556965996</v>
      </c>
      <c r="T111" s="27">
        <v>1.94150016938507</v>
      </c>
      <c r="U111" s="28">
        <v>3.01830006897633</v>
      </c>
      <c r="V111" s="25">
        <v>0.81</v>
      </c>
      <c r="W111" s="26">
        <v>57.947715178819401</v>
      </c>
      <c r="X111" s="27">
        <v>3.3087299251235698</v>
      </c>
      <c r="Y111" s="28">
        <v>3.1932077152372198</v>
      </c>
    </row>
    <row r="112" spans="18:25">
      <c r="R112" s="25">
        <v>4.1100000000000003</v>
      </c>
      <c r="S112" s="26">
        <v>73.374051793427</v>
      </c>
      <c r="T112" s="27">
        <v>1.9086315971513601</v>
      </c>
      <c r="U112" s="28">
        <v>2.9853456480179599</v>
      </c>
      <c r="V112" s="25">
        <v>0.82</v>
      </c>
      <c r="W112" s="26">
        <v>57.559198999781302</v>
      </c>
      <c r="X112" s="27">
        <v>3.3254883388869798</v>
      </c>
      <c r="Y112" s="28">
        <v>3.21270532234796</v>
      </c>
    </row>
    <row r="113" spans="18:25">
      <c r="R113" s="25">
        <v>4.16</v>
      </c>
      <c r="S113" s="26">
        <v>73.993725997297901</v>
      </c>
      <c r="T113" s="27">
        <v>1.8785700311362199</v>
      </c>
      <c r="U113" s="28">
        <v>2.95149235279596</v>
      </c>
      <c r="V113" s="25">
        <v>0.83</v>
      </c>
      <c r="W113" s="26">
        <v>57.173290934882601</v>
      </c>
      <c r="X113" s="27">
        <v>3.34183366451825</v>
      </c>
      <c r="Y113" s="28">
        <v>3.23184361924296</v>
      </c>
    </row>
    <row r="114" spans="18:25">
      <c r="R114" s="25">
        <v>4.21</v>
      </c>
      <c r="S114" s="26">
        <v>74.595613509565993</v>
      </c>
      <c r="T114" s="27">
        <v>1.8483829370964999</v>
      </c>
      <c r="U114" s="28">
        <v>2.9167646234270701</v>
      </c>
      <c r="V114" s="25">
        <v>0.84</v>
      </c>
      <c r="W114" s="26">
        <v>56.789973276990501</v>
      </c>
      <c r="X114" s="27">
        <v>3.3577709719873101</v>
      </c>
      <c r="Y114" s="28">
        <v>3.2506262912297199</v>
      </c>
    </row>
    <row r="115" spans="18:25">
      <c r="R115" s="25">
        <v>4.26</v>
      </c>
      <c r="S115" s="26">
        <v>75.188090168228598</v>
      </c>
      <c r="T115" s="27">
        <v>1.8074374772206701</v>
      </c>
      <c r="U115" s="28">
        <v>2.8912409188916102</v>
      </c>
      <c r="V115" s="25">
        <v>0.85</v>
      </c>
      <c r="W115" s="26">
        <v>56.409228446008697</v>
      </c>
      <c r="X115" s="27">
        <v>3.37330528343298</v>
      </c>
      <c r="Y115" s="28">
        <v>3.2690569888598899</v>
      </c>
    </row>
    <row r="116" spans="18:25">
      <c r="R116" s="25">
        <v>4.3099999999999996</v>
      </c>
      <c r="S116" s="26">
        <v>75.773728874965201</v>
      </c>
      <c r="T116" s="27">
        <v>1.7639961176149901</v>
      </c>
      <c r="U116" s="28">
        <v>2.8667270027328402</v>
      </c>
      <c r="V116" s="25">
        <v>0.86</v>
      </c>
      <c r="W116" s="26">
        <v>56.031087800850898</v>
      </c>
      <c r="X116" s="27">
        <v>3.3884903878261801</v>
      </c>
      <c r="Y116" s="28">
        <v>3.2870905151916299</v>
      </c>
    </row>
    <row r="117" spans="18:25">
      <c r="R117" s="25">
        <v>4.3600000000000003</v>
      </c>
      <c r="S117" s="26">
        <v>76.35789085780101</v>
      </c>
      <c r="T117" s="27">
        <v>1.7205196894288299</v>
      </c>
      <c r="U117" s="28">
        <v>2.8421040414049599</v>
      </c>
      <c r="V117" s="25">
        <v>0.87</v>
      </c>
      <c r="W117" s="26">
        <v>55.656137665450501</v>
      </c>
      <c r="X117" s="27">
        <v>3.4039348645502701</v>
      </c>
      <c r="Y117" s="28">
        <v>3.30412679917487</v>
      </c>
    </row>
    <row r="118" spans="18:25">
      <c r="R118" s="25">
        <v>4.41</v>
      </c>
      <c r="S118" s="26">
        <v>76.9377364090725</v>
      </c>
      <c r="T118" s="27">
        <v>1.6603432681107499</v>
      </c>
      <c r="U118" s="28">
        <v>2.8332699162003099</v>
      </c>
      <c r="V118" s="25">
        <v>0.88</v>
      </c>
      <c r="W118" s="26">
        <v>55.283713821526504</v>
      </c>
      <c r="X118" s="27">
        <v>3.4189965773709599</v>
      </c>
      <c r="Y118" s="28">
        <v>3.32081640360959</v>
      </c>
    </row>
    <row r="119" spans="18:25">
      <c r="R119" s="25">
        <v>4.46</v>
      </c>
      <c r="S119" s="26">
        <v>77.510956513088303</v>
      </c>
      <c r="T119" s="27">
        <v>1.62109029052158</v>
      </c>
      <c r="U119" s="28">
        <v>2.8199976490971701</v>
      </c>
      <c r="V119" s="25">
        <v>0.89</v>
      </c>
      <c r="W119" s="26">
        <v>54.913798941717793</v>
      </c>
      <c r="X119" s="27">
        <v>3.4336801040373999</v>
      </c>
      <c r="Y119" s="28">
        <v>3.3371630892054398</v>
      </c>
    </row>
    <row r="120" spans="18:25">
      <c r="R120" s="25">
        <v>4.51</v>
      </c>
      <c r="S120" s="26">
        <v>78.077686653156491</v>
      </c>
      <c r="T120" s="27">
        <v>1.58183584070578</v>
      </c>
      <c r="U120" s="28">
        <v>2.8047472523622901</v>
      </c>
      <c r="V120" s="25">
        <v>0.9</v>
      </c>
      <c r="W120" s="26">
        <v>54.546375825126006</v>
      </c>
      <c r="X120" s="27">
        <v>3.4479899895285899</v>
      </c>
      <c r="Y120" s="28">
        <v>3.35317057862486</v>
      </c>
    </row>
    <row r="121" spans="18:25">
      <c r="R121" s="25">
        <v>4.5599999999999996</v>
      </c>
      <c r="S121" s="26">
        <v>78.638059237227395</v>
      </c>
      <c r="T121" s="27">
        <v>1.5426115552947399</v>
      </c>
      <c r="U121" s="28">
        <v>2.7875323245538501</v>
      </c>
      <c r="V121" s="25">
        <v>0.91</v>
      </c>
      <c r="W121" s="26">
        <v>54.181427392971003</v>
      </c>
      <c r="X121" s="27">
        <v>3.4619307297377699</v>
      </c>
      <c r="Y121" s="28">
        <v>3.3688425609671202</v>
      </c>
    </row>
    <row r="122" spans="18:25">
      <c r="R122" s="25">
        <v>4.6100000000000003</v>
      </c>
      <c r="S122" s="26">
        <v>79.192203637869198</v>
      </c>
      <c r="T122" s="27">
        <v>1.5034473838608799</v>
      </c>
      <c r="U122" s="28">
        <v>2.7683677845178698</v>
      </c>
      <c r="V122" s="25">
        <v>0.92</v>
      </c>
      <c r="W122" s="26">
        <v>53.8189366889534</v>
      </c>
      <c r="X122" s="27">
        <v>3.47550677702408</v>
      </c>
      <c r="Y122" s="28">
        <v>3.3850351876146201</v>
      </c>
    </row>
    <row r="123" spans="18:25">
      <c r="R123" s="25">
        <v>4.66</v>
      </c>
      <c r="S123" s="26">
        <v>79.740246189037194</v>
      </c>
      <c r="T123" s="27">
        <v>1.4719511098772999</v>
      </c>
      <c r="U123" s="28">
        <v>2.7472695701595802</v>
      </c>
      <c r="V123" s="25">
        <v>0.93</v>
      </c>
      <c r="W123" s="26">
        <v>53.458886878615196</v>
      </c>
      <c r="X123" s="27">
        <v>3.48872253563979</v>
      </c>
      <c r="Y123" s="28">
        <v>3.4011861623928898</v>
      </c>
    </row>
    <row r="124" spans="18:25">
      <c r="R124" s="25">
        <v>4.71</v>
      </c>
      <c r="S124" s="26">
        <v>80.291440416200899</v>
      </c>
      <c r="T124" s="27">
        <v>1.4433599974637901</v>
      </c>
      <c r="U124" s="28">
        <v>2.7242547684728402</v>
      </c>
      <c r="V124" s="25">
        <v>0.94</v>
      </c>
      <c r="W124" s="26">
        <v>53.101261248263299</v>
      </c>
      <c r="X124" s="27">
        <v>3.50158236629788</v>
      </c>
      <c r="Y124" s="28">
        <v>3.4170142506557899</v>
      </c>
    </row>
    <row r="125" spans="18:25">
      <c r="R125" s="25">
        <v>4.76</v>
      </c>
      <c r="S125" s="26">
        <v>80.839405013132307</v>
      </c>
      <c r="T125" s="27">
        <v>1.42355303871716</v>
      </c>
      <c r="U125" s="28">
        <v>2.6902112619860801</v>
      </c>
      <c r="V125" s="25">
        <v>0.95</v>
      </c>
      <c r="W125" s="26">
        <v>52.746043206851404</v>
      </c>
      <c r="X125" s="27">
        <v>3.5140905968823799</v>
      </c>
      <c r="Y125" s="28">
        <v>3.43237681828478</v>
      </c>
    </row>
    <row r="126" spans="18:25">
      <c r="R126" s="25">
        <v>4.8099999999999996</v>
      </c>
      <c r="S126" s="26">
        <v>81.376152492130501</v>
      </c>
      <c r="T126" s="27">
        <v>1.4060516249066599</v>
      </c>
      <c r="U126" s="28">
        <v>2.6516597541735401</v>
      </c>
      <c r="V126" s="25">
        <v>0.96</v>
      </c>
      <c r="W126" s="26">
        <v>52.393216279677503</v>
      </c>
      <c r="X126" s="27">
        <v>3.5262515076530798</v>
      </c>
      <c r="Y126" s="28">
        <v>3.4470579376041099</v>
      </c>
    </row>
    <row r="127" spans="18:25">
      <c r="R127" s="25">
        <v>4.8600000000000003</v>
      </c>
      <c r="S127" s="26">
        <v>81.902903976741101</v>
      </c>
      <c r="T127" s="27">
        <v>1.38250113502011</v>
      </c>
      <c r="U127" s="28">
        <v>2.61672509606377</v>
      </c>
      <c r="V127" s="25">
        <v>0.97</v>
      </c>
      <c r="W127" s="26">
        <v>52.042764108752607</v>
      </c>
      <c r="X127" s="27">
        <v>3.5380693362356102</v>
      </c>
      <c r="Y127" s="28">
        <v>3.4614257171199898</v>
      </c>
    </row>
    <row r="128" spans="18:25">
      <c r="R128" s="25">
        <v>4.91</v>
      </c>
      <c r="S128" s="26">
        <v>82.446452283962898</v>
      </c>
      <c r="T128" s="27">
        <v>1.3480560959589301</v>
      </c>
      <c r="U128" s="28">
        <v>2.5698524879110498</v>
      </c>
      <c r="V128" s="25">
        <v>0.98</v>
      </c>
      <c r="W128" s="26">
        <v>51.694670453121603</v>
      </c>
      <c r="X128" s="27">
        <v>3.5495482723580101</v>
      </c>
      <c r="Y128" s="28">
        <v>3.4754834231374501</v>
      </c>
    </row>
    <row r="129" spans="18:25">
      <c r="R129" s="25">
        <v>4.96</v>
      </c>
      <c r="S129" s="26">
        <v>82.970199503953097</v>
      </c>
      <c r="T129" s="27">
        <v>1.3359983952608001</v>
      </c>
      <c r="U129" s="28">
        <v>2.49370389605299</v>
      </c>
      <c r="V129" s="25">
        <v>0.99</v>
      </c>
      <c r="W129" s="26">
        <v>51.348919187318501</v>
      </c>
      <c r="X129" s="27">
        <v>3.5606924681887699</v>
      </c>
      <c r="Y129" s="28">
        <v>3.4892342966398302</v>
      </c>
    </row>
    <row r="130" spans="18:25">
      <c r="R130" s="25">
        <v>5.01</v>
      </c>
      <c r="S130" s="26">
        <v>83.488146624557501</v>
      </c>
      <c r="T130" s="27">
        <v>1.30964028471099</v>
      </c>
      <c r="U130" s="28">
        <v>2.4279002417874298</v>
      </c>
      <c r="V130" s="25">
        <v>1</v>
      </c>
      <c r="W130" s="26">
        <v>51.005494305811503</v>
      </c>
      <c r="X130" s="27">
        <v>3.5715060427269099</v>
      </c>
      <c r="Y130" s="28">
        <v>3.50268154634208</v>
      </c>
    </row>
    <row r="131" spans="18:25">
      <c r="R131" s="25">
        <v>5.0599999999999996</v>
      </c>
      <c r="S131" s="26">
        <v>84.000390711768802</v>
      </c>
      <c r="T131" s="27">
        <v>1.28289448428401</v>
      </c>
      <c r="U131" s="28">
        <v>2.3400365406925299</v>
      </c>
      <c r="V131" s="25">
        <v>1.01</v>
      </c>
      <c r="W131" s="26">
        <v>50.664379916123103</v>
      </c>
      <c r="X131" s="27">
        <v>3.58199307171212</v>
      </c>
      <c r="Y131" s="28">
        <v>3.5158283561544899</v>
      </c>
    </row>
    <row r="132" spans="18:25">
      <c r="R132" s="25">
        <v>5.1100000000000003</v>
      </c>
      <c r="S132" s="26">
        <v>84.510460845442708</v>
      </c>
      <c r="T132" s="27">
        <v>1.2557716232384899</v>
      </c>
      <c r="U132" s="28">
        <v>2.2534151577232202</v>
      </c>
      <c r="V132" s="25">
        <v>1.02</v>
      </c>
      <c r="W132" s="26">
        <v>50.325560233590508</v>
      </c>
      <c r="X132" s="27">
        <v>3.5921575833563599</v>
      </c>
      <c r="Y132" s="28">
        <v>3.52867789372567</v>
      </c>
    </row>
    <row r="133" spans="18:25">
      <c r="R133" s="25">
        <v>5.16</v>
      </c>
      <c r="S133" s="26">
        <v>85.017146922584601</v>
      </c>
      <c r="T133" s="27">
        <v>1.2350874270477901</v>
      </c>
      <c r="U133" s="28">
        <v>2.1646177661068799</v>
      </c>
      <c r="V133" s="25">
        <v>1.03</v>
      </c>
      <c r="W133" s="26">
        <v>49.9890195881772</v>
      </c>
      <c r="X133" s="27">
        <v>3.6020035635781502</v>
      </c>
      <c r="Y133" s="28">
        <v>3.54123328799799</v>
      </c>
    </row>
    <row r="134" spans="18:25">
      <c r="R134" s="25">
        <v>5.21</v>
      </c>
      <c r="S134" s="26">
        <v>85.518120548057396</v>
      </c>
      <c r="T134" s="27">
        <v>1.21986774754246</v>
      </c>
      <c r="U134" s="28">
        <v>2.0749620717296202</v>
      </c>
      <c r="V134" s="25">
        <v>1.04</v>
      </c>
      <c r="W134" s="26">
        <v>49.654742421331996</v>
      </c>
      <c r="X134" s="27">
        <v>3.6115349653692199</v>
      </c>
      <c r="Y134" s="28">
        <v>3.55349765054478</v>
      </c>
    </row>
    <row r="135" spans="18:25">
      <c r="R135" s="25">
        <v>5.26</v>
      </c>
      <c r="S135" s="26">
        <v>86.013465298617191</v>
      </c>
      <c r="T135" s="27">
        <v>1.20358575268449</v>
      </c>
      <c r="U135" s="28">
        <v>2.0068941593843501</v>
      </c>
      <c r="V135" s="25">
        <v>1.05</v>
      </c>
      <c r="W135" s="26">
        <v>49.322713287987199</v>
      </c>
      <c r="X135" s="27">
        <v>3.62075570628605</v>
      </c>
      <c r="Y135" s="28">
        <v>3.5654740524477901</v>
      </c>
    </row>
    <row r="136" spans="18:25">
      <c r="R136" s="25">
        <v>5.31</v>
      </c>
      <c r="S136" s="26">
        <v>86.50293497134291</v>
      </c>
      <c r="T136" s="27">
        <v>1.1862449307124401</v>
      </c>
      <c r="U136" s="28">
        <v>1.94547724226078</v>
      </c>
      <c r="V136" s="25">
        <v>1.06</v>
      </c>
      <c r="W136" s="26">
        <v>48.9929168538958</v>
      </c>
      <c r="X136" s="27">
        <v>3.6296696652604998</v>
      </c>
      <c r="Y136" s="28">
        <v>3.5771655413475898</v>
      </c>
    </row>
    <row r="137" spans="18:25">
      <c r="R137" s="25">
        <v>5.36</v>
      </c>
      <c r="S137" s="26">
        <v>86.987593795938807</v>
      </c>
      <c r="T137" s="27">
        <v>1.16752095538596</v>
      </c>
      <c r="U137" s="28">
        <v>1.88433774734535</v>
      </c>
      <c r="V137" s="25">
        <v>1.07</v>
      </c>
      <c r="W137" s="26">
        <v>48.665337887600899</v>
      </c>
      <c r="X137" s="27">
        <v>3.6382806774046799</v>
      </c>
      <c r="Y137" s="28">
        <v>3.58857514407338</v>
      </c>
    </row>
    <row r="138" spans="18:25">
      <c r="R138" s="25">
        <v>5.41</v>
      </c>
      <c r="S138" s="26">
        <v>87.466536038622394</v>
      </c>
      <c r="T138" s="27">
        <v>1.1502112979033701</v>
      </c>
      <c r="U138" s="28">
        <v>1.8202078746966699</v>
      </c>
      <c r="V138" s="25">
        <v>1.08</v>
      </c>
      <c r="W138" s="26">
        <v>48.339961268592901</v>
      </c>
      <c r="X138" s="27">
        <v>3.6465925409306901</v>
      </c>
      <c r="Y138" s="28">
        <v>3.5997058576803198</v>
      </c>
    </row>
    <row r="139" spans="18:25">
      <c r="R139" s="25">
        <v>5.46</v>
      </c>
      <c r="S139" s="26">
        <v>87.940166382475297</v>
      </c>
      <c r="T139" s="27">
        <v>1.1333512222553299</v>
      </c>
      <c r="U139" s="28">
        <v>1.7531795117770601</v>
      </c>
      <c r="V139" s="25">
        <v>1.0900000000000001</v>
      </c>
      <c r="W139" s="26">
        <v>48.016771982705606</v>
      </c>
      <c r="X139" s="27">
        <v>3.65460901399896</v>
      </c>
      <c r="Y139" s="28">
        <v>3.6105606532458601</v>
      </c>
    </row>
    <row r="140" spans="18:25">
      <c r="R140" s="25">
        <v>5.51</v>
      </c>
      <c r="S140" s="26">
        <v>88.408559872635095</v>
      </c>
      <c r="T140" s="27">
        <v>1.11491167772653</v>
      </c>
      <c r="U140" s="28">
        <v>1.6867421434340699</v>
      </c>
      <c r="V140" s="25">
        <v>1.1000000000000001</v>
      </c>
      <c r="W140" s="26">
        <v>47.695755123612301</v>
      </c>
      <c r="X140" s="27">
        <v>3.6623338002002499</v>
      </c>
      <c r="Y140" s="28">
        <v>3.6211425189475301</v>
      </c>
    </row>
    <row r="141" spans="18:25">
      <c r="R141" s="25">
        <v>5.56</v>
      </c>
      <c r="S141" s="26">
        <v>88.871789922742906</v>
      </c>
      <c r="T141" s="27">
        <v>1.08769348761191</v>
      </c>
      <c r="U141" s="28">
        <v>1.6219907044283901</v>
      </c>
      <c r="V141" s="25">
        <v>1.1100000000000001</v>
      </c>
      <c r="W141" s="26">
        <v>47.3768958934469</v>
      </c>
      <c r="X141" s="27">
        <v>3.6697706036659801</v>
      </c>
      <c r="Y141" s="28">
        <v>3.6314543712610501</v>
      </c>
    </row>
    <row r="142" spans="18:25">
      <c r="R142" s="25">
        <v>5.61</v>
      </c>
      <c r="S142" s="26">
        <v>89.326014250480796</v>
      </c>
      <c r="T142" s="27">
        <v>1.0597205229218301</v>
      </c>
      <c r="U142" s="28">
        <v>1.55765136689874</v>
      </c>
      <c r="V142" s="25">
        <v>1.1200000000000001</v>
      </c>
      <c r="W142" s="26">
        <v>47.060179593447401</v>
      </c>
      <c r="X142" s="27">
        <v>3.6769230726531701</v>
      </c>
      <c r="Y142" s="28">
        <v>3.6414990954154298</v>
      </c>
    </row>
    <row r="143" spans="18:25">
      <c r="R143" s="25">
        <v>5.66</v>
      </c>
      <c r="S143" s="26">
        <v>89.7746218330917</v>
      </c>
      <c r="T143" s="27">
        <v>1.02708686528501</v>
      </c>
      <c r="U143" s="28">
        <v>1.49766239882221</v>
      </c>
      <c r="V143" s="25">
        <v>1.1299999999999999</v>
      </c>
      <c r="W143" s="26">
        <v>46.7455916302753</v>
      </c>
      <c r="X143" s="27">
        <v>3.6837948189541199</v>
      </c>
      <c r="Y143" s="28">
        <v>3.6512795648034801</v>
      </c>
    </row>
    <row r="144" spans="18:25">
      <c r="R144" s="25">
        <v>5.71</v>
      </c>
      <c r="S144" s="26">
        <v>90.215648587016588</v>
      </c>
      <c r="T144" s="27">
        <v>0.98834085235703895</v>
      </c>
      <c r="U144" s="28">
        <v>1.43872836022809</v>
      </c>
      <c r="V144" s="25">
        <v>1.1399999999999999</v>
      </c>
      <c r="W144" s="26">
        <v>46.433117513496605</v>
      </c>
      <c r="X144" s="27">
        <v>3.6903894201120702</v>
      </c>
      <c r="Y144" s="28">
        <v>3.6607986274586102</v>
      </c>
    </row>
    <row r="145" spans="18:25">
      <c r="R145" s="25">
        <v>5.76</v>
      </c>
      <c r="S145" s="26">
        <v>90.650719071060109</v>
      </c>
      <c r="T145" s="27">
        <v>0.94266822387186799</v>
      </c>
      <c r="U145" s="28">
        <v>1.38290447360726</v>
      </c>
      <c r="V145" s="25">
        <v>1.1499999999999999</v>
      </c>
      <c r="W145" s="26">
        <v>46.122742855241796</v>
      </c>
      <c r="X145" s="27">
        <v>3.6967104203891399</v>
      </c>
      <c r="Y145" s="28">
        <v>3.67005910565261</v>
      </c>
    </row>
    <row r="146" spans="18:25">
      <c r="R146" s="25">
        <v>5.81</v>
      </c>
      <c r="S146" s="26">
        <v>91.082066924263799</v>
      </c>
      <c r="T146" s="27">
        <v>0.895917560577142</v>
      </c>
      <c r="U146" s="28">
        <v>1.32865498838116</v>
      </c>
      <c r="V146" s="25">
        <v>1.1599999999999999</v>
      </c>
      <c r="W146" s="26">
        <v>45.814453372053897</v>
      </c>
      <c r="X146" s="27">
        <v>3.70276133184798</v>
      </c>
      <c r="Y146" s="28">
        <v>3.6790637936383801</v>
      </c>
    </row>
    <row r="147" spans="18:25">
      <c r="R147" s="25">
        <v>5.86</v>
      </c>
      <c r="S147" s="26">
        <v>91.512881962349795</v>
      </c>
      <c r="T147" s="27">
        <v>0.85305961572000899</v>
      </c>
      <c r="U147" s="28">
        <v>1.2738328080244801</v>
      </c>
      <c r="V147" s="25">
        <v>1.17</v>
      </c>
      <c r="W147" s="26">
        <v>45.508234879366796</v>
      </c>
      <c r="X147" s="27">
        <v>3.7085455906766298</v>
      </c>
      <c r="Y147" s="28">
        <v>3.6878154684925302</v>
      </c>
    </row>
    <row r="148" spans="18:25">
      <c r="R148" s="25">
        <v>5.91</v>
      </c>
      <c r="S148" s="26">
        <v>91.9393530386956</v>
      </c>
      <c r="T148" s="27">
        <v>0.81655544604374297</v>
      </c>
      <c r="U148" s="28">
        <v>1.2153324293189101</v>
      </c>
      <c r="V148" s="25">
        <v>1.18</v>
      </c>
      <c r="W148" s="26">
        <v>45.204073289518597</v>
      </c>
      <c r="X148" s="27">
        <v>3.71406664368003</v>
      </c>
      <c r="Y148" s="28">
        <v>3.6963168888970102</v>
      </c>
    </row>
    <row r="149" spans="18:25">
      <c r="R149" s="25">
        <v>5.96</v>
      </c>
      <c r="S149" s="26">
        <v>92.361547772175996</v>
      </c>
      <c r="T149" s="27">
        <v>0.77994139871627699</v>
      </c>
      <c r="U149" s="28">
        <v>1.1570471771508899</v>
      </c>
      <c r="V149" s="25">
        <v>1.19</v>
      </c>
      <c r="W149" s="26">
        <v>44.901954615241401</v>
      </c>
      <c r="X149" s="27">
        <v>3.7193278948561002</v>
      </c>
      <c r="Y149" s="28">
        <v>3.7045708416199101</v>
      </c>
    </row>
    <row r="150" spans="18:25">
      <c r="R150" s="25">
        <v>6.01</v>
      </c>
      <c r="S150" s="26">
        <v>92.779532382530704</v>
      </c>
      <c r="T150" s="27">
        <v>0.74322670687057002</v>
      </c>
      <c r="U150" s="28">
        <v>1.0989894996263001</v>
      </c>
      <c r="V150" s="25">
        <v>1.2</v>
      </c>
      <c r="W150" s="26">
        <v>44.601864967539697</v>
      </c>
      <c r="X150" s="27">
        <v>3.7243327113147102</v>
      </c>
      <c r="Y150" s="28">
        <v>3.7125799899123</v>
      </c>
    </row>
    <row r="151" spans="18:25">
      <c r="R151" s="25">
        <v>6.06</v>
      </c>
      <c r="S151" s="26">
        <v>93.193371691132796</v>
      </c>
      <c r="T151" s="27">
        <v>0.70642036717776302</v>
      </c>
      <c r="U151" s="28">
        <v>1.0411712004956799</v>
      </c>
      <c r="V151" s="25">
        <v>1.21</v>
      </c>
      <c r="W151" s="26">
        <v>44.303790557835299</v>
      </c>
      <c r="X151" s="27">
        <v>3.7290844289482998</v>
      </c>
      <c r="Y151" s="28">
        <v>3.7203470136212502</v>
      </c>
    </row>
    <row r="152" spans="18:25">
      <c r="R152" s="25">
        <v>6.11</v>
      </c>
      <c r="S152" s="26">
        <v>93.603129143748404</v>
      </c>
      <c r="T152" s="27">
        <v>0.67256963050858998</v>
      </c>
      <c r="U152" s="28">
        <v>0.98783390125399795</v>
      </c>
      <c r="V152" s="25">
        <v>1.22</v>
      </c>
      <c r="W152" s="26">
        <v>44.0077176947566</v>
      </c>
      <c r="X152" s="27">
        <v>3.7335863512374798</v>
      </c>
      <c r="Y152" s="28">
        <v>3.7278745684365302</v>
      </c>
    </row>
    <row r="153" spans="18:25">
      <c r="R153" s="25">
        <v>6.16</v>
      </c>
      <c r="S153" s="26">
        <v>94.011576393670111</v>
      </c>
      <c r="T153" s="27">
        <v>0.638522256326857</v>
      </c>
      <c r="U153" s="28">
        <v>0.93915862104759795</v>
      </c>
      <c r="V153" s="25">
        <v>1.23</v>
      </c>
      <c r="W153" s="26">
        <v>43.713632779299601</v>
      </c>
      <c r="X153" s="27">
        <v>3.7378417423685502</v>
      </c>
      <c r="Y153" s="28">
        <v>3.7351652918387002</v>
      </c>
    </row>
    <row r="154" spans="18:25">
      <c r="R154" s="25">
        <v>6.21</v>
      </c>
      <c r="S154" s="26">
        <v>94.418968464118208</v>
      </c>
      <c r="T154" s="27">
        <v>0.60675968942915903</v>
      </c>
      <c r="U154" s="28">
        <v>0.87952421817659698</v>
      </c>
      <c r="V154" s="25">
        <v>1.24</v>
      </c>
      <c r="W154" s="26">
        <v>43.421522307611596</v>
      </c>
      <c r="X154" s="27">
        <v>3.7418538120090901</v>
      </c>
      <c r="Y154" s="28">
        <v>3.74222179850655</v>
      </c>
    </row>
    <row r="155" spans="18:25">
      <c r="R155" s="25">
        <v>6.26</v>
      </c>
      <c r="S155" s="26">
        <v>94.8217027125161</v>
      </c>
      <c r="T155" s="27">
        <v>0.57854904363013904</v>
      </c>
      <c r="U155" s="28">
        <v>0.81718715113929796</v>
      </c>
      <c r="V155" s="25">
        <v>1.25</v>
      </c>
      <c r="W155" s="26">
        <v>43.131372870994397</v>
      </c>
      <c r="X155" s="27">
        <v>3.7456257538022002</v>
      </c>
      <c r="Y155" s="28">
        <v>3.74904667579086</v>
      </c>
    </row>
    <row r="156" spans="18:25">
      <c r="R156" s="25">
        <v>6.31</v>
      </c>
      <c r="S156" s="26">
        <v>95.219834094759008</v>
      </c>
      <c r="T156" s="27">
        <v>0.54898431118356505</v>
      </c>
      <c r="U156" s="28">
        <v>0.75581245389233498</v>
      </c>
      <c r="V156" s="25">
        <v>1.26</v>
      </c>
      <c r="W156" s="26">
        <v>42.843171158878903</v>
      </c>
      <c r="X156" s="27">
        <v>3.7491607486539502</v>
      </c>
      <c r="Y156" s="28">
        <v>3.7553825918057302</v>
      </c>
    </row>
    <row r="157" spans="18:25">
      <c r="R157" s="25">
        <v>6.36</v>
      </c>
      <c r="S157" s="26">
        <v>95.611743181756609</v>
      </c>
      <c r="T157" s="27">
        <v>0.51807808695795199</v>
      </c>
      <c r="U157" s="28">
        <v>0.69540599052605501</v>
      </c>
      <c r="V157" s="25">
        <v>1.27</v>
      </c>
      <c r="W157" s="26">
        <v>42.556903949368504</v>
      </c>
      <c r="X157" s="27">
        <v>3.7524619295850399</v>
      </c>
      <c r="Y157" s="28">
        <v>3.7614751705708702</v>
      </c>
    </row>
    <row r="158" spans="18:25">
      <c r="R158" s="25">
        <v>6.41</v>
      </c>
      <c r="S158" s="26">
        <v>95.998636276348805</v>
      </c>
      <c r="T158" s="27">
        <v>0.484169597542361</v>
      </c>
      <c r="U158" s="28">
        <v>0.63764650687688795</v>
      </c>
      <c r="V158" s="25">
        <v>1.28</v>
      </c>
      <c r="W158" s="26">
        <v>42.272558117662697</v>
      </c>
      <c r="X158" s="27">
        <v>3.7555323997411501</v>
      </c>
      <c r="Y158" s="28">
        <v>3.76734582712632</v>
      </c>
    </row>
    <row r="159" spans="18:25">
      <c r="R159" s="25">
        <v>6.46</v>
      </c>
      <c r="S159" s="26">
        <v>96.380732996404802</v>
      </c>
      <c r="T159" s="27">
        <v>0.44842478275374198</v>
      </c>
      <c r="U159" s="28">
        <v>0.58411891046877795</v>
      </c>
      <c r="V159" s="25">
        <v>1.29</v>
      </c>
      <c r="W159" s="26">
        <v>41.990120624807396</v>
      </c>
      <c r="X159" s="27">
        <v>3.7583752275321598</v>
      </c>
      <c r="Y159" s="28">
        <v>3.7729971042623802</v>
      </c>
    </row>
    <row r="160" spans="18:25">
      <c r="R160" s="25">
        <v>6.51</v>
      </c>
      <c r="S160" s="26">
        <v>96.757880890791199</v>
      </c>
      <c r="T160" s="27">
        <v>0.41102392196097398</v>
      </c>
      <c r="U160" s="28">
        <v>0.532405686803616</v>
      </c>
      <c r="V160" s="25">
        <v>1.3</v>
      </c>
      <c r="W160" s="26">
        <v>41.709578525025201</v>
      </c>
      <c r="X160" s="27">
        <v>3.7609934530617899</v>
      </c>
      <c r="Y160" s="28">
        <v>3.7784315294822401</v>
      </c>
    </row>
    <row r="161" spans="18:25">
      <c r="R161" s="25">
        <v>6.56</v>
      </c>
      <c r="S161" s="26">
        <v>97.131509648140906</v>
      </c>
      <c r="T161" s="27">
        <v>0.37177613228702699</v>
      </c>
      <c r="U161" s="28">
        <v>0.481512444297927</v>
      </c>
      <c r="V161" s="25">
        <v>1.31</v>
      </c>
      <c r="W161" s="26">
        <v>41.430918966521403</v>
      </c>
      <c r="X161" s="27">
        <v>3.7633900805484299</v>
      </c>
      <c r="Y161" s="28">
        <v>3.7836515760052798</v>
      </c>
    </row>
    <row r="162" spans="18:25">
      <c r="R162" s="25">
        <v>6.61</v>
      </c>
      <c r="S162" s="26">
        <v>97.501065931846398</v>
      </c>
      <c r="T162" s="27">
        <v>0.33207353527009398</v>
      </c>
      <c r="U162" s="28">
        <v>0.42975608091599998</v>
      </c>
      <c r="V162" s="25">
        <v>1.32</v>
      </c>
      <c r="W162" s="26">
        <v>41.154129182755597</v>
      </c>
      <c r="X162" s="27">
        <v>3.7655680708904602</v>
      </c>
      <c r="Y162" s="28">
        <v>3.78865970935421</v>
      </c>
    </row>
    <row r="163" spans="18:25">
      <c r="R163" s="25">
        <v>6.66</v>
      </c>
      <c r="S163" s="26">
        <v>97.866503677957496</v>
      </c>
      <c r="T163" s="27">
        <v>0.291326109365453</v>
      </c>
      <c r="U163" s="28">
        <v>0.37537580979827301</v>
      </c>
      <c r="V163" s="25">
        <v>1.33</v>
      </c>
      <c r="W163" s="26">
        <v>40.879196500430297</v>
      </c>
      <c r="X163" s="27">
        <v>3.7675303815863401</v>
      </c>
      <c r="Y163" s="28">
        <v>3.7934583683242198</v>
      </c>
    </row>
    <row r="164" spans="18:25">
      <c r="R164" s="25">
        <v>6.71</v>
      </c>
      <c r="S164" s="26">
        <v>98.229048471138299</v>
      </c>
      <c r="T164" s="27">
        <v>0.24945202399028199</v>
      </c>
      <c r="U164" s="28">
        <v>0.32205190582875698</v>
      </c>
      <c r="V164" s="25">
        <v>1.34</v>
      </c>
      <c r="W164" s="26">
        <v>40.606108331120602</v>
      </c>
      <c r="X164" s="27">
        <v>3.7692799272506998</v>
      </c>
      <c r="Y164" s="28">
        <v>3.7980499721960301</v>
      </c>
    </row>
    <row r="165" spans="18:25">
      <c r="R165" s="25">
        <v>6.76</v>
      </c>
      <c r="S165" s="26">
        <v>98.588747778853005</v>
      </c>
      <c r="T165" s="27">
        <v>0.2076418330897</v>
      </c>
      <c r="U165" s="28">
        <v>0.26861533779172198</v>
      </c>
      <c r="V165" s="25">
        <v>1.35</v>
      </c>
      <c r="W165" s="26">
        <v>40.334852174336199</v>
      </c>
      <c r="X165" s="27">
        <v>3.7708195931396902</v>
      </c>
      <c r="Y165" s="28">
        <v>3.8024369171550498</v>
      </c>
    </row>
    <row r="166" spans="18:25">
      <c r="R166" s="25">
        <v>6.81</v>
      </c>
      <c r="S166" s="26">
        <v>98.945647893833396</v>
      </c>
      <c r="T166" s="27">
        <v>0.16590882299095699</v>
      </c>
      <c r="U166" s="28">
        <v>0.21507372463363</v>
      </c>
      <c r="V166" s="25">
        <v>1.36</v>
      </c>
      <c r="W166" s="26">
        <v>40.0654156195449</v>
      </c>
      <c r="X166" s="27">
        <v>3.77215223762206</v>
      </c>
      <c r="Y166" s="28">
        <v>3.8066215757798201</v>
      </c>
    </row>
    <row r="167" spans="18:25">
      <c r="R167" s="25">
        <v>6.86</v>
      </c>
      <c r="S167" s="26">
        <v>99.299794042651897</v>
      </c>
      <c r="T167" s="27">
        <v>0.124324149428179</v>
      </c>
      <c r="U167" s="28">
        <v>0.16143441010760801</v>
      </c>
      <c r="V167" s="25">
        <v>1.37</v>
      </c>
      <c r="W167" s="26">
        <v>39.797786340131204</v>
      </c>
      <c r="X167" s="27">
        <v>3.7732806876264902</v>
      </c>
      <c r="Y167" s="28">
        <v>3.8106063186761201</v>
      </c>
    </row>
    <row r="168" spans="18:25">
      <c r="R168" s="25">
        <v>6.91</v>
      </c>
      <c r="S168" s="26">
        <v>99.651230383792793</v>
      </c>
      <c r="T168" s="27">
        <v>8.2936287783452703E-2</v>
      </c>
      <c r="U168" s="28">
        <v>0.10770446878939401</v>
      </c>
      <c r="V168" s="25">
        <v>1.38</v>
      </c>
      <c r="W168" s="26">
        <v>39.531952096749599</v>
      </c>
      <c r="X168" s="27">
        <v>3.77420773362104</v>
      </c>
      <c r="Y168" s="28">
        <v>3.8143934639255601</v>
      </c>
    </row>
    <row r="169" spans="18:25">
      <c r="R169" s="25">
        <v>6.96</v>
      </c>
      <c r="S169" s="26">
        <v>100</v>
      </c>
      <c r="T169" s="27">
        <v>4.1489954706608302E-2</v>
      </c>
      <c r="U169" s="28">
        <v>5.3905681873567299E-2</v>
      </c>
      <c r="V169" s="25">
        <v>1.39</v>
      </c>
      <c r="W169" s="26">
        <v>39.267900737270601</v>
      </c>
      <c r="X169" s="27">
        <v>3.77493613209406</v>
      </c>
      <c r="Y169" s="28">
        <v>3.8179853173578402</v>
      </c>
    </row>
    <row r="170" spans="18:25">
      <c r="R170" s="25"/>
      <c r="S170" s="26"/>
      <c r="T170" s="27"/>
      <c r="U170" s="28"/>
      <c r="V170" s="25">
        <v>1.4</v>
      </c>
      <c r="W170" s="26">
        <v>39.005620188424501</v>
      </c>
      <c r="X170" s="27">
        <v>3.7754686306724499</v>
      </c>
      <c r="Y170" s="28">
        <v>3.8213841687465</v>
      </c>
    </row>
    <row r="171" spans="18:25">
      <c r="R171" s="25"/>
      <c r="S171" s="26"/>
      <c r="T171" s="27"/>
      <c r="U171" s="28"/>
      <c r="V171" s="25">
        <v>1.41</v>
      </c>
      <c r="W171" s="26">
        <v>38.745098464806098</v>
      </c>
      <c r="X171" s="27">
        <v>3.77580794160653</v>
      </c>
      <c r="Y171" s="28">
        <v>3.82459228231949</v>
      </c>
    </row>
    <row r="172" spans="18:25">
      <c r="R172" s="25"/>
      <c r="S172" s="26"/>
      <c r="T172" s="27"/>
      <c r="U172" s="28"/>
      <c r="V172" s="25">
        <v>1.42</v>
      </c>
      <c r="W172" s="26">
        <v>38.486323662880004</v>
      </c>
      <c r="X172" s="27">
        <v>3.7759567483150702</v>
      </c>
      <c r="Y172" s="28">
        <v>3.82761190226958</v>
      </c>
    </row>
    <row r="173" spans="18:25">
      <c r="R173" s="25"/>
      <c r="S173" s="26"/>
      <c r="T173" s="27"/>
      <c r="U173" s="28"/>
      <c r="V173" s="25">
        <v>1.43</v>
      </c>
      <c r="W173" s="26">
        <v>38.229283960451099</v>
      </c>
      <c r="X173" s="27">
        <v>3.7759177058764899</v>
      </c>
      <c r="Y173" s="28">
        <v>3.8304452556781401</v>
      </c>
    </row>
    <row r="174" spans="18:25">
      <c r="R174" s="25"/>
      <c r="S174" s="26"/>
      <c r="T174" s="27"/>
      <c r="U174" s="28"/>
      <c r="V174" s="25">
        <v>1.44</v>
      </c>
      <c r="W174" s="26">
        <v>37.973967617539898</v>
      </c>
      <c r="X174" s="27">
        <v>3.77569344292557</v>
      </c>
      <c r="Y174" s="28">
        <v>3.8330945549373099</v>
      </c>
    </row>
    <row r="175" spans="18:25">
      <c r="R175" s="25"/>
      <c r="S175" s="26"/>
      <c r="T175" s="27"/>
      <c r="U175" s="28"/>
      <c r="V175" s="25">
        <v>1.45</v>
      </c>
      <c r="W175" s="26">
        <v>37.720362975046001</v>
      </c>
      <c r="X175" s="27">
        <v>3.77528656133804</v>
      </c>
      <c r="Y175" s="28">
        <v>3.8355619811341302</v>
      </c>
    </row>
    <row r="176" spans="18:25">
      <c r="R176" s="25"/>
      <c r="S176" s="26"/>
      <c r="T176" s="27"/>
      <c r="U176" s="28"/>
      <c r="V176" s="25">
        <v>1.46</v>
      </c>
      <c r="W176" s="26">
        <v>37.468458455627903</v>
      </c>
      <c r="X176" s="27">
        <v>3.7746996222801501</v>
      </c>
      <c r="Y176" s="28">
        <v>3.8378496960078099</v>
      </c>
    </row>
    <row r="177" spans="18:25">
      <c r="R177" s="25"/>
      <c r="S177" s="26"/>
      <c r="T177" s="27"/>
      <c r="U177" s="28"/>
      <c r="V177" s="25">
        <v>1.47</v>
      </c>
      <c r="W177" s="26">
        <v>37.218242579444997</v>
      </c>
      <c r="X177" s="27">
        <v>3.77393519674761</v>
      </c>
      <c r="Y177" s="28">
        <v>3.8399598250721598</v>
      </c>
    </row>
    <row r="178" spans="18:25">
      <c r="R178" s="25"/>
      <c r="S178" s="26"/>
      <c r="T178" s="27"/>
      <c r="U178" s="28"/>
      <c r="V178" s="25">
        <v>1.48</v>
      </c>
      <c r="W178" s="26">
        <v>36.969703923591403</v>
      </c>
      <c r="X178" s="27">
        <v>3.77299574784915</v>
      </c>
      <c r="Y178" s="28">
        <v>3.8418944962567099</v>
      </c>
    </row>
    <row r="179" spans="18:25">
      <c r="R179" s="25"/>
      <c r="S179" s="26"/>
      <c r="T179" s="27"/>
      <c r="U179" s="28"/>
      <c r="V179" s="25">
        <v>1.49</v>
      </c>
      <c r="W179" s="26">
        <v>36.722831145502695</v>
      </c>
      <c r="X179" s="27">
        <v>3.77188378835893</v>
      </c>
      <c r="Y179" s="28">
        <v>3.8450358546039101</v>
      </c>
    </row>
    <row r="180" spans="18:25">
      <c r="R180" s="25"/>
      <c r="S180" s="26"/>
      <c r="T180" s="27"/>
      <c r="U180" s="28"/>
      <c r="V180" s="25">
        <v>1.5</v>
      </c>
      <c r="W180" s="26">
        <v>36.477612984564502</v>
      </c>
      <c r="X180" s="27">
        <v>3.7706017943279901</v>
      </c>
      <c r="Y180" s="28">
        <v>3.84824520658379</v>
      </c>
    </row>
    <row r="181" spans="18:25">
      <c r="R181" s="25"/>
      <c r="S181" s="26"/>
      <c r="T181" s="27"/>
      <c r="U181" s="28"/>
      <c r="V181" s="25">
        <v>1.51</v>
      </c>
      <c r="W181" s="26">
        <v>36.234038259704299</v>
      </c>
      <c r="X181" s="27">
        <v>3.76915220976958</v>
      </c>
      <c r="Y181" s="28">
        <v>3.8512874928232401</v>
      </c>
    </row>
    <row r="182" spans="18:25">
      <c r="R182" s="25"/>
      <c r="S182" s="26"/>
      <c r="T182" s="27"/>
      <c r="U182" s="28"/>
      <c r="V182" s="25">
        <v>1.52</v>
      </c>
      <c r="W182" s="26">
        <v>35.992095867386098</v>
      </c>
      <c r="X182" s="27">
        <v>3.7675374546030902</v>
      </c>
      <c r="Y182" s="28">
        <v>3.8541645327177898</v>
      </c>
    </row>
    <row r="183" spans="18:25">
      <c r="R183" s="25"/>
      <c r="S183" s="26"/>
      <c r="T183" s="27"/>
      <c r="U183" s="28"/>
      <c r="V183" s="25">
        <v>1.53</v>
      </c>
      <c r="W183" s="26">
        <v>35.751774775892599</v>
      </c>
      <c r="X183" s="27">
        <v>3.7657599087100802</v>
      </c>
      <c r="Y183" s="28">
        <v>3.8568781375792498</v>
      </c>
    </row>
    <row r="184" spans="18:25">
      <c r="R184" s="25"/>
      <c r="S184" s="26"/>
      <c r="T184" s="27"/>
      <c r="U184" s="28"/>
      <c r="V184" s="25">
        <v>1.54</v>
      </c>
      <c r="W184" s="26">
        <v>35.513064030855702</v>
      </c>
      <c r="X184" s="27">
        <v>3.7638219336495</v>
      </c>
      <c r="Y184" s="28">
        <v>3.8594300690944898</v>
      </c>
    </row>
    <row r="185" spans="18:25">
      <c r="R185" s="25"/>
      <c r="S185" s="26"/>
      <c r="T185" s="27"/>
      <c r="U185" s="28"/>
      <c r="V185" s="25">
        <v>1.55</v>
      </c>
      <c r="W185" s="26">
        <v>35.275952759196102</v>
      </c>
      <c r="X185" s="27">
        <v>3.7617258842074399</v>
      </c>
      <c r="Y185" s="28">
        <v>3.8618220853040501</v>
      </c>
    </row>
    <row r="186" spans="18:25">
      <c r="R186" s="25"/>
      <c r="S186" s="26"/>
      <c r="T186" s="27"/>
      <c r="U186" s="28"/>
      <c r="V186" s="25">
        <v>1.56</v>
      </c>
      <c r="W186" s="26">
        <v>35.0404301868275</v>
      </c>
      <c r="X186" s="27">
        <v>3.7594741091766899</v>
      </c>
      <c r="Y186" s="28">
        <v>3.8640559046387</v>
      </c>
    </row>
    <row r="187" spans="18:25">
      <c r="R187" s="25"/>
      <c r="S187" s="26"/>
      <c r="T187" s="27"/>
      <c r="U187" s="28"/>
      <c r="V187" s="25">
        <v>1.57</v>
      </c>
      <c r="W187" s="26">
        <v>34.806485564321598</v>
      </c>
      <c r="X187" s="27">
        <v>3.7570688847539699</v>
      </c>
      <c r="Y187" s="28">
        <v>3.86613327978564</v>
      </c>
    </row>
    <row r="188" spans="18:25">
      <c r="R188" s="25"/>
      <c r="S188" s="26"/>
      <c r="T188" s="27"/>
      <c r="U188" s="28"/>
      <c r="V188" s="25">
        <v>1.58</v>
      </c>
      <c r="W188" s="26">
        <v>34.5741082369452</v>
      </c>
      <c r="X188" s="27">
        <v>3.7545123678910199</v>
      </c>
      <c r="Y188" s="28">
        <v>3.8680559294657901</v>
      </c>
    </row>
    <row r="189" spans="18:25">
      <c r="R189" s="25"/>
      <c r="S189" s="26"/>
      <c r="T189" s="27"/>
      <c r="U189" s="28"/>
      <c r="V189" s="25">
        <v>1.59</v>
      </c>
      <c r="W189" s="26">
        <v>34.343287635742996</v>
      </c>
      <c r="X189" s="27">
        <v>3.75180686461198</v>
      </c>
      <c r="Y189" s="28">
        <v>3.8698255512338502</v>
      </c>
    </row>
    <row r="190" spans="18:25">
      <c r="R190" s="25"/>
      <c r="S190" s="26"/>
      <c r="T190" s="27"/>
      <c r="U190" s="28"/>
      <c r="V190" s="25">
        <v>1.6</v>
      </c>
      <c r="W190" s="26">
        <v>34.114013251189704</v>
      </c>
      <c r="X190" s="27">
        <v>3.74895460577503</v>
      </c>
      <c r="Y190" s="28">
        <v>3.87144382791171</v>
      </c>
    </row>
    <row r="191" spans="18:25">
      <c r="R191" s="25"/>
      <c r="S191" s="26"/>
      <c r="T191" s="27"/>
      <c r="U191" s="28"/>
      <c r="V191" s="25">
        <v>1.61</v>
      </c>
      <c r="W191" s="26">
        <v>33.886274643437496</v>
      </c>
      <c r="X191" s="27">
        <v>3.7459577698891602</v>
      </c>
      <c r="Y191" s="28">
        <v>3.8729124396974002</v>
      </c>
    </row>
    <row r="192" spans="18:25">
      <c r="R192" s="25"/>
      <c r="S192" s="26"/>
      <c r="T192" s="27"/>
      <c r="U192" s="28"/>
      <c r="V192" s="25">
        <v>1.62</v>
      </c>
      <c r="W192" s="26">
        <v>33.660061447406001</v>
      </c>
      <c r="X192" s="27">
        <v>3.7428185371442799</v>
      </c>
      <c r="Y192" s="28">
        <v>3.8742330698445899</v>
      </c>
    </row>
    <row r="193" spans="18:25">
      <c r="R193" s="25"/>
      <c r="S193" s="26"/>
      <c r="T193" s="27"/>
      <c r="U193" s="28"/>
      <c r="V193" s="25">
        <v>1.63</v>
      </c>
      <c r="W193" s="26">
        <v>33.435363368427701</v>
      </c>
      <c r="X193" s="27">
        <v>3.7395390553710599</v>
      </c>
      <c r="Y193" s="28">
        <v>3.8754073478449902</v>
      </c>
    </row>
    <row r="194" spans="18:25">
      <c r="R194" s="25"/>
      <c r="S194" s="26"/>
      <c r="T194" s="27"/>
      <c r="U194" s="28"/>
      <c r="V194" s="25">
        <v>1.64</v>
      </c>
      <c r="W194" s="26">
        <v>33.212170203239403</v>
      </c>
      <c r="X194" s="27">
        <v>3.7361214712658199</v>
      </c>
      <c r="Y194" s="28">
        <v>3.8764368855028701</v>
      </c>
    </row>
    <row r="195" spans="18:25">
      <c r="R195" s="25"/>
      <c r="S195" s="26"/>
      <c r="T195" s="27"/>
      <c r="U195" s="28"/>
      <c r="V195" s="25">
        <v>1.65</v>
      </c>
      <c r="W195" s="26">
        <v>32.990471802860796</v>
      </c>
      <c r="X195" s="27">
        <v>3.7325678941347902</v>
      </c>
      <c r="Y195" s="28">
        <v>3.87732329619244</v>
      </c>
    </row>
    <row r="196" spans="18:25">
      <c r="R196" s="25"/>
      <c r="S196" s="26"/>
      <c r="T196" s="27"/>
      <c r="U196" s="28"/>
      <c r="V196" s="25">
        <v>1.66</v>
      </c>
      <c r="W196" s="26">
        <v>32.770258073578304</v>
      </c>
      <c r="X196" s="27">
        <v>3.7288803977431</v>
      </c>
      <c r="Y196" s="28">
        <v>3.8780682042181498</v>
      </c>
    </row>
    <row r="197" spans="18:25">
      <c r="R197" s="25"/>
      <c r="S197" s="26"/>
      <c r="T197" s="27"/>
      <c r="U197" s="28"/>
      <c r="V197" s="25">
        <v>1.67</v>
      </c>
      <c r="W197" s="26">
        <v>32.5515190300965</v>
      </c>
      <c r="X197" s="27">
        <v>3.72506107399931</v>
      </c>
      <c r="Y197" s="28">
        <v>3.87867316581865</v>
      </c>
    </row>
    <row r="198" spans="18:25">
      <c r="R198" s="25"/>
      <c r="S198" s="26"/>
      <c r="T198" s="27"/>
      <c r="U198" s="28"/>
      <c r="V198" s="25">
        <v>1.68</v>
      </c>
      <c r="W198" s="26">
        <v>32.334244712354199</v>
      </c>
      <c r="X198" s="27">
        <v>3.7211118120438602</v>
      </c>
      <c r="Y198" s="28">
        <v>3.8791397717611402</v>
      </c>
    </row>
    <row r="199" spans="18:25">
      <c r="R199" s="25"/>
      <c r="S199" s="26"/>
      <c r="T199" s="27"/>
      <c r="U199" s="28"/>
      <c r="V199" s="25">
        <v>1.69</v>
      </c>
      <c r="W199" s="26">
        <v>32.118425245106501</v>
      </c>
      <c r="X199" s="27">
        <v>3.7170346879356302</v>
      </c>
      <c r="Y199" s="28">
        <v>3.8794695827977601</v>
      </c>
    </row>
    <row r="200" spans="18:25">
      <c r="R200" s="25"/>
      <c r="S200" s="26"/>
      <c r="T200" s="27"/>
      <c r="U200" s="28"/>
      <c r="V200" s="25">
        <v>1.7</v>
      </c>
      <c r="W200" s="26">
        <v>31.9040508203238</v>
      </c>
      <c r="X200" s="27">
        <v>3.7128317095113199</v>
      </c>
      <c r="Y200" s="28">
        <v>3.8796641464182402</v>
      </c>
    </row>
    <row r="201" spans="18:25">
      <c r="R201" s="25"/>
      <c r="S201" s="26"/>
      <c r="T201" s="27"/>
      <c r="U201" s="28"/>
      <c r="V201" s="25">
        <v>1.71</v>
      </c>
      <c r="W201" s="26">
        <v>31.6911116966272</v>
      </c>
      <c r="X201" s="27">
        <v>3.7085048449409102</v>
      </c>
      <c r="Y201" s="28">
        <v>3.8797250149198002</v>
      </c>
    </row>
    <row r="202" spans="18:25">
      <c r="R202" s="25"/>
      <c r="S202" s="26"/>
      <c r="T202" s="27"/>
      <c r="U202" s="28"/>
      <c r="V202" s="25">
        <v>1.72</v>
      </c>
      <c r="W202" s="26">
        <v>31.479598199147901</v>
      </c>
      <c r="X202" s="27">
        <v>3.7040560414750998</v>
      </c>
      <c r="Y202" s="28">
        <v>3.8796537002996399</v>
      </c>
    </row>
    <row r="203" spans="18:25">
      <c r="R203" s="25"/>
      <c r="S203" s="26"/>
      <c r="T203" s="27"/>
      <c r="U203" s="28"/>
      <c r="V203" s="25">
        <v>1.73</v>
      </c>
      <c r="W203" s="26">
        <v>31.269500743779901</v>
      </c>
      <c r="X203" s="27">
        <v>3.69948725047841</v>
      </c>
      <c r="Y203" s="28">
        <v>3.8794516925168701</v>
      </c>
    </row>
    <row r="204" spans="18:25">
      <c r="R204" s="25"/>
      <c r="S204" s="26"/>
      <c r="T204" s="27"/>
      <c r="U204" s="28"/>
      <c r="V204" s="25">
        <v>1.74</v>
      </c>
      <c r="W204" s="26">
        <v>31.060809778953303</v>
      </c>
      <c r="X204" s="27">
        <v>3.6948003699827998</v>
      </c>
      <c r="Y204" s="28">
        <v>3.8791204976450699</v>
      </c>
    </row>
    <row r="205" spans="18:25">
      <c r="R205" s="25"/>
      <c r="S205" s="26"/>
      <c r="T205" s="27"/>
      <c r="U205" s="28"/>
      <c r="V205" s="25">
        <v>1.75</v>
      </c>
      <c r="W205" s="26">
        <v>30.853515844609198</v>
      </c>
      <c r="X205" s="27">
        <v>3.6899972932985001</v>
      </c>
      <c r="Y205" s="28">
        <v>3.8786615802245201</v>
      </c>
    </row>
    <row r="206" spans="18:25">
      <c r="R206" s="25"/>
      <c r="S206" s="26"/>
      <c r="T206" s="27"/>
      <c r="U206" s="28"/>
      <c r="V206" s="25">
        <v>1.76</v>
      </c>
      <c r="W206" s="26">
        <v>30.647609518994599</v>
      </c>
      <c r="X206" s="27">
        <v>3.6850798789239998</v>
      </c>
      <c r="Y206" s="28">
        <v>3.87807642052281</v>
      </c>
    </row>
    <row r="207" spans="18:25">
      <c r="R207" s="25"/>
      <c r="S207" s="26"/>
      <c r="T207" s="27"/>
      <c r="U207" s="28"/>
      <c r="V207" s="25">
        <v>1.77</v>
      </c>
      <c r="W207" s="26">
        <v>30.443081456371001</v>
      </c>
      <c r="X207" s="27">
        <v>3.6800499780844298</v>
      </c>
      <c r="Y207" s="28">
        <v>3.8770042826440898</v>
      </c>
    </row>
    <row r="208" spans="18:25">
      <c r="R208" s="25"/>
      <c r="S208" s="26"/>
      <c r="T208" s="27"/>
      <c r="U208" s="28"/>
      <c r="V208" s="25">
        <v>1.78</v>
      </c>
      <c r="W208" s="26">
        <v>30.239922374611201</v>
      </c>
      <c r="X208" s="27">
        <v>3.6749093400814199</v>
      </c>
      <c r="Y208" s="28">
        <v>3.8750217142354102</v>
      </c>
    </row>
    <row r="209" spans="18:25">
      <c r="R209" s="25"/>
      <c r="S209" s="26"/>
      <c r="T209" s="27"/>
      <c r="U209" s="28"/>
      <c r="V209" s="25">
        <v>1.79</v>
      </c>
      <c r="W209" s="26">
        <v>30.038123054681698</v>
      </c>
      <c r="X209" s="27">
        <v>3.6696598038352399</v>
      </c>
      <c r="Y209" s="28">
        <v>3.8729147643347801</v>
      </c>
    </row>
    <row r="210" spans="18:25">
      <c r="R210" s="25"/>
      <c r="S210" s="26"/>
      <c r="T210" s="27"/>
      <c r="U210" s="28"/>
      <c r="V210" s="25">
        <v>1.8</v>
      </c>
      <c r="W210" s="26">
        <v>29.837674340125297</v>
      </c>
      <c r="X210" s="27">
        <v>3.6643031636585599</v>
      </c>
      <c r="Y210" s="28">
        <v>3.8706850177547998</v>
      </c>
    </row>
    <row r="211" spans="18:25">
      <c r="R211" s="25"/>
      <c r="S211" s="26"/>
      <c r="T211" s="27"/>
      <c r="U211" s="28"/>
      <c r="V211" s="25">
        <v>1.81</v>
      </c>
      <c r="W211" s="26">
        <v>29.6385671433605</v>
      </c>
      <c r="X211" s="27">
        <v>3.65884118955073</v>
      </c>
      <c r="Y211" s="28">
        <v>3.8683340468299199</v>
      </c>
    </row>
    <row r="212" spans="18:25">
      <c r="R212" s="25"/>
      <c r="S212" s="26"/>
      <c r="T212" s="27"/>
      <c r="U212" s="28"/>
      <c r="V212" s="25">
        <v>1.82</v>
      </c>
      <c r="W212" s="26">
        <v>29.4407924482372</v>
      </c>
      <c r="X212" s="27">
        <v>3.6532756353950999</v>
      </c>
      <c r="Y212" s="28">
        <v>3.8658633937879401</v>
      </c>
    </row>
    <row r="213" spans="18:25">
      <c r="R213" s="25"/>
      <c r="S213" s="26"/>
      <c r="T213" s="27"/>
      <c r="U213" s="28"/>
      <c r="V213" s="25">
        <v>1.83</v>
      </c>
      <c r="W213" s="26">
        <v>29.2443412823168</v>
      </c>
      <c r="X213" s="27">
        <v>3.64760821900899</v>
      </c>
      <c r="Y213" s="28">
        <v>3.86327460767109</v>
      </c>
    </row>
    <row r="214" spans="18:25">
      <c r="R214" s="25"/>
      <c r="S214" s="26"/>
      <c r="T214" s="27"/>
      <c r="U214" s="28"/>
      <c r="V214" s="25">
        <v>1.84</v>
      </c>
      <c r="W214" s="26">
        <v>29.049204733685201</v>
      </c>
      <c r="X214" s="27">
        <v>3.6418406481445702</v>
      </c>
      <c r="Y214" s="28">
        <v>3.8605692240364902</v>
      </c>
    </row>
    <row r="215" spans="18:25">
      <c r="R215" s="25"/>
      <c r="S215" s="26"/>
      <c r="T215" s="27"/>
      <c r="U215" s="28"/>
      <c r="V215" s="25">
        <v>1.85</v>
      </c>
      <c r="W215" s="26">
        <v>28.855373955997699</v>
      </c>
      <c r="X215" s="27">
        <v>3.6359746119396901</v>
      </c>
      <c r="Y215" s="28">
        <v>3.8577487595219799</v>
      </c>
    </row>
    <row r="216" spans="18:25">
      <c r="R216" s="25"/>
      <c r="S216" s="26"/>
      <c r="T216" s="27"/>
      <c r="U216" s="28"/>
      <c r="V216" s="25">
        <v>1.86</v>
      </c>
      <c r="W216" s="26">
        <v>28.662840162987802</v>
      </c>
      <c r="X216" s="27">
        <v>3.6300117811728199</v>
      </c>
      <c r="Y216" s="28">
        <v>3.8548147189833801</v>
      </c>
    </row>
    <row r="217" spans="18:25">
      <c r="R217" s="25"/>
      <c r="S217" s="26"/>
      <c r="T217" s="27"/>
      <c r="U217" s="28"/>
      <c r="V217" s="25">
        <v>1.87</v>
      </c>
      <c r="W217" s="26">
        <v>28.471594627981801</v>
      </c>
      <c r="X217" s="27">
        <v>3.62395380847616</v>
      </c>
      <c r="Y217" s="28">
        <v>3.8517686103020798</v>
      </c>
    </row>
    <row r="218" spans="18:25">
      <c r="R218" s="25"/>
      <c r="S218" s="26"/>
      <c r="T218" s="27"/>
      <c r="U218" s="28"/>
      <c r="V218" s="25">
        <v>1.88</v>
      </c>
      <c r="W218" s="26">
        <v>28.281628683413501</v>
      </c>
      <c r="X218" s="27">
        <v>3.6178022826312901</v>
      </c>
      <c r="Y218" s="28">
        <v>3.8486119062049502</v>
      </c>
    </row>
    <row r="219" spans="18:25">
      <c r="R219" s="25"/>
      <c r="S219" s="26"/>
      <c r="T219" s="27"/>
      <c r="U219" s="28"/>
      <c r="V219" s="25">
        <v>1.89</v>
      </c>
      <c r="W219" s="26">
        <v>28.092933720338397</v>
      </c>
      <c r="X219" s="27">
        <v>3.6115588348619099</v>
      </c>
      <c r="Y219" s="28">
        <v>3.8453460681642002</v>
      </c>
    </row>
    <row r="220" spans="18:25">
      <c r="R220" s="25"/>
      <c r="S220" s="26"/>
      <c r="T220" s="27"/>
      <c r="U220" s="28"/>
      <c r="V220" s="25">
        <v>1.9</v>
      </c>
      <c r="W220" s="26">
        <v>27.905501212883799</v>
      </c>
      <c r="X220" s="27">
        <v>3.6052250802194798</v>
      </c>
      <c r="Y220" s="28">
        <v>3.84197252374915</v>
      </c>
    </row>
    <row r="221" spans="18:25">
      <c r="R221" s="25"/>
      <c r="S221" s="26"/>
      <c r="T221" s="27"/>
      <c r="U221" s="28"/>
      <c r="V221" s="25">
        <v>1.91</v>
      </c>
      <c r="W221" s="26">
        <v>27.719322661186801</v>
      </c>
      <c r="X221" s="27">
        <v>3.5988025939461901</v>
      </c>
      <c r="Y221" s="28">
        <v>3.83849271932361</v>
      </c>
    </row>
    <row r="222" spans="18:25">
      <c r="R222" s="25"/>
      <c r="S222" s="26"/>
      <c r="T222" s="27"/>
      <c r="U222" s="28"/>
      <c r="V222" s="25">
        <v>1.92</v>
      </c>
      <c r="W222" s="26">
        <v>27.534389629572896</v>
      </c>
      <c r="X222" s="27">
        <v>3.5922929334102598</v>
      </c>
      <c r="Y222" s="28">
        <v>3.8349080815039498</v>
      </c>
    </row>
    <row r="223" spans="18:25">
      <c r="R223" s="25"/>
      <c r="S223" s="26"/>
      <c r="T223" s="27"/>
      <c r="U223" s="28"/>
      <c r="V223" s="25">
        <v>1.93</v>
      </c>
      <c r="W223" s="26">
        <v>27.350693742900802</v>
      </c>
      <c r="X223" s="27">
        <v>3.5856976420836202</v>
      </c>
      <c r="Y223" s="28">
        <v>3.83122002045027</v>
      </c>
    </row>
    <row r="224" spans="18:25">
      <c r="R224" s="25"/>
      <c r="S224" s="26"/>
      <c r="T224" s="27"/>
      <c r="U224" s="28"/>
      <c r="V224" s="25">
        <v>1.94</v>
      </c>
      <c r="W224" s="26">
        <v>27.168226682729802</v>
      </c>
      <c r="X224" s="27">
        <v>3.5790182463642601</v>
      </c>
      <c r="Y224" s="28">
        <v>3.8274299333361599</v>
      </c>
    </row>
    <row r="225" spans="18:25">
      <c r="R225" s="25"/>
      <c r="S225" s="26"/>
      <c r="T225" s="27"/>
      <c r="U225" s="28"/>
      <c r="V225" s="25">
        <v>1.95</v>
      </c>
      <c r="W225" s="26">
        <v>26.986980186860098</v>
      </c>
      <c r="X225" s="27">
        <v>3.5722562557727202</v>
      </c>
      <c r="Y225" s="28">
        <v>3.8235392215771302</v>
      </c>
    </row>
    <row r="226" spans="18:25">
      <c r="R226" s="25"/>
      <c r="S226" s="26"/>
      <c r="T226" s="27"/>
      <c r="U226" s="28"/>
      <c r="V226" s="25">
        <v>1.96</v>
      </c>
      <c r="W226" s="26">
        <v>26.806946048873797</v>
      </c>
      <c r="X226" s="27">
        <v>3.5654131631485702</v>
      </c>
      <c r="Y226" s="28">
        <v>3.8195492593665801</v>
      </c>
    </row>
    <row r="227" spans="18:25">
      <c r="R227" s="25"/>
      <c r="S227" s="26"/>
      <c r="T227" s="27"/>
      <c r="U227" s="28"/>
      <c r="V227" s="25">
        <v>1.97</v>
      </c>
      <c r="W227" s="26">
        <v>26.628116119122801</v>
      </c>
      <c r="X227" s="27">
        <v>3.5584904329528801</v>
      </c>
      <c r="Y227" s="28">
        <v>3.81546140077559</v>
      </c>
    </row>
    <row r="228" spans="18:25">
      <c r="R228" s="25"/>
      <c r="S228" s="26"/>
      <c r="T228" s="27"/>
      <c r="U228" s="28"/>
      <c r="V228" s="25">
        <v>1.98</v>
      </c>
      <c r="W228" s="26">
        <v>26.450482316516201</v>
      </c>
      <c r="X228" s="27">
        <v>3.55148950218884</v>
      </c>
      <c r="Y228" s="28">
        <v>3.8112769806800801</v>
      </c>
    </row>
    <row r="229" spans="18:25">
      <c r="R229" s="25"/>
      <c r="S229" s="26"/>
      <c r="T229" s="27"/>
      <c r="U229" s="28"/>
      <c r="V229" s="25">
        <v>1.99</v>
      </c>
      <c r="W229" s="26">
        <v>26.274036607888601</v>
      </c>
      <c r="X229" s="27">
        <v>3.5444118380021798</v>
      </c>
      <c r="Y229" s="28">
        <v>3.8069973284029301</v>
      </c>
    </row>
    <row r="230" spans="18:25">
      <c r="R230" s="25"/>
      <c r="S230" s="26"/>
      <c r="T230" s="27"/>
      <c r="U230" s="28"/>
      <c r="V230" s="25">
        <v>2</v>
      </c>
      <c r="W230" s="26">
        <v>26.098770999427899</v>
      </c>
      <c r="X230" s="27">
        <v>3.5372588615982798</v>
      </c>
      <c r="Y230" s="28">
        <v>3.80262377594849</v>
      </c>
    </row>
    <row r="231" spans="18:25">
      <c r="R231" s="25"/>
      <c r="S231" s="26"/>
      <c r="T231" s="27"/>
      <c r="U231" s="28"/>
      <c r="V231" s="25">
        <v>2.0099999999999998</v>
      </c>
      <c r="W231" s="26">
        <v>25.924677561166</v>
      </c>
      <c r="X231" s="27">
        <v>3.5300319821787101</v>
      </c>
      <c r="Y231" s="28">
        <v>3.7981576331731302</v>
      </c>
    </row>
    <row r="232" spans="18:25">
      <c r="R232" s="25"/>
      <c r="S232" s="26"/>
      <c r="T232" s="27"/>
      <c r="U232" s="28"/>
      <c r="V232" s="25">
        <v>2.02</v>
      </c>
      <c r="W232" s="26">
        <v>25.7517484167054</v>
      </c>
      <c r="X232" s="27">
        <v>3.5227325931492901</v>
      </c>
      <c r="Y232" s="28">
        <v>3.7936002040663599</v>
      </c>
    </row>
    <row r="233" spans="18:25">
      <c r="R233" s="25"/>
      <c r="S233" s="26"/>
      <c r="T233" s="27"/>
      <c r="U233" s="28"/>
      <c r="V233" s="25">
        <v>2.0299999999999998</v>
      </c>
      <c r="W233" s="26">
        <v>25.579975742788903</v>
      </c>
      <c r="X233" s="27">
        <v>3.5153620723047898</v>
      </c>
      <c r="Y233" s="28">
        <v>3.7889527793871398</v>
      </c>
    </row>
    <row r="234" spans="18:25">
      <c r="R234" s="25"/>
      <c r="S234" s="26"/>
      <c r="T234" s="27"/>
      <c r="U234" s="28"/>
      <c r="V234" s="25">
        <v>2.04</v>
      </c>
      <c r="W234" s="26">
        <v>25.409351768868099</v>
      </c>
      <c r="X234" s="27">
        <v>3.50792177384767</v>
      </c>
      <c r="Y234" s="28">
        <v>3.78421664601278</v>
      </c>
    </row>
    <row r="235" spans="18:25">
      <c r="R235" s="25"/>
      <c r="S235" s="26"/>
      <c r="T235" s="27"/>
      <c r="U235" s="28"/>
      <c r="V235" s="25">
        <v>2.0499999999999998</v>
      </c>
      <c r="W235" s="26">
        <v>25.2398687817854</v>
      </c>
      <c r="X235" s="27">
        <v>3.5004130488418901</v>
      </c>
      <c r="Y235" s="28">
        <v>3.7793930529208</v>
      </c>
    </row>
    <row r="236" spans="18:25">
      <c r="R236" s="25"/>
      <c r="S236" s="26"/>
      <c r="T236" s="27"/>
      <c r="U236" s="28"/>
      <c r="V236" s="25">
        <v>2.06</v>
      </c>
      <c r="W236" s="26">
        <v>25.0715191217989</v>
      </c>
      <c r="X236" s="27">
        <v>3.4928372367670799</v>
      </c>
      <c r="Y236" s="28">
        <v>3.7744832466312799</v>
      </c>
    </row>
    <row r="237" spans="18:25">
      <c r="R237" s="25"/>
      <c r="S237" s="26"/>
      <c r="T237" s="27"/>
      <c r="U237" s="28"/>
      <c r="V237" s="25">
        <v>2.0699999999999998</v>
      </c>
      <c r="W237" s="26">
        <v>24.904295182430701</v>
      </c>
      <c r="X237" s="27">
        <v>3.48519566116157</v>
      </c>
      <c r="Y237" s="28">
        <v>3.76948846039924</v>
      </c>
    </row>
    <row r="238" spans="18:25">
      <c r="R238" s="25"/>
      <c r="S238" s="26"/>
      <c r="T238" s="27"/>
      <c r="U238" s="28"/>
      <c r="V238" s="25">
        <v>2.08</v>
      </c>
      <c r="W238" s="26">
        <v>24.738189402905501</v>
      </c>
      <c r="X238" s="27">
        <v>3.4774895728352302</v>
      </c>
      <c r="Y238" s="28">
        <v>3.7644099214492002</v>
      </c>
    </row>
    <row r="239" spans="18:25">
      <c r="R239" s="25"/>
      <c r="S239" s="26"/>
      <c r="T239" s="27"/>
      <c r="U239" s="28"/>
      <c r="V239" s="25">
        <v>2.09</v>
      </c>
      <c r="W239" s="26">
        <v>24.573194269644898</v>
      </c>
      <c r="X239" s="27">
        <v>3.4697202770267999</v>
      </c>
      <c r="Y239" s="28">
        <v>3.7592488491521001</v>
      </c>
    </row>
    <row r="240" spans="18:25">
      <c r="R240" s="25"/>
      <c r="S240" s="26"/>
      <c r="T240" s="27"/>
      <c r="U240" s="28"/>
      <c r="V240" s="25">
        <v>2.1</v>
      </c>
      <c r="W240" s="26">
        <v>24.4093023242838</v>
      </c>
      <c r="X240" s="27">
        <v>3.4618890509587401</v>
      </c>
      <c r="Y240" s="28">
        <v>3.7540064466819398</v>
      </c>
    </row>
    <row r="241" spans="18:25">
      <c r="R241" s="25"/>
      <c r="S241" s="26"/>
      <c r="T241" s="27"/>
      <c r="U241" s="28"/>
      <c r="V241" s="25">
        <v>2.11</v>
      </c>
      <c r="W241" s="26">
        <v>24.2465061587299</v>
      </c>
      <c r="X241" s="27">
        <v>3.4539971461221102</v>
      </c>
      <c r="Y241" s="28">
        <v>3.7486839056279901</v>
      </c>
    </row>
    <row r="242" spans="18:25">
      <c r="R242" s="25"/>
      <c r="S242" s="26"/>
      <c r="T242" s="27"/>
      <c r="U242" s="28"/>
      <c r="V242" s="25">
        <v>2.12</v>
      </c>
      <c r="W242" s="26">
        <v>24.084798414762201</v>
      </c>
      <c r="X242" s="27">
        <v>3.44604579843543</v>
      </c>
      <c r="Y242" s="28">
        <v>3.7432824149202202</v>
      </c>
    </row>
    <row r="243" spans="18:25">
      <c r="R243" s="25"/>
      <c r="S243" s="26"/>
      <c r="T243" s="27"/>
      <c r="U243" s="28"/>
      <c r="V243" s="25">
        <v>2.13</v>
      </c>
      <c r="W243" s="26">
        <v>23.924171792097599</v>
      </c>
      <c r="X243" s="27">
        <v>3.4380362463650802</v>
      </c>
      <c r="Y243" s="28">
        <v>3.73780315740487</v>
      </c>
    </row>
    <row r="244" spans="18:25">
      <c r="R244" s="25"/>
      <c r="S244" s="26"/>
      <c r="T244" s="27"/>
      <c r="U244" s="28"/>
      <c r="V244" s="25">
        <v>2.14</v>
      </c>
      <c r="W244" s="26">
        <v>23.764619031747998</v>
      </c>
      <c r="X244" s="27">
        <v>3.42996970215165</v>
      </c>
      <c r="Y244" s="28">
        <v>3.7322472990715099</v>
      </c>
    </row>
    <row r="245" spans="18:25">
      <c r="R245" s="25"/>
      <c r="S245" s="26"/>
      <c r="T245" s="27"/>
      <c r="U245" s="28"/>
      <c r="V245" s="25">
        <v>2.15</v>
      </c>
      <c r="W245" s="26">
        <v>23.6061329229024</v>
      </c>
      <c r="X245" s="27">
        <v>3.4218473634961701</v>
      </c>
      <c r="Y245" s="28">
        <v>3.72661597428535</v>
      </c>
    </row>
    <row r="246" spans="18:25">
      <c r="R246" s="25"/>
      <c r="S246" s="26"/>
      <c r="T246" s="27"/>
      <c r="U246" s="28"/>
      <c r="V246" s="25">
        <v>2.16</v>
      </c>
      <c r="W246" s="26">
        <v>23.448706319137898</v>
      </c>
      <c r="X246" s="27">
        <v>3.4136704303271599</v>
      </c>
      <c r="Y246" s="28">
        <v>3.7209103070224798</v>
      </c>
    </row>
    <row r="247" spans="18:25">
      <c r="R247" s="25"/>
      <c r="S247" s="26"/>
      <c r="T247" s="27"/>
      <c r="U247" s="28"/>
      <c r="V247" s="25">
        <v>2.17</v>
      </c>
      <c r="W247" s="26">
        <v>23.292332100231999</v>
      </c>
      <c r="X247" s="27">
        <v>3.4054400671693501</v>
      </c>
      <c r="Y247" s="28">
        <v>3.7151314323217401</v>
      </c>
    </row>
    <row r="248" spans="18:25">
      <c r="R248" s="25"/>
      <c r="S248" s="26"/>
      <c r="T248" s="27"/>
      <c r="U248" s="28"/>
      <c r="V248" s="25">
        <v>2.1800000000000002</v>
      </c>
      <c r="W248" s="26">
        <v>23.137003203100402</v>
      </c>
      <c r="X248" s="27">
        <v>3.3971573794113299</v>
      </c>
      <c r="Y248" s="28">
        <v>3.7092804650396398</v>
      </c>
    </row>
    <row r="249" spans="18:25">
      <c r="R249" s="25"/>
      <c r="S249" s="26"/>
      <c r="T249" s="27"/>
      <c r="U249" s="28"/>
      <c r="V249" s="25">
        <v>2.19</v>
      </c>
      <c r="W249" s="26">
        <v>22.982712612227697</v>
      </c>
      <c r="X249" s="27">
        <v>3.3888235183385</v>
      </c>
      <c r="Y249" s="28">
        <v>3.7033585091141701</v>
      </c>
    </row>
    <row r="250" spans="18:25">
      <c r="R250" s="25"/>
      <c r="S250" s="26"/>
      <c r="T250" s="27"/>
      <c r="U250" s="28"/>
      <c r="V250" s="25">
        <v>2.2000000000000002</v>
      </c>
      <c r="W250" s="26">
        <v>22.829453359290898</v>
      </c>
      <c r="X250" s="27">
        <v>3.3804396298600299</v>
      </c>
      <c r="Y250" s="28">
        <v>3.6973666585759499</v>
      </c>
    </row>
    <row r="251" spans="18:25">
      <c r="R251" s="25"/>
      <c r="S251" s="26"/>
      <c r="T251" s="27"/>
      <c r="U251" s="28"/>
      <c r="V251" s="25">
        <v>2.21</v>
      </c>
      <c r="W251" s="26">
        <v>22.677218533408301</v>
      </c>
      <c r="X251" s="27">
        <v>3.3720068393764699</v>
      </c>
      <c r="Y251" s="28">
        <v>3.6913059979721399</v>
      </c>
    </row>
    <row r="252" spans="18:25">
      <c r="R252" s="25"/>
      <c r="S252" s="26"/>
      <c r="T252" s="27"/>
      <c r="U252" s="28"/>
      <c r="V252" s="25">
        <v>2.2200000000000002</v>
      </c>
      <c r="W252" s="26">
        <v>22.526001254769902</v>
      </c>
      <c r="X252" s="27">
        <v>3.3635262438557501</v>
      </c>
      <c r="Y252" s="28">
        <v>3.68517759694278</v>
      </c>
    </row>
    <row r="253" spans="18:25">
      <c r="R253" s="25"/>
      <c r="S253" s="26"/>
      <c r="T253" s="27"/>
      <c r="U253" s="28"/>
      <c r="V253" s="25">
        <v>2.23</v>
      </c>
      <c r="W253" s="26">
        <v>22.375794695798302</v>
      </c>
      <c r="X253" s="27">
        <v>3.3549989335319599</v>
      </c>
      <c r="Y253" s="28">
        <v>3.6789825166846799</v>
      </c>
    </row>
    <row r="254" spans="18:25">
      <c r="R254" s="25"/>
      <c r="S254" s="26"/>
      <c r="T254" s="27"/>
      <c r="U254" s="28"/>
      <c r="V254" s="25">
        <v>2.2400000000000002</v>
      </c>
      <c r="W254" s="26">
        <v>22.226592081173898</v>
      </c>
      <c r="X254" s="27">
        <v>3.3464259924683502</v>
      </c>
      <c r="Y254" s="28">
        <v>3.67272182836779</v>
      </c>
    </row>
    <row r="255" spans="18:25">
      <c r="R255" s="25"/>
      <c r="S255" s="26"/>
      <c r="T255" s="27"/>
      <c r="U255" s="28"/>
      <c r="V255" s="25">
        <v>2.25</v>
      </c>
      <c r="W255" s="26">
        <v>22.078386679493001</v>
      </c>
      <c r="X255" s="27">
        <v>3.3378084907532202</v>
      </c>
      <c r="Y255" s="28">
        <v>3.6663965901348101</v>
      </c>
    </row>
    <row r="256" spans="18:25">
      <c r="R256" s="25"/>
      <c r="S256" s="26"/>
      <c r="T256" s="27"/>
      <c r="U256" s="28"/>
      <c r="V256" s="25">
        <v>2.2599999999999998</v>
      </c>
      <c r="W256" s="26">
        <v>21.931171796472501</v>
      </c>
      <c r="X256" s="27">
        <v>3.3291474782425898</v>
      </c>
      <c r="Y256" s="28">
        <v>3.6600078122617399</v>
      </c>
    </row>
    <row r="257" spans="18:25">
      <c r="R257" s="25"/>
      <c r="S257" s="26"/>
      <c r="T257" s="27"/>
      <c r="U257" s="28"/>
      <c r="V257" s="25">
        <v>2.27</v>
      </c>
      <c r="W257" s="26">
        <v>21.784940787694701</v>
      </c>
      <c r="X257" s="27">
        <v>3.3204439978423301</v>
      </c>
      <c r="Y257" s="28">
        <v>3.6535565170875</v>
      </c>
    </row>
    <row r="258" spans="18:25">
      <c r="R258" s="25"/>
      <c r="S258" s="26"/>
      <c r="T258" s="27"/>
      <c r="U258" s="28"/>
      <c r="V258" s="25">
        <v>2.2799999999999998</v>
      </c>
      <c r="W258" s="26">
        <v>21.639687055527197</v>
      </c>
      <c r="X258" s="27">
        <v>3.3116990401868698</v>
      </c>
      <c r="Y258" s="28">
        <v>3.6470437147552199</v>
      </c>
    </row>
    <row r="259" spans="18:25">
      <c r="R259" s="25"/>
      <c r="S259" s="26"/>
      <c r="T259" s="27"/>
      <c r="U259" s="28"/>
      <c r="V259" s="25">
        <v>2.29</v>
      </c>
      <c r="W259" s="26">
        <v>21.495404050936102</v>
      </c>
      <c r="X259" s="27">
        <v>3.3029136442146099</v>
      </c>
      <c r="Y259" s="28">
        <v>3.6404704077786101</v>
      </c>
    </row>
    <row r="260" spans="18:25">
      <c r="R260" s="25"/>
      <c r="S260" s="26"/>
      <c r="T260" s="27"/>
      <c r="U260" s="28"/>
      <c r="V260" s="25">
        <v>2.2999999999999998</v>
      </c>
      <c r="W260" s="26">
        <v>21.352085259213499</v>
      </c>
      <c r="X260" s="27">
        <v>3.29408875047343</v>
      </c>
      <c r="Y260" s="28">
        <v>3.6338375946555201</v>
      </c>
    </row>
    <row r="261" spans="18:25">
      <c r="R261" s="25"/>
      <c r="S261" s="26"/>
      <c r="T261" s="27"/>
      <c r="U261" s="28"/>
      <c r="V261" s="25">
        <v>2.31</v>
      </c>
      <c r="W261" s="26">
        <v>21.209724213745201</v>
      </c>
      <c r="X261" s="27">
        <v>3.28522539485405</v>
      </c>
      <c r="Y261" s="28">
        <v>3.62714625413301</v>
      </c>
    </row>
    <row r="262" spans="18:25">
      <c r="R262" s="25"/>
      <c r="S262" s="26"/>
      <c r="T262" s="27"/>
      <c r="U262" s="28"/>
      <c r="V262" s="25">
        <v>2.3199999999999998</v>
      </c>
      <c r="W262" s="26">
        <v>21.0683144913219</v>
      </c>
      <c r="X262" s="27">
        <v>3.2763245551207199</v>
      </c>
      <c r="Y262" s="28">
        <v>3.6203973590985301</v>
      </c>
    </row>
    <row r="263" spans="18:25">
      <c r="R263" s="25"/>
      <c r="S263" s="26"/>
      <c r="T263" s="27"/>
      <c r="U263" s="28"/>
      <c r="V263" s="25">
        <v>2.33</v>
      </c>
      <c r="W263" s="26">
        <v>20.927849723972599</v>
      </c>
      <c r="X263" s="27">
        <v>3.2673872097272398</v>
      </c>
      <c r="Y263" s="28">
        <v>3.6135918605910802</v>
      </c>
    </row>
    <row r="264" spans="18:25">
      <c r="R264" s="25"/>
      <c r="S264" s="26"/>
      <c r="T264" s="27"/>
      <c r="U264" s="28"/>
      <c r="V264" s="25">
        <v>2.34</v>
      </c>
      <c r="W264" s="26">
        <v>20.7883235694216</v>
      </c>
      <c r="X264" s="27">
        <v>3.2584143087766</v>
      </c>
      <c r="Y264" s="28">
        <v>3.6067307170758598</v>
      </c>
    </row>
    <row r="265" spans="18:25">
      <c r="R265" s="25"/>
      <c r="S265" s="26"/>
      <c r="T265" s="27"/>
      <c r="U265" s="28"/>
      <c r="V265" s="25">
        <v>2.35</v>
      </c>
      <c r="W265" s="26">
        <v>20.6497297332606</v>
      </c>
      <c r="X265" s="27">
        <v>3.24940679669609</v>
      </c>
      <c r="Y265" s="28">
        <v>3.5998148938794898</v>
      </c>
    </row>
    <row r="266" spans="18:25">
      <c r="R266" s="25"/>
      <c r="S266" s="26"/>
      <c r="T266" s="27"/>
      <c r="U266" s="28"/>
      <c r="V266" s="25">
        <v>2.36</v>
      </c>
      <c r="W266" s="26">
        <v>20.512061968746501</v>
      </c>
      <c r="X266" s="27">
        <v>3.2403656125373699</v>
      </c>
      <c r="Y266" s="28">
        <v>3.5928453436993202</v>
      </c>
    </row>
    <row r="267" spans="18:25">
      <c r="R267" s="25"/>
      <c r="S267" s="26"/>
      <c r="T267" s="27"/>
      <c r="U267" s="28"/>
      <c r="V267" s="25">
        <v>2.37</v>
      </c>
      <c r="W267" s="26">
        <v>20.375314069130603</v>
      </c>
      <c r="X267" s="27">
        <v>3.2312916828081799</v>
      </c>
      <c r="Y267" s="28">
        <v>3.5858229656954501</v>
      </c>
    </row>
    <row r="268" spans="18:25">
      <c r="R268" s="25"/>
      <c r="S268" s="26"/>
      <c r="T268" s="27"/>
      <c r="U268" s="28"/>
      <c r="V268" s="25">
        <v>2.38</v>
      </c>
      <c r="W268" s="26">
        <v>20.2394798649565</v>
      </c>
      <c r="X268" s="27">
        <v>3.2221858842524602</v>
      </c>
      <c r="Y268" s="28">
        <v>3.57874869059548</v>
      </c>
    </row>
    <row r="269" spans="18:25">
      <c r="R269" s="25"/>
      <c r="S269" s="26"/>
      <c r="T269" s="27"/>
      <c r="U269" s="28"/>
      <c r="V269" s="25">
        <v>2.39</v>
      </c>
      <c r="W269" s="26">
        <v>20.1045532309507</v>
      </c>
      <c r="X269" s="27">
        <v>3.21304913539486</v>
      </c>
      <c r="Y269" s="28">
        <v>3.5716234204330899</v>
      </c>
    </row>
    <row r="270" spans="18:25">
      <c r="R270" s="25"/>
      <c r="S270" s="26"/>
      <c r="T270" s="27"/>
      <c r="U270" s="28"/>
      <c r="V270" s="25">
        <v>2.4</v>
      </c>
      <c r="W270" s="26">
        <v>19.970528082904199</v>
      </c>
      <c r="X270" s="27">
        <v>3.2038823314247402</v>
      </c>
      <c r="Y270" s="28">
        <v>3.5634760877381102</v>
      </c>
    </row>
    <row r="271" spans="18:25">
      <c r="R271" s="25"/>
      <c r="S271" s="26"/>
      <c r="T271" s="27"/>
      <c r="U271" s="28"/>
      <c r="V271" s="25">
        <v>2.41</v>
      </c>
      <c r="W271" s="26">
        <v>19.837398381110098</v>
      </c>
      <c r="X271" s="27">
        <v>3.19468624784135</v>
      </c>
      <c r="Y271" s="28">
        <v>3.5551719207226999</v>
      </c>
    </row>
    <row r="272" spans="18:25">
      <c r="R272" s="25"/>
      <c r="S272" s="26"/>
      <c r="T272" s="27"/>
      <c r="U272" s="28"/>
      <c r="V272" s="25">
        <v>2.42</v>
      </c>
      <c r="W272" s="26">
        <v>19.705158130258802</v>
      </c>
      <c r="X272" s="27">
        <v>3.1854618272136901</v>
      </c>
      <c r="Y272" s="28">
        <v>3.54682859446504</v>
      </c>
    </row>
    <row r="273" spans="18:25">
      <c r="R273" s="25"/>
      <c r="S273" s="26"/>
      <c r="T273" s="27"/>
      <c r="U273" s="28"/>
      <c r="V273" s="25">
        <v>2.4300000000000002</v>
      </c>
      <c r="W273" s="26">
        <v>19.573801362822397</v>
      </c>
      <c r="X273" s="27">
        <v>3.1762099210247499</v>
      </c>
      <c r="Y273" s="28">
        <v>3.5384469691511899</v>
      </c>
    </row>
    <row r="274" spans="18:25">
      <c r="R274" s="25"/>
      <c r="S274" s="26"/>
      <c r="T274" s="27"/>
      <c r="U274" s="28"/>
      <c r="V274" s="25">
        <v>2.44</v>
      </c>
      <c r="W274" s="26">
        <v>19.443322164413601</v>
      </c>
      <c r="X274" s="27">
        <v>3.16693138092826</v>
      </c>
      <c r="Y274" s="28">
        <v>3.53002788209522</v>
      </c>
    </row>
    <row r="275" spans="18:25">
      <c r="R275" s="25"/>
      <c r="S275" s="26"/>
      <c r="T275" s="27"/>
      <c r="U275" s="28"/>
      <c r="V275" s="25">
        <v>2.4500000000000002</v>
      </c>
      <c r="W275" s="26">
        <v>19.313714651558399</v>
      </c>
      <c r="X275" s="27">
        <v>3.1576270397608899</v>
      </c>
      <c r="Y275" s="28">
        <v>3.52157216975547</v>
      </c>
    </row>
    <row r="276" spans="18:25">
      <c r="R276" s="25"/>
      <c r="S276" s="26"/>
      <c r="T276" s="27"/>
      <c r="U276" s="28"/>
      <c r="V276" s="25">
        <v>2.46</v>
      </c>
      <c r="W276" s="26">
        <v>19.1849729817521</v>
      </c>
      <c r="X276" s="27">
        <v>3.1482977220542998</v>
      </c>
      <c r="Y276" s="28">
        <v>3.5130806696165302</v>
      </c>
    </row>
    <row r="277" spans="18:25">
      <c r="R277" s="25"/>
      <c r="S277" s="26"/>
      <c r="T277" s="27"/>
      <c r="U277" s="28"/>
      <c r="V277" s="25">
        <v>2.4700000000000002</v>
      </c>
      <c r="W277" s="26">
        <v>19.057091352739501</v>
      </c>
      <c r="X277" s="27">
        <v>3.1389442437707999</v>
      </c>
      <c r="Y277" s="28">
        <v>3.5045542138924399</v>
      </c>
    </row>
    <row r="278" spans="18:25">
      <c r="R278" s="25"/>
      <c r="S278" s="26"/>
      <c r="T278" s="27"/>
      <c r="U278" s="28"/>
      <c r="V278" s="25">
        <v>2.48</v>
      </c>
      <c r="W278" s="26">
        <v>18.930064001136802</v>
      </c>
      <c r="X278" s="27">
        <v>3.12956737802996</v>
      </c>
      <c r="Y278" s="28">
        <v>3.4959935930789601</v>
      </c>
    </row>
    <row r="279" spans="18:25">
      <c r="R279" s="25"/>
      <c r="S279" s="26"/>
      <c r="T279" s="27"/>
      <c r="U279" s="28"/>
      <c r="V279" s="25">
        <v>2.4900000000000002</v>
      </c>
      <c r="W279" s="26">
        <v>18.803885202127699</v>
      </c>
      <c r="X279" s="27">
        <v>3.1201679356065699</v>
      </c>
      <c r="Y279" s="28">
        <v>3.48739962594244</v>
      </c>
    </row>
    <row r="280" spans="18:25">
      <c r="R280" s="25"/>
      <c r="S280" s="26"/>
      <c r="T280" s="27"/>
      <c r="U280" s="28"/>
      <c r="V280" s="25">
        <v>2.5</v>
      </c>
      <c r="W280" s="26">
        <v>18.678549277878201</v>
      </c>
      <c r="X280" s="27">
        <v>3.1107467137467602</v>
      </c>
      <c r="Y280" s="28">
        <v>3.4787730831335701</v>
      </c>
    </row>
    <row r="281" spans="18:25">
      <c r="R281" s="25"/>
      <c r="S281" s="26"/>
      <c r="T281" s="27"/>
      <c r="U281" s="28"/>
      <c r="V281" s="25">
        <v>2.5099999999999998</v>
      </c>
      <c r="W281" s="26">
        <v>18.5540505799386</v>
      </c>
      <c r="X281" s="27">
        <v>3.1013044879060199</v>
      </c>
      <c r="Y281" s="28">
        <v>3.4701147444634599</v>
      </c>
    </row>
    <row r="282" spans="18:25">
      <c r="R282" s="25"/>
      <c r="S282" s="26"/>
      <c r="T282" s="27"/>
      <c r="U282" s="28"/>
      <c r="V282" s="25">
        <v>2.52</v>
      </c>
      <c r="W282" s="26">
        <v>18.4303835035936</v>
      </c>
      <c r="X282" s="27">
        <v>3.09184194294484</v>
      </c>
      <c r="Y282" s="28">
        <v>3.46142537705561</v>
      </c>
    </row>
    <row r="283" spans="18:25">
      <c r="R283" s="25"/>
      <c r="S283" s="26"/>
      <c r="T283" s="27"/>
      <c r="U283" s="28"/>
      <c r="V283" s="25">
        <v>2.5299999999999998</v>
      </c>
      <c r="W283" s="26">
        <v>18.3075424734084</v>
      </c>
      <c r="X283" s="27">
        <v>3.0823598727641301</v>
      </c>
      <c r="Y283" s="28">
        <v>3.4527057475343099</v>
      </c>
    </row>
    <row r="284" spans="18:25">
      <c r="R284" s="25"/>
      <c r="S284" s="26"/>
      <c r="T284" s="27"/>
      <c r="U284" s="28"/>
      <c r="V284" s="25">
        <v>2.54</v>
      </c>
      <c r="W284" s="26">
        <v>18.185521955745401</v>
      </c>
      <c r="X284" s="27">
        <v>3.0728590321269098</v>
      </c>
      <c r="Y284" s="28">
        <v>3.4439566093127798</v>
      </c>
    </row>
    <row r="285" spans="18:25">
      <c r="R285" s="25"/>
      <c r="S285" s="26"/>
      <c r="T285" s="27"/>
      <c r="U285" s="28"/>
      <c r="V285" s="25">
        <v>2.5499999999999998</v>
      </c>
      <c r="W285" s="26">
        <v>18.064316454057199</v>
      </c>
      <c r="X285" s="27">
        <v>3.0633401557564</v>
      </c>
      <c r="Y285" s="28">
        <v>3.4351787071036202</v>
      </c>
    </row>
    <row r="286" spans="18:25">
      <c r="R286" s="25"/>
      <c r="S286" s="26"/>
      <c r="T286" s="27"/>
      <c r="U286" s="28"/>
      <c r="V286" s="25">
        <v>2.56</v>
      </c>
      <c r="W286" s="26">
        <v>17.943920508600801</v>
      </c>
      <c r="X286" s="27">
        <v>3.05380396932682</v>
      </c>
      <c r="Y286" s="28">
        <v>3.4263727770089498</v>
      </c>
    </row>
    <row r="287" spans="18:25">
      <c r="R287" s="25"/>
      <c r="S287" s="26"/>
      <c r="T287" s="27"/>
      <c r="U287" s="28"/>
      <c r="V287" s="25">
        <v>2.57</v>
      </c>
      <c r="W287" s="26">
        <v>17.8243286961515</v>
      </c>
      <c r="X287" s="27">
        <v>3.0442511895888802</v>
      </c>
      <c r="Y287" s="28">
        <v>3.41753955378854</v>
      </c>
    </row>
    <row r="288" spans="18:25">
      <c r="R288" s="25"/>
      <c r="S288" s="26"/>
      <c r="T288" s="27"/>
      <c r="U288" s="28"/>
      <c r="V288" s="25">
        <v>2.58</v>
      </c>
      <c r="W288" s="26">
        <v>17.705535631180101</v>
      </c>
      <c r="X288" s="27">
        <v>3.03468249228747</v>
      </c>
      <c r="Y288" s="28">
        <v>3.4086797684097498</v>
      </c>
    </row>
    <row r="289" spans="18:25">
      <c r="R289" s="25"/>
      <c r="S289" s="26"/>
      <c r="T289" s="27"/>
      <c r="U289" s="28"/>
      <c r="V289" s="25">
        <v>2.59</v>
      </c>
      <c r="W289" s="26">
        <v>17.587535974392299</v>
      </c>
      <c r="X289" s="27">
        <v>3.0250986024364201</v>
      </c>
      <c r="Y289" s="28">
        <v>3.3997941093678299</v>
      </c>
    </row>
    <row r="290" spans="18:25">
      <c r="R290" s="25"/>
      <c r="S290" s="26"/>
      <c r="T290" s="27"/>
      <c r="U290" s="28"/>
      <c r="V290" s="25">
        <v>2.6</v>
      </c>
      <c r="W290" s="26">
        <v>17.470324409318799</v>
      </c>
      <c r="X290" s="27">
        <v>3.0155002101547699</v>
      </c>
      <c r="Y290" s="28">
        <v>3.3908832820791401</v>
      </c>
    </row>
    <row r="291" spans="18:25">
      <c r="R291" s="25"/>
      <c r="S291" s="26"/>
      <c r="T291" s="27"/>
      <c r="U291" s="28"/>
      <c r="V291" s="25">
        <v>2.61</v>
      </c>
      <c r="W291" s="26">
        <v>17.353895655279398</v>
      </c>
      <c r="X291" s="27">
        <v>3.0058879934741198</v>
      </c>
      <c r="Y291" s="28">
        <v>3.38194800135564</v>
      </c>
    </row>
    <row r="292" spans="18:25">
      <c r="R292" s="25"/>
      <c r="S292" s="26"/>
      <c r="T292" s="27"/>
      <c r="U292" s="28"/>
      <c r="V292" s="25">
        <v>2.62</v>
      </c>
      <c r="W292" s="26">
        <v>17.2382444699277</v>
      </c>
      <c r="X292" s="27">
        <v>2.9962626250095301</v>
      </c>
      <c r="Y292" s="28">
        <v>3.3729889419499699</v>
      </c>
    </row>
    <row r="293" spans="18:25">
      <c r="R293" s="25"/>
      <c r="S293" s="26"/>
      <c r="T293" s="27"/>
      <c r="U293" s="28"/>
      <c r="V293" s="25">
        <v>2.63</v>
      </c>
      <c r="W293" s="26">
        <v>17.1233656460326</v>
      </c>
      <c r="X293" s="27">
        <v>2.9866247207652901</v>
      </c>
      <c r="Y293" s="28">
        <v>3.36400678239329</v>
      </c>
    </row>
    <row r="294" spans="18:25">
      <c r="R294" s="25"/>
      <c r="S294" s="26"/>
      <c r="T294" s="27"/>
      <c r="U294" s="28"/>
      <c r="V294" s="25">
        <v>2.64</v>
      </c>
      <c r="W294" s="26">
        <v>17.009254011208601</v>
      </c>
      <c r="X294" s="27">
        <v>2.97697494973781</v>
      </c>
      <c r="Y294" s="28">
        <v>3.3550021936049799</v>
      </c>
    </row>
    <row r="295" spans="18:25">
      <c r="R295" s="25"/>
      <c r="S295" s="26"/>
      <c r="T295" s="27"/>
      <c r="U295" s="28"/>
      <c r="V295" s="25">
        <v>2.65</v>
      </c>
      <c r="W295" s="26">
        <v>16.895904427646201</v>
      </c>
      <c r="X295" s="27">
        <v>2.9673139678237299</v>
      </c>
      <c r="Y295" s="28">
        <v>3.3459758386585001</v>
      </c>
    </row>
    <row r="296" spans="18:25">
      <c r="R296" s="25"/>
      <c r="S296" s="26"/>
      <c r="T296" s="27"/>
      <c r="U296" s="28"/>
      <c r="V296" s="25">
        <v>2.66</v>
      </c>
      <c r="W296" s="26">
        <v>16.7833117918418</v>
      </c>
      <c r="X296" s="27">
        <v>2.9576424106062502</v>
      </c>
      <c r="Y296" s="28">
        <v>3.3369283728658399</v>
      </c>
    </row>
    <row r="297" spans="18:25">
      <c r="R297" s="25"/>
      <c r="S297" s="26"/>
      <c r="T297" s="27"/>
      <c r="U297" s="28"/>
      <c r="V297" s="25">
        <v>2.67</v>
      </c>
      <c r="W297" s="26">
        <v>16.671471048267399</v>
      </c>
      <c r="X297" s="27">
        <v>2.9479609194224401</v>
      </c>
      <c r="Y297" s="28">
        <v>3.3278604299233199</v>
      </c>
    </row>
    <row r="298" spans="18:25">
      <c r="R298" s="25"/>
      <c r="S298" s="26"/>
      <c r="T298" s="27"/>
      <c r="U298" s="28"/>
      <c r="V298" s="25">
        <v>2.68</v>
      </c>
      <c r="W298" s="26">
        <v>16.560377163776298</v>
      </c>
      <c r="X298" s="27">
        <v>2.9382700843287699</v>
      </c>
      <c r="Y298" s="28">
        <v>3.3187726538839701</v>
      </c>
    </row>
    <row r="299" spans="18:25">
      <c r="R299" s="25"/>
      <c r="S299" s="26"/>
      <c r="T299" s="27"/>
      <c r="U299" s="28"/>
      <c r="V299" s="25">
        <v>2.69</v>
      </c>
      <c r="W299" s="26">
        <v>16.450025132038501</v>
      </c>
      <c r="X299" s="27">
        <v>2.92857052595597</v>
      </c>
      <c r="Y299" s="28">
        <v>3.3096656970182399</v>
      </c>
    </row>
    <row r="300" spans="18:25">
      <c r="R300" s="25"/>
      <c r="S300" s="26"/>
      <c r="T300" s="27"/>
      <c r="U300" s="28"/>
      <c r="V300" s="25">
        <v>2.7</v>
      </c>
      <c r="W300" s="26">
        <v>16.340409986441802</v>
      </c>
      <c r="X300" s="27">
        <v>2.9188628504876601</v>
      </c>
      <c r="Y300" s="28">
        <v>3.3005401702561299</v>
      </c>
    </row>
    <row r="301" spans="18:25">
      <c r="R301" s="25"/>
      <c r="S301" s="26"/>
      <c r="T301" s="27"/>
      <c r="U301" s="28"/>
      <c r="V301" s="25">
        <v>2.71</v>
      </c>
      <c r="W301" s="26">
        <v>16.231526793535402</v>
      </c>
      <c r="X301" s="27">
        <v>2.90914765283086</v>
      </c>
      <c r="Y301" s="28">
        <v>3.2913966906635101</v>
      </c>
    </row>
    <row r="302" spans="18:25">
      <c r="R302" s="25"/>
      <c r="S302" s="26"/>
      <c r="T302" s="27"/>
      <c r="U302" s="28"/>
      <c r="V302" s="25">
        <v>2.72</v>
      </c>
      <c r="W302" s="26">
        <v>16.123370652764297</v>
      </c>
      <c r="X302" s="27">
        <v>2.89942552011046</v>
      </c>
      <c r="Y302" s="28">
        <v>3.28223586911052</v>
      </c>
    </row>
    <row r="303" spans="18:25">
      <c r="R303" s="25"/>
      <c r="S303" s="26"/>
      <c r="T303" s="27"/>
      <c r="U303" s="28"/>
      <c r="V303" s="25">
        <v>2.73</v>
      </c>
      <c r="W303" s="26">
        <v>16.015936696204701</v>
      </c>
      <c r="X303" s="27">
        <v>2.8896970317663402</v>
      </c>
      <c r="Y303" s="28">
        <v>3.27305832550128</v>
      </c>
    </row>
    <row r="304" spans="18:25">
      <c r="R304" s="25"/>
      <c r="S304" s="26"/>
      <c r="T304" s="27"/>
      <c r="U304" s="28"/>
      <c r="V304" s="25">
        <v>2.74</v>
      </c>
      <c r="W304" s="26">
        <v>15.909220088297699</v>
      </c>
      <c r="X304" s="27">
        <v>2.8799627314531899</v>
      </c>
      <c r="Y304" s="28">
        <v>3.2638646436568801</v>
      </c>
    </row>
    <row r="305" spans="18:25">
      <c r="R305" s="25"/>
      <c r="S305" s="26"/>
      <c r="T305" s="27"/>
      <c r="U305" s="28"/>
      <c r="V305" s="25">
        <v>2.75</v>
      </c>
      <c r="W305" s="26">
        <v>15.803216025584598</v>
      </c>
      <c r="X305" s="27">
        <v>2.87022318435019</v>
      </c>
      <c r="Y305" s="28">
        <v>3.2546554131785501</v>
      </c>
    </row>
    <row r="306" spans="18:25">
      <c r="R306" s="25"/>
      <c r="S306" s="26"/>
      <c r="T306" s="27"/>
      <c r="U306" s="28"/>
      <c r="V306" s="25">
        <v>2.76</v>
      </c>
      <c r="W306" s="26">
        <v>15.697919746126601</v>
      </c>
      <c r="X306" s="27">
        <v>2.8604789656888698</v>
      </c>
      <c r="Y306" s="28">
        <v>3.2454312071514502</v>
      </c>
    </row>
    <row r="307" spans="18:25">
      <c r="R307" s="25"/>
      <c r="S307" s="26"/>
      <c r="T307" s="27"/>
      <c r="U307" s="28"/>
      <c r="V307" s="25">
        <v>2.77</v>
      </c>
      <c r="W307" s="26">
        <v>15.593326505071801</v>
      </c>
      <c r="X307" s="27">
        <v>2.8507306170788298</v>
      </c>
      <c r="Y307" s="28">
        <v>3.2361926064039599</v>
      </c>
    </row>
    <row r="308" spans="18:25">
      <c r="R308" s="25"/>
      <c r="S308" s="26"/>
      <c r="T308" s="27"/>
      <c r="U308" s="28"/>
      <c r="V308" s="25">
        <v>2.78</v>
      </c>
      <c r="W308" s="26">
        <v>15.489431594673601</v>
      </c>
      <c r="X308" s="27">
        <v>2.84097865018814</v>
      </c>
      <c r="Y308" s="28">
        <v>3.2269401793150201</v>
      </c>
    </row>
    <row r="309" spans="18:25">
      <c r="R309" s="25"/>
      <c r="S309" s="26"/>
      <c r="T309" s="27"/>
      <c r="U309" s="28"/>
      <c r="V309" s="25">
        <v>2.79</v>
      </c>
      <c r="W309" s="26">
        <v>15.386230379739398</v>
      </c>
      <c r="X309" s="27">
        <v>2.8312236510875701</v>
      </c>
      <c r="Y309" s="28">
        <v>3.2176744523805301</v>
      </c>
    </row>
    <row r="310" spans="18:25">
      <c r="R310" s="25"/>
      <c r="S310" s="26"/>
      <c r="T310" s="27"/>
      <c r="U310" s="28"/>
      <c r="V310" s="25">
        <v>2.8</v>
      </c>
      <c r="W310" s="26">
        <v>15.2837181930127</v>
      </c>
      <c r="X310" s="27">
        <v>2.8214661238015699</v>
      </c>
      <c r="Y310" s="28">
        <v>3.2083960213615401</v>
      </c>
    </row>
    <row r="311" spans="18:25">
      <c r="R311" s="25"/>
      <c r="S311" s="26"/>
      <c r="T311" s="27"/>
      <c r="U311" s="28"/>
      <c r="V311" s="25">
        <v>2.81</v>
      </c>
      <c r="W311" s="26">
        <v>15.1818904193845</v>
      </c>
      <c r="X311" s="27">
        <v>2.8117065835506301</v>
      </c>
      <c r="Y311" s="28">
        <v>3.1991054210648699</v>
      </c>
    </row>
    <row r="312" spans="18:25">
      <c r="R312" s="25"/>
      <c r="S312" s="26"/>
      <c r="T312" s="27"/>
      <c r="U312" s="28"/>
      <c r="V312" s="25">
        <v>2.82</v>
      </c>
      <c r="W312" s="26">
        <v>15.0807424775046</v>
      </c>
      <c r="X312" s="27">
        <v>2.8019455416030898</v>
      </c>
      <c r="Y312" s="28">
        <v>3.1898031924151899</v>
      </c>
    </row>
    <row r="313" spans="18:25">
      <c r="R313" s="25"/>
      <c r="S313" s="26"/>
      <c r="T313" s="27"/>
      <c r="U313" s="28"/>
      <c r="V313" s="25">
        <v>2.83</v>
      </c>
      <c r="W313" s="26">
        <v>14.980269816420599</v>
      </c>
      <c r="X313" s="27">
        <v>2.7921835022499102</v>
      </c>
      <c r="Y313" s="28">
        <v>3.18048986992412</v>
      </c>
    </row>
    <row r="314" spans="18:25">
      <c r="R314" s="25"/>
      <c r="S314" s="26"/>
      <c r="T314" s="27"/>
      <c r="U314" s="28"/>
      <c r="V314" s="25">
        <v>2.84</v>
      </c>
      <c r="W314" s="26">
        <v>14.8804679185812</v>
      </c>
      <c r="X314" s="27">
        <v>2.7824209661461299</v>
      </c>
      <c r="Y314" s="28">
        <v>3.1711659813307</v>
      </c>
    </row>
    <row r="315" spans="18:25">
      <c r="R315" s="25"/>
      <c r="S315" s="26"/>
      <c r="T315" s="27"/>
      <c r="U315" s="28"/>
      <c r="V315" s="25">
        <v>2.85</v>
      </c>
      <c r="W315" s="26">
        <v>14.781332297627101</v>
      </c>
      <c r="X315" s="27">
        <v>2.7726584038144799</v>
      </c>
      <c r="Y315" s="28">
        <v>3.16183206046126</v>
      </c>
    </row>
    <row r="316" spans="18:25">
      <c r="R316" s="25"/>
      <c r="S316" s="26"/>
      <c r="T316" s="27"/>
      <c r="U316" s="28"/>
      <c r="V316" s="25">
        <v>2.86</v>
      </c>
      <c r="W316" s="26">
        <v>14.682858489443401</v>
      </c>
      <c r="X316" s="27">
        <v>2.7628962892064801</v>
      </c>
      <c r="Y316" s="28">
        <v>3.1524886142375199</v>
      </c>
    </row>
    <row r="317" spans="18:25">
      <c r="R317" s="25"/>
      <c r="S317" s="26"/>
      <c r="T317" s="27"/>
      <c r="U317" s="28"/>
      <c r="V317" s="25">
        <v>2.87</v>
      </c>
      <c r="W317" s="26">
        <v>14.585042063273301</v>
      </c>
      <c r="X317" s="27">
        <v>2.75313511304403</v>
      </c>
      <c r="Y317" s="28">
        <v>3.1431361525265</v>
      </c>
    </row>
    <row r="318" spans="18:25">
      <c r="R318" s="25"/>
      <c r="S318" s="26"/>
      <c r="T318" s="27"/>
      <c r="U318" s="28"/>
      <c r="V318" s="25">
        <v>2.88</v>
      </c>
      <c r="W318" s="26">
        <v>14.487878617636399</v>
      </c>
      <c r="X318" s="27">
        <v>2.7433753185373999</v>
      </c>
      <c r="Y318" s="28">
        <v>3.13377517918852</v>
      </c>
    </row>
    <row r="319" spans="18:25">
      <c r="R319" s="25"/>
      <c r="S319" s="26"/>
      <c r="T319" s="27"/>
      <c r="U319" s="28"/>
      <c r="V319" s="25">
        <v>2.89</v>
      </c>
      <c r="W319" s="26">
        <v>14.391363780084401</v>
      </c>
      <c r="X319" s="27">
        <v>2.7336173785965201</v>
      </c>
      <c r="Y319" s="28">
        <v>3.1244061921598001</v>
      </c>
    </row>
    <row r="320" spans="18:25">
      <c r="R320" s="25"/>
      <c r="S320" s="26"/>
      <c r="T320" s="27"/>
      <c r="U320" s="28"/>
      <c r="V320" s="25">
        <v>2.9</v>
      </c>
      <c r="W320" s="26">
        <v>14.295493216063301</v>
      </c>
      <c r="X320" s="27">
        <v>2.7238617577772302</v>
      </c>
      <c r="Y320" s="28">
        <v>3.1150296790719199</v>
      </c>
    </row>
    <row r="321" spans="18:25">
      <c r="R321" s="25"/>
      <c r="S321" s="26"/>
      <c r="T321" s="27"/>
      <c r="U321" s="28"/>
      <c r="V321" s="25">
        <v>2.91</v>
      </c>
      <c r="W321" s="26">
        <v>14.200262666761502</v>
      </c>
      <c r="X321" s="27">
        <v>2.7141089585901299</v>
      </c>
      <c r="Y321" s="28">
        <v>3.1056460888696802</v>
      </c>
    </row>
    <row r="322" spans="18:25">
      <c r="R322" s="25"/>
      <c r="S322" s="26"/>
      <c r="T322" s="27"/>
      <c r="U322" s="28"/>
      <c r="V322" s="25">
        <v>2.92</v>
      </c>
      <c r="W322" s="26">
        <v>14.105667805826998</v>
      </c>
      <c r="X322" s="27">
        <v>2.7043593810355002</v>
      </c>
      <c r="Y322" s="28">
        <v>3.0962559284898301</v>
      </c>
    </row>
    <row r="323" spans="18:25">
      <c r="R323" s="25"/>
      <c r="S323" s="26"/>
      <c r="T323" s="27"/>
      <c r="U323" s="28"/>
      <c r="V323" s="25">
        <v>2.93</v>
      </c>
      <c r="W323" s="26">
        <v>14.011704385765</v>
      </c>
      <c r="X323" s="27">
        <v>2.69461346931294</v>
      </c>
      <c r="Y323" s="28">
        <v>3.08685966359625</v>
      </c>
    </row>
    <row r="324" spans="18:25">
      <c r="R324" s="25"/>
      <c r="S324" s="26"/>
      <c r="T324" s="27"/>
      <c r="U324" s="28"/>
      <c r="V324" s="25">
        <v>2.94</v>
      </c>
      <c r="W324" s="26">
        <v>13.9183681789441</v>
      </c>
      <c r="X324" s="27">
        <v>2.68487165313985</v>
      </c>
      <c r="Y324" s="28">
        <v>3.0774577624699901</v>
      </c>
    </row>
    <row r="325" spans="18:25">
      <c r="R325" s="25"/>
      <c r="S325" s="26"/>
      <c r="T325" s="27"/>
      <c r="U325" s="28"/>
      <c r="V325" s="25">
        <v>2.95</v>
      </c>
      <c r="W325" s="26">
        <v>13.825654986954399</v>
      </c>
      <c r="X325" s="27">
        <v>2.6751343574220399</v>
      </c>
      <c r="Y325" s="28">
        <v>3.0680506864969499</v>
      </c>
    </row>
    <row r="326" spans="18:25">
      <c r="R326" s="25"/>
      <c r="S326" s="26"/>
      <c r="T326" s="27"/>
      <c r="U326" s="28"/>
      <c r="V326" s="25">
        <v>2.96</v>
      </c>
      <c r="W326" s="26">
        <v>13.7335606405034</v>
      </c>
      <c r="X326" s="27">
        <v>2.66540198044245</v>
      </c>
      <c r="Y326" s="28">
        <v>3.05863889449954</v>
      </c>
    </row>
    <row r="327" spans="18:25">
      <c r="R327" s="25"/>
      <c r="S327" s="26"/>
      <c r="T327" s="27"/>
      <c r="U327" s="28"/>
      <c r="V327" s="25">
        <v>2.97</v>
      </c>
      <c r="W327" s="26">
        <v>13.642080997950501</v>
      </c>
      <c r="X327" s="27">
        <v>2.6556749204885102</v>
      </c>
      <c r="Y327" s="28">
        <v>3.04922284873185</v>
      </c>
    </row>
    <row r="328" spans="18:25">
      <c r="R328" s="25"/>
      <c r="S328" s="26"/>
      <c r="T328" s="27"/>
      <c r="U328" s="28"/>
      <c r="V328" s="25">
        <v>2.98</v>
      </c>
      <c r="W328" s="26">
        <v>13.551211945084098</v>
      </c>
      <c r="X328" s="27">
        <v>2.6459535798338498</v>
      </c>
      <c r="Y328" s="28">
        <v>3.03980298209843</v>
      </c>
    </row>
    <row r="329" spans="18:25">
      <c r="R329" s="25"/>
      <c r="S329" s="26"/>
      <c r="T329" s="27"/>
      <c r="U329" s="28"/>
      <c r="V329" s="25">
        <v>2.99</v>
      </c>
      <c r="W329" s="26">
        <v>13.460949394899499</v>
      </c>
      <c r="X329" s="27">
        <v>2.63623836855961</v>
      </c>
      <c r="Y329" s="28">
        <v>3.0303797336023499</v>
      </c>
    </row>
    <row r="330" spans="18:25">
      <c r="R330" s="25"/>
      <c r="S330" s="26"/>
      <c r="T330" s="27"/>
      <c r="U330" s="28"/>
      <c r="V330" s="25">
        <v>3</v>
      </c>
      <c r="W330" s="26">
        <v>13.371289287375902</v>
      </c>
      <c r="X330" s="27">
        <v>2.6265296804210299</v>
      </c>
      <c r="Y330" s="28">
        <v>3.02095353693145</v>
      </c>
    </row>
    <row r="331" spans="18:25">
      <c r="R331" s="25"/>
      <c r="S331" s="26"/>
      <c r="T331" s="27"/>
      <c r="U331" s="28"/>
      <c r="V331" s="25">
        <v>3.01</v>
      </c>
      <c r="W331" s="26">
        <v>13.2822275908041</v>
      </c>
      <c r="X331" s="27">
        <v>2.6168279024519401</v>
      </c>
      <c r="Y331" s="28">
        <v>3.0115248219402302</v>
      </c>
    </row>
    <row r="332" spans="18:25">
      <c r="R332" s="25"/>
      <c r="S332" s="26"/>
      <c r="T332" s="27"/>
      <c r="U332" s="28"/>
      <c r="V332" s="25">
        <v>3.02</v>
      </c>
      <c r="W332" s="26">
        <v>13.1937603265145</v>
      </c>
      <c r="X332" s="27">
        <v>2.6071334422457899</v>
      </c>
      <c r="Y332" s="28">
        <v>3.0020940003215801</v>
      </c>
    </row>
    <row r="333" spans="18:25">
      <c r="R333" s="25"/>
      <c r="S333" s="26"/>
      <c r="T333" s="27"/>
      <c r="U333" s="28"/>
      <c r="V333" s="25">
        <v>3.03</v>
      </c>
      <c r="W333" s="26">
        <v>13.105883539660802</v>
      </c>
      <c r="X333" s="27">
        <v>2.5974466990260501</v>
      </c>
      <c r="Y333" s="28">
        <v>2.9926614534992702</v>
      </c>
    </row>
    <row r="334" spans="18:25">
      <c r="R334" s="25"/>
      <c r="S334" s="26"/>
      <c r="T334" s="27"/>
      <c r="U334" s="28"/>
      <c r="V334" s="25">
        <v>3.04</v>
      </c>
      <c r="W334" s="26">
        <v>13.018593250347099</v>
      </c>
      <c r="X334" s="27">
        <v>2.5877680150600701</v>
      </c>
      <c r="Y334" s="28">
        <v>2.98322762170775</v>
      </c>
    </row>
    <row r="335" spans="18:25">
      <c r="R335" s="25"/>
      <c r="S335" s="26"/>
      <c r="T335" s="27"/>
      <c r="U335" s="28"/>
      <c r="V335" s="25">
        <v>3.05</v>
      </c>
      <c r="W335" s="26">
        <v>12.931885535310899</v>
      </c>
      <c r="X335" s="27">
        <v>2.57809775762937</v>
      </c>
      <c r="Y335" s="28">
        <v>2.9737929096123099</v>
      </c>
    </row>
    <row r="336" spans="18:25">
      <c r="R336" s="25"/>
      <c r="S336" s="26"/>
      <c r="T336" s="27"/>
      <c r="U336" s="28"/>
      <c r="V336" s="25">
        <v>3.06</v>
      </c>
      <c r="W336" s="26">
        <v>12.845756497428701</v>
      </c>
      <c r="X336" s="27">
        <v>2.5684362888220198</v>
      </c>
      <c r="Y336" s="28">
        <v>2.9643577166598001</v>
      </c>
    </row>
    <row r="337" spans="18:25">
      <c r="R337" s="25"/>
      <c r="S337" s="26"/>
      <c r="T337" s="27"/>
      <c r="U337" s="28"/>
      <c r="V337" s="25">
        <v>3.07</v>
      </c>
      <c r="W337" s="26">
        <v>12.760202265513701</v>
      </c>
      <c r="X337" s="27">
        <v>2.5587839500456799</v>
      </c>
      <c r="Y337" s="28">
        <v>2.9549224371373102</v>
      </c>
    </row>
    <row r="338" spans="18:25">
      <c r="R338" s="25"/>
      <c r="S338" s="26"/>
      <c r="T338" s="27"/>
      <c r="U338" s="28"/>
      <c r="V338" s="25">
        <v>3.08</v>
      </c>
      <c r="W338" s="26">
        <v>12.675218994113498</v>
      </c>
      <c r="X338" s="27">
        <v>2.5491410481868502</v>
      </c>
      <c r="Y338" s="28">
        <v>2.9454874657115901</v>
      </c>
    </row>
    <row r="339" spans="18:25">
      <c r="R339" s="25"/>
      <c r="S339" s="26"/>
      <c r="T339" s="27"/>
      <c r="U339" s="28"/>
      <c r="V339" s="25">
        <v>3.09</v>
      </c>
      <c r="W339" s="26">
        <v>12.590802863307299</v>
      </c>
      <c r="X339" s="27">
        <v>2.5395079593601801</v>
      </c>
      <c r="Y339" s="28">
        <v>2.93605319620871</v>
      </c>
    </row>
    <row r="340" spans="18:25">
      <c r="R340" s="25"/>
      <c r="S340" s="26"/>
      <c r="T340" s="27"/>
      <c r="U340" s="28"/>
      <c r="V340" s="25">
        <v>3.1</v>
      </c>
      <c r="W340" s="26">
        <v>12.506950083027398</v>
      </c>
      <c r="X340" s="27">
        <v>2.5298850268065398</v>
      </c>
      <c r="Y340" s="28">
        <v>2.9266199949727199</v>
      </c>
    </row>
    <row r="341" spans="18:25">
      <c r="R341" s="25"/>
      <c r="S341" s="26"/>
      <c r="T341" s="27"/>
      <c r="U341" s="28"/>
      <c r="V341" s="25">
        <v>3.11</v>
      </c>
      <c r="W341" s="26">
        <v>12.423656884720399</v>
      </c>
      <c r="X341" s="27">
        <v>2.5202725827630998</v>
      </c>
      <c r="Y341" s="28">
        <v>2.9171882364725001</v>
      </c>
    </row>
    <row r="342" spans="18:25">
      <c r="R342" s="25"/>
      <c r="S342" s="26"/>
      <c r="T342" s="27"/>
      <c r="U342" s="28"/>
      <c r="V342" s="25">
        <v>3.12</v>
      </c>
      <c r="W342" s="26">
        <v>12.3409195226827</v>
      </c>
      <c r="X342" s="27">
        <v>2.5106709521327</v>
      </c>
      <c r="Y342" s="28">
        <v>2.9077582943750202</v>
      </c>
    </row>
    <row r="343" spans="18:25">
      <c r="R343" s="25"/>
      <c r="S343" s="26"/>
      <c r="T343" s="27"/>
      <c r="U343" s="28"/>
      <c r="V343" s="25">
        <v>3.13</v>
      </c>
      <c r="W343" s="26">
        <v>12.2587342780366</v>
      </c>
      <c r="X343" s="27">
        <v>2.5010804567232898</v>
      </c>
      <c r="Y343" s="28">
        <v>2.8983305488871598</v>
      </c>
    </row>
    <row r="344" spans="18:25">
      <c r="R344" s="25"/>
      <c r="S344" s="26"/>
      <c r="T344" s="27"/>
      <c r="U344" s="28"/>
      <c r="V344" s="25">
        <v>3.14</v>
      </c>
      <c r="W344" s="26">
        <v>12.177097480097601</v>
      </c>
      <c r="X344" s="27">
        <v>2.4915014368786998</v>
      </c>
      <c r="Y344" s="28">
        <v>2.8889053265829401</v>
      </c>
    </row>
    <row r="345" spans="18:25">
      <c r="R345" s="25"/>
      <c r="S345" s="26"/>
      <c r="T345" s="27"/>
      <c r="U345" s="28"/>
      <c r="V345" s="25">
        <v>3.15</v>
      </c>
      <c r="W345" s="26">
        <v>12.096005461773899</v>
      </c>
      <c r="X345" s="27">
        <v>2.4819342071416202</v>
      </c>
      <c r="Y345" s="28">
        <v>2.8794829815510399</v>
      </c>
    </row>
    <row r="346" spans="18:25">
      <c r="R346" s="25"/>
      <c r="S346" s="26"/>
      <c r="T346" s="27"/>
      <c r="U346" s="28"/>
      <c r="V346" s="25">
        <v>3.16</v>
      </c>
      <c r="W346" s="26">
        <v>12.0154545673225</v>
      </c>
      <c r="X346" s="27">
        <v>2.4723790642727699</v>
      </c>
      <c r="Y346" s="28">
        <v>2.8700638762559101</v>
      </c>
    </row>
    <row r="347" spans="18:25">
      <c r="R347" s="25"/>
      <c r="S347" s="26"/>
      <c r="T347" s="27"/>
      <c r="U347" s="28"/>
      <c r="V347" s="25">
        <v>3.17</v>
      </c>
      <c r="W347" s="26">
        <v>11.93544117787</v>
      </c>
      <c r="X347" s="27">
        <v>2.4628363130355901</v>
      </c>
      <c r="Y347" s="28">
        <v>2.8606483558818598</v>
      </c>
    </row>
    <row r="348" spans="18:25">
      <c r="R348" s="25"/>
      <c r="S348" s="26"/>
      <c r="T348" s="27"/>
      <c r="U348" s="28"/>
      <c r="V348" s="25">
        <v>3.18</v>
      </c>
      <c r="W348" s="26">
        <v>11.855961698936699</v>
      </c>
      <c r="X348" s="27">
        <v>2.4533062237429899</v>
      </c>
      <c r="Y348" s="28">
        <v>2.8512367606743498</v>
      </c>
    </row>
    <row r="349" spans="18:25">
      <c r="R349" s="25"/>
      <c r="S349" s="26"/>
      <c r="T349" s="27"/>
      <c r="U349" s="28"/>
      <c r="V349" s="25">
        <v>3.19</v>
      </c>
      <c r="W349" s="26">
        <v>11.777012566399799</v>
      </c>
      <c r="X349" s="27">
        <v>2.44378908451593</v>
      </c>
      <c r="Y349" s="28">
        <v>2.8418294198423499</v>
      </c>
    </row>
    <row r="350" spans="18:25">
      <c r="R350" s="25"/>
      <c r="S350" s="26"/>
      <c r="T350" s="27"/>
      <c r="U350" s="28"/>
      <c r="V350" s="25">
        <v>3.2</v>
      </c>
      <c r="W350" s="26">
        <v>11.6985902295259</v>
      </c>
      <c r="X350" s="27">
        <v>2.4342852010077198</v>
      </c>
      <c r="Y350" s="28">
        <v>2.8324266748978699</v>
      </c>
    </row>
    <row r="351" spans="18:25">
      <c r="R351" s="25"/>
      <c r="S351" s="26"/>
      <c r="T351" s="27"/>
      <c r="U351" s="28"/>
      <c r="V351" s="25">
        <v>3.21</v>
      </c>
      <c r="W351" s="26">
        <v>11.620691165462301</v>
      </c>
      <c r="X351" s="27">
        <v>2.4247948562487598</v>
      </c>
      <c r="Y351" s="28">
        <v>2.8230288585935401</v>
      </c>
    </row>
    <row r="352" spans="18:25">
      <c r="R352" s="25"/>
      <c r="S352" s="26"/>
      <c r="T352" s="27"/>
      <c r="U352" s="28"/>
      <c r="V352" s="25">
        <v>3.22</v>
      </c>
      <c r="W352" s="26">
        <v>11.543311874786601</v>
      </c>
      <c r="X352" s="27">
        <v>2.4153183286672699</v>
      </c>
      <c r="Y352" s="28">
        <v>2.81363628594322</v>
      </c>
    </row>
    <row r="353" spans="18:25">
      <c r="R353" s="25"/>
      <c r="S353" s="26"/>
      <c r="T353" s="27"/>
      <c r="U353" s="28"/>
      <c r="V353" s="25">
        <v>3.23</v>
      </c>
      <c r="W353" s="26">
        <v>11.466448881323799</v>
      </c>
      <c r="X353" s="27">
        <v>2.40585589214992</v>
      </c>
      <c r="Y353" s="28">
        <v>2.8042492764109501</v>
      </c>
    </row>
    <row r="354" spans="18:25">
      <c r="R354" s="25"/>
      <c r="S354" s="26"/>
      <c r="T354" s="27"/>
      <c r="U354" s="28"/>
      <c r="V354" s="25">
        <v>3.24</v>
      </c>
      <c r="W354" s="26">
        <v>11.390098731964599</v>
      </c>
      <c r="X354" s="27">
        <v>2.3964078161023501</v>
      </c>
      <c r="Y354" s="28">
        <v>2.7948681597518599</v>
      </c>
    </row>
    <row r="355" spans="18:25">
      <c r="R355" s="25"/>
      <c r="S355" s="26"/>
      <c r="T355" s="27"/>
      <c r="U355" s="28"/>
      <c r="V355" s="25">
        <v>3.25</v>
      </c>
      <c r="W355" s="26">
        <v>11.314257996481999</v>
      </c>
      <c r="X355" s="27">
        <v>2.3869743655098201</v>
      </c>
      <c r="Y355" s="28">
        <v>2.7854932353976101</v>
      </c>
    </row>
    <row r="356" spans="18:25">
      <c r="R356" s="25"/>
      <c r="S356" s="26"/>
      <c r="T356" s="27"/>
      <c r="U356" s="28"/>
      <c r="V356" s="25">
        <v>3.26</v>
      </c>
      <c r="W356" s="26">
        <v>11.238923290345699</v>
      </c>
      <c r="X356" s="27">
        <v>2.3775558239939198</v>
      </c>
      <c r="Y356" s="28">
        <v>2.7761247870336301</v>
      </c>
    </row>
    <row r="357" spans="18:25">
      <c r="R357" s="25"/>
      <c r="S357" s="26"/>
      <c r="T357" s="27"/>
      <c r="U357" s="28"/>
      <c r="V357" s="25">
        <v>3.27</v>
      </c>
      <c r="W357" s="26">
        <v>11.164091224282501</v>
      </c>
      <c r="X357" s="27">
        <v>2.3681524436163301</v>
      </c>
      <c r="Y357" s="28">
        <v>2.7667631215558801</v>
      </c>
    </row>
    <row r="358" spans="18:25">
      <c r="R358" s="25"/>
      <c r="S358" s="26"/>
      <c r="T358" s="27"/>
      <c r="U358" s="28"/>
      <c r="V358" s="25">
        <v>3.28</v>
      </c>
      <c r="W358" s="26">
        <v>11.089758438003299</v>
      </c>
      <c r="X358" s="27">
        <v>2.3587644594549899</v>
      </c>
      <c r="Y358" s="28">
        <v>2.7574085352175302</v>
      </c>
    </row>
    <row r="359" spans="18:25">
      <c r="R359" s="25"/>
      <c r="S359" s="26"/>
      <c r="T359" s="27"/>
      <c r="U359" s="28"/>
      <c r="V359" s="25">
        <v>3.29</v>
      </c>
      <c r="W359" s="26">
        <v>11.015921588658401</v>
      </c>
      <c r="X359" s="27">
        <v>2.3493921211306898</v>
      </c>
      <c r="Y359" s="28">
        <v>2.74806132504769</v>
      </c>
    </row>
    <row r="360" spans="18:25">
      <c r="R360" s="25"/>
      <c r="S360" s="26"/>
      <c r="T360" s="27"/>
      <c r="U360" s="28"/>
      <c r="V360" s="25">
        <v>3.3</v>
      </c>
      <c r="W360" s="26">
        <v>10.942577360573299</v>
      </c>
      <c r="X360" s="27">
        <v>2.3400356495794599</v>
      </c>
      <c r="Y360" s="28">
        <v>2.7387217789895701</v>
      </c>
    </row>
    <row r="361" spans="18:25">
      <c r="R361" s="25"/>
      <c r="S361" s="26"/>
      <c r="T361" s="27"/>
      <c r="U361" s="28"/>
      <c r="V361" s="25">
        <v>3.31</v>
      </c>
      <c r="W361" s="26">
        <v>10.8697224600713</v>
      </c>
      <c r="X361" s="27">
        <v>2.33069530311026</v>
      </c>
      <c r="Y361" s="28">
        <v>2.7293901809513899</v>
      </c>
    </row>
    <row r="362" spans="18:25">
      <c r="R362" s="25"/>
      <c r="S362" s="26"/>
      <c r="T362" s="27"/>
      <c r="U362" s="28"/>
      <c r="V362" s="25">
        <v>3.32</v>
      </c>
      <c r="W362" s="26">
        <v>10.797353615295199</v>
      </c>
      <c r="X362" s="27">
        <v>2.3213713162271299</v>
      </c>
      <c r="Y362" s="28">
        <v>2.7200668186695101</v>
      </c>
    </row>
    <row r="363" spans="18:25">
      <c r="R363" s="25"/>
      <c r="S363" s="26"/>
      <c r="T363" s="27"/>
      <c r="U363" s="28"/>
      <c r="V363" s="25">
        <v>3.33</v>
      </c>
      <c r="W363" s="26">
        <v>10.7254675760294</v>
      </c>
      <c r="X363" s="27">
        <v>2.3120639192817798</v>
      </c>
      <c r="Y363" s="28">
        <v>2.71075197217719</v>
      </c>
    </row>
    <row r="364" spans="18:25">
      <c r="R364" s="25"/>
      <c r="S364" s="26"/>
      <c r="T364" s="27"/>
      <c r="U364" s="28"/>
      <c r="V364" s="25">
        <v>3.34</v>
      </c>
      <c r="W364" s="26">
        <v>10.6540611135212</v>
      </c>
      <c r="X364" s="27">
        <v>2.3027733385203901</v>
      </c>
      <c r="Y364" s="28">
        <v>2.7016979386714</v>
      </c>
    </row>
    <row r="365" spans="18:25">
      <c r="R365" s="25"/>
      <c r="S365" s="26"/>
      <c r="T365" s="27"/>
      <c r="U365" s="28"/>
      <c r="V365" s="25">
        <v>3.35</v>
      </c>
      <c r="W365" s="26">
        <v>10.583131020302899</v>
      </c>
      <c r="X365" s="27">
        <v>2.2934997961303698</v>
      </c>
      <c r="Y365" s="28">
        <v>2.6928442697610402</v>
      </c>
    </row>
    <row r="366" spans="18:25">
      <c r="R366" s="25"/>
      <c r="S366" s="26"/>
      <c r="T366" s="27"/>
      <c r="U366" s="28"/>
      <c r="V366" s="25">
        <v>3.36</v>
      </c>
      <c r="W366" s="26">
        <v>10.5126741100131</v>
      </c>
      <c r="X366" s="27">
        <v>2.2842435102871002</v>
      </c>
      <c r="Y366" s="28">
        <v>2.6839955199659902</v>
      </c>
    </row>
    <row r="367" spans="18:25">
      <c r="R367" s="25"/>
      <c r="S367" s="26"/>
      <c r="T367" s="27"/>
      <c r="U367" s="28"/>
      <c r="V367" s="25">
        <v>3.37</v>
      </c>
      <c r="W367" s="26">
        <v>10.442687219042499</v>
      </c>
      <c r="X367" s="27">
        <v>2.2750046970245799</v>
      </c>
      <c r="Y367" s="28">
        <v>2.6751519815583902</v>
      </c>
    </row>
    <row r="368" spans="18:25">
      <c r="R368" s="25"/>
      <c r="S368" s="26"/>
      <c r="T368" s="27"/>
      <c r="U368" s="28"/>
      <c r="V368" s="25">
        <v>3.38</v>
      </c>
      <c r="W368" s="26">
        <v>10.3731672291426</v>
      </c>
      <c r="X368" s="27">
        <v>2.2657835751434798</v>
      </c>
      <c r="Y368" s="28">
        <v>2.66631390816449</v>
      </c>
    </row>
    <row r="369" spans="18:25">
      <c r="R369" s="25"/>
      <c r="S369" s="26"/>
      <c r="T369" s="27"/>
      <c r="U369" s="28"/>
      <c r="V369" s="25">
        <v>3.39</v>
      </c>
      <c r="W369" s="26">
        <v>10.3041109984794</v>
      </c>
      <c r="X369" s="27">
        <v>2.2565803416315098</v>
      </c>
      <c r="Y369" s="28">
        <v>2.6574815963932399</v>
      </c>
    </row>
    <row r="370" spans="18:25">
      <c r="R370" s="25"/>
      <c r="S370" s="26"/>
      <c r="T370" s="27"/>
      <c r="U370" s="28"/>
      <c r="V370" s="25">
        <v>3.4</v>
      </c>
      <c r="W370" s="26">
        <v>10.2355154456313</v>
      </c>
      <c r="X370" s="27">
        <v>2.24739521928085</v>
      </c>
      <c r="Y370" s="28">
        <v>2.64865530086725</v>
      </c>
    </row>
    <row r="371" spans="18:25">
      <c r="R371" s="25"/>
      <c r="S371" s="26"/>
      <c r="T371" s="27"/>
      <c r="U371" s="28"/>
      <c r="V371" s="25">
        <v>3.41</v>
      </c>
      <c r="W371" s="26">
        <v>10.167377497846401</v>
      </c>
      <c r="X371" s="27">
        <v>2.2382283866969099</v>
      </c>
      <c r="Y371" s="28">
        <v>2.63983528456443</v>
      </c>
    </row>
    <row r="372" spans="18:25">
      <c r="R372" s="25"/>
      <c r="S372" s="26"/>
      <c r="T372" s="27"/>
      <c r="U372" s="28"/>
      <c r="V372" s="25">
        <v>3.42</v>
      </c>
      <c r="W372" s="26">
        <v>10.099694079840999</v>
      </c>
      <c r="X372" s="27">
        <v>2.2290800438831</v>
      </c>
      <c r="Y372" s="28">
        <v>2.6310218298988599</v>
      </c>
    </row>
    <row r="373" spans="18:25">
      <c r="R373" s="25"/>
      <c r="S373" s="26"/>
      <c r="T373" s="27"/>
      <c r="U373" s="28"/>
      <c r="V373" s="25">
        <v>3.43</v>
      </c>
      <c r="W373" s="26">
        <v>10.0324621526696</v>
      </c>
      <c r="X373" s="27">
        <v>2.2199503824507598</v>
      </c>
      <c r="Y373" s="28">
        <v>2.6222151997293</v>
      </c>
    </row>
    <row r="374" spans="18:25">
      <c r="R374" s="25"/>
      <c r="S374" s="26"/>
      <c r="T374" s="27"/>
      <c r="U374" s="28"/>
      <c r="V374" s="25">
        <v>3.44</v>
      </c>
      <c r="W374" s="26">
        <v>9.96567869742975</v>
      </c>
      <c r="X374" s="27">
        <v>2.2108395903181601</v>
      </c>
      <c r="Y374" s="28">
        <v>2.6134156535341999</v>
      </c>
    </row>
    <row r="375" spans="18:25">
      <c r="R375" s="25"/>
      <c r="S375" s="26"/>
      <c r="T375" s="27"/>
      <c r="U375" s="28"/>
      <c r="V375" s="25">
        <v>3.45</v>
      </c>
      <c r="W375" s="26">
        <v>9.8993407150944712</v>
      </c>
      <c r="X375" s="27">
        <v>2.2017478517515698</v>
      </c>
      <c r="Y375" s="28">
        <v>2.6046234474578198</v>
      </c>
    </row>
    <row r="376" spans="18:25">
      <c r="R376" s="25"/>
      <c r="S376" s="26"/>
      <c r="T376" s="27"/>
      <c r="U376" s="28"/>
      <c r="V376" s="25">
        <v>3.46</v>
      </c>
      <c r="W376" s="26">
        <v>9.8334452263454804</v>
      </c>
      <c r="X376" s="27">
        <v>2.1926753474062202</v>
      </c>
      <c r="Y376" s="28">
        <v>2.5958388501088598</v>
      </c>
    </row>
    <row r="377" spans="18:25">
      <c r="R377" s="25"/>
      <c r="S377" s="26"/>
      <c r="T377" s="27"/>
      <c r="U377" s="28"/>
      <c r="V377" s="25">
        <v>3.47</v>
      </c>
      <c r="W377" s="26">
        <v>9.7679892714060603</v>
      </c>
      <c r="X377" s="27">
        <v>2.1836222543674002</v>
      </c>
      <c r="Y377" s="28">
        <v>2.5870621083973599</v>
      </c>
    </row>
    <row r="378" spans="18:25">
      <c r="R378" s="25"/>
      <c r="S378" s="26"/>
      <c r="T378" s="27"/>
      <c r="U378" s="28"/>
      <c r="V378" s="25">
        <v>3.48</v>
      </c>
      <c r="W378" s="26">
        <v>9.7029699098741098</v>
      </c>
      <c r="X378" s="27">
        <v>2.1745887294817399</v>
      </c>
      <c r="Y378" s="28">
        <v>2.5782934679350999</v>
      </c>
    </row>
    <row r="379" spans="18:25">
      <c r="R379" s="25"/>
      <c r="S379" s="26"/>
      <c r="T379" s="27"/>
      <c r="U379" s="28"/>
      <c r="V379" s="25">
        <v>3.49</v>
      </c>
      <c r="W379" s="26">
        <v>9.6383842293313613</v>
      </c>
      <c r="X379" s="27">
        <v>2.1655749594169098</v>
      </c>
      <c r="Y379" s="28">
        <v>2.5695331636834</v>
      </c>
    </row>
    <row r="380" spans="18:25">
      <c r="R380" s="25"/>
      <c r="S380" s="26"/>
      <c r="T380" s="27"/>
      <c r="U380" s="28"/>
      <c r="V380" s="25">
        <v>3.5</v>
      </c>
      <c r="W380" s="26">
        <v>9.5742293458959402</v>
      </c>
      <c r="X380" s="27">
        <v>2.1565811287808598</v>
      </c>
      <c r="Y380" s="28">
        <v>2.56078141968753</v>
      </c>
    </row>
    <row r="381" spans="18:25">
      <c r="R381" s="25"/>
      <c r="S381" s="26"/>
      <c r="T381" s="27"/>
      <c r="U381" s="28"/>
      <c r="V381" s="25">
        <v>3.51</v>
      </c>
      <c r="W381" s="26">
        <v>9.5105023613482587</v>
      </c>
      <c r="X381" s="27">
        <v>2.14760738413116</v>
      </c>
      <c r="Y381" s="28">
        <v>2.5520384903473099</v>
      </c>
    </row>
    <row r="382" spans="18:25">
      <c r="R382" s="25"/>
      <c r="S382" s="26"/>
      <c r="T382" s="27"/>
      <c r="U382" s="28"/>
      <c r="V382" s="25">
        <v>3.52</v>
      </c>
      <c r="W382" s="26">
        <v>9.4472004131595089</v>
      </c>
      <c r="X382" s="27">
        <v>2.13865385551511</v>
      </c>
      <c r="Y382" s="28">
        <v>2.5433046102757602</v>
      </c>
    </row>
    <row r="383" spans="18:25">
      <c r="R383" s="25"/>
      <c r="S383" s="26"/>
      <c r="T383" s="27"/>
      <c r="U383" s="28"/>
      <c r="V383" s="25">
        <v>3.53</v>
      </c>
      <c r="W383" s="26">
        <v>9.3843206925011593</v>
      </c>
      <c r="X383" s="27">
        <v>2.1297207521051398</v>
      </c>
      <c r="Y383" s="28">
        <v>2.5345799761769201</v>
      </c>
    </row>
    <row r="384" spans="18:25">
      <c r="R384" s="25"/>
      <c r="S384" s="26"/>
      <c r="T384" s="27"/>
      <c r="U384" s="28"/>
      <c r="V384" s="25">
        <v>3.54</v>
      </c>
      <c r="W384" s="26">
        <v>9.3218603816161298</v>
      </c>
      <c r="X384" s="27">
        <v>2.1208082334746798</v>
      </c>
      <c r="Y384" s="28">
        <v>2.52586480936196</v>
      </c>
    </row>
    <row r="385" spans="18:25">
      <c r="R385" s="25"/>
      <c r="S385" s="26"/>
      <c r="T385" s="27"/>
      <c r="U385" s="28"/>
      <c r="V385" s="25">
        <v>3.55</v>
      </c>
      <c r="W385" s="26">
        <v>9.2598166543183495</v>
      </c>
      <c r="X385" s="27">
        <v>2.1119164280994398</v>
      </c>
      <c r="Y385" s="28">
        <v>2.5171593551368501</v>
      </c>
    </row>
    <row r="386" spans="18:25">
      <c r="R386" s="25"/>
      <c r="S386" s="26"/>
      <c r="T386" s="27"/>
      <c r="U386" s="28"/>
      <c r="V386" s="25">
        <v>3.56</v>
      </c>
      <c r="W386" s="26">
        <v>9.1981867255199798</v>
      </c>
      <c r="X386" s="27">
        <v>2.10304548389482</v>
      </c>
      <c r="Y386" s="28">
        <v>2.50846383316243</v>
      </c>
    </row>
    <row r="387" spans="18:25">
      <c r="R387" s="25"/>
      <c r="S387" s="26"/>
      <c r="T387" s="27"/>
      <c r="U387" s="28"/>
      <c r="V387" s="25">
        <v>3.57</v>
      </c>
      <c r="W387" s="26">
        <v>9.1369678285009304</v>
      </c>
      <c r="X387" s="27">
        <v>2.0941955456773398</v>
      </c>
      <c r="Y387" s="28">
        <v>2.4997784851603799</v>
      </c>
    </row>
    <row r="388" spans="18:25">
      <c r="R388" s="25"/>
      <c r="S388" s="26"/>
      <c r="T388" s="27"/>
      <c r="U388" s="28"/>
      <c r="V388" s="25">
        <v>3.58</v>
      </c>
      <c r="W388" s="26">
        <v>9.0761572147586307</v>
      </c>
      <c r="X388" s="27">
        <v>2.0853667394801598</v>
      </c>
      <c r="Y388" s="28">
        <v>2.4911035141176399</v>
      </c>
    </row>
    <row r="389" spans="18:25">
      <c r="R389" s="25"/>
      <c r="S389" s="26"/>
      <c r="T389" s="27"/>
      <c r="U389" s="28"/>
      <c r="V389" s="25">
        <v>3.59</v>
      </c>
      <c r="W389" s="26">
        <v>9.0157521538578003</v>
      </c>
      <c r="X389" s="27">
        <v>2.07655921149831</v>
      </c>
      <c r="Y389" s="28">
        <v>2.4824391287469001</v>
      </c>
    </row>
    <row r="390" spans="18:25">
      <c r="R390" s="25"/>
      <c r="S390" s="26"/>
      <c r="T390" s="27"/>
      <c r="U390" s="28"/>
      <c r="V390" s="25">
        <v>3.6</v>
      </c>
      <c r="W390" s="26">
        <v>8.9557499332802699</v>
      </c>
      <c r="X390" s="27">
        <v>2.06777309718096</v>
      </c>
      <c r="Y390" s="28">
        <v>2.4737855387091998</v>
      </c>
    </row>
    <row r="391" spans="18:25">
      <c r="R391" s="25"/>
      <c r="S391" s="26"/>
      <c r="T391" s="27"/>
      <c r="U391" s="28"/>
      <c r="V391" s="25">
        <v>3.61</v>
      </c>
      <c r="W391" s="26">
        <v>8.8961478730007002</v>
      </c>
      <c r="X391" s="27">
        <v>2.0590085424816</v>
      </c>
      <c r="Y391" s="28">
        <v>2.46514293619438</v>
      </c>
    </row>
    <row r="392" spans="18:25">
      <c r="R392" s="25"/>
      <c r="S392" s="26"/>
      <c r="T392" s="27"/>
      <c r="U392" s="28"/>
      <c r="V392" s="25">
        <v>3.62</v>
      </c>
      <c r="W392" s="26">
        <v>8.8369433016456806</v>
      </c>
      <c r="X392" s="27">
        <v>2.0502656813354898</v>
      </c>
      <c r="Y392" s="28">
        <v>2.4565115196517402</v>
      </c>
    </row>
    <row r="393" spans="18:25">
      <c r="R393" s="25"/>
      <c r="S393" s="26"/>
      <c r="T393" s="27"/>
      <c r="U393" s="28"/>
      <c r="V393" s="25">
        <v>3.63</v>
      </c>
      <c r="W393" s="26">
        <v>8.7781335505678602</v>
      </c>
      <c r="X393" s="27">
        <v>2.0415446058245101</v>
      </c>
      <c r="Y393" s="28">
        <v>2.4478914996057899</v>
      </c>
    </row>
    <row r="394" spans="18:25">
      <c r="R394" s="25"/>
      <c r="S394" s="26"/>
      <c r="T394" s="27"/>
      <c r="U394" s="28"/>
      <c r="V394" s="25">
        <v>3.64</v>
      </c>
      <c r="W394" s="26">
        <v>8.7197159793268302</v>
      </c>
      <c r="X394" s="27">
        <v>2.0328454506465601</v>
      </c>
      <c r="Y394" s="28">
        <v>2.4392830730651598</v>
      </c>
    </row>
    <row r="395" spans="18:25">
      <c r="R395" s="25"/>
      <c r="S395" s="26"/>
      <c r="T395" s="27"/>
      <c r="U395" s="28"/>
      <c r="V395" s="25">
        <v>3.65</v>
      </c>
      <c r="W395" s="26">
        <v>8.6616879648186007</v>
      </c>
      <c r="X395" s="27">
        <v>2.0241683382259699</v>
      </c>
      <c r="Y395" s="28">
        <v>2.4306864342829102</v>
      </c>
    </row>
    <row r="396" spans="18:25">
      <c r="R396" s="25"/>
      <c r="S396" s="26"/>
      <c r="T396" s="27"/>
      <c r="U396" s="28"/>
      <c r="V396" s="25">
        <v>3.66</v>
      </c>
      <c r="W396" s="26">
        <v>8.6040469360652292</v>
      </c>
      <c r="X396" s="27">
        <v>2.0155134199462998</v>
      </c>
      <c r="Y396" s="28">
        <v>2.4221017398567901</v>
      </c>
    </row>
    <row r="397" spans="18:25">
      <c r="R397" s="25"/>
      <c r="S397" s="26"/>
      <c r="T397" s="27"/>
      <c r="U397" s="28"/>
      <c r="V397" s="25">
        <v>3.67</v>
      </c>
      <c r="W397" s="26">
        <v>8.5467903057562395</v>
      </c>
      <c r="X397" s="27">
        <v>2.00688081091694</v>
      </c>
      <c r="Y397" s="28">
        <v>2.41352917707757</v>
      </c>
    </row>
    <row r="398" spans="18:25">
      <c r="R398" s="25"/>
      <c r="S398" s="26"/>
      <c r="T398" s="27"/>
      <c r="U398" s="28"/>
      <c r="V398" s="25">
        <v>3.68</v>
      </c>
      <c r="W398" s="26">
        <v>8.4899154865654491</v>
      </c>
      <c r="X398" s="27">
        <v>1.9982705918471999</v>
      </c>
      <c r="Y398" s="28">
        <v>2.4049689589939298</v>
      </c>
    </row>
    <row r="399" spans="18:25">
      <c r="R399" s="25"/>
      <c r="S399" s="26"/>
      <c r="T399" s="27"/>
      <c r="U399" s="28"/>
      <c r="V399" s="25">
        <v>3.69</v>
      </c>
      <c r="W399" s="26">
        <v>8.4334199264875807</v>
      </c>
      <c r="X399" s="27">
        <v>1.98968288080801</v>
      </c>
      <c r="Y399" s="28">
        <v>2.3964212601152699</v>
      </c>
    </row>
    <row r="400" spans="18:25">
      <c r="R400" s="25"/>
      <c r="S400" s="26"/>
      <c r="T400" s="27"/>
      <c r="U400" s="28"/>
      <c r="V400" s="25">
        <v>3.7</v>
      </c>
      <c r="W400" s="26">
        <v>8.3773010903947807</v>
      </c>
      <c r="X400" s="27">
        <v>1.98111778598217</v>
      </c>
      <c r="Y400" s="28">
        <v>2.3878862579642899</v>
      </c>
    </row>
    <row r="401" spans="18:25">
      <c r="R401" s="25"/>
      <c r="S401" s="26"/>
      <c r="T401" s="27"/>
      <c r="U401" s="28"/>
      <c r="V401" s="25">
        <v>3.71</v>
      </c>
      <c r="W401" s="26">
        <v>8.3215564599020606</v>
      </c>
      <c r="X401" s="27">
        <v>1.9725754119175201</v>
      </c>
      <c r="Y401" s="28">
        <v>2.3793641282094198</v>
      </c>
    </row>
    <row r="402" spans="18:25">
      <c r="R402" s="25"/>
      <c r="S402" s="26"/>
      <c r="T402" s="27"/>
      <c r="U402" s="28"/>
      <c r="V402" s="25">
        <v>3.72</v>
      </c>
      <c r="W402" s="26">
        <v>8.2661835332327094</v>
      </c>
      <c r="X402" s="27">
        <v>1.9640558605626199</v>
      </c>
      <c r="Y402" s="28">
        <v>2.3708550749897701</v>
      </c>
    </row>
    <row r="403" spans="18:25">
      <c r="R403" s="25"/>
      <c r="S403" s="26"/>
      <c r="T403" s="27"/>
      <c r="U403" s="28"/>
      <c r="V403" s="25">
        <v>3.73</v>
      </c>
      <c r="W403" s="26">
        <v>8.2111798429399787</v>
      </c>
      <c r="X403" s="27">
        <v>1.95555924915888</v>
      </c>
      <c r="Y403" s="28">
        <v>2.3623592515918901</v>
      </c>
    </row>
    <row r="404" spans="18:25">
      <c r="R404" s="25"/>
      <c r="S404" s="26"/>
      <c r="T404" s="27"/>
      <c r="U404" s="28"/>
      <c r="V404" s="25">
        <v>3.74</v>
      </c>
      <c r="W404" s="26">
        <v>8.1565429150462396</v>
      </c>
      <c r="X404" s="27">
        <v>1.9470856510238801</v>
      </c>
      <c r="Y404" s="28">
        <v>2.3538768152204201</v>
      </c>
    </row>
    <row r="405" spans="18:25">
      <c r="R405" s="25"/>
      <c r="S405" s="26"/>
      <c r="T405" s="27"/>
      <c r="U405" s="28"/>
      <c r="V405" s="25">
        <v>3.75</v>
      </c>
      <c r="W405" s="26">
        <v>8.1022702936651392</v>
      </c>
      <c r="X405" s="27">
        <v>1.93863516219744</v>
      </c>
      <c r="Y405" s="28">
        <v>2.3454079361821698</v>
      </c>
    </row>
    <row r="406" spans="18:25">
      <c r="R406" s="25"/>
      <c r="S406" s="26"/>
      <c r="T406" s="27"/>
      <c r="U406" s="28"/>
      <c r="V406" s="25">
        <v>3.76</v>
      </c>
      <c r="W406" s="26">
        <v>8.0483595436948896</v>
      </c>
      <c r="X406" s="27">
        <v>1.9302078791444699</v>
      </c>
      <c r="Y406" s="28">
        <v>2.3369527776150001</v>
      </c>
    </row>
    <row r="407" spans="18:25">
      <c r="R407" s="25"/>
      <c r="S407" s="26"/>
      <c r="T407" s="27"/>
      <c r="U407" s="28"/>
      <c r="V407" s="25">
        <v>3.77</v>
      </c>
      <c r="W407" s="26">
        <v>7.9948082461089909</v>
      </c>
      <c r="X407" s="27">
        <v>1.9218038912278199</v>
      </c>
      <c r="Y407" s="28">
        <v>2.32851150009376</v>
      </c>
    </row>
    <row r="408" spans="18:25">
      <c r="R408" s="25"/>
      <c r="S408" s="26"/>
      <c r="T408" s="27"/>
      <c r="U408" s="28"/>
      <c r="V408" s="25">
        <v>3.78</v>
      </c>
      <c r="W408" s="26">
        <v>7.9416139978270603</v>
      </c>
      <c r="X408" s="27">
        <v>1.91342327187526</v>
      </c>
      <c r="Y408" s="28">
        <v>2.3200842616562398</v>
      </c>
    </row>
    <row r="409" spans="18:25">
      <c r="R409" s="25"/>
      <c r="S409" s="26"/>
      <c r="T409" s="27"/>
      <c r="U409" s="28"/>
      <c r="V409" s="25">
        <v>3.79</v>
      </c>
      <c r="W409" s="26">
        <v>7.8887744361103103</v>
      </c>
      <c r="X409" s="27">
        <v>1.9050661367442401</v>
      </c>
      <c r="Y409" s="28">
        <v>2.3116712035657501</v>
      </c>
    </row>
    <row r="410" spans="18:25">
      <c r="R410" s="25"/>
      <c r="S410" s="26"/>
      <c r="T410" s="27"/>
      <c r="U410" s="28"/>
      <c r="V410" s="25">
        <v>3.8</v>
      </c>
      <c r="W410" s="26">
        <v>7.8362871869709601</v>
      </c>
      <c r="X410" s="27">
        <v>1.89673256529034</v>
      </c>
      <c r="Y410" s="28">
        <v>2.3032724766763502</v>
      </c>
    </row>
    <row r="411" spans="18:25">
      <c r="R411" s="25"/>
      <c r="S411" s="26"/>
      <c r="T411" s="27"/>
      <c r="U411" s="28"/>
      <c r="V411" s="25">
        <v>3.81</v>
      </c>
      <c r="W411" s="26">
        <v>7.7841498859776603</v>
      </c>
      <c r="X411" s="27">
        <v>1.8884226276505101</v>
      </c>
      <c r="Y411" s="28">
        <v>2.2948882395796302</v>
      </c>
    </row>
    <row r="412" spans="18:25">
      <c r="R412" s="25"/>
      <c r="S412" s="26"/>
      <c r="T412" s="27"/>
      <c r="U412" s="28"/>
      <c r="V412" s="25">
        <v>3.82</v>
      </c>
      <c r="W412" s="26">
        <v>7.7323601946042899</v>
      </c>
      <c r="X412" s="27">
        <v>1.88013640202466</v>
      </c>
      <c r="Y412" s="28">
        <v>2.2865186392660499</v>
      </c>
    </row>
    <row r="413" spans="18:25">
      <c r="R413" s="25"/>
      <c r="S413" s="26"/>
      <c r="T413" s="27"/>
      <c r="U413" s="28"/>
      <c r="V413" s="25">
        <v>3.83</v>
      </c>
      <c r="W413" s="26">
        <v>7.6809157897918201</v>
      </c>
      <c r="X413" s="27">
        <v>1.87187396439498</v>
      </c>
      <c r="Y413" s="28">
        <v>2.2781638202355299</v>
      </c>
    </row>
    <row r="414" spans="18:25">
      <c r="R414" s="25"/>
      <c r="S414" s="26"/>
      <c r="T414" s="27"/>
      <c r="U414" s="28"/>
      <c r="V414" s="25">
        <v>3.84</v>
      </c>
      <c r="W414" s="26">
        <v>7.6298143638249698</v>
      </c>
      <c r="X414" s="27">
        <v>1.8636353885600201</v>
      </c>
      <c r="Y414" s="28">
        <v>2.2698239245208902</v>
      </c>
    </row>
    <row r="415" spans="18:25">
      <c r="R415" s="25"/>
      <c r="S415" s="26"/>
      <c r="T415" s="27"/>
      <c r="U415" s="28"/>
      <c r="V415" s="25">
        <v>3.85</v>
      </c>
      <c r="W415" s="26">
        <v>7.5790536450946702</v>
      </c>
      <c r="X415" s="27">
        <v>1.8554207527240201</v>
      </c>
      <c r="Y415" s="28">
        <v>2.2614990708254101</v>
      </c>
    </row>
    <row r="416" spans="18:25">
      <c r="R416" s="25"/>
      <c r="S416" s="26"/>
      <c r="T416" s="27"/>
      <c r="U416" s="28"/>
      <c r="V416" s="25">
        <v>3.86</v>
      </c>
      <c r="W416" s="26">
        <v>7.5286313427881195</v>
      </c>
      <c r="X416" s="27">
        <v>1.8472301133432001</v>
      </c>
      <c r="Y416" s="28">
        <v>2.2531894097329501</v>
      </c>
    </row>
    <row r="417" spans="18:25">
      <c r="R417" s="25"/>
      <c r="S417" s="26"/>
      <c r="T417" s="27"/>
      <c r="U417" s="28"/>
      <c r="V417" s="25">
        <v>3.87</v>
      </c>
      <c r="W417" s="26">
        <v>7.4785451957130098</v>
      </c>
      <c r="X417" s="27">
        <v>1.8390635435103699</v>
      </c>
      <c r="Y417" s="28">
        <v>2.2448951105780401</v>
      </c>
    </row>
    <row r="418" spans="18:25">
      <c r="R418" s="25"/>
      <c r="S418" s="26"/>
      <c r="T418" s="27"/>
      <c r="U418" s="28"/>
      <c r="V418" s="25">
        <v>3.88</v>
      </c>
      <c r="W418" s="26">
        <v>7.4287929576945109</v>
      </c>
      <c r="X418" s="27">
        <v>1.8309210844042401</v>
      </c>
      <c r="Y418" s="28">
        <v>2.2366163264273</v>
      </c>
    </row>
    <row r="419" spans="18:25">
      <c r="R419" s="25"/>
      <c r="S419" s="26"/>
      <c r="T419" s="27"/>
      <c r="U419" s="28"/>
      <c r="V419" s="25">
        <v>3.89</v>
      </c>
      <c r="W419" s="26">
        <v>7.37937239740649</v>
      </c>
      <c r="X419" s="27">
        <v>1.8228028126139599</v>
      </c>
      <c r="Y419" s="28">
        <v>2.2283531523936899</v>
      </c>
    </row>
    <row r="420" spans="18:25">
      <c r="R420" s="25"/>
      <c r="S420" s="26"/>
      <c r="T420" s="27"/>
      <c r="U420" s="28"/>
      <c r="V420" s="25">
        <v>3.9</v>
      </c>
      <c r="W420" s="26">
        <v>7.3302812982527303</v>
      </c>
      <c r="X420" s="27">
        <v>1.8147087894523</v>
      </c>
      <c r="Y420" s="28">
        <v>2.2201057268956501</v>
      </c>
    </row>
    <row r="421" spans="18:25">
      <c r="R421" s="25"/>
      <c r="S421" s="26"/>
      <c r="T421" s="27"/>
      <c r="U421" s="28"/>
      <c r="V421" s="25">
        <v>3.91</v>
      </c>
      <c r="W421" s="26">
        <v>7.2815174582480893</v>
      </c>
      <c r="X421" s="27">
        <v>1.8066390726858099</v>
      </c>
      <c r="Y421" s="28">
        <v>2.2118741735556</v>
      </c>
    </row>
    <row r="422" spans="18:25">
      <c r="R422" s="25"/>
      <c r="S422" s="26"/>
      <c r="T422" s="27"/>
      <c r="U422" s="28"/>
      <c r="V422" s="25">
        <v>3.92</v>
      </c>
      <c r="W422" s="26">
        <v>7.2330787084348893</v>
      </c>
      <c r="X422" s="27">
        <v>1.7985937366131499</v>
      </c>
      <c r="Y422" s="28">
        <v>2.2036585979941701</v>
      </c>
    </row>
    <row r="423" spans="18:25">
      <c r="R423" s="25"/>
      <c r="S423" s="26"/>
      <c r="T423" s="27"/>
      <c r="U423" s="28"/>
      <c r="V423" s="25">
        <v>3.93</v>
      </c>
      <c r="W423" s="26">
        <v>7.184962871594899</v>
      </c>
      <c r="X423" s="27">
        <v>1.79057283093054</v>
      </c>
      <c r="Y423" s="28">
        <v>2.1954591279051501</v>
      </c>
    </row>
    <row r="424" spans="18:25">
      <c r="R424" s="25"/>
      <c r="S424" s="26"/>
      <c r="T424" s="27"/>
      <c r="U424" s="28"/>
      <c r="V424" s="25">
        <v>3.94</v>
      </c>
      <c r="W424" s="26">
        <v>7.1371677840501597</v>
      </c>
      <c r="X424" s="27">
        <v>1.7825764026861699</v>
      </c>
      <c r="Y424" s="28">
        <v>2.1872758896445199</v>
      </c>
    </row>
    <row r="425" spans="18:25">
      <c r="R425" s="25"/>
      <c r="S425" s="26"/>
      <c r="T425" s="27"/>
      <c r="U425" s="28"/>
      <c r="V425" s="25">
        <v>3.95</v>
      </c>
      <c r="W425" s="26">
        <v>7.0896913025160195</v>
      </c>
      <c r="X425" s="27">
        <v>1.7746045032867199</v>
      </c>
      <c r="Y425" s="28">
        <v>2.1791090012873102</v>
      </c>
    </row>
    <row r="426" spans="18:25">
      <c r="R426" s="25"/>
      <c r="S426" s="26"/>
      <c r="T426" s="27"/>
      <c r="U426" s="28"/>
      <c r="V426" s="25">
        <v>3.96</v>
      </c>
      <c r="W426" s="26">
        <v>7.0425313018991798</v>
      </c>
      <c r="X426" s="27">
        <v>1.7666571752742499</v>
      </c>
      <c r="Y426" s="28">
        <v>2.1709585747395801</v>
      </c>
    </row>
    <row r="427" spans="18:25">
      <c r="R427" s="25"/>
      <c r="S427" s="26"/>
      <c r="T427" s="27"/>
      <c r="U427" s="28"/>
      <c r="V427" s="25">
        <v>3.97</v>
      </c>
      <c r="W427" s="26">
        <v>6.9956856807730601</v>
      </c>
      <c r="X427" s="27">
        <v>1.7587344770092499</v>
      </c>
      <c r="Y427" s="28">
        <v>2.1628247101729801</v>
      </c>
    </row>
    <row r="428" spans="18:25">
      <c r="R428" s="25"/>
      <c r="S428" s="26"/>
      <c r="T428" s="27"/>
      <c r="U428" s="28"/>
      <c r="V428" s="25">
        <v>3.98</v>
      </c>
      <c r="W428" s="26">
        <v>6.9491523276086697</v>
      </c>
      <c r="X428" s="27">
        <v>1.7508364501342299</v>
      </c>
      <c r="Y428" s="28">
        <v>2.1547075297037801</v>
      </c>
    </row>
    <row r="429" spans="18:25">
      <c r="R429" s="25"/>
      <c r="S429" s="26"/>
      <c r="T429" s="27"/>
      <c r="U429" s="28"/>
      <c r="V429" s="25">
        <v>3.99</v>
      </c>
      <c r="W429" s="26">
        <v>6.9029291562359596</v>
      </c>
      <c r="X429" s="27">
        <v>1.7429631390254601</v>
      </c>
      <c r="Y429" s="28">
        <v>2.14660714184155</v>
      </c>
    </row>
    <row r="430" spans="18:25">
      <c r="R430" s="25"/>
      <c r="S430" s="26"/>
      <c r="T430" s="27"/>
      <c r="U430" s="28"/>
      <c r="V430" s="25">
        <v>4</v>
      </c>
      <c r="W430" s="26">
        <v>6.8570140942746303</v>
      </c>
      <c r="X430" s="27">
        <v>1.7351145864370101</v>
      </c>
      <c r="Y430" s="28">
        <v>2.1385236529682401</v>
      </c>
    </row>
    <row r="431" spans="18:25">
      <c r="R431" s="25"/>
      <c r="S431" s="26"/>
      <c r="T431" s="27"/>
      <c r="U431" s="28"/>
      <c r="V431" s="25">
        <v>4.01</v>
      </c>
      <c r="W431" s="26">
        <v>6.8114050830238897</v>
      </c>
      <c r="X431" s="27">
        <v>1.72729083353819</v>
      </c>
      <c r="Y431" s="28">
        <v>2.13045717529624</v>
      </c>
    </row>
    <row r="432" spans="18:25">
      <c r="R432" s="25"/>
      <c r="S432" s="26"/>
      <c r="T432" s="27"/>
      <c r="U432" s="28"/>
      <c r="V432" s="25">
        <v>4.0199999999999996</v>
      </c>
      <c r="W432" s="26">
        <v>6.7661000773522106</v>
      </c>
      <c r="X432" s="27">
        <v>1.71949191995092</v>
      </c>
      <c r="Y432" s="28">
        <v>2.12240783011918</v>
      </c>
    </row>
    <row r="433" spans="18:25">
      <c r="R433" s="25"/>
      <c r="S433" s="26"/>
      <c r="T433" s="27"/>
      <c r="U433" s="28"/>
      <c r="V433" s="25">
        <v>4.03</v>
      </c>
      <c r="W433" s="26">
        <v>6.7210970455869905</v>
      </c>
      <c r="X433" s="27">
        <v>1.71171781900501</v>
      </c>
      <c r="Y433" s="28">
        <v>2.1143757546397701</v>
      </c>
    </row>
    <row r="434" spans="18:25">
      <c r="R434" s="25"/>
      <c r="S434" s="26"/>
      <c r="T434" s="27"/>
      <c r="U434" s="28"/>
      <c r="V434" s="25">
        <v>4.04</v>
      </c>
      <c r="W434" s="26">
        <v>6.6763939694043302</v>
      </c>
      <c r="X434" s="27">
        <v>1.70396859033524</v>
      </c>
      <c r="Y434" s="28">
        <v>2.1063610095673901</v>
      </c>
    </row>
    <row r="435" spans="18:25">
      <c r="R435" s="25"/>
      <c r="S435" s="26"/>
      <c r="T435" s="27"/>
      <c r="U435" s="28"/>
      <c r="V435" s="25">
        <v>4.05</v>
      </c>
      <c r="W435" s="26">
        <v>6.6319888646742191</v>
      </c>
      <c r="X435" s="27">
        <v>1.6962443044129101</v>
      </c>
      <c r="Y435" s="28">
        <v>2.0983636736956002</v>
      </c>
    </row>
    <row r="436" spans="18:25">
      <c r="R436" s="25"/>
      <c r="S436" s="26"/>
      <c r="T436" s="27"/>
      <c r="U436" s="28"/>
      <c r="V436" s="25">
        <v>4.0599999999999996</v>
      </c>
      <c r="W436" s="26">
        <v>6.5878797325678002</v>
      </c>
      <c r="X436" s="27">
        <v>1.68854498460369</v>
      </c>
      <c r="Y436" s="28">
        <v>2.09038385191695</v>
      </c>
    </row>
    <row r="437" spans="18:25">
      <c r="R437" s="25"/>
      <c r="S437" s="26"/>
      <c r="T437" s="27"/>
      <c r="U437" s="28"/>
      <c r="V437" s="25">
        <v>4.07</v>
      </c>
      <c r="W437" s="26">
        <v>6.5440645902233001</v>
      </c>
      <c r="X437" s="27">
        <v>1.68087064719632</v>
      </c>
      <c r="Y437" s="28">
        <v>2.0824216444762702</v>
      </c>
    </row>
    <row r="438" spans="18:25">
      <c r="R438" s="25"/>
      <c r="S438" s="26"/>
      <c r="T438" s="27"/>
      <c r="U438" s="28"/>
      <c r="V438" s="25">
        <v>4.08</v>
      </c>
      <c r="W438" s="26">
        <v>6.5005414813937099</v>
      </c>
      <c r="X438" s="27">
        <v>1.67322132273935</v>
      </c>
      <c r="Y438" s="28">
        <v>2.0744771362420198</v>
      </c>
    </row>
    <row r="439" spans="18:25">
      <c r="R439" s="25"/>
      <c r="S439" s="26"/>
      <c r="T439" s="27"/>
      <c r="U439" s="28"/>
      <c r="V439" s="25">
        <v>4.09</v>
      </c>
      <c r="W439" s="26">
        <v>6.4573084607479805</v>
      </c>
      <c r="X439" s="27">
        <v>1.66559705136284</v>
      </c>
      <c r="Y439" s="28">
        <v>2.06655041232424</v>
      </c>
    </row>
    <row r="440" spans="18:25">
      <c r="R440" s="25"/>
      <c r="S440" s="26"/>
      <c r="T440" s="27"/>
      <c r="U440" s="28"/>
      <c r="V440" s="25">
        <v>4.0999999999999996</v>
      </c>
      <c r="W440" s="26">
        <v>6.4143635825124807</v>
      </c>
      <c r="X440" s="27">
        <v>1.65799785047486</v>
      </c>
      <c r="Y440" s="28">
        <v>2.0586415693520799</v>
      </c>
    </row>
    <row r="441" spans="18:25">
      <c r="R441" s="25"/>
      <c r="S441" s="26"/>
      <c r="T441" s="27"/>
      <c r="U441" s="28"/>
      <c r="V441" s="25">
        <v>4.1100000000000003</v>
      </c>
      <c r="W441" s="26">
        <v>6.3717049218752502</v>
      </c>
      <c r="X441" s="27">
        <v>1.65042374426949</v>
      </c>
      <c r="Y441" s="28">
        <v>2.0507506939887401</v>
      </c>
    </row>
    <row r="442" spans="18:25">
      <c r="R442" s="25"/>
      <c r="S442" s="26"/>
      <c r="T442" s="27"/>
      <c r="U442" s="28"/>
      <c r="V442" s="25">
        <v>4.12</v>
      </c>
      <c r="W442" s="26">
        <v>6.3293305667389905</v>
      </c>
      <c r="X442" s="27">
        <v>1.6428747556167</v>
      </c>
      <c r="Y442" s="28">
        <v>2.0428778779439201</v>
      </c>
    </row>
    <row r="443" spans="18:25">
      <c r="R443" s="25"/>
      <c r="S443" s="26"/>
      <c r="T443" s="27"/>
      <c r="U443" s="28"/>
      <c r="V443" s="25">
        <v>4.13</v>
      </c>
      <c r="W443" s="26">
        <v>6.2872386176194297</v>
      </c>
      <c r="X443" s="27">
        <v>1.6353509060976099</v>
      </c>
      <c r="Y443" s="28">
        <v>2.03502320279159</v>
      </c>
    </row>
    <row r="444" spans="18:25">
      <c r="R444" s="25"/>
      <c r="S444" s="26"/>
      <c r="T444" s="27"/>
      <c r="U444" s="28"/>
      <c r="V444" s="25">
        <v>4.1399999999999997</v>
      </c>
      <c r="W444" s="26">
        <v>6.2454271875436298</v>
      </c>
      <c r="X444" s="27">
        <v>1.62785221603966</v>
      </c>
      <c r="Y444" s="28">
        <v>2.0271867486145299</v>
      </c>
    </row>
    <row r="445" spans="18:25">
      <c r="R445" s="25"/>
      <c r="S445" s="26"/>
      <c r="T445" s="27"/>
      <c r="U445" s="28"/>
      <c r="V445" s="25">
        <v>4.1500000000000004</v>
      </c>
      <c r="W445" s="26">
        <v>6.2038944019483493</v>
      </c>
      <c r="X445" s="27">
        <v>1.6203787045518601</v>
      </c>
      <c r="Y445" s="28">
        <v>2.0193685957108101</v>
      </c>
    </row>
    <row r="446" spans="18:25">
      <c r="R446" s="25"/>
      <c r="S446" s="26"/>
      <c r="T446" s="27"/>
      <c r="U446" s="28"/>
      <c r="V446" s="25">
        <v>4.16</v>
      </c>
      <c r="W446" s="26">
        <v>6.1626383985783697</v>
      </c>
      <c r="X446" s="27">
        <v>1.61293038956001</v>
      </c>
      <c r="Y446" s="28">
        <v>2.01156882272796</v>
      </c>
    </row>
    <row r="447" spans="18:25">
      <c r="R447" s="25"/>
      <c r="S447" s="26"/>
      <c r="T447" s="27"/>
      <c r="U447" s="28"/>
      <c r="V447" s="25">
        <v>4.17</v>
      </c>
      <c r="W447" s="26">
        <v>6.1216573273848693</v>
      </c>
      <c r="X447" s="27">
        <v>1.6055072878418799</v>
      </c>
      <c r="Y447" s="28">
        <v>2.0037875138708499</v>
      </c>
    </row>
    <row r="448" spans="18:25">
      <c r="R448" s="25"/>
      <c r="S448" s="26"/>
      <c r="T448" s="27"/>
      <c r="U448" s="28"/>
      <c r="V448" s="25">
        <v>4.18</v>
      </c>
      <c r="W448" s="26">
        <v>6.0809493751249697</v>
      </c>
      <c r="X448" s="27">
        <v>1.5981093575804799</v>
      </c>
      <c r="Y448" s="28">
        <v>1.99602475533483</v>
      </c>
    </row>
    <row r="449" spans="18:25">
      <c r="R449" s="25"/>
      <c r="S449" s="26"/>
      <c r="T449" s="27"/>
      <c r="U449" s="28"/>
      <c r="V449" s="25">
        <v>4.1900000000000004</v>
      </c>
      <c r="W449" s="26">
        <v>6.0405127054433798</v>
      </c>
      <c r="X449" s="27">
        <v>1.5907130436425501</v>
      </c>
      <c r="Y449" s="28">
        <v>1.9882806021430799</v>
      </c>
    </row>
    <row r="450" spans="18:25">
      <c r="R450" s="25"/>
      <c r="S450" s="26"/>
      <c r="T450" s="27"/>
      <c r="U450" s="28"/>
      <c r="V450" s="25">
        <v>4.2</v>
      </c>
      <c r="W450" s="26">
        <v>6.0003455130687096</v>
      </c>
      <c r="X450" s="27">
        <v>1.58332289324626</v>
      </c>
      <c r="Y450" s="28">
        <v>1.98055511960551</v>
      </c>
    </row>
    <row r="451" spans="18:25">
      <c r="R451" s="25"/>
      <c r="S451" s="26"/>
      <c r="T451" s="27"/>
      <c r="U451" s="28"/>
      <c r="V451" s="25">
        <v>4.21</v>
      </c>
      <c r="W451" s="26">
        <v>5.9604459961333101</v>
      </c>
      <c r="X451" s="27">
        <v>1.5759585789825801</v>
      </c>
      <c r="Y451" s="28">
        <v>1.9728483800232499</v>
      </c>
    </row>
    <row r="452" spans="18:25">
      <c r="R452" s="25"/>
      <c r="S452" s="26"/>
      <c r="T452" s="27"/>
      <c r="U452" s="28"/>
      <c r="V452" s="25">
        <v>4.22</v>
      </c>
      <c r="W452" s="26">
        <v>5.9208123625312901</v>
      </c>
      <c r="X452" s="27">
        <v>1.56862008609962</v>
      </c>
      <c r="Y452" s="28">
        <v>1.9651604562564799</v>
      </c>
    </row>
    <row r="453" spans="18:25">
      <c r="R453" s="25"/>
      <c r="S453" s="26"/>
      <c r="T453" s="27"/>
      <c r="U453" s="28"/>
      <c r="V453" s="25">
        <v>4.2300000000000004</v>
      </c>
      <c r="W453" s="26">
        <v>5.8814428364405202</v>
      </c>
      <c r="X453" s="27">
        <v>1.5613074240000999</v>
      </c>
      <c r="Y453" s="28">
        <v>1.95749142108753</v>
      </c>
    </row>
    <row r="454" spans="18:25">
      <c r="R454" s="25"/>
      <c r="S454" s="26"/>
      <c r="T454" s="27"/>
      <c r="U454" s="28"/>
      <c r="V454" s="25">
        <v>4.24</v>
      </c>
      <c r="W454" s="26">
        <v>5.8423356537818298</v>
      </c>
      <c r="X454" s="27">
        <v>1.5540205904316999</v>
      </c>
      <c r="Y454" s="28">
        <v>1.9498413390107501</v>
      </c>
    </row>
    <row r="455" spans="18:25">
      <c r="R455" s="25"/>
      <c r="S455" s="26"/>
      <c r="T455" s="27"/>
      <c r="U455" s="28"/>
      <c r="V455" s="25">
        <v>4.25</v>
      </c>
      <c r="W455" s="26">
        <v>5.8034890621260402</v>
      </c>
      <c r="X455" s="27">
        <v>1.54675958188989</v>
      </c>
      <c r="Y455" s="28">
        <v>1.9422102722968999</v>
      </c>
    </row>
    <row r="456" spans="18:25">
      <c r="R456" s="25"/>
      <c r="S456" s="26"/>
      <c r="T456" s="27"/>
      <c r="U456" s="28"/>
      <c r="V456" s="25">
        <v>4.26</v>
      </c>
      <c r="W456" s="26">
        <v>5.7649013206009094</v>
      </c>
      <c r="X456" s="27">
        <v>1.5395243936388801</v>
      </c>
      <c r="Y456" s="28">
        <v>1.93459828376913</v>
      </c>
    </row>
    <row r="457" spans="18:25">
      <c r="R457" s="25"/>
      <c r="S457" s="26"/>
      <c r="T457" s="27"/>
      <c r="U457" s="28"/>
      <c r="V457" s="25">
        <v>4.2699999999999996</v>
      </c>
      <c r="W457" s="26">
        <v>5.7265706997982004</v>
      </c>
      <c r="X457" s="27">
        <v>1.5323150197325199</v>
      </c>
      <c r="Y457" s="28">
        <v>1.9270054347974701</v>
      </c>
    </row>
    <row r="458" spans="18:25">
      <c r="R458" s="25"/>
      <c r="S458" s="26"/>
      <c r="T458" s="27"/>
      <c r="U458" s="28"/>
      <c r="V458" s="25">
        <v>4.28</v>
      </c>
      <c r="W458" s="26">
        <v>5.6884954816805902</v>
      </c>
      <c r="X458" s="27">
        <v>1.5251314530351701</v>
      </c>
      <c r="Y458" s="28">
        <v>1.91943178532008</v>
      </c>
    </row>
    <row r="459" spans="18:25">
      <c r="R459" s="25"/>
      <c r="S459" s="26"/>
      <c r="T459" s="27"/>
      <c r="U459" s="28"/>
      <c r="V459" s="25">
        <v>4.29</v>
      </c>
      <c r="W459" s="26">
        <v>5.6506739594887705</v>
      </c>
      <c r="X459" s="27">
        <v>1.51797368137385</v>
      </c>
      <c r="Y459" s="28">
        <v>1.91187739386445</v>
      </c>
    </row>
    <row r="460" spans="18:25">
      <c r="R460" s="25"/>
      <c r="S460" s="26"/>
      <c r="T460" s="27"/>
      <c r="U460" s="28"/>
      <c r="V460" s="25">
        <v>4.3</v>
      </c>
      <c r="W460" s="26">
        <v>5.6131044376483894</v>
      </c>
      <c r="X460" s="27">
        <v>1.51084168492737</v>
      </c>
      <c r="Y460" s="28">
        <v>1.9043423175685801</v>
      </c>
    </row>
    <row r="461" spans="18:25">
      <c r="R461" s="25"/>
      <c r="S461" s="26"/>
      <c r="T461" s="27"/>
      <c r="U461" s="28"/>
      <c r="V461" s="25">
        <v>4.3099999999999996</v>
      </c>
      <c r="W461" s="26">
        <v>5.5757852558618302</v>
      </c>
      <c r="X461" s="27">
        <v>1.50373548502887</v>
      </c>
      <c r="Y461" s="28">
        <v>1.89682658801744</v>
      </c>
    </row>
    <row r="462" spans="18:25">
      <c r="R462" s="25"/>
      <c r="S462" s="26"/>
      <c r="T462" s="27"/>
      <c r="U462" s="28"/>
      <c r="V462" s="25">
        <v>4.32</v>
      </c>
      <c r="W462" s="26">
        <v>5.5387147429917603</v>
      </c>
      <c r="X462" s="27">
        <v>1.4966550711742801</v>
      </c>
      <c r="Y462" s="28">
        <v>1.88933025790852</v>
      </c>
    </row>
    <row r="463" spans="18:25">
      <c r="R463" s="25"/>
      <c r="S463" s="26"/>
      <c r="T463" s="27"/>
      <c r="U463" s="28"/>
      <c r="V463" s="25">
        <v>4.33</v>
      </c>
      <c r="W463" s="26">
        <v>5.5018912269237301</v>
      </c>
      <c r="X463" s="27">
        <v>1.4896004029998999</v>
      </c>
      <c r="Y463" s="28">
        <v>1.8818534214883</v>
      </c>
    </row>
    <row r="464" spans="18:25">
      <c r="R464" s="25"/>
      <c r="S464" s="26"/>
      <c r="T464" s="27"/>
      <c r="U464" s="28"/>
      <c r="V464" s="25">
        <v>4.34</v>
      </c>
      <c r="W464" s="26">
        <v>5.4653130573628594</v>
      </c>
      <c r="X464" s="27">
        <v>1.48257147551152</v>
      </c>
      <c r="Y464" s="28">
        <v>1.8743961110255201</v>
      </c>
    </row>
    <row r="465" spans="18:25">
      <c r="R465" s="25"/>
      <c r="S465" s="26"/>
      <c r="T465" s="27"/>
      <c r="U465" s="28"/>
      <c r="V465" s="25">
        <v>4.3499999999999996</v>
      </c>
      <c r="W465" s="26">
        <v>5.4289785959892498</v>
      </c>
      <c r="X465" s="27">
        <v>1.4755682751333401</v>
      </c>
      <c r="Y465" s="28">
        <v>1.8669583754071899</v>
      </c>
    </row>
    <row r="466" spans="18:25">
      <c r="R466" s="25"/>
      <c r="S466" s="26"/>
      <c r="T466" s="27"/>
      <c r="U466" s="28"/>
      <c r="V466" s="25">
        <v>4.3600000000000003</v>
      </c>
      <c r="W466" s="26">
        <v>5.3928862153308996</v>
      </c>
      <c r="X466" s="27">
        <v>1.4685907859517899</v>
      </c>
      <c r="Y466" s="28">
        <v>1.85954026066447</v>
      </c>
    </row>
    <row r="467" spans="18:25">
      <c r="R467" s="25"/>
      <c r="S467" s="26"/>
      <c r="T467" s="27"/>
      <c r="U467" s="28"/>
      <c r="V467" s="25">
        <v>4.37</v>
      </c>
      <c r="W467" s="26">
        <v>5.3570342986785402</v>
      </c>
      <c r="X467" s="27">
        <v>1.46163899103197</v>
      </c>
      <c r="Y467" s="28">
        <v>1.8521418136299801</v>
      </c>
    </row>
    <row r="468" spans="18:25">
      <c r="R468" s="25"/>
      <c r="S468" s="26"/>
      <c r="T468" s="27"/>
      <c r="U468" s="28"/>
      <c r="V468" s="25">
        <v>4.38</v>
      </c>
      <c r="W468" s="26">
        <v>5.3214212400004106</v>
      </c>
      <c r="X468" s="27">
        <v>1.4547128724371901</v>
      </c>
      <c r="Y468" s="28">
        <v>1.84476307982988</v>
      </c>
    </row>
    <row r="469" spans="18:25">
      <c r="R469" s="25"/>
      <c r="S469" s="26"/>
      <c r="T469" s="27"/>
      <c r="U469" s="28"/>
      <c r="V469" s="25">
        <v>4.3899999999999997</v>
      </c>
      <c r="W469" s="26">
        <v>5.2860454438571001</v>
      </c>
      <c r="X469" s="27">
        <v>1.44781241124847</v>
      </c>
      <c r="Y469" s="28">
        <v>1.8374041035023301</v>
      </c>
    </row>
    <row r="470" spans="18:25">
      <c r="R470" s="25"/>
      <c r="S470" s="26"/>
      <c r="T470" s="27"/>
      <c r="U470" s="28"/>
      <c r="V470" s="25">
        <v>4.4000000000000004</v>
      </c>
      <c r="W470" s="26">
        <v>5.25090532531636</v>
      </c>
      <c r="X470" s="27">
        <v>1.44093758540774</v>
      </c>
      <c r="Y470" s="28">
        <v>1.83006492761587</v>
      </c>
    </row>
    <row r="471" spans="18:25">
      <c r="R471" s="25"/>
      <c r="S471" s="26"/>
      <c r="T471" s="27"/>
      <c r="U471" s="28"/>
      <c r="V471" s="25">
        <v>4.41</v>
      </c>
      <c r="W471" s="26">
        <v>5.2159993098678701</v>
      </c>
      <c r="X471" s="27">
        <v>1.4340883623698599</v>
      </c>
      <c r="Y471" s="28">
        <v>1.8227455938878101</v>
      </c>
    </row>
    <row r="472" spans="18:25">
      <c r="R472" s="25"/>
      <c r="S472" s="26"/>
      <c r="T472" s="27"/>
      <c r="U472" s="28"/>
      <c r="V472" s="25">
        <v>4.42</v>
      </c>
      <c r="W472" s="26">
        <v>5.1813258333381196</v>
      </c>
      <c r="X472" s="27">
        <v>1.4272647284092299</v>
      </c>
      <c r="Y472" s="28">
        <v>1.8154461428026401</v>
      </c>
    </row>
    <row r="473" spans="18:25">
      <c r="R473" s="25"/>
      <c r="S473" s="26"/>
      <c r="T473" s="27"/>
      <c r="U473" s="28"/>
      <c r="V473" s="25">
        <v>4.43</v>
      </c>
      <c r="W473" s="26">
        <v>5.1468833437234203</v>
      </c>
      <c r="X473" s="27">
        <v>1.42046666173154</v>
      </c>
      <c r="Y473" s="28">
        <v>1.8081666117122199</v>
      </c>
    </row>
    <row r="474" spans="18:25">
      <c r="R474" s="25"/>
      <c r="S474" s="26"/>
      <c r="T474" s="27"/>
      <c r="U474" s="28"/>
      <c r="V474" s="25">
        <v>4.4400000000000004</v>
      </c>
      <c r="W474" s="26">
        <v>5.1126703298203999</v>
      </c>
      <c r="X474" s="27">
        <v>1.4136941615540699</v>
      </c>
      <c r="Y474" s="28">
        <v>1.80090700613846</v>
      </c>
    </row>
    <row r="475" spans="18:25">
      <c r="R475" s="25"/>
      <c r="S475" s="26"/>
      <c r="T475" s="27"/>
      <c r="U475" s="28"/>
      <c r="V475" s="25">
        <v>4.45</v>
      </c>
      <c r="W475" s="26">
        <v>5.0786852376712304</v>
      </c>
      <c r="X475" s="27">
        <v>1.40694717856976</v>
      </c>
      <c r="Y475" s="28">
        <v>1.7936673877968199</v>
      </c>
    </row>
    <row r="476" spans="18:25">
      <c r="R476" s="25"/>
      <c r="S476" s="26"/>
      <c r="T476" s="27"/>
      <c r="U476" s="28"/>
      <c r="V476" s="25">
        <v>4.46</v>
      </c>
      <c r="W476" s="26">
        <v>5.0449265441393996</v>
      </c>
      <c r="X476" s="27">
        <v>1.40022569173282</v>
      </c>
      <c r="Y476" s="28">
        <v>1.7864477923198101</v>
      </c>
    </row>
    <row r="477" spans="18:25">
      <c r="R477" s="25"/>
      <c r="S477" s="26"/>
      <c r="T477" s="27"/>
      <c r="U477" s="28"/>
      <c r="V477" s="25">
        <v>4.47</v>
      </c>
      <c r="W477" s="26">
        <v>5.0113927377072702</v>
      </c>
      <c r="X477" s="27">
        <v>1.393529674536</v>
      </c>
      <c r="Y477" s="28">
        <v>1.7792482503339799</v>
      </c>
    </row>
    <row r="478" spans="18:25">
      <c r="R478" s="25"/>
      <c r="S478" s="26"/>
      <c r="T478" s="27"/>
      <c r="U478" s="28"/>
      <c r="V478" s="25">
        <v>4.4800000000000004</v>
      </c>
      <c r="W478" s="26">
        <v>4.9780823168695605</v>
      </c>
      <c r="X478" s="27">
        <v>1.3868590996243</v>
      </c>
      <c r="Y478" s="28">
        <v>1.7720688226846399</v>
      </c>
    </row>
    <row r="479" spans="18:25">
      <c r="R479" s="25"/>
      <c r="S479" s="26"/>
      <c r="T479" s="27"/>
      <c r="U479" s="28"/>
      <c r="V479" s="25">
        <v>4.49</v>
      </c>
      <c r="W479" s="26">
        <v>4.9449937900548306</v>
      </c>
      <c r="X479" s="27">
        <v>1.3802139388126899</v>
      </c>
      <c r="Y479" s="28">
        <v>1.76490952333763</v>
      </c>
    </row>
    <row r="480" spans="18:25">
      <c r="R480" s="25"/>
      <c r="S480" s="26"/>
      <c r="T480" s="27"/>
      <c r="U480" s="28"/>
      <c r="V480" s="25">
        <v>4.5</v>
      </c>
      <c r="W480" s="26">
        <v>4.9121256755470499</v>
      </c>
      <c r="X480" s="27">
        <v>1.37359416310385</v>
      </c>
      <c r="Y480" s="28">
        <v>1.7577703790360899</v>
      </c>
    </row>
    <row r="481" spans="18:25">
      <c r="R481" s="25"/>
      <c r="S481" s="26"/>
      <c r="T481" s="27"/>
      <c r="U481" s="28"/>
      <c r="V481" s="25">
        <v>4.51</v>
      </c>
      <c r="W481" s="26">
        <v>4.8794765014070602</v>
      </c>
      <c r="X481" s="27">
        <v>1.36699974192101</v>
      </c>
      <c r="Y481" s="28">
        <v>1.7506514190406199</v>
      </c>
    </row>
    <row r="482" spans="18:25">
      <c r="R482" s="25"/>
      <c r="S482" s="26"/>
      <c r="T482" s="27"/>
      <c r="U482" s="28"/>
      <c r="V482" s="25">
        <v>4.5199999999999996</v>
      </c>
      <c r="W482" s="26">
        <v>4.8470448053941801</v>
      </c>
      <c r="X482" s="27">
        <v>1.3604306319438</v>
      </c>
      <c r="Y482" s="28">
        <v>1.74355267150308</v>
      </c>
    </row>
    <row r="483" spans="18:25">
      <c r="R483" s="25"/>
      <c r="S483" s="26"/>
      <c r="T483" s="27"/>
      <c r="U483" s="28"/>
      <c r="V483" s="25">
        <v>4.53</v>
      </c>
      <c r="W483" s="26">
        <v>4.81482913488765</v>
      </c>
      <c r="X483" s="27">
        <v>1.3538868100605701</v>
      </c>
      <c r="Y483" s="28">
        <v>1.73647416348334</v>
      </c>
    </row>
    <row r="484" spans="18:25">
      <c r="R484" s="25"/>
      <c r="S484" s="26"/>
      <c r="T484" s="27"/>
      <c r="U484" s="28"/>
      <c r="V484" s="25">
        <v>4.54</v>
      </c>
      <c r="W484" s="26">
        <v>4.7828280468082305</v>
      </c>
      <c r="X484" s="27">
        <v>1.3473682432346401</v>
      </c>
      <c r="Y484" s="28">
        <v>1.7294159209659301</v>
      </c>
    </row>
    <row r="485" spans="18:25">
      <c r="R485" s="25"/>
      <c r="S485" s="26"/>
      <c r="T485" s="27"/>
      <c r="U485" s="28"/>
      <c r="V485" s="25">
        <v>4.55</v>
      </c>
      <c r="W485" s="26">
        <v>4.7510401122443797</v>
      </c>
      <c r="X485" s="27">
        <v>1.3408749000661</v>
      </c>
      <c r="Y485" s="28">
        <v>1.7223779641719701</v>
      </c>
    </row>
    <row r="486" spans="18:25">
      <c r="R486" s="25"/>
      <c r="S486" s="26"/>
      <c r="T486" s="27"/>
      <c r="U486" s="28"/>
      <c r="V486" s="25">
        <v>4.5599999999999996</v>
      </c>
      <c r="W486" s="26">
        <v>4.7194639129293101</v>
      </c>
      <c r="X486" s="27">
        <v>1.3344067396500201</v>
      </c>
      <c r="Y486" s="28">
        <v>1.7153603149199399</v>
      </c>
    </row>
    <row r="487" spans="18:25">
      <c r="R487" s="25"/>
      <c r="S487" s="26"/>
      <c r="T487" s="27"/>
      <c r="U487" s="28"/>
      <c r="V487" s="25">
        <v>4.57</v>
      </c>
      <c r="W487" s="26">
        <v>4.6880980478980305</v>
      </c>
      <c r="X487" s="27">
        <v>1.327963749</v>
      </c>
      <c r="Y487" s="28">
        <v>1.7083629830109099</v>
      </c>
    </row>
    <row r="488" spans="18:25">
      <c r="R488" s="25"/>
      <c r="S488" s="26"/>
      <c r="T488" s="27"/>
      <c r="U488" s="28"/>
      <c r="V488" s="25">
        <v>4.58</v>
      </c>
      <c r="W488" s="26">
        <v>4.65694109974892</v>
      </c>
      <c r="X488" s="27">
        <v>1.3215458791399299</v>
      </c>
      <c r="Y488" s="28">
        <v>1.7013860001905901</v>
      </c>
    </row>
    <row r="489" spans="18:25">
      <c r="R489" s="25"/>
      <c r="S489" s="26"/>
      <c r="T489" s="27"/>
      <c r="U489" s="28"/>
      <c r="V489" s="25">
        <v>4.59</v>
      </c>
      <c r="W489" s="26">
        <v>4.6259916734183903</v>
      </c>
      <c r="X489" s="27">
        <v>1.31515309342274</v>
      </c>
      <c r="Y489" s="28">
        <v>1.6944293863575099</v>
      </c>
    </row>
    <row r="490" spans="18:25">
      <c r="R490" s="25"/>
      <c r="S490" s="26"/>
      <c r="T490" s="27"/>
      <c r="U490" s="28"/>
      <c r="V490" s="25">
        <v>4.5999999999999996</v>
      </c>
      <c r="W490" s="26">
        <v>4.5952483835521098</v>
      </c>
      <c r="X490" s="27">
        <v>1.30878535498997</v>
      </c>
      <c r="Y490" s="28">
        <v>1.68749315984585</v>
      </c>
    </row>
    <row r="491" spans="18:25">
      <c r="R491" s="25"/>
      <c r="S491" s="26"/>
      <c r="T491" s="27"/>
      <c r="U491" s="28"/>
      <c r="V491" s="25">
        <v>4.6100000000000003</v>
      </c>
      <c r="W491" s="26">
        <v>4.5647098539596804</v>
      </c>
      <c r="X491" s="27">
        <v>1.3024426263149</v>
      </c>
      <c r="Y491" s="28">
        <v>1.68057733791105</v>
      </c>
    </row>
    <row r="492" spans="18:25">
      <c r="R492" s="25"/>
      <c r="S492" s="26"/>
      <c r="T492" s="27"/>
      <c r="U492" s="28"/>
      <c r="V492" s="25">
        <v>4.62</v>
      </c>
      <c r="W492" s="26">
        <v>4.5343747175421996</v>
      </c>
      <c r="X492" s="27">
        <v>1.2961248692184999</v>
      </c>
      <c r="Y492" s="28">
        <v>1.6736819367423901</v>
      </c>
    </row>
    <row r="493" spans="18:25">
      <c r="R493" s="25"/>
      <c r="S493" s="26"/>
      <c r="T493" s="27"/>
      <c r="U493" s="28"/>
      <c r="V493" s="25">
        <v>4.63</v>
      </c>
      <c r="W493" s="26">
        <v>4.5042416162198906</v>
      </c>
      <c r="X493" s="27">
        <v>1.28983203240714</v>
      </c>
      <c r="Y493" s="28">
        <v>1.6668069976623501</v>
      </c>
    </row>
    <row r="494" spans="18:25">
      <c r="R494" s="25"/>
      <c r="S494" s="26"/>
      <c r="T494" s="27"/>
      <c r="U494" s="28"/>
      <c r="V494" s="25">
        <v>4.6399999999999997</v>
      </c>
      <c r="W494" s="26">
        <v>4.4743092008595804</v>
      </c>
      <c r="X494" s="27">
        <v>1.2835640837082001</v>
      </c>
      <c r="Y494" s="28">
        <v>1.65995252698519</v>
      </c>
    </row>
    <row r="495" spans="18:25">
      <c r="R495" s="25"/>
      <c r="S495" s="26"/>
      <c r="T495" s="27"/>
      <c r="U495" s="28"/>
      <c r="V495" s="25">
        <v>4.6500000000000004</v>
      </c>
      <c r="W495" s="26">
        <v>4.4445761312023606</v>
      </c>
      <c r="X495" s="27">
        <v>1.2773209825556699</v>
      </c>
      <c r="Y495" s="28">
        <v>1.6531185306273199</v>
      </c>
    </row>
    <row r="496" spans="18:25">
      <c r="R496" s="25"/>
      <c r="S496" s="26"/>
      <c r="T496" s="27"/>
      <c r="U496" s="28"/>
      <c r="V496" s="25">
        <v>4.66</v>
      </c>
      <c r="W496" s="26">
        <v>4.4150410757911107</v>
      </c>
      <c r="X496" s="27">
        <v>1.2711026873456199</v>
      </c>
      <c r="Y496" s="28">
        <v>1.64630502209879</v>
      </c>
    </row>
    <row r="497" spans="18:25">
      <c r="R497" s="25"/>
      <c r="S497" s="26"/>
      <c r="T497" s="27"/>
      <c r="U497" s="28"/>
      <c r="V497" s="25">
        <v>4.67</v>
      </c>
      <c r="W497" s="26">
        <v>4.3857027192378704</v>
      </c>
      <c r="X497" s="27">
        <v>1.26490915224328</v>
      </c>
      <c r="Y497" s="28">
        <v>1.63951200998943</v>
      </c>
    </row>
    <row r="498" spans="18:25">
      <c r="R498" s="25"/>
      <c r="S498" s="26"/>
      <c r="T498" s="27"/>
      <c r="U498" s="28"/>
      <c r="V498" s="25">
        <v>4.68</v>
      </c>
      <c r="W498" s="26">
        <v>4.3565597482212306</v>
      </c>
      <c r="X498" s="27">
        <v>1.25874033849744</v>
      </c>
      <c r="Y498" s="28">
        <v>1.6327395065600001</v>
      </c>
    </row>
    <row r="499" spans="18:25">
      <c r="R499" s="25"/>
      <c r="S499" s="26"/>
      <c r="T499" s="27"/>
      <c r="U499" s="28"/>
      <c r="V499" s="25">
        <v>4.6900000000000004</v>
      </c>
      <c r="W499" s="26">
        <v>4.3276108545325096</v>
      </c>
      <c r="X499" s="27">
        <v>1.2525962013399199</v>
      </c>
      <c r="Y499" s="28">
        <v>1.62598752352626</v>
      </c>
    </row>
    <row r="500" spans="18:25">
      <c r="R500" s="25"/>
      <c r="S500" s="26"/>
      <c r="T500" s="27"/>
      <c r="U500" s="28"/>
      <c r="V500" s="25">
        <v>4.7</v>
      </c>
      <c r="W500" s="26">
        <v>4.29885476081538</v>
      </c>
      <c r="X500" s="27">
        <v>1.24647671520313</v>
      </c>
      <c r="Y500" s="28">
        <v>1.61925605175513</v>
      </c>
    </row>
    <row r="501" spans="18:25">
      <c r="R501" s="25"/>
      <c r="S501" s="26"/>
      <c r="T501" s="27"/>
      <c r="U501" s="28"/>
      <c r="V501" s="25">
        <v>4.71</v>
      </c>
      <c r="W501" s="26">
        <v>4.2702901665326802</v>
      </c>
      <c r="X501" s="27">
        <v>1.2403818221949301</v>
      </c>
      <c r="Y501" s="28">
        <v>1.61254511294187</v>
      </c>
    </row>
    <row r="502" spans="18:25">
      <c r="R502" s="25"/>
      <c r="S502" s="26"/>
      <c r="T502" s="27"/>
      <c r="U502" s="28"/>
      <c r="V502" s="25">
        <v>4.72</v>
      </c>
      <c r="W502" s="26">
        <v>4.2419157934762506</v>
      </c>
      <c r="X502" s="27">
        <v>1.23431147768987</v>
      </c>
      <c r="Y502" s="28">
        <v>1.60585471404538</v>
      </c>
    </row>
    <row r="503" spans="18:25">
      <c r="R503" s="25"/>
      <c r="S503" s="26"/>
      <c r="T503" s="27"/>
      <c r="U503" s="28"/>
      <c r="V503" s="25">
        <v>4.7300000000000004</v>
      </c>
      <c r="W503" s="26">
        <v>4.2137303718939201</v>
      </c>
      <c r="X503" s="27">
        <v>1.2282656365373299</v>
      </c>
      <c r="Y503" s="28">
        <v>1.5991848611063799</v>
      </c>
    </row>
    <row r="504" spans="18:25">
      <c r="R504" s="25"/>
      <c r="S504" s="26"/>
      <c r="T504" s="27"/>
      <c r="U504" s="28"/>
      <c r="V504" s="25">
        <v>4.74</v>
      </c>
      <c r="W504" s="26">
        <v>4.1857326404227901</v>
      </c>
      <c r="X504" s="27">
        <v>1.22224424298698</v>
      </c>
      <c r="Y504" s="28">
        <v>1.59253555925933</v>
      </c>
    </row>
    <row r="505" spans="18:25">
      <c r="R505" s="25"/>
      <c r="S505" s="26"/>
      <c r="T505" s="27"/>
      <c r="U505" s="28"/>
      <c r="V505" s="25">
        <v>4.75</v>
      </c>
      <c r="W505" s="26">
        <v>4.1579213460225706</v>
      </c>
      <c r="X505" s="27">
        <v>1.2162472552939401</v>
      </c>
      <c r="Y505" s="28">
        <v>1.58590681274421</v>
      </c>
    </row>
    <row r="506" spans="18:25">
      <c r="R506" s="25"/>
      <c r="S506" s="26"/>
      <c r="T506" s="27"/>
      <c r="U506" s="28"/>
      <c r="V506" s="25">
        <v>4.76</v>
      </c>
      <c r="W506" s="26">
        <v>4.1302952439088898</v>
      </c>
      <c r="X506" s="27">
        <v>1.2102746273095899</v>
      </c>
      <c r="Y506" s="28">
        <v>1.57929862491838</v>
      </c>
    </row>
    <row r="507" spans="18:25">
      <c r="R507" s="25"/>
      <c r="S507" s="26"/>
      <c r="T507" s="27"/>
      <c r="U507" s="28"/>
      <c r="V507" s="25">
        <v>4.7699999999999996</v>
      </c>
      <c r="W507" s="26">
        <v>4.1028530974866095</v>
      </c>
      <c r="X507" s="27">
        <v>1.2043263110407401</v>
      </c>
      <c r="Y507" s="28">
        <v>1.57271099826843</v>
      </c>
    </row>
    <row r="508" spans="18:25">
      <c r="R508" s="25"/>
      <c r="S508" s="26"/>
      <c r="T508" s="27"/>
      <c r="U508" s="28"/>
      <c r="V508" s="25">
        <v>4.78</v>
      </c>
      <c r="W508" s="26">
        <v>4.0755936782831803</v>
      </c>
      <c r="X508" s="27">
        <v>1.1984022530667899</v>
      </c>
      <c r="Y508" s="28">
        <v>1.56614395856096</v>
      </c>
    </row>
    <row r="509" spans="18:25">
      <c r="R509" s="25"/>
      <c r="S509" s="26"/>
      <c r="T509" s="27"/>
      <c r="U509" s="28"/>
      <c r="V509" s="25">
        <v>4.79</v>
      </c>
      <c r="W509" s="26">
        <v>4.0485157755299399</v>
      </c>
      <c r="X509" s="27">
        <v>1.1925024087945799</v>
      </c>
      <c r="Y509" s="28">
        <v>1.55959750136711</v>
      </c>
    </row>
    <row r="510" spans="18:25">
      <c r="R510" s="25"/>
      <c r="S510" s="26"/>
      <c r="T510" s="27"/>
      <c r="U510" s="28"/>
      <c r="V510" s="25">
        <v>4.8</v>
      </c>
      <c r="W510" s="26">
        <v>4.0216181726711202</v>
      </c>
      <c r="X510" s="27">
        <v>1.1866267294741999</v>
      </c>
      <c r="Y510" s="28">
        <v>1.553071616173</v>
      </c>
    </row>
    <row r="511" spans="18:25">
      <c r="R511" s="25"/>
      <c r="S511" s="26"/>
      <c r="T511" s="27"/>
      <c r="U511" s="28"/>
      <c r="V511" s="25">
        <v>4.8099999999999996</v>
      </c>
      <c r="W511" s="26">
        <v>3.9948996644310002</v>
      </c>
      <c r="X511" s="27">
        <v>1.1807751633824899</v>
      </c>
      <c r="Y511" s="28">
        <v>1.5465663046718101</v>
      </c>
    </row>
    <row r="512" spans="18:25">
      <c r="R512" s="25"/>
      <c r="S512" s="26"/>
      <c r="T512" s="27"/>
      <c r="U512" s="28"/>
      <c r="V512" s="25">
        <v>4.82</v>
      </c>
      <c r="W512" s="26">
        <v>3.9683590561239601</v>
      </c>
      <c r="X512" s="27">
        <v>1.1749476609590099</v>
      </c>
      <c r="Y512" s="28">
        <v>1.5400335000319301</v>
      </c>
    </row>
    <row r="513" spans="18:25">
      <c r="R513" s="25"/>
      <c r="S513" s="26"/>
      <c r="T513" s="27"/>
      <c r="U513" s="28"/>
      <c r="V513" s="25">
        <v>4.83</v>
      </c>
      <c r="W513" s="26">
        <v>3.9419951765507797</v>
      </c>
      <c r="X513" s="27">
        <v>1.16914418777716</v>
      </c>
      <c r="Y513" s="28">
        <v>1.5334958966535399</v>
      </c>
    </row>
    <row r="514" spans="18:25">
      <c r="R514" s="25"/>
      <c r="S514" s="26"/>
      <c r="T514" s="27"/>
      <c r="U514" s="28"/>
      <c r="V514" s="25">
        <v>4.84</v>
      </c>
      <c r="W514" s="26">
        <v>3.9158068335891096</v>
      </c>
      <c r="X514" s="27">
        <v>1.16336468020933</v>
      </c>
      <c r="Y514" s="28">
        <v>1.5269795716766501</v>
      </c>
    </row>
    <row r="515" spans="18:25">
      <c r="R515" s="25"/>
      <c r="S515" s="26"/>
      <c r="T515" s="27"/>
      <c r="U515" s="28"/>
      <c r="V515" s="25">
        <v>4.8499999999999996</v>
      </c>
      <c r="W515" s="26">
        <v>3.8897928556985497</v>
      </c>
      <c r="X515" s="27">
        <v>1.1576090789855999</v>
      </c>
      <c r="Y515" s="28">
        <v>1.52048451677566</v>
      </c>
    </row>
    <row r="516" spans="18:25">
      <c r="R516" s="25"/>
      <c r="S516" s="26"/>
      <c r="T516" s="27"/>
      <c r="U516" s="28"/>
      <c r="V516" s="25">
        <v>4.8600000000000003</v>
      </c>
      <c r="W516" s="26">
        <v>3.8639520790832003</v>
      </c>
      <c r="X516" s="27">
        <v>1.15187733451856</v>
      </c>
      <c r="Y516" s="28">
        <v>1.5140107228509401</v>
      </c>
    </row>
    <row r="517" spans="18:25">
      <c r="R517" s="25"/>
      <c r="S517" s="26"/>
      <c r="T517" s="27"/>
      <c r="U517" s="28"/>
      <c r="V517" s="25">
        <v>4.87</v>
      </c>
      <c r="W517" s="26">
        <v>3.8382833476304299</v>
      </c>
      <c r="X517" s="27">
        <v>1.1461693961105699</v>
      </c>
      <c r="Y517" s="28">
        <v>1.5075581800391</v>
      </c>
    </row>
    <row r="518" spans="18:25">
      <c r="R518" s="25"/>
      <c r="S518" s="26"/>
      <c r="T518" s="27"/>
      <c r="U518" s="28"/>
      <c r="V518" s="25">
        <v>4.88</v>
      </c>
      <c r="W518" s="26">
        <v>3.81278551284956</v>
      </c>
      <c r="X518" s="27">
        <v>1.1404852105961401</v>
      </c>
      <c r="Y518" s="28">
        <v>1.5011268777232301</v>
      </c>
    </row>
    <row r="519" spans="18:25">
      <c r="R519" s="25"/>
      <c r="S519" s="26"/>
      <c r="T519" s="27"/>
      <c r="U519" s="28"/>
      <c r="V519" s="25">
        <v>4.8899999999999997</v>
      </c>
      <c r="W519" s="26">
        <v>3.7874574338106899</v>
      </c>
      <c r="X519" s="27">
        <v>1.1348247239929501</v>
      </c>
      <c r="Y519" s="28">
        <v>1.49471680454323</v>
      </c>
    </row>
    <row r="520" spans="18:25">
      <c r="R520" s="25"/>
      <c r="S520" s="26"/>
      <c r="T520" s="27"/>
      <c r="U520" s="28"/>
      <c r="V520" s="25">
        <v>4.9000000000000004</v>
      </c>
      <c r="W520" s="26">
        <v>3.76229797778505</v>
      </c>
      <c r="X520" s="27">
        <v>1.1291878715791599</v>
      </c>
      <c r="Y520" s="28">
        <v>1.4883279477043301</v>
      </c>
    </row>
    <row r="521" spans="18:25">
      <c r="R521" s="25"/>
      <c r="S521" s="26"/>
      <c r="T521" s="27"/>
      <c r="U521" s="28"/>
      <c r="V521" s="25">
        <v>4.91</v>
      </c>
      <c r="W521" s="26">
        <v>3.73730602832262</v>
      </c>
      <c r="X521" s="27">
        <v>1.1235746158838</v>
      </c>
      <c r="Y521" s="28">
        <v>1.48196028484858</v>
      </c>
    </row>
    <row r="522" spans="18:25">
      <c r="R522" s="25"/>
      <c r="S522" s="26"/>
      <c r="T522" s="27"/>
      <c r="U522" s="28"/>
      <c r="V522" s="25">
        <v>4.92</v>
      </c>
      <c r="W522" s="26">
        <v>3.7124804603952697</v>
      </c>
      <c r="X522" s="27">
        <v>1.1179848949248501</v>
      </c>
      <c r="Y522" s="28">
        <v>1.4756138088752999</v>
      </c>
    </row>
    <row r="523" spans="18:25">
      <c r="R523" s="25"/>
      <c r="S523" s="26"/>
      <c r="T523" s="27"/>
      <c r="U523" s="28"/>
      <c r="V523" s="25">
        <v>4.93</v>
      </c>
      <c r="W523" s="26">
        <v>3.68782016336145</v>
      </c>
      <c r="X523" s="27">
        <v>1.1124186533398199</v>
      </c>
      <c r="Y523" s="28">
        <v>1.46928854096197</v>
      </c>
    </row>
    <row r="524" spans="18:25">
      <c r="R524" s="25"/>
      <c r="S524" s="26"/>
      <c r="T524" s="27"/>
      <c r="U524" s="28"/>
      <c r="V524" s="25">
        <v>4.9400000000000004</v>
      </c>
      <c r="W524" s="26">
        <v>3.6633240338940802</v>
      </c>
      <c r="X524" s="27">
        <v>1.1068758353822801</v>
      </c>
      <c r="Y524" s="28">
        <v>1.46298445598065</v>
      </c>
    </row>
    <row r="525" spans="18:25">
      <c r="R525" s="25"/>
      <c r="S525" s="26"/>
      <c r="T525" s="27"/>
      <c r="U525" s="28"/>
      <c r="V525" s="25">
        <v>4.95</v>
      </c>
      <c r="W525" s="26">
        <v>3.6389909777715301</v>
      </c>
      <c r="X525" s="27">
        <v>1.1013563867815499</v>
      </c>
      <c r="Y525" s="28">
        <v>1.45670152518466</v>
      </c>
    </row>
    <row r="526" spans="18:25">
      <c r="R526" s="25"/>
      <c r="S526" s="26"/>
      <c r="T526" s="27"/>
      <c r="U526" s="28"/>
      <c r="V526" s="25">
        <v>4.96</v>
      </c>
      <c r="W526" s="26">
        <v>3.6148199201965201</v>
      </c>
      <c r="X526" s="27">
        <v>1.09586025883468</v>
      </c>
      <c r="Y526" s="28">
        <v>1.45043971949315</v>
      </c>
    </row>
    <row r="527" spans="18:25">
      <c r="R527" s="25"/>
      <c r="S527" s="26"/>
      <c r="T527" s="27"/>
      <c r="U527" s="28"/>
      <c r="V527" s="25">
        <v>4.97</v>
      </c>
      <c r="W527" s="26">
        <v>3.590809769127</v>
      </c>
      <c r="X527" s="27">
        <v>1.0903873845111001</v>
      </c>
      <c r="Y527" s="28">
        <v>1.44419903363022</v>
      </c>
    </row>
    <row r="528" spans="18:25">
      <c r="R528" s="25"/>
      <c r="S528" s="26"/>
      <c r="T528" s="27"/>
      <c r="U528" s="28"/>
      <c r="V528" s="25">
        <v>4.9800000000000004</v>
      </c>
      <c r="W528" s="26">
        <v>3.56695945078248</v>
      </c>
      <c r="X528" s="27">
        <v>1.0849377094628601</v>
      </c>
      <c r="Y528" s="28">
        <v>1.4379794505721999</v>
      </c>
    </row>
    <row r="529" spans="18:25">
      <c r="R529" s="25"/>
      <c r="S529" s="26"/>
      <c r="T529" s="27"/>
      <c r="U529" s="28"/>
      <c r="V529" s="25">
        <v>4.99</v>
      </c>
      <c r="W529" s="26">
        <v>3.5432678984754302</v>
      </c>
      <c r="X529" s="27">
        <v>1.0795111763880301</v>
      </c>
      <c r="Y529" s="28">
        <v>1.4317809526699301</v>
      </c>
    </row>
    <row r="530" spans="18:25">
      <c r="R530" s="25"/>
      <c r="S530" s="26"/>
      <c r="T530" s="27"/>
      <c r="U530" s="28"/>
      <c r="V530" s="25">
        <v>5</v>
      </c>
      <c r="W530" s="26">
        <v>3.5197340525548704</v>
      </c>
      <c r="X530" s="27">
        <v>1.07410772766658</v>
      </c>
      <c r="Y530" s="28">
        <v>1.4256035216587299</v>
      </c>
    </row>
    <row r="531" spans="18:25">
      <c r="R531" s="25"/>
      <c r="S531" s="26"/>
      <c r="T531" s="27"/>
      <c r="U531" s="28"/>
      <c r="V531" s="25">
        <v>5.01</v>
      </c>
      <c r="W531" s="26">
        <v>3.4963568603501702</v>
      </c>
      <c r="X531" s="27">
        <v>1.06872729840731</v>
      </c>
      <c r="Y531" s="28">
        <v>1.4194471386683201</v>
      </c>
    </row>
    <row r="532" spans="18:25">
      <c r="R532" s="25"/>
      <c r="S532" s="26"/>
      <c r="T532" s="27"/>
      <c r="U532" s="28"/>
      <c r="V532" s="25">
        <v>5.0199999999999996</v>
      </c>
      <c r="W532" s="26">
        <v>3.4731352788037699</v>
      </c>
      <c r="X532" s="27">
        <v>1.06336983324767</v>
      </c>
      <c r="Y532" s="28">
        <v>1.4133117815437499</v>
      </c>
    </row>
    <row r="533" spans="18:25">
      <c r="R533" s="25"/>
      <c r="S533" s="26"/>
      <c r="T533" s="27"/>
      <c r="U533" s="28"/>
      <c r="V533" s="25">
        <v>5.03</v>
      </c>
      <c r="W533" s="26">
        <v>3.4500682744911702</v>
      </c>
      <c r="X533" s="27">
        <v>1.0580352813601701</v>
      </c>
      <c r="Y533" s="28">
        <v>1.40719742477897</v>
      </c>
    </row>
    <row r="534" spans="18:25">
      <c r="R534" s="25"/>
      <c r="S534" s="26"/>
      <c r="T534" s="27"/>
      <c r="U534" s="28"/>
      <c r="V534" s="25">
        <v>5.04</v>
      </c>
      <c r="W534" s="26">
        <v>3.4271548108605701</v>
      </c>
      <c r="X534" s="27">
        <v>1.0527235786912801</v>
      </c>
      <c r="Y534" s="28">
        <v>1.4011040522309199</v>
      </c>
    </row>
    <row r="535" spans="18:25">
      <c r="R535" s="25"/>
      <c r="S535" s="26"/>
      <c r="T535" s="27"/>
      <c r="U535" s="28"/>
      <c r="V535" s="25">
        <v>5.05</v>
      </c>
      <c r="W535" s="26">
        <v>3.4043938632173303</v>
      </c>
      <c r="X535" s="27">
        <v>1.0474346659489699</v>
      </c>
      <c r="Y535" s="28">
        <v>1.3950316420886799</v>
      </c>
    </row>
    <row r="536" spans="18:25">
      <c r="R536" s="25"/>
      <c r="S536" s="26"/>
      <c r="T536" s="27"/>
      <c r="U536" s="28"/>
      <c r="V536" s="25">
        <v>5.0599999999999996</v>
      </c>
      <c r="W536" s="26">
        <v>3.3817844136212902</v>
      </c>
      <c r="X536" s="27">
        <v>1.0421684835631899</v>
      </c>
      <c r="Y536" s="28">
        <v>1.3889801719298001</v>
      </c>
    </row>
    <row r="537" spans="18:25">
      <c r="R537" s="25"/>
      <c r="S537" s="26"/>
      <c r="T537" s="27"/>
      <c r="U537" s="28"/>
      <c r="V537" s="25">
        <v>5.07</v>
      </c>
      <c r="W537" s="26">
        <v>3.35932545083259</v>
      </c>
      <c r="X537" s="27">
        <v>1.03692496230403</v>
      </c>
      <c r="Y537" s="28">
        <v>1.3829496248987001</v>
      </c>
    </row>
    <row r="538" spans="18:25">
      <c r="R538" s="25"/>
      <c r="S538" s="26"/>
      <c r="T538" s="27"/>
      <c r="U538" s="28"/>
      <c r="V538" s="25">
        <v>5.08</v>
      </c>
      <c r="W538" s="26">
        <v>3.3370159725820603</v>
      </c>
      <c r="X538" s="27">
        <v>1.0317040423785599</v>
      </c>
      <c r="Y538" s="28">
        <v>1.3769399909628299</v>
      </c>
    </row>
    <row r="539" spans="18:25">
      <c r="R539" s="25"/>
      <c r="S539" s="26"/>
      <c r="T539" s="27"/>
      <c r="U539" s="28"/>
      <c r="V539" s="25">
        <v>5.09</v>
      </c>
      <c r="W539" s="26">
        <v>3.31485499219465</v>
      </c>
      <c r="X539" s="27">
        <v>1.0265056802175401</v>
      </c>
      <c r="Y539" s="28">
        <v>1.3709512375531401</v>
      </c>
    </row>
    <row r="540" spans="18:25">
      <c r="R540" s="25"/>
      <c r="S540" s="26"/>
      <c r="T540" s="27"/>
      <c r="U540" s="28"/>
      <c r="V540" s="25">
        <v>5.0999999999999996</v>
      </c>
      <c r="W540" s="26">
        <v>3.2928415095719603</v>
      </c>
      <c r="X540" s="27">
        <v>1.02132980586755</v>
      </c>
      <c r="Y540" s="28">
        <v>1.3649833369961799</v>
      </c>
    </row>
    <row r="541" spans="18:25">
      <c r="R541" s="25"/>
      <c r="S541" s="26"/>
      <c r="T541" s="27"/>
      <c r="U541" s="28"/>
      <c r="V541" s="25">
        <v>5.1100000000000003</v>
      </c>
      <c r="W541" s="26">
        <v>3.2709745405144499</v>
      </c>
      <c r="X541" s="27">
        <v>1.0161763585299399</v>
      </c>
      <c r="Y541" s="28">
        <v>1.3590362649209899</v>
      </c>
    </row>
    <row r="542" spans="18:25">
      <c r="R542" s="25"/>
      <c r="S542" s="26"/>
      <c r="T542" s="27"/>
      <c r="U542" s="28"/>
      <c r="V542" s="25">
        <v>5.12</v>
      </c>
      <c r="W542" s="26">
        <v>3.2492531073168802</v>
      </c>
      <c r="X542" s="27">
        <v>1.01104527462703</v>
      </c>
      <c r="Y542" s="28">
        <v>1.35310999645269</v>
      </c>
    </row>
    <row r="543" spans="18:25">
      <c r="R543" s="25"/>
      <c r="S543" s="26"/>
      <c r="T543" s="27"/>
      <c r="U543" s="28"/>
      <c r="V543" s="25">
        <v>5.13</v>
      </c>
      <c r="W543" s="26">
        <v>3.2276762387165001</v>
      </c>
      <c r="X543" s="27">
        <v>1.00593648698956</v>
      </c>
      <c r="Y543" s="28">
        <v>1.3472045062218201</v>
      </c>
    </row>
    <row r="544" spans="18:25">
      <c r="R544" s="25"/>
      <c r="S544" s="26"/>
      <c r="T544" s="27"/>
      <c r="U544" s="28"/>
      <c r="V544" s="25">
        <v>5.14</v>
      </c>
      <c r="W544" s="26">
        <v>3.2062429743848595</v>
      </c>
      <c r="X544" s="27">
        <v>1.00084994352886</v>
      </c>
      <c r="Y544" s="28">
        <v>1.3413197638299501</v>
      </c>
    </row>
    <row r="545" spans="18:25">
      <c r="R545" s="25"/>
      <c r="S545" s="26"/>
      <c r="T545" s="27"/>
      <c r="U545" s="28"/>
      <c r="V545" s="25">
        <v>5.15</v>
      </c>
      <c r="W545" s="26">
        <v>3.1849523574870697</v>
      </c>
      <c r="X545" s="27">
        <v>0.99578558379263704</v>
      </c>
      <c r="Y545" s="28">
        <v>1.3354557412480199</v>
      </c>
    </row>
    <row r="546" spans="18:25">
      <c r="R546" s="25"/>
      <c r="S546" s="26"/>
      <c r="T546" s="27"/>
      <c r="U546" s="28"/>
      <c r="V546" s="25">
        <v>5.16</v>
      </c>
      <c r="W546" s="26">
        <v>3.1638034330574096</v>
      </c>
      <c r="X546" s="27">
        <v>0.99074334271119502</v>
      </c>
      <c r="Y546" s="28">
        <v>1.32969187338814</v>
      </c>
    </row>
    <row r="547" spans="18:25">
      <c r="R547" s="25"/>
      <c r="S547" s="26"/>
      <c r="T547" s="27"/>
      <c r="U547" s="28"/>
      <c r="V547" s="25">
        <v>5.17</v>
      </c>
      <c r="W547" s="26">
        <v>3.1427952556695495</v>
      </c>
      <c r="X547" s="27">
        <v>0.98572315832933499</v>
      </c>
      <c r="Y547" s="28">
        <v>1.3241523072852699</v>
      </c>
    </row>
    <row r="548" spans="18:25">
      <c r="R548" s="25"/>
      <c r="S548" s="26"/>
      <c r="T548" s="27"/>
      <c r="U548" s="28"/>
      <c r="V548" s="25">
        <v>5.18</v>
      </c>
      <c r="W548" s="26">
        <v>3.1219268861325702</v>
      </c>
      <c r="X548" s="27">
        <v>0.98072496856403202</v>
      </c>
      <c r="Y548" s="28">
        <v>1.3186309202930599</v>
      </c>
    </row>
    <row r="549" spans="18:25">
      <c r="R549" s="25"/>
      <c r="S549" s="26"/>
      <c r="T549" s="27"/>
      <c r="U549" s="28"/>
      <c r="V549" s="25">
        <v>5.19</v>
      </c>
      <c r="W549" s="26">
        <v>3.10119739144106</v>
      </c>
      <c r="X549" s="27">
        <v>0.97574871121628803</v>
      </c>
      <c r="Y549" s="28">
        <v>1.3131277043484499</v>
      </c>
    </row>
    <row r="550" spans="18:25">
      <c r="R550" s="25"/>
      <c r="S550" s="26"/>
      <c r="T550" s="27"/>
      <c r="U550" s="28"/>
      <c r="V550" s="25">
        <v>5.2</v>
      </c>
      <c r="W550" s="26">
        <v>3.0806058447253499</v>
      </c>
      <c r="X550" s="27">
        <v>0.97079432398298005</v>
      </c>
      <c r="Y550" s="28">
        <v>1.30764264267921</v>
      </c>
    </row>
    <row r="551" spans="18:25">
      <c r="R551" s="25"/>
      <c r="S551" s="26"/>
      <c r="T551" s="27"/>
      <c r="U551" s="28"/>
      <c r="V551" s="25">
        <v>5.21</v>
      </c>
      <c r="W551" s="26">
        <v>3.06015132793928</v>
      </c>
      <c r="X551" s="27">
        <v>0.96586174720639295</v>
      </c>
      <c r="Y551" s="28">
        <v>1.3021757119664601</v>
      </c>
    </row>
    <row r="552" spans="18:25">
      <c r="R552" s="25"/>
      <c r="S552" s="26"/>
      <c r="T552" s="27"/>
      <c r="U552" s="28"/>
      <c r="V552" s="25">
        <v>5.22</v>
      </c>
      <c r="W552" s="26">
        <v>3.0398329355463298</v>
      </c>
      <c r="X552" s="27">
        <v>0.96095092762196799</v>
      </c>
      <c r="Y552" s="28">
        <v>1.29672689711406</v>
      </c>
    </row>
    <row r="553" spans="18:25">
      <c r="R553" s="25"/>
      <c r="S553" s="26"/>
      <c r="T553" s="27"/>
      <c r="U553" s="28"/>
      <c r="V553" s="25">
        <v>5.23</v>
      </c>
      <c r="W553" s="26">
        <v>3.0196497514149598</v>
      </c>
      <c r="X553" s="27">
        <v>0.95606179531543201</v>
      </c>
      <c r="Y553" s="28">
        <v>1.29129618649178</v>
      </c>
    </row>
    <row r="554" spans="18:25">
      <c r="R554" s="25"/>
      <c r="S554" s="26"/>
      <c r="T554" s="27"/>
      <c r="U554" s="28"/>
      <c r="V554" s="25">
        <v>5.24</v>
      </c>
      <c r="W554" s="26">
        <v>2.9996008734299</v>
      </c>
      <c r="X554" s="27">
        <v>0.95119423417304505</v>
      </c>
      <c r="Y554" s="28">
        <v>1.2858835573660301</v>
      </c>
    </row>
    <row r="555" spans="18:25">
      <c r="R555" s="25"/>
      <c r="S555" s="26"/>
      <c r="T555" s="27"/>
      <c r="U555" s="28"/>
      <c r="V555" s="25">
        <v>5.25</v>
      </c>
      <c r="W555" s="26">
        <v>2.9796854054210899</v>
      </c>
      <c r="X555" s="27">
        <v>0.946348198094773</v>
      </c>
      <c r="Y555" s="28">
        <v>1.2804889913992701</v>
      </c>
    </row>
    <row r="556" spans="18:25">
      <c r="R556" s="25"/>
      <c r="S556" s="26"/>
      <c r="T556" s="27"/>
      <c r="U556" s="28"/>
      <c r="V556" s="25">
        <v>5.26</v>
      </c>
      <c r="W556" s="26">
        <v>2.9599024633720701</v>
      </c>
      <c r="X556" s="27">
        <v>0.94152364736619798</v>
      </c>
      <c r="Y556" s="28">
        <v>1.2751124635770701</v>
      </c>
    </row>
    <row r="557" spans="18:25">
      <c r="R557" s="25"/>
      <c r="S557" s="26"/>
      <c r="T557" s="27"/>
      <c r="U557" s="28"/>
      <c r="V557" s="25">
        <v>5.27</v>
      </c>
      <c r="W557" s="26">
        <v>2.94025116105</v>
      </c>
      <c r="X557" s="27">
        <v>0.93672051570886405</v>
      </c>
      <c r="Y557" s="28">
        <v>1.2697539565381899</v>
      </c>
    </row>
    <row r="558" spans="18:25">
      <c r="R558" s="25"/>
      <c r="S558" s="26"/>
      <c r="T558" s="27"/>
      <c r="U558" s="28"/>
      <c r="V558" s="25">
        <v>5.28</v>
      </c>
      <c r="W558" s="26">
        <v>2.9207306187730797</v>
      </c>
      <c r="X558" s="27">
        <v>0.93193873750704903</v>
      </c>
      <c r="Y558" s="28">
        <v>1.26441345176732</v>
      </c>
    </row>
    <row r="559" spans="18:25">
      <c r="R559" s="25"/>
      <c r="S559" s="26"/>
      <c r="T559" s="27"/>
      <c r="U559" s="28"/>
      <c r="V559" s="25">
        <v>5.29</v>
      </c>
      <c r="W559" s="26">
        <v>2.9013399642277</v>
      </c>
      <c r="X559" s="27">
        <v>0.927178248685117</v>
      </c>
      <c r="Y559" s="28">
        <v>1.2590909287380401</v>
      </c>
    </row>
    <row r="560" spans="18:25">
      <c r="R560" s="25"/>
      <c r="S560" s="26"/>
      <c r="T560" s="27"/>
      <c r="U560" s="28"/>
      <c r="V560" s="25">
        <v>5.3</v>
      </c>
      <c r="W560" s="26">
        <v>2.88207833085547</v>
      </c>
      <c r="X560" s="27">
        <v>0.92243898515469702</v>
      </c>
      <c r="Y560" s="28">
        <v>1.2537863664859801</v>
      </c>
    </row>
    <row r="561" spans="18:25">
      <c r="R561" s="25"/>
      <c r="S561" s="26"/>
      <c r="T561" s="27"/>
      <c r="U561" s="28"/>
      <c r="V561" s="25">
        <v>5.31</v>
      </c>
      <c r="W561" s="26">
        <v>2.8629448578073</v>
      </c>
      <c r="X561" s="27">
        <v>0.91772088282894204</v>
      </c>
      <c r="Y561" s="28">
        <v>1.24849974361481</v>
      </c>
    </row>
    <row r="562" spans="18:25">
      <c r="R562" s="25"/>
      <c r="S562" s="26"/>
      <c r="T562" s="27"/>
      <c r="U562" s="28"/>
      <c r="V562" s="25">
        <v>5.32</v>
      </c>
      <c r="W562" s="26">
        <v>2.8439386898975001</v>
      </c>
      <c r="X562" s="27">
        <v>0.91302387763681003</v>
      </c>
      <c r="Y562" s="28">
        <v>1.243231041592</v>
      </c>
    </row>
    <row r="563" spans="18:25">
      <c r="R563" s="25"/>
      <c r="S563" s="26"/>
      <c r="T563" s="27"/>
      <c r="U563" s="28"/>
      <c r="V563" s="25">
        <v>5.33</v>
      </c>
      <c r="W563" s="26">
        <v>2.8250589775578798</v>
      </c>
      <c r="X563" s="27">
        <v>0.90834790553732703</v>
      </c>
      <c r="Y563" s="28">
        <v>1.2379802449133499</v>
      </c>
    </row>
    <row r="564" spans="18:25">
      <c r="R564" s="25"/>
      <c r="S564" s="26"/>
      <c r="T564" s="27"/>
      <c r="U564" s="28"/>
      <c r="V564" s="25">
        <v>5.34</v>
      </c>
      <c r="W564" s="26">
        <v>2.80630487994351</v>
      </c>
      <c r="X564" s="27">
        <v>0.90369290568550897</v>
      </c>
      <c r="Y564" s="28">
        <v>1.2327473217390399</v>
      </c>
    </row>
    <row r="565" spans="18:25">
      <c r="R565" s="25"/>
      <c r="S565" s="26"/>
      <c r="T565" s="27"/>
      <c r="U565" s="28"/>
      <c r="V565" s="25">
        <v>5.35</v>
      </c>
      <c r="W565" s="26">
        <v>2.7876755661772998</v>
      </c>
      <c r="X565" s="27">
        <v>0.89905882173714202</v>
      </c>
      <c r="Y565" s="28">
        <v>1.2275322420110999</v>
      </c>
    </row>
    <row r="566" spans="18:25">
      <c r="R566" s="25"/>
      <c r="S566" s="26"/>
      <c r="T566" s="27"/>
      <c r="U566" s="28"/>
      <c r="V566" s="25">
        <v>5.36</v>
      </c>
      <c r="W566" s="26">
        <v>2.7691701968252502</v>
      </c>
      <c r="X566" s="27">
        <v>0.89444558338418101</v>
      </c>
      <c r="Y566" s="28">
        <v>1.2223349893551401</v>
      </c>
    </row>
    <row r="567" spans="18:25">
      <c r="R567" s="25"/>
      <c r="S567" s="26"/>
      <c r="T567" s="27"/>
      <c r="U567" s="28"/>
      <c r="V567" s="25">
        <v>5.37</v>
      </c>
      <c r="W567" s="26">
        <v>2.7507879450041397</v>
      </c>
      <c r="X567" s="27">
        <v>0.88985312752261803</v>
      </c>
      <c r="Y567" s="28">
        <v>1.2171555568239201</v>
      </c>
    </row>
    <row r="568" spans="18:25">
      <c r="R568" s="25"/>
      <c r="S568" s="26"/>
      <c r="T568" s="27"/>
      <c r="U568" s="28"/>
      <c r="V568" s="25">
        <v>5.38</v>
      </c>
      <c r="W568" s="26">
        <v>2.73252799702973</v>
      </c>
      <c r="X568" s="27">
        <v>0.88528139896084102</v>
      </c>
      <c r="Y568" s="28">
        <v>1.2119939003417299</v>
      </c>
    </row>
    <row r="569" spans="18:25">
      <c r="R569" s="25"/>
      <c r="S569" s="26"/>
      <c r="T569" s="27"/>
      <c r="U569" s="28"/>
      <c r="V569" s="25">
        <v>5.39</v>
      </c>
      <c r="W569" s="26">
        <v>2.71438953183441</v>
      </c>
      <c r="X569" s="27">
        <v>0.880730329897493</v>
      </c>
      <c r="Y569" s="28">
        <v>1.2068500009865399</v>
      </c>
    </row>
    <row r="570" spans="18:25">
      <c r="R570" s="25"/>
      <c r="S570" s="26"/>
      <c r="T570" s="27"/>
      <c r="U570" s="28"/>
      <c r="V570" s="25">
        <v>5.4</v>
      </c>
      <c r="W570" s="26">
        <v>2.6963717391989501</v>
      </c>
      <c r="X570" s="27">
        <v>0.87619985821333601</v>
      </c>
      <c r="Y570" s="28">
        <v>1.2017238340111001</v>
      </c>
    </row>
    <row r="571" spans="18:25">
      <c r="R571" s="25"/>
      <c r="S571" s="26"/>
      <c r="T571" s="27"/>
      <c r="U571" s="28"/>
      <c r="V571" s="25">
        <v>5.41</v>
      </c>
      <c r="W571" s="26">
        <v>2.6784738142587297</v>
      </c>
      <c r="X571" s="27">
        <v>0.87168980685042197</v>
      </c>
      <c r="Y571" s="28">
        <v>1.19661537430008</v>
      </c>
    </row>
    <row r="572" spans="18:25">
      <c r="R572" s="25"/>
      <c r="S572" s="26"/>
      <c r="T572" s="27"/>
      <c r="U572" s="28"/>
      <c r="V572" s="25">
        <v>5.42</v>
      </c>
      <c r="W572" s="26">
        <v>2.6606949574615202</v>
      </c>
      <c r="X572" s="27">
        <v>0.86720016502947606</v>
      </c>
      <c r="Y572" s="28">
        <v>1.1915245963757199</v>
      </c>
    </row>
    <row r="573" spans="18:25">
      <c r="R573" s="25"/>
      <c r="S573" s="26"/>
      <c r="T573" s="27"/>
      <c r="U573" s="28"/>
      <c r="V573" s="25">
        <v>5.43</v>
      </c>
      <c r="W573" s="26">
        <v>2.64303437452523</v>
      </c>
      <c r="X573" s="27">
        <v>0.86273089477196896</v>
      </c>
      <c r="Y573" s="28">
        <v>1.18645147440341</v>
      </c>
    </row>
    <row r="574" spans="18:25">
      <c r="R574" s="25"/>
      <c r="S574" s="26"/>
      <c r="T574" s="27"/>
      <c r="U574" s="28"/>
      <c r="V574" s="25">
        <v>5.44</v>
      </c>
      <c r="W574" s="26">
        <v>2.6254912763956901</v>
      </c>
      <c r="X574" s="27">
        <v>0.858281930282904</v>
      </c>
      <c r="Y574" s="28">
        <v>1.1813959821973801</v>
      </c>
    </row>
    <row r="575" spans="18:25">
      <c r="R575" s="25"/>
      <c r="S575" s="26"/>
      <c r="T575" s="27"/>
      <c r="U575" s="28"/>
      <c r="V575" s="25">
        <v>5.45</v>
      </c>
      <c r="W575" s="26">
        <v>2.6080648792043299</v>
      </c>
      <c r="X575" s="27">
        <v>0.85385320579624002</v>
      </c>
      <c r="Y575" s="28">
        <v>1.17635809322632</v>
      </c>
    </row>
    <row r="576" spans="18:25">
      <c r="R576" s="25"/>
      <c r="S576" s="26"/>
      <c r="T576" s="27"/>
      <c r="U576" s="28"/>
      <c r="V576" s="25">
        <v>5.46</v>
      </c>
      <c r="W576" s="26">
        <v>2.59075440422603</v>
      </c>
      <c r="X576" s="27">
        <v>0.84944465558569904</v>
      </c>
      <c r="Y576" s="28">
        <v>1.1713377915446599</v>
      </c>
    </row>
    <row r="577" spans="18:25">
      <c r="R577" s="25"/>
      <c r="S577" s="26"/>
      <c r="T577" s="27"/>
      <c r="U577" s="28"/>
      <c r="V577" s="25">
        <v>5.47</v>
      </c>
      <c r="W577" s="26">
        <v>2.5735590813361902</v>
      </c>
      <c r="X577" s="27">
        <v>0.84505621747497806</v>
      </c>
      <c r="Y577" s="28">
        <v>1.16633503940815</v>
      </c>
    </row>
    <row r="578" spans="18:25">
      <c r="R578" s="25"/>
      <c r="S578" s="26"/>
      <c r="T578" s="27"/>
      <c r="U578" s="28"/>
      <c r="V578" s="25">
        <v>5.48</v>
      </c>
      <c r="W578" s="26">
        <v>2.5564781480945</v>
      </c>
      <c r="X578" s="27">
        <v>0.84068783197449104</v>
      </c>
      <c r="Y578" s="28">
        <v>1.16134980335706</v>
      </c>
    </row>
    <row r="579" spans="18:25">
      <c r="R579" s="25"/>
      <c r="S579" s="26"/>
      <c r="T579" s="27"/>
      <c r="U579" s="28"/>
      <c r="V579" s="25">
        <v>5.49</v>
      </c>
      <c r="W579" s="26">
        <v>2.5395108368230002</v>
      </c>
      <c r="X579" s="27">
        <v>0.83633942941255901</v>
      </c>
      <c r="Y579" s="28">
        <v>1.1563820602514101</v>
      </c>
    </row>
    <row r="580" spans="18:25">
      <c r="R580" s="25"/>
      <c r="S580" s="26"/>
      <c r="T580" s="27"/>
      <c r="U580" s="28"/>
      <c r="V580" s="25">
        <v>5.5</v>
      </c>
      <c r="W580" s="26">
        <v>2.5226563943617002</v>
      </c>
      <c r="X580" s="27">
        <v>0.83201094974401602</v>
      </c>
      <c r="Y580" s="28">
        <v>1.15143177713615</v>
      </c>
    </row>
    <row r="581" spans="18:25">
      <c r="R581" s="25"/>
      <c r="S581" s="26"/>
      <c r="T581" s="27"/>
      <c r="U581" s="28"/>
      <c r="V581" s="25">
        <v>5.51</v>
      </c>
      <c r="W581" s="26">
        <v>2.50591406412412</v>
      </c>
      <c r="X581" s="27">
        <v>0.82770232465885696</v>
      </c>
      <c r="Y581" s="28">
        <v>1.1464989341330201</v>
      </c>
    </row>
    <row r="582" spans="18:25">
      <c r="R582" s="25"/>
      <c r="S582" s="26"/>
      <c r="T582" s="27"/>
      <c r="U582" s="28"/>
      <c r="V582" s="25">
        <v>5.52</v>
      </c>
      <c r="W582" s="26">
        <v>2.4892830985314003</v>
      </c>
      <c r="X582" s="27">
        <v>0.82341349006934905</v>
      </c>
      <c r="Y582" s="28">
        <v>1.14158350991999</v>
      </c>
    </row>
    <row r="583" spans="18:25">
      <c r="R583" s="25"/>
      <c r="S583" s="26"/>
      <c r="T583" s="27"/>
      <c r="U583" s="28"/>
      <c r="V583" s="25">
        <v>5.53</v>
      </c>
      <c r="W583" s="26">
        <v>2.4727627549476399</v>
      </c>
      <c r="X583" s="27">
        <v>0.81914438209847695</v>
      </c>
      <c r="Y583" s="28">
        <v>1.1366854668922499</v>
      </c>
    </row>
    <row r="584" spans="18:25">
      <c r="R584" s="25"/>
      <c r="S584" s="26"/>
      <c r="T584" s="27"/>
      <c r="U584" s="28"/>
      <c r="V584" s="25">
        <v>5.54</v>
      </c>
      <c r="W584" s="26">
        <v>2.4563522956410901</v>
      </c>
      <c r="X584" s="27">
        <v>0.81489493709414396</v>
      </c>
      <c r="Y584" s="28">
        <v>1.1318047757934</v>
      </c>
    </row>
    <row r="585" spans="18:25">
      <c r="R585" s="25"/>
      <c r="S585" s="26"/>
      <c r="T585" s="27"/>
      <c r="U585" s="28"/>
      <c r="V585" s="25">
        <v>5.55</v>
      </c>
      <c r="W585" s="26">
        <v>2.4400509877452601</v>
      </c>
      <c r="X585" s="27">
        <v>0.81066509164335998</v>
      </c>
      <c r="Y585" s="28">
        <v>1.1269414070781401</v>
      </c>
    </row>
    <row r="586" spans="18:25">
      <c r="R586" s="25"/>
      <c r="S586" s="26"/>
      <c r="T586" s="27"/>
      <c r="U586" s="28"/>
      <c r="V586" s="25">
        <v>5.56</v>
      </c>
      <c r="W586" s="26">
        <v>2.4238581032200699</v>
      </c>
      <c r="X586" s="27">
        <v>0.806454782586426</v>
      </c>
      <c r="Y586" s="28">
        <v>1.1220953309175801</v>
      </c>
    </row>
    <row r="587" spans="18:25">
      <c r="R587" s="25"/>
      <c r="S587" s="26"/>
      <c r="T587" s="27"/>
      <c r="U587" s="28"/>
      <c r="V587" s="25">
        <v>5.57</v>
      </c>
      <c r="W587" s="26">
        <v>2.4077729188129697</v>
      </c>
      <c r="X587" s="27">
        <v>0.80226394703113901</v>
      </c>
      <c r="Y587" s="28">
        <v>1.1172665172046199</v>
      </c>
    </row>
    <row r="588" spans="18:25">
      <c r="R588" s="25"/>
      <c r="S588" s="26"/>
      <c r="T588" s="27"/>
      <c r="U588" s="28"/>
      <c r="V588" s="25">
        <v>5.58</v>
      </c>
      <c r="W588" s="26">
        <v>2.3917947160201103</v>
      </c>
      <c r="X588" s="27">
        <v>0.79809239121090103</v>
      </c>
      <c r="Y588" s="28">
        <v>1.1124549355592499</v>
      </c>
    </row>
    <row r="589" spans="18:25">
      <c r="R589" s="25"/>
      <c r="S589" s="26"/>
      <c r="T589" s="27"/>
      <c r="U589" s="28"/>
      <c r="V589" s="25">
        <v>5.59</v>
      </c>
      <c r="W589" s="26">
        <v>2.3759227810474699</v>
      </c>
      <c r="X589" s="27">
        <v>0.79394011321459101</v>
      </c>
      <c r="Y589" s="28">
        <v>1.10766056164411</v>
      </c>
    </row>
    <row r="590" spans="18:25">
      <c r="R590" s="25"/>
      <c r="S590" s="26"/>
      <c r="T590" s="27"/>
      <c r="U590" s="28"/>
      <c r="V590" s="25">
        <v>5.6</v>
      </c>
      <c r="W590" s="26">
        <v>2.3601564084955897</v>
      </c>
      <c r="X590" s="27">
        <v>0.78980707995580202</v>
      </c>
      <c r="Y590" s="28">
        <v>1.1028833608189399</v>
      </c>
    </row>
    <row r="591" spans="18:25">
      <c r="R591" s="25"/>
      <c r="S591" s="26"/>
      <c r="T591" s="27"/>
      <c r="U591" s="28"/>
      <c r="V591" s="25">
        <v>5.61</v>
      </c>
      <c r="W591" s="26">
        <v>2.3444949013903602</v>
      </c>
      <c r="X591" s="27">
        <v>0.78569323198771801</v>
      </c>
      <c r="Y591" s="28">
        <v>1.09812329172124</v>
      </c>
    </row>
    <row r="592" spans="18:25">
      <c r="R592" s="25"/>
      <c r="S592" s="26"/>
      <c r="T592" s="27"/>
      <c r="U592" s="28"/>
      <c r="V592" s="25">
        <v>5.62</v>
      </c>
      <c r="W592" s="26">
        <v>2.32893755715715</v>
      </c>
      <c r="X592" s="27">
        <v>0.78159849967801398</v>
      </c>
      <c r="Y592" s="28">
        <v>1.0933803261420501</v>
      </c>
    </row>
    <row r="593" spans="18:25">
      <c r="R593" s="25"/>
      <c r="S593" s="26"/>
      <c r="T593" s="27"/>
      <c r="U593" s="28"/>
      <c r="V593" s="25">
        <v>5.63</v>
      </c>
      <c r="W593" s="26">
        <v>2.3134836786986699</v>
      </c>
      <c r="X593" s="27">
        <v>0.77752281433084802</v>
      </c>
      <c r="Y593" s="28">
        <v>1.08865443474534</v>
      </c>
    </row>
    <row r="594" spans="18:25">
      <c r="R594" s="25"/>
      <c r="S594" s="26"/>
      <c r="T594" s="27"/>
      <c r="U594" s="28"/>
      <c r="V594" s="25">
        <v>5.64</v>
      </c>
      <c r="W594" s="26">
        <v>2.2981325762256302</v>
      </c>
      <c r="X594" s="27">
        <v>0.77346611006177601</v>
      </c>
      <c r="Y594" s="28">
        <v>1.0839455852052899</v>
      </c>
    </row>
    <row r="595" spans="18:25">
      <c r="R595" s="25"/>
      <c r="S595" s="26"/>
      <c r="T595" s="27"/>
      <c r="U595" s="28"/>
      <c r="V595" s="25">
        <v>5.65</v>
      </c>
      <c r="W595" s="26">
        <v>2.2828835645116299</v>
      </c>
      <c r="X595" s="27">
        <v>0.76942832109682302</v>
      </c>
      <c r="Y595" s="28">
        <v>1.0792537449192701</v>
      </c>
    </row>
    <row r="596" spans="18:25">
      <c r="R596" s="25"/>
      <c r="S596" s="26"/>
      <c r="T596" s="27"/>
      <c r="U596" s="28"/>
      <c r="V596" s="25">
        <v>5.66</v>
      </c>
      <c r="W596" s="26">
        <v>2.2677359628574303</v>
      </c>
      <c r="X596" s="27">
        <v>0.76540938178093199</v>
      </c>
      <c r="Y596" s="28">
        <v>1.07457889050552</v>
      </c>
    </row>
    <row r="597" spans="18:25">
      <c r="R597" s="25"/>
      <c r="S597" s="26"/>
      <c r="T597" s="27"/>
      <c r="U597" s="28"/>
      <c r="V597" s="25">
        <v>5.67</v>
      </c>
      <c r="W597" s="26">
        <v>2.2526890950551399</v>
      </c>
      <c r="X597" s="27">
        <v>0.76140922658641197</v>
      </c>
      <c r="Y597" s="28">
        <v>1.0699209875072599</v>
      </c>
    </row>
    <row r="598" spans="18:25">
      <c r="R598" s="25"/>
      <c r="S598" s="26"/>
      <c r="T598" s="27"/>
      <c r="U598" s="28"/>
      <c r="V598" s="25">
        <v>5.68</v>
      </c>
      <c r="W598" s="26">
        <v>2.2377422893525298</v>
      </c>
      <c r="X598" s="27">
        <v>0.75742779012138495</v>
      </c>
      <c r="Y598" s="28">
        <v>1.0652799989606001</v>
      </c>
    </row>
    <row r="599" spans="18:25">
      <c r="R599" s="25"/>
      <c r="S599" s="26"/>
      <c r="T599" s="27"/>
      <c r="U599" s="28"/>
      <c r="V599" s="25">
        <v>5.69</v>
      </c>
      <c r="W599" s="26">
        <v>2.2228948784172298</v>
      </c>
      <c r="X599" s="27">
        <v>0.75346500713823605</v>
      </c>
      <c r="Y599" s="28">
        <v>1.0606558918130899</v>
      </c>
    </row>
    <row r="600" spans="18:25">
      <c r="R600" s="25"/>
      <c r="S600" s="26"/>
      <c r="T600" s="27"/>
      <c r="U600" s="28"/>
      <c r="V600" s="25">
        <v>5.7</v>
      </c>
      <c r="W600" s="26">
        <v>2.2081461993009901</v>
      </c>
      <c r="X600" s="27">
        <v>0.74952081254206404</v>
      </c>
      <c r="Y600" s="28">
        <v>1.05604863279872</v>
      </c>
    </row>
    <row r="601" spans="18:25">
      <c r="R601" s="25"/>
      <c r="S601" s="26"/>
      <c r="T601" s="27"/>
      <c r="U601" s="28"/>
      <c r="V601" s="25">
        <v>5.71</v>
      </c>
      <c r="W601" s="26">
        <v>2.1934955934039402</v>
      </c>
      <c r="X601" s="27">
        <v>0.74559514139912497</v>
      </c>
      <c r="Y601" s="28">
        <v>1.0514581884429901</v>
      </c>
    </row>
    <row r="602" spans="18:25">
      <c r="R602" s="25"/>
      <c r="S602" s="26"/>
      <c r="T602" s="27"/>
      <c r="U602" s="28"/>
      <c r="V602" s="25">
        <v>5.72</v>
      </c>
      <c r="W602" s="26">
        <v>2.1789424064388099</v>
      </c>
      <c r="X602" s="27">
        <v>0.74168792894528401</v>
      </c>
      <c r="Y602" s="28">
        <v>1.04688452763679</v>
      </c>
    </row>
    <row r="603" spans="18:25">
      <c r="R603" s="25"/>
      <c r="S603" s="26"/>
      <c r="T603" s="27"/>
      <c r="U603" s="28"/>
      <c r="V603" s="25">
        <v>5.73</v>
      </c>
      <c r="W603" s="26">
        <v>2.16448599990935</v>
      </c>
      <c r="X603" s="27">
        <v>0.73779912210861298</v>
      </c>
      <c r="Y603" s="28">
        <v>1.04232761036152</v>
      </c>
    </row>
    <row r="604" spans="18:25">
      <c r="R604" s="25"/>
      <c r="S604" s="26"/>
      <c r="T604" s="27"/>
      <c r="U604" s="28"/>
      <c r="V604" s="25">
        <v>5.74</v>
      </c>
      <c r="W604" s="26">
        <v>2.1501257300544401</v>
      </c>
      <c r="X604" s="27">
        <v>0.73392865849770295</v>
      </c>
      <c r="Y604" s="28">
        <v>1.0377873957530801</v>
      </c>
    </row>
    <row r="605" spans="18:25">
      <c r="R605" s="25"/>
      <c r="S605" s="26"/>
      <c r="T605" s="27"/>
      <c r="U605" s="28"/>
      <c r="V605" s="25">
        <v>5.75</v>
      </c>
      <c r="W605" s="26">
        <v>2.1358609488857101</v>
      </c>
      <c r="X605" s="27">
        <v>0.73007637305988304</v>
      </c>
      <c r="Y605" s="28">
        <v>1.03326385645148</v>
      </c>
    </row>
    <row r="606" spans="18:25">
      <c r="R606" s="25"/>
      <c r="S606" s="26"/>
      <c r="T606" s="27"/>
      <c r="U606" s="28"/>
      <c r="V606" s="25">
        <v>5.76</v>
      </c>
      <c r="W606" s="26">
        <v>2.1216910199562702</v>
      </c>
      <c r="X606" s="27">
        <v>0.72624224157029305</v>
      </c>
      <c r="Y606" s="28">
        <v>1.0287569575797499</v>
      </c>
    </row>
    <row r="607" spans="18:25">
      <c r="R607" s="25"/>
      <c r="S607" s="26"/>
      <c r="T607" s="27"/>
      <c r="U607" s="28"/>
      <c r="V607" s="25">
        <v>5.77</v>
      </c>
      <c r="W607" s="26">
        <v>2.1076153110114602</v>
      </c>
      <c r="X607" s="27">
        <v>0.72242622297832904</v>
      </c>
      <c r="Y607" s="28">
        <v>1.0242666640637801</v>
      </c>
    </row>
    <row r="608" spans="18:25">
      <c r="R608" s="25"/>
      <c r="S608" s="26"/>
      <c r="T608" s="27"/>
      <c r="U608" s="28"/>
      <c r="V608" s="25">
        <v>5.78</v>
      </c>
      <c r="W608" s="26">
        <v>2.09363319395408</v>
      </c>
      <c r="X608" s="27">
        <v>0.71862825085328697</v>
      </c>
      <c r="Y608" s="28">
        <v>1.01979294063769</v>
      </c>
    </row>
    <row r="609" spans="18:25">
      <c r="R609" s="25"/>
      <c r="S609" s="26"/>
      <c r="T609" s="27"/>
      <c r="U609" s="28"/>
      <c r="V609" s="25">
        <v>5.79</v>
      </c>
      <c r="W609" s="26">
        <v>2.0797440448097002</v>
      </c>
      <c r="X609" s="27">
        <v>0.71484825880722203</v>
      </c>
      <c r="Y609" s="28">
        <v>1.0153357518492101</v>
      </c>
    </row>
    <row r="610" spans="18:25">
      <c r="R610" s="25"/>
      <c r="S610" s="26"/>
      <c r="T610" s="27"/>
      <c r="U610" s="28"/>
      <c r="V610" s="25">
        <v>5.8</v>
      </c>
      <c r="W610" s="26">
        <v>2.0659472436918103</v>
      </c>
      <c r="X610" s="27">
        <v>0.71108618049769201</v>
      </c>
      <c r="Y610" s="28">
        <v>1.01089506206511</v>
      </c>
    </row>
    <row r="611" spans="18:25">
      <c r="R611" s="25"/>
      <c r="S611" s="26"/>
      <c r="T611" s="27"/>
      <c r="U611" s="28"/>
      <c r="V611" s="25">
        <v>5.81</v>
      </c>
      <c r="W611" s="26">
        <v>2.0522421747671298</v>
      </c>
      <c r="X611" s="27">
        <v>0.70734194963050201</v>
      </c>
      <c r="Y611" s="28">
        <v>1.00647084860472</v>
      </c>
    </row>
    <row r="612" spans="18:25">
      <c r="R612" s="25"/>
      <c r="S612" s="26"/>
      <c r="T612" s="27"/>
      <c r="U612" s="28"/>
      <c r="V612" s="25">
        <v>5.82</v>
      </c>
      <c r="W612" s="26">
        <v>2.0386282262208</v>
      </c>
      <c r="X612" s="27">
        <v>0.70361549996245698</v>
      </c>
      <c r="Y612" s="28">
        <v>1.0020630661022101</v>
      </c>
    </row>
    <row r="613" spans="18:25">
      <c r="R613" s="25"/>
      <c r="S613" s="26"/>
      <c r="T613" s="27"/>
      <c r="U613" s="28"/>
      <c r="V613" s="25">
        <v>5.83</v>
      </c>
      <c r="W613" s="26">
        <v>2.0251047902216697</v>
      </c>
      <c r="X613" s="27">
        <v>0.69990676530409901</v>
      </c>
      <c r="Y613" s="28">
        <v>0.997671678927748</v>
      </c>
    </row>
    <row r="614" spans="18:25">
      <c r="R614" s="25"/>
      <c r="S614" s="26"/>
      <c r="T614" s="27"/>
      <c r="U614" s="28"/>
      <c r="V614" s="25">
        <v>5.84</v>
      </c>
      <c r="W614" s="26">
        <v>2.0116712628874898</v>
      </c>
      <c r="X614" s="27">
        <v>0.696215679522459</v>
      </c>
      <c r="Y614" s="28">
        <v>0.99329665133771095</v>
      </c>
    </row>
    <row r="615" spans="18:25">
      <c r="R615" s="25"/>
      <c r="S615" s="26"/>
      <c r="T615" s="27"/>
      <c r="U615" s="28"/>
      <c r="V615" s="25">
        <v>5.85</v>
      </c>
      <c r="W615" s="26">
        <v>1.9983270442501502</v>
      </c>
      <c r="X615" s="27">
        <v>0.69254217654380301</v>
      </c>
      <c r="Y615" s="28">
        <v>0.98893794747437302</v>
      </c>
    </row>
    <row r="616" spans="18:25">
      <c r="R616" s="25"/>
      <c r="S616" s="26"/>
      <c r="T616" s="27"/>
      <c r="U616" s="28"/>
      <c r="V616" s="25">
        <v>5.86</v>
      </c>
      <c r="W616" s="26">
        <v>1.9850715422060901</v>
      </c>
      <c r="X616" s="27">
        <v>0.68888619434148102</v>
      </c>
      <c r="Y616" s="28">
        <v>0.98459553575737502</v>
      </c>
    </row>
    <row r="617" spans="18:25">
      <c r="R617" s="25"/>
      <c r="S617" s="26"/>
      <c r="T617" s="27"/>
      <c r="U617" s="28"/>
      <c r="V617" s="25">
        <v>5.87</v>
      </c>
      <c r="W617" s="26">
        <v>1.9719041669375201</v>
      </c>
      <c r="X617" s="27">
        <v>0.68524766939473702</v>
      </c>
      <c r="Y617" s="28">
        <v>0.98026937233616895</v>
      </c>
    </row>
    <row r="618" spans="18:25">
      <c r="R618" s="25"/>
      <c r="S618" s="26"/>
      <c r="T618" s="27"/>
      <c r="U618" s="28"/>
      <c r="V618" s="25">
        <v>5.88</v>
      </c>
      <c r="W618" s="26">
        <v>1.95882432673062</v>
      </c>
      <c r="X618" s="27">
        <v>0.68162653254436101</v>
      </c>
      <c r="Y618" s="28">
        <v>0.97595942445898398</v>
      </c>
    </row>
    <row r="619" spans="18:25">
      <c r="R619" s="25"/>
      <c r="S619" s="26"/>
      <c r="T619" s="27"/>
      <c r="U619" s="28"/>
      <c r="V619" s="25">
        <v>5.89</v>
      </c>
      <c r="W619" s="26">
        <v>1.9458314374038201</v>
      </c>
      <c r="X619" s="27">
        <v>0.67802271845851603</v>
      </c>
      <c r="Y619" s="28">
        <v>0.97166565585226905</v>
      </c>
    </row>
    <row r="620" spans="18:25">
      <c r="R620" s="25"/>
      <c r="S620" s="26"/>
      <c r="T620" s="27"/>
      <c r="U620" s="28"/>
      <c r="V620" s="25">
        <v>5.9</v>
      </c>
      <c r="W620" s="26">
        <v>1.9329249185550199</v>
      </c>
      <c r="X620" s="27">
        <v>0.67443616191740796</v>
      </c>
      <c r="Y620" s="28">
        <v>0.96738803015765695</v>
      </c>
    </row>
    <row r="621" spans="18:25">
      <c r="R621" s="25"/>
      <c r="S621" s="26"/>
      <c r="T621" s="27"/>
      <c r="U621" s="28"/>
      <c r="V621" s="25">
        <v>5.91</v>
      </c>
      <c r="W621" s="26">
        <v>1.9201042313860301</v>
      </c>
      <c r="X621" s="27">
        <v>0.67086683394507696</v>
      </c>
      <c r="Y621" s="28">
        <v>0.96312647308050103</v>
      </c>
    </row>
    <row r="622" spans="18:25">
      <c r="R622" s="25"/>
      <c r="S622" s="26"/>
      <c r="T622" s="27"/>
      <c r="U622" s="28"/>
      <c r="V622" s="25">
        <v>5.92</v>
      </c>
      <c r="W622" s="26">
        <v>1.9073687743177798</v>
      </c>
      <c r="X622" s="27">
        <v>0.66731458840987801</v>
      </c>
      <c r="Y622" s="28">
        <v>0.95888097674779005</v>
      </c>
    </row>
    <row r="623" spans="18:25">
      <c r="R623" s="25"/>
      <c r="S623" s="26"/>
      <c r="T623" s="27"/>
      <c r="U623" s="28"/>
      <c r="V623" s="25">
        <v>5.93</v>
      </c>
      <c r="W623" s="26">
        <v>1.8947179791414199</v>
      </c>
      <c r="X623" s="27">
        <v>0.66377937948363197</v>
      </c>
      <c r="Y623" s="28">
        <v>0.95465150353003803</v>
      </c>
    </row>
    <row r="624" spans="18:25">
      <c r="R624" s="25"/>
      <c r="S624" s="26"/>
      <c r="T624" s="27"/>
      <c r="U624" s="28"/>
      <c r="V624" s="25">
        <v>5.94</v>
      </c>
      <c r="W624" s="26">
        <v>1.88215128138122</v>
      </c>
      <c r="X624" s="27">
        <v>0.66026115900905502</v>
      </c>
      <c r="Y624" s="28">
        <v>0.95043801565148001</v>
      </c>
    </row>
    <row r="625" spans="18:25">
      <c r="R625" s="25"/>
      <c r="S625" s="26"/>
      <c r="T625" s="27"/>
      <c r="U625" s="28"/>
      <c r="V625" s="25">
        <v>5.95</v>
      </c>
      <c r="W625" s="26">
        <v>1.8696681202380401</v>
      </c>
      <c r="X625" s="27">
        <v>0.65675986117733098</v>
      </c>
      <c r="Y625" s="28">
        <v>0.94624047882074303</v>
      </c>
    </row>
    <row r="626" spans="18:25">
      <c r="R626" s="25"/>
      <c r="S626" s="26"/>
      <c r="T626" s="27"/>
      <c r="U626" s="28"/>
      <c r="V626" s="25">
        <v>5.96</v>
      </c>
      <c r="W626" s="26">
        <v>1.85726793855719</v>
      </c>
      <c r="X626" s="27">
        <v>0.65327542023002005</v>
      </c>
      <c r="Y626" s="28">
        <v>0.942058860777097</v>
      </c>
    </row>
    <row r="627" spans="18:25">
      <c r="R627" s="25"/>
      <c r="S627" s="26"/>
      <c r="T627" s="27"/>
      <c r="U627" s="28"/>
      <c r="V627" s="25">
        <v>5.97</v>
      </c>
      <c r="W627" s="26">
        <v>1.8449501827963701</v>
      </c>
      <c r="X627" s="27">
        <v>0.64980777046034199</v>
      </c>
      <c r="Y627" s="28">
        <v>0.93789311759398797</v>
      </c>
    </row>
    <row r="628" spans="18:25">
      <c r="R628" s="25"/>
      <c r="S628" s="26"/>
      <c r="T628" s="27"/>
      <c r="U628" s="28"/>
      <c r="V628" s="25">
        <v>5.98</v>
      </c>
      <c r="W628" s="26">
        <v>1.83271430299355</v>
      </c>
      <c r="X628" s="27">
        <v>0.646356846214449</v>
      </c>
      <c r="Y628" s="28">
        <v>0.93374321154216</v>
      </c>
    </row>
    <row r="629" spans="18:25">
      <c r="R629" s="25"/>
      <c r="S629" s="26"/>
      <c r="T629" s="27"/>
      <c r="U629" s="28"/>
      <c r="V629" s="25">
        <v>5.99</v>
      </c>
      <c r="W629" s="26">
        <v>1.82055976056344</v>
      </c>
      <c r="X629" s="27">
        <v>0.64292258972127803</v>
      </c>
      <c r="Y629" s="28">
        <v>0.92960910175482303</v>
      </c>
    </row>
    <row r="630" spans="18:25">
      <c r="R630" s="25"/>
      <c r="S630" s="26"/>
      <c r="T630" s="27"/>
      <c r="U630" s="28"/>
      <c r="V630" s="25">
        <v>6</v>
      </c>
      <c r="W630" s="26">
        <v>1.8084860149379298</v>
      </c>
      <c r="X630" s="27">
        <v>0.63950493776638595</v>
      </c>
      <c r="Y630" s="28">
        <v>0.92549074809849297</v>
      </c>
    </row>
    <row r="631" spans="18:25">
      <c r="R631" s="25"/>
      <c r="S631" s="26"/>
      <c r="T631" s="27"/>
      <c r="U631" s="28"/>
      <c r="V631" s="25">
        <v>6.01</v>
      </c>
      <c r="W631" s="26">
        <v>1.79649252105673</v>
      </c>
      <c r="X631" s="27">
        <v>0.63610381921592796</v>
      </c>
      <c r="Y631" s="28">
        <v>0.92138811627821005</v>
      </c>
    </row>
    <row r="632" spans="18:25">
      <c r="R632" s="25"/>
      <c r="S632" s="26"/>
      <c r="T632" s="27"/>
      <c r="U632" s="28"/>
      <c r="V632" s="25">
        <v>6.02</v>
      </c>
      <c r="W632" s="26">
        <v>1.7845787434413298</v>
      </c>
      <c r="X632" s="27">
        <v>0.63271916912407</v>
      </c>
      <c r="Y632" s="28">
        <v>0.91730116827904296</v>
      </c>
    </row>
    <row r="633" spans="18:25">
      <c r="R633" s="25"/>
      <c r="S633" s="26"/>
      <c r="T633" s="27"/>
      <c r="U633" s="28"/>
      <c r="V633" s="25">
        <v>6.03</v>
      </c>
      <c r="W633" s="26">
        <v>1.7727441500494898</v>
      </c>
      <c r="X633" s="27">
        <v>0.62935092262079495</v>
      </c>
      <c r="Y633" s="28">
        <v>0.91322986606583301</v>
      </c>
    </row>
    <row r="634" spans="18:25">
      <c r="R634" s="25"/>
      <c r="S634" s="26"/>
      <c r="T634" s="27"/>
      <c r="U634" s="28"/>
      <c r="V634" s="25">
        <v>6.04</v>
      </c>
      <c r="W634" s="26">
        <v>1.7609882122426201</v>
      </c>
      <c r="X634" s="27">
        <v>0.62599901491268195</v>
      </c>
      <c r="Y634" s="28">
        <v>0.90917417159105396</v>
      </c>
    </row>
    <row r="635" spans="18:25">
      <c r="R635" s="25"/>
      <c r="S635" s="26"/>
      <c r="T635" s="27"/>
      <c r="U635" s="28"/>
      <c r="V635" s="25">
        <v>6.05</v>
      </c>
      <c r="W635" s="26">
        <v>1.7493104047531598</v>
      </c>
      <c r="X635" s="27">
        <v>0.62266338128369103</v>
      </c>
      <c r="Y635" s="28">
        <v>0.90513404680266196</v>
      </c>
    </row>
    <row r="636" spans="18:25">
      <c r="R636" s="25"/>
      <c r="S636" s="26"/>
      <c r="T636" s="27"/>
      <c r="U636" s="28"/>
      <c r="V636" s="25">
        <v>6.06</v>
      </c>
      <c r="W636" s="26">
        <v>1.737710205652</v>
      </c>
      <c r="X636" s="27">
        <v>0.61934395709594503</v>
      </c>
      <c r="Y636" s="28">
        <v>0.90110945365195605</v>
      </c>
    </row>
    <row r="637" spans="18:25">
      <c r="R637" s="25"/>
      <c r="S637" s="26"/>
      <c r="T637" s="27"/>
      <c r="U637" s="28"/>
      <c r="V637" s="25">
        <v>6.07</v>
      </c>
      <c r="W637" s="26">
        <v>1.7261870963158998</v>
      </c>
      <c r="X637" s="27">
        <v>0.61604067779051597</v>
      </c>
      <c r="Y637" s="28">
        <v>0.89710035410143496</v>
      </c>
    </row>
    <row r="638" spans="18:25">
      <c r="R638" s="25"/>
      <c r="S638" s="26"/>
      <c r="T638" s="27"/>
      <c r="U638" s="28"/>
      <c r="V638" s="25">
        <v>6.08</v>
      </c>
      <c r="W638" s="26">
        <v>1.7147405776429099</v>
      </c>
      <c r="X638" s="27">
        <v>0.61275349036513604</v>
      </c>
      <c r="Y638" s="28">
        <v>0.89310669388459396</v>
      </c>
    </row>
    <row r="639" spans="18:25">
      <c r="R639" s="25"/>
      <c r="S639" s="26"/>
      <c r="T639" s="27"/>
      <c r="U639" s="28"/>
      <c r="V639" s="25">
        <v>6.09</v>
      </c>
      <c r="W639" s="26">
        <v>1.7033701669623</v>
      </c>
      <c r="X639" s="27">
        <v>0.60948232273787895</v>
      </c>
      <c r="Y639" s="28">
        <v>0.88912840557127204</v>
      </c>
    </row>
    <row r="640" spans="18:25">
      <c r="R640" s="25"/>
      <c r="S640" s="26"/>
      <c r="T640" s="27"/>
      <c r="U640" s="28"/>
      <c r="V640" s="25">
        <v>6.1</v>
      </c>
      <c r="W640" s="26">
        <v>1.6920753238554</v>
      </c>
      <c r="X640" s="27">
        <v>0.60622709246205198</v>
      </c>
      <c r="Y640" s="28">
        <v>0.88516548976960596</v>
      </c>
    </row>
    <row r="641" spans="18:25">
      <c r="R641" s="25"/>
      <c r="S641" s="26"/>
      <c r="T641" s="27"/>
      <c r="U641" s="28"/>
      <c r="V641" s="25">
        <v>6.11</v>
      </c>
      <c r="W641" s="26">
        <v>1.6808555442186</v>
      </c>
      <c r="X641" s="27">
        <v>0.60298774855659998</v>
      </c>
      <c r="Y641" s="28">
        <v>0.88121790598122396</v>
      </c>
    </row>
    <row r="642" spans="18:25">
      <c r="R642" s="25"/>
      <c r="S642" s="26"/>
      <c r="T642" s="27"/>
      <c r="U642" s="28"/>
      <c r="V642" s="25">
        <v>6.12</v>
      </c>
      <c r="W642" s="26">
        <v>1.6697103271901099</v>
      </c>
      <c r="X642" s="27">
        <v>0.59976422663738105</v>
      </c>
      <c r="Y642" s="28">
        <v>0.87728561390367399</v>
      </c>
    </row>
    <row r="643" spans="18:25">
      <c r="R643" s="25"/>
      <c r="S643" s="26"/>
      <c r="T643" s="27"/>
      <c r="U643" s="28"/>
      <c r="V643" s="25">
        <v>6.13</v>
      </c>
      <c r="W643" s="26">
        <v>1.6586391751199001</v>
      </c>
      <c r="X643" s="27">
        <v>0.59655646238297699</v>
      </c>
      <c r="Y643" s="28">
        <v>0.87336857848679095</v>
      </c>
    </row>
    <row r="644" spans="18:25">
      <c r="R644" s="25"/>
      <c r="S644" s="26"/>
      <c r="T644" s="27"/>
      <c r="U644" s="28"/>
      <c r="V644" s="25">
        <v>6.14</v>
      </c>
      <c r="W644" s="26">
        <v>1.64764159353963</v>
      </c>
      <c r="X644" s="27">
        <v>0.593364391534692</v>
      </c>
      <c r="Y644" s="28">
        <v>0.86946675690841102</v>
      </c>
    </row>
    <row r="645" spans="18:25">
      <c r="R645" s="25"/>
      <c r="S645" s="26"/>
      <c r="T645" s="27"/>
      <c r="U645" s="28"/>
      <c r="V645" s="25">
        <v>6.15</v>
      </c>
      <c r="W645" s="26">
        <v>1.6367170911326101</v>
      </c>
      <c r="X645" s="27">
        <v>0.59018794989656698</v>
      </c>
      <c r="Y645" s="28">
        <v>0.865580110358386</v>
      </c>
    </row>
    <row r="646" spans="18:25">
      <c r="R646" s="25"/>
      <c r="S646" s="26"/>
      <c r="T646" s="27"/>
      <c r="U646" s="28"/>
      <c r="V646" s="25">
        <v>6.16</v>
      </c>
      <c r="W646" s="26">
        <v>1.6258651797037698</v>
      </c>
      <c r="X646" s="27">
        <v>0.58702707333538695</v>
      </c>
      <c r="Y646" s="28">
        <v>0.86170860006361905</v>
      </c>
    </row>
    <row r="647" spans="18:25">
      <c r="R647" s="25"/>
      <c r="S647" s="26"/>
      <c r="T647" s="27"/>
      <c r="U647" s="28"/>
      <c r="V647" s="25">
        <v>6.17</v>
      </c>
      <c r="W647" s="26">
        <v>1.6150853741496201</v>
      </c>
      <c r="X647" s="27">
        <v>0.58388169778068599</v>
      </c>
      <c r="Y647" s="28">
        <v>0.85785218729540702</v>
      </c>
    </row>
    <row r="648" spans="18:25">
      <c r="R648" s="25"/>
      <c r="S648" s="26"/>
      <c r="T648" s="27"/>
      <c r="U648" s="28"/>
      <c r="V648" s="25">
        <v>6.18</v>
      </c>
      <c r="W648" s="26">
        <v>1.60437719242816</v>
      </c>
      <c r="X648" s="27">
        <v>0.58075175922476097</v>
      </c>
      <c r="Y648" s="28">
        <v>0.85401083337678496</v>
      </c>
    </row>
    <row r="649" spans="18:25">
      <c r="R649" s="25"/>
      <c r="S649" s="26"/>
      <c r="T649" s="27"/>
      <c r="U649" s="28"/>
      <c r="V649" s="25">
        <v>6.19</v>
      </c>
      <c r="W649" s="26">
        <v>1.5937402077221101</v>
      </c>
      <c r="X649" s="27">
        <v>0.57763724591592303</v>
      </c>
      <c r="Y649" s="28">
        <v>0.85018444749662403</v>
      </c>
    </row>
    <row r="650" spans="18:25">
      <c r="R650" s="25"/>
      <c r="S650" s="26"/>
      <c r="T650" s="27"/>
      <c r="U650" s="28"/>
      <c r="V650" s="25">
        <v>6.2</v>
      </c>
      <c r="W650" s="26">
        <v>1.58317390370126</v>
      </c>
      <c r="X650" s="27">
        <v>0.57453805365091604</v>
      </c>
      <c r="Y650" s="28">
        <v>0.84637303142456599</v>
      </c>
    </row>
    <row r="651" spans="18:25">
      <c r="R651" s="25"/>
      <c r="S651" s="26"/>
      <c r="T651" s="27"/>
      <c r="U651" s="28"/>
      <c r="V651" s="25">
        <v>6.21</v>
      </c>
      <c r="W651" s="26">
        <v>1.5726778082495001</v>
      </c>
      <c r="X651" s="27">
        <v>0.571454119531977</v>
      </c>
      <c r="Y651" s="28">
        <v>0.84257654576131602</v>
      </c>
    </row>
    <row r="652" spans="18:25">
      <c r="R652" s="25"/>
      <c r="S652" s="26"/>
      <c r="T652" s="27"/>
      <c r="U652" s="28"/>
      <c r="V652" s="25">
        <v>6.22</v>
      </c>
      <c r="W652" s="26">
        <v>1.56225145256881</v>
      </c>
      <c r="X652" s="27">
        <v>0.56838538110090997</v>
      </c>
      <c r="Y652" s="28">
        <v>0.83879495081192101</v>
      </c>
    </row>
    <row r="653" spans="18:25">
      <c r="R653" s="25"/>
      <c r="S653" s="26"/>
      <c r="T653" s="27"/>
      <c r="U653" s="28"/>
      <c r="V653" s="25">
        <v>6.23</v>
      </c>
      <c r="W653" s="26">
        <v>1.55189437083883</v>
      </c>
      <c r="X653" s="27">
        <v>0.56533177602872597</v>
      </c>
      <c r="Y653" s="28">
        <v>0.83502820690347701</v>
      </c>
    </row>
    <row r="654" spans="18:25">
      <c r="R654" s="25"/>
      <c r="S654" s="26"/>
      <c r="T654" s="27"/>
      <c r="U654" s="28"/>
      <c r="V654" s="25">
        <v>6.24</v>
      </c>
      <c r="W654" s="26">
        <v>1.5416061001880901</v>
      </c>
      <c r="X654" s="27">
        <v>0.56229324211686704</v>
      </c>
      <c r="Y654" s="28">
        <v>0.83127627439126905</v>
      </c>
    </row>
    <row r="655" spans="18:25">
      <c r="R655" s="25"/>
      <c r="S655" s="26"/>
      <c r="T655" s="27"/>
      <c r="U655" s="28"/>
      <c r="V655" s="25">
        <v>6.25</v>
      </c>
      <c r="W655" s="26">
        <v>1.5313861806650999</v>
      </c>
      <c r="X655" s="27">
        <v>0.55926970864166803</v>
      </c>
      <c r="Y655" s="28">
        <v>0.82753912397011997</v>
      </c>
    </row>
    <row r="656" spans="18:25">
      <c r="R656" s="25"/>
      <c r="S656" s="26"/>
      <c r="T656" s="27"/>
      <c r="U656" s="28"/>
      <c r="V656" s="25">
        <v>6.26</v>
      </c>
      <c r="W656" s="26">
        <v>1.5212341849431998</v>
      </c>
      <c r="X656" s="27">
        <v>0.55626111175025905</v>
      </c>
      <c r="Y656" s="28">
        <v>0.82381668545979903</v>
      </c>
    </row>
    <row r="657" spans="18:25">
      <c r="R657" s="25"/>
      <c r="S657" s="26"/>
      <c r="T657" s="27"/>
      <c r="U657" s="28"/>
      <c r="V657" s="25">
        <v>6.27</v>
      </c>
      <c r="W657" s="26">
        <v>1.51114965762181</v>
      </c>
      <c r="X657" s="27">
        <v>0.55326739620301901</v>
      </c>
      <c r="Y657" s="28">
        <v>0.82010891681357101</v>
      </c>
    </row>
    <row r="658" spans="18:25">
      <c r="R658" s="25"/>
      <c r="S658" s="26"/>
      <c r="T658" s="27"/>
      <c r="U658" s="28"/>
      <c r="V658" s="25">
        <v>6.28</v>
      </c>
      <c r="W658" s="26">
        <v>1.5011321316861901</v>
      </c>
      <c r="X658" s="27">
        <v>0.55028849898229004</v>
      </c>
      <c r="Y658" s="28">
        <v>0.81641579473195702</v>
      </c>
    </row>
    <row r="659" spans="18:25">
      <c r="R659" s="25"/>
      <c r="S659" s="26"/>
      <c r="T659" s="27"/>
      <c r="U659" s="28"/>
      <c r="V659" s="25">
        <v>6.29</v>
      </c>
      <c r="W659" s="26">
        <v>1.4911811600273199</v>
      </c>
      <c r="X659" s="27">
        <v>0.54732435790095102</v>
      </c>
      <c r="Y659" s="28">
        <v>0.81273727917470995</v>
      </c>
    </row>
    <row r="660" spans="18:25">
      <c r="R660" s="25"/>
      <c r="S660" s="26"/>
      <c r="T660" s="27"/>
      <c r="U660" s="28"/>
      <c r="V660" s="25">
        <v>6.3</v>
      </c>
      <c r="W660" s="26">
        <v>1.4812962984001401</v>
      </c>
      <c r="X660" s="27">
        <v>0.54437491086565204</v>
      </c>
      <c r="Y660" s="28">
        <v>0.80907333013812999</v>
      </c>
    </row>
    <row r="661" spans="18:25">
      <c r="R661" s="25"/>
      <c r="S661" s="26"/>
      <c r="T661" s="27"/>
      <c r="U661" s="28"/>
      <c r="V661" s="25">
        <v>6.31</v>
      </c>
      <c r="W661" s="26">
        <v>1.4714771053971298</v>
      </c>
      <c r="X661" s="27">
        <v>0.54144009587675701</v>
      </c>
      <c r="Y661" s="28">
        <v>0.80542390766076699</v>
      </c>
    </row>
    <row r="662" spans="18:25">
      <c r="R662" s="25"/>
      <c r="S662" s="26"/>
      <c r="T662" s="27"/>
      <c r="U662" s="28"/>
      <c r="V662" s="25">
        <v>6.32</v>
      </c>
      <c r="W662" s="26">
        <v>1.4617231424217301</v>
      </c>
      <c r="X662" s="27">
        <v>0.53851985102829802</v>
      </c>
      <c r="Y662" s="28">
        <v>0.80178897182914199</v>
      </c>
    </row>
    <row r="663" spans="18:25">
      <c r="R663" s="25"/>
      <c r="S663" s="26"/>
      <c r="T663" s="27"/>
      <c r="U663" s="28"/>
      <c r="V663" s="25">
        <v>6.33</v>
      </c>
      <c r="W663" s="26">
        <v>1.4520339736618399</v>
      </c>
      <c r="X663" s="27">
        <v>0.53561411450791796</v>
      </c>
      <c r="Y663" s="28">
        <v>0.79816848278345298</v>
      </c>
    </row>
    <row r="664" spans="18:25">
      <c r="R664" s="25"/>
      <c r="S664" s="26"/>
      <c r="T664" s="27"/>
      <c r="U664" s="28"/>
      <c r="V664" s="25">
        <v>6.34</v>
      </c>
      <c r="W664" s="26">
        <v>1.4424091660632801</v>
      </c>
      <c r="X664" s="27">
        <v>0.53272282459681997</v>
      </c>
      <c r="Y664" s="28">
        <v>0.79456240072328499</v>
      </c>
    </row>
    <row r="665" spans="18:25">
      <c r="R665" s="25"/>
      <c r="S665" s="26"/>
      <c r="T665" s="27"/>
      <c r="U665" s="28"/>
      <c r="V665" s="25">
        <v>6.35</v>
      </c>
      <c r="W665" s="26">
        <v>1.4328482893033199</v>
      </c>
      <c r="X665" s="27">
        <v>0.52984591966971695</v>
      </c>
      <c r="Y665" s="28">
        <v>0.79097068591332798</v>
      </c>
    </row>
    <row r="666" spans="18:25">
      <c r="R666" s="25"/>
      <c r="S666" s="26"/>
      <c r="T666" s="27"/>
      <c r="U666" s="28"/>
      <c r="V666" s="25">
        <v>6.36</v>
      </c>
      <c r="W666" s="26">
        <v>1.4233509157641</v>
      </c>
      <c r="X666" s="27">
        <v>0.52698333819477505</v>
      </c>
      <c r="Y666" s="28">
        <v>0.78739329868908003</v>
      </c>
    </row>
    <row r="667" spans="18:25">
      <c r="R667" s="25"/>
      <c r="S667" s="26"/>
      <c r="T667" s="27"/>
      <c r="U667" s="28"/>
      <c r="V667" s="25">
        <v>6.37</v>
      </c>
      <c r="W667" s="26">
        <v>1.41391662050616</v>
      </c>
      <c r="X667" s="27">
        <v>0.52413501873356705</v>
      </c>
      <c r="Y667" s="28">
        <v>0.78383019946256405</v>
      </c>
    </row>
    <row r="668" spans="18:25">
      <c r="R668" s="25"/>
      <c r="S668" s="26"/>
      <c r="T668" s="27"/>
      <c r="U668" s="28"/>
      <c r="V668" s="25">
        <v>6.38</v>
      </c>
      <c r="W668" s="26">
        <v>1.4045450161130599</v>
      </c>
      <c r="X668" s="27">
        <v>0.52130093481219597</v>
      </c>
      <c r="Y668" s="28">
        <v>0.78028131385685695</v>
      </c>
    </row>
    <row r="669" spans="18:25">
      <c r="R669" s="25"/>
      <c r="S669" s="26"/>
      <c r="T669" s="27"/>
      <c r="U669" s="28"/>
      <c r="V669" s="25">
        <v>6.39</v>
      </c>
      <c r="W669" s="26">
        <v>1.3952357011835301</v>
      </c>
      <c r="X669" s="27">
        <v>0.518481043439878</v>
      </c>
      <c r="Y669" s="28">
        <v>0.77674659666866497</v>
      </c>
    </row>
    <row r="670" spans="18:25">
      <c r="R670" s="25"/>
      <c r="S670" s="26"/>
      <c r="T670" s="27"/>
      <c r="U670" s="28"/>
      <c r="V670" s="25">
        <v>6.4</v>
      </c>
      <c r="W670" s="26">
        <v>1.38598822354392</v>
      </c>
      <c r="X670" s="27">
        <v>0.51567524834788403</v>
      </c>
      <c r="Y670" s="28">
        <v>0.77322605155990098</v>
      </c>
    </row>
    <row r="671" spans="18:25">
      <c r="R671" s="25"/>
      <c r="S671" s="26"/>
      <c r="T671" s="27"/>
      <c r="U671" s="28"/>
      <c r="V671" s="25">
        <v>6.41</v>
      </c>
      <c r="W671" s="26">
        <v>1.3768021705653399</v>
      </c>
      <c r="X671" s="27">
        <v>0.51288349033314096</v>
      </c>
      <c r="Y671" s="28">
        <v>0.769719624779857</v>
      </c>
    </row>
    <row r="672" spans="18:25">
      <c r="R672" s="25"/>
      <c r="S672" s="26"/>
      <c r="T672" s="27"/>
      <c r="U672" s="28"/>
      <c r="V672" s="25">
        <v>6.42</v>
      </c>
      <c r="W672" s="26">
        <v>1.3676771322675398</v>
      </c>
      <c r="X672" s="27">
        <v>0.51010569967662001</v>
      </c>
      <c r="Y672" s="28">
        <v>0.76622727601107898</v>
      </c>
    </row>
    <row r="673" spans="18:25">
      <c r="R673" s="25"/>
      <c r="S673" s="26"/>
      <c r="T673" s="27"/>
      <c r="U673" s="28"/>
      <c r="V673" s="25">
        <v>6.43</v>
      </c>
      <c r="W673" s="26">
        <v>1.3586127012948199</v>
      </c>
      <c r="X673" s="27">
        <v>0.507341795709225</v>
      </c>
      <c r="Y673" s="28">
        <v>0.76274896496615796</v>
      </c>
    </row>
    <row r="674" spans="18:25">
      <c r="R674" s="25"/>
      <c r="S674" s="26"/>
      <c r="T674" s="27"/>
      <c r="U674" s="28"/>
      <c r="V674" s="25">
        <v>6.44</v>
      </c>
      <c r="W674" s="26">
        <v>1.3496085013052199</v>
      </c>
      <c r="X674" s="27">
        <v>0.50459174457557598</v>
      </c>
      <c r="Y674" s="28">
        <v>0.75928462297700705</v>
      </c>
    </row>
    <row r="675" spans="18:25">
      <c r="R675" s="25"/>
      <c r="S675" s="26"/>
      <c r="T675" s="27"/>
      <c r="U675" s="28"/>
      <c r="V675" s="25">
        <v>6.45</v>
      </c>
      <c r="W675" s="26">
        <v>1.34066411144771</v>
      </c>
      <c r="X675" s="27">
        <v>0.50185548756720499</v>
      </c>
      <c r="Y675" s="28">
        <v>0.75583422849623705</v>
      </c>
    </row>
    <row r="676" spans="18:25">
      <c r="R676" s="25"/>
      <c r="S676" s="26"/>
      <c r="T676" s="27"/>
      <c r="U676" s="28"/>
      <c r="V676" s="25">
        <v>6.46</v>
      </c>
      <c r="W676" s="26">
        <v>1.3317791305420701</v>
      </c>
      <c r="X676" s="27">
        <v>0.49913296286259001</v>
      </c>
      <c r="Y676" s="28">
        <v>0.75239774289574402</v>
      </c>
    </row>
    <row r="677" spans="18:25">
      <c r="R677" s="25"/>
      <c r="S677" s="26"/>
      <c r="T677" s="27"/>
      <c r="U677" s="28"/>
      <c r="V677" s="25">
        <v>6.47</v>
      </c>
      <c r="W677" s="26">
        <v>1.32295316239824</v>
      </c>
      <c r="X677" s="27">
        <v>0.49642411118030599</v>
      </c>
      <c r="Y677" s="28">
        <v>0.74897512512595199</v>
      </c>
    </row>
    <row r="678" spans="18:25">
      <c r="R678" s="25"/>
      <c r="S678" s="26"/>
      <c r="T678" s="27"/>
      <c r="U678" s="28"/>
      <c r="V678" s="25">
        <v>6.48</v>
      </c>
      <c r="W678" s="26">
        <v>1.3141858133847801</v>
      </c>
      <c r="X678" s="27">
        <v>0.49372887337050703</v>
      </c>
      <c r="Y678" s="28">
        <v>0.74556633412579698</v>
      </c>
    </row>
    <row r="679" spans="18:25">
      <c r="R679" s="25"/>
      <c r="S679" s="26"/>
      <c r="T679" s="27"/>
      <c r="U679" s="28"/>
      <c r="V679" s="25">
        <v>6.49</v>
      </c>
      <c r="W679" s="26">
        <v>1.30547669240622</v>
      </c>
      <c r="X679" s="27">
        <v>0.49104719041518202</v>
      </c>
      <c r="Y679" s="28">
        <v>0.742171328823928</v>
      </c>
    </row>
    <row r="680" spans="18:25">
      <c r="R680" s="25"/>
      <c r="S680" s="26"/>
      <c r="T680" s="27"/>
      <c r="U680" s="28"/>
      <c r="V680" s="25">
        <v>6.5</v>
      </c>
      <c r="W680" s="26">
        <v>1.2968254108803901</v>
      </c>
      <c r="X680" s="27">
        <v>0.488379003428414</v>
      </c>
      <c r="Y680" s="28">
        <v>0.73879006813991199</v>
      </c>
    </row>
    <row r="681" spans="18:25">
      <c r="R681" s="25"/>
      <c r="S681" s="26"/>
      <c r="T681" s="27"/>
      <c r="U681" s="28"/>
      <c r="V681" s="25">
        <v>6.51</v>
      </c>
      <c r="W681" s="26">
        <v>1.28823158271569</v>
      </c>
      <c r="X681" s="27">
        <v>0.48572425365663502</v>
      </c>
      <c r="Y681" s="28">
        <v>0.73542251098543499</v>
      </c>
    </row>
    <row r="682" spans="18:25">
      <c r="R682" s="25"/>
      <c r="S682" s="26"/>
      <c r="T682" s="27"/>
      <c r="U682" s="28"/>
      <c r="V682" s="25">
        <v>6.52</v>
      </c>
      <c r="W682" s="26">
        <v>1.2796948242884501</v>
      </c>
      <c r="X682" s="27">
        <v>0.48308288247888298</v>
      </c>
      <c r="Y682" s="28">
        <v>0.73206861626551101</v>
      </c>
    </row>
    <row r="683" spans="18:25">
      <c r="R683" s="25"/>
      <c r="S683" s="26"/>
      <c r="T683" s="27"/>
      <c r="U683" s="28"/>
      <c r="V683" s="25">
        <v>6.53</v>
      </c>
      <c r="W683" s="26">
        <v>1.2712147544202099</v>
      </c>
      <c r="X683" s="27">
        <v>0.48045483140706302</v>
      </c>
      <c r="Y683" s="28">
        <v>0.72866439016707196</v>
      </c>
    </row>
    <row r="684" spans="18:25">
      <c r="R684" s="25"/>
      <c r="S684" s="26"/>
      <c r="T684" s="27"/>
      <c r="U684" s="28"/>
      <c r="V684" s="25">
        <v>6.54</v>
      </c>
      <c r="W684" s="26">
        <v>1.2627909943550599</v>
      </c>
      <c r="X684" s="27">
        <v>0.47784004208619801</v>
      </c>
      <c r="Y684" s="28">
        <v>0.72520093348722603</v>
      </c>
    </row>
    <row r="685" spans="18:25">
      <c r="R685" s="25"/>
      <c r="S685" s="26"/>
      <c r="T685" s="27"/>
      <c r="U685" s="28"/>
      <c r="V685" s="25">
        <v>6.55</v>
      </c>
      <c r="W685" s="26">
        <v>1.25442316773694</v>
      </c>
      <c r="X685" s="27">
        <v>0.47523845629469103</v>
      </c>
      <c r="Y685" s="28">
        <v>0.72173307153842603</v>
      </c>
    </row>
    <row r="686" spans="18:25">
      <c r="R686" s="25"/>
      <c r="S686" s="26"/>
      <c r="T686" s="27"/>
      <c r="U686" s="28"/>
      <c r="V686" s="25">
        <v>6.56</v>
      </c>
      <c r="W686" s="26">
        <v>1.2461109005869502</v>
      </c>
      <c r="X686" s="27">
        <v>0.47265001594458</v>
      </c>
      <c r="Y686" s="28">
        <v>0.71828023875875802</v>
      </c>
    </row>
    <row r="687" spans="18:25">
      <c r="R687" s="25"/>
      <c r="S687" s="26"/>
      <c r="T687" s="27"/>
      <c r="U687" s="28"/>
      <c r="V687" s="25">
        <v>6.57</v>
      </c>
      <c r="W687" s="26">
        <v>1.23785382128068</v>
      </c>
      <c r="X687" s="27">
        <v>0.47007466308179502</v>
      </c>
      <c r="Y687" s="28">
        <v>0.714842384299331</v>
      </c>
    </row>
    <row r="688" spans="18:25">
      <c r="R688" s="25"/>
      <c r="S688" s="26"/>
      <c r="T688" s="27"/>
      <c r="U688" s="28"/>
      <c r="V688" s="25">
        <v>6.58</v>
      </c>
      <c r="W688" s="26">
        <v>1.22965162508924</v>
      </c>
      <c r="X688" s="27">
        <v>0.46751240445014602</v>
      </c>
      <c r="Y688" s="28">
        <v>0.71141939285292799</v>
      </c>
    </row>
    <row r="689" spans="18:25">
      <c r="R689" s="25"/>
      <c r="S689" s="26"/>
      <c r="T689" s="27"/>
      <c r="U689" s="28"/>
      <c r="V689" s="25">
        <v>6.59</v>
      </c>
      <c r="W689" s="26">
        <v>1.2215039000510801</v>
      </c>
      <c r="X689" s="27">
        <v>0.46496312687987801</v>
      </c>
      <c r="Y689" s="28">
        <v>0.70801125876251703</v>
      </c>
    </row>
    <row r="690" spans="18:25">
      <c r="R690" s="25"/>
      <c r="S690" s="26"/>
      <c r="T690" s="27"/>
      <c r="U690" s="28"/>
      <c r="V690" s="25">
        <v>6.6</v>
      </c>
      <c r="W690" s="26">
        <v>1.2134102783521699</v>
      </c>
      <c r="X690" s="27">
        <v>0.46242675889511597</v>
      </c>
      <c r="Y690" s="28">
        <v>0.70461793462137801</v>
      </c>
    </row>
    <row r="691" spans="18:25">
      <c r="R691" s="25"/>
      <c r="S691" s="26"/>
      <c r="T691" s="27"/>
      <c r="U691" s="28"/>
      <c r="V691" s="25">
        <v>6.61</v>
      </c>
      <c r="W691" s="26">
        <v>1.2053704033202601</v>
      </c>
      <c r="X691" s="27">
        <v>0.45990323738632499</v>
      </c>
      <c r="Y691" s="28">
        <v>0.70123937955230198</v>
      </c>
    </row>
    <row r="692" spans="18:25">
      <c r="R692" s="25"/>
      <c r="S692" s="26"/>
      <c r="T692" s="27"/>
      <c r="U692" s="28"/>
      <c r="V692" s="25">
        <v>6.62</v>
      </c>
      <c r="W692" s="26">
        <v>1.19738392992692</v>
      </c>
      <c r="X692" s="27">
        <v>0.45739253844849997</v>
      </c>
      <c r="Y692" s="28">
        <v>0.69787555889068198</v>
      </c>
    </row>
    <row r="693" spans="18:25">
      <c r="R693" s="25"/>
      <c r="S693" s="26"/>
      <c r="T693" s="27"/>
      <c r="U693" s="28"/>
      <c r="V693" s="25">
        <v>6.63</v>
      </c>
      <c r="W693" s="26">
        <v>1.1894504895146401</v>
      </c>
      <c r="X693" s="27">
        <v>0.45489459256442999</v>
      </c>
      <c r="Y693" s="28">
        <v>0.69452639872169497</v>
      </c>
    </row>
    <row r="694" spans="18:25">
      <c r="R694" s="25"/>
      <c r="S694" s="26"/>
      <c r="T694" s="27"/>
      <c r="U694" s="28"/>
      <c r="V694" s="25">
        <v>6.64</v>
      </c>
      <c r="W694" s="26">
        <v>1.1815697288212299</v>
      </c>
      <c r="X694" s="27">
        <v>0.45240934344627398</v>
      </c>
      <c r="Y694" s="28">
        <v>0.69119184757155405</v>
      </c>
    </row>
    <row r="695" spans="18:25">
      <c r="R695" s="25"/>
      <c r="S695" s="26"/>
      <c r="T695" s="27"/>
      <c r="U695" s="28"/>
      <c r="V695" s="25">
        <v>6.65</v>
      </c>
      <c r="W695" s="26">
        <v>1.1737412968905099</v>
      </c>
      <c r="X695" s="27">
        <v>0.44993673496629599</v>
      </c>
      <c r="Y695" s="28">
        <v>0.687871854010776</v>
      </c>
    </row>
    <row r="696" spans="18:25">
      <c r="R696" s="25"/>
      <c r="S696" s="26"/>
      <c r="T696" s="27"/>
      <c r="U696" s="28"/>
      <c r="V696" s="25">
        <v>6.66</v>
      </c>
      <c r="W696" s="26">
        <v>1.16596484505275</v>
      </c>
      <c r="X696" s="27">
        <v>0.447476711157346</v>
      </c>
      <c r="Y696" s="28">
        <v>0.684566366654912</v>
      </c>
    </row>
    <row r="697" spans="18:25">
      <c r="R697" s="25"/>
      <c r="S697" s="26"/>
      <c r="T697" s="27"/>
      <c r="U697" s="28"/>
      <c r="V697" s="25">
        <v>6.67</v>
      </c>
      <c r="W697" s="26">
        <v>1.1582400269050699</v>
      </c>
      <c r="X697" s="27">
        <v>0.44502921621334501</v>
      </c>
      <c r="Y697" s="28">
        <v>0.68127533416528296</v>
      </c>
    </row>
    <row r="698" spans="18:25">
      <c r="R698" s="25"/>
      <c r="S698" s="26"/>
      <c r="T698" s="27"/>
      <c r="U698" s="28"/>
      <c r="V698" s="25">
        <v>6.68</v>
      </c>
      <c r="W698" s="26">
        <v>1.15056649829187</v>
      </c>
      <c r="X698" s="27">
        <v>0.442594194489772</v>
      </c>
      <c r="Y698" s="28">
        <v>0.67799870737630397</v>
      </c>
    </row>
    <row r="699" spans="18:25">
      <c r="R699" s="25"/>
      <c r="S699" s="26"/>
      <c r="T699" s="27"/>
      <c r="U699" s="28"/>
      <c r="V699" s="25">
        <v>6.69</v>
      </c>
      <c r="W699" s="26">
        <v>1.14294391728524</v>
      </c>
      <c r="X699" s="27">
        <v>0.440171590504148</v>
      </c>
      <c r="Y699" s="28">
        <v>0.67473644106660602</v>
      </c>
    </row>
    <row r="700" spans="18:25">
      <c r="R700" s="25"/>
      <c r="S700" s="26"/>
      <c r="T700" s="27"/>
      <c r="U700" s="28"/>
      <c r="V700" s="25">
        <v>6.7</v>
      </c>
      <c r="W700" s="26">
        <v>1.13537194416543</v>
      </c>
      <c r="X700" s="27">
        <v>0.43776134893652102</v>
      </c>
      <c r="Y700" s="28">
        <v>0.67148847860086003</v>
      </c>
    </row>
    <row r="701" spans="18:25">
      <c r="R701" s="25"/>
      <c r="S701" s="26"/>
      <c r="T701" s="27"/>
      <c r="U701" s="28"/>
      <c r="V701" s="25">
        <v>6.71</v>
      </c>
      <c r="W701" s="26">
        <v>1.1278502414012299</v>
      </c>
      <c r="X701" s="27">
        <v>0.43536341462995198</v>
      </c>
      <c r="Y701" s="28">
        <v>0.66825476918783999</v>
      </c>
    </row>
    <row r="702" spans="18:25">
      <c r="R702" s="25"/>
      <c r="S702" s="26"/>
      <c r="T702" s="27"/>
      <c r="U702" s="28"/>
      <c r="V702" s="25">
        <v>6.72</v>
      </c>
      <c r="W702" s="26">
        <v>1.1203784736304101</v>
      </c>
      <c r="X702" s="27">
        <v>0.43297773259099598</v>
      </c>
      <c r="Y702" s="28">
        <v>0.66503526211091502</v>
      </c>
    </row>
    <row r="703" spans="18:25">
      <c r="R703" s="25"/>
      <c r="S703" s="26"/>
      <c r="T703" s="27"/>
      <c r="U703" s="28"/>
      <c r="V703" s="25">
        <v>6.73</v>
      </c>
      <c r="W703" s="26">
        <v>1.1129563076401301</v>
      </c>
      <c r="X703" s="27">
        <v>0.43060424799019398</v>
      </c>
      <c r="Y703" s="28">
        <v>0.66182990672954101</v>
      </c>
    </row>
    <row r="704" spans="18:25">
      <c r="R704" s="25"/>
      <c r="S704" s="26"/>
      <c r="T704" s="27"/>
      <c r="U704" s="28"/>
      <c r="V704" s="25">
        <v>6.74</v>
      </c>
      <c r="W704" s="26">
        <v>1.1055834123474</v>
      </c>
      <c r="X704" s="27">
        <v>0.42824290616255201</v>
      </c>
      <c r="Y704" s="28">
        <v>0.65863865248075604</v>
      </c>
    </row>
    <row r="705" spans="18:25">
      <c r="R705" s="25"/>
      <c r="S705" s="26"/>
      <c r="T705" s="27"/>
      <c r="U705" s="28"/>
      <c r="V705" s="25">
        <v>6.75</v>
      </c>
      <c r="W705" s="26">
        <v>1.0982594587794599</v>
      </c>
      <c r="X705" s="27">
        <v>0.42589365260802903</v>
      </c>
      <c r="Y705" s="28">
        <v>0.65546144888067304</v>
      </c>
    </row>
    <row r="706" spans="18:25">
      <c r="R706" s="25"/>
      <c r="S706" s="26"/>
      <c r="T706" s="27"/>
      <c r="U706" s="28"/>
      <c r="V706" s="25">
        <v>6.76</v>
      </c>
      <c r="W706" s="26">
        <v>1.0909841200542401</v>
      </c>
      <c r="X706" s="27">
        <v>0.42355642248586001</v>
      </c>
      <c r="Y706" s="28">
        <v>0.65229824552597404</v>
      </c>
    </row>
    <row r="707" spans="18:25">
      <c r="R707" s="25"/>
      <c r="S707" s="26"/>
      <c r="T707" s="27"/>
      <c r="U707" s="28"/>
      <c r="V707" s="25">
        <v>6.77</v>
      </c>
      <c r="W707" s="26">
        <v>1.08375708690628</v>
      </c>
      <c r="X707" s="27">
        <v>0.421231174035957</v>
      </c>
      <c r="Y707" s="28">
        <v>0.64914897654988701</v>
      </c>
    </row>
    <row r="708" spans="18:25">
      <c r="R708" s="25"/>
      <c r="S708" s="26"/>
      <c r="T708" s="27"/>
      <c r="U708" s="28"/>
      <c r="V708" s="25">
        <v>6.78</v>
      </c>
      <c r="W708" s="26">
        <v>1.0765780512434799</v>
      </c>
      <c r="X708" s="27">
        <v>0.41891785503679302</v>
      </c>
      <c r="Y708" s="28">
        <v>0.64601357704736095</v>
      </c>
    </row>
    <row r="709" spans="18:25">
      <c r="R709" s="25"/>
      <c r="S709" s="26"/>
      <c r="T709" s="27"/>
      <c r="U709" s="28"/>
      <c r="V709" s="25">
        <v>6.79</v>
      </c>
      <c r="W709" s="26">
        <v>1.0694466820989601</v>
      </c>
      <c r="X709" s="27">
        <v>0.41661641655703302</v>
      </c>
      <c r="Y709" s="28">
        <v>0.64289200710511796</v>
      </c>
    </row>
    <row r="710" spans="18:25">
      <c r="R710" s="25"/>
      <c r="S710" s="26"/>
      <c r="T710" s="27"/>
      <c r="U710" s="28"/>
      <c r="V710" s="25">
        <v>6.8</v>
      </c>
      <c r="W710" s="26">
        <v>1.0623626645258299</v>
      </c>
      <c r="X710" s="27">
        <v>0.41432680737803002</v>
      </c>
      <c r="Y710" s="28">
        <v>0.63978421288882503</v>
      </c>
    </row>
    <row r="711" spans="18:25">
      <c r="R711" s="25"/>
      <c r="S711" s="26"/>
      <c r="T711" s="27"/>
      <c r="U711" s="28"/>
      <c r="V711" s="25">
        <v>6.81</v>
      </c>
      <c r="W711" s="26">
        <v>1.0553256748009501</v>
      </c>
      <c r="X711" s="27">
        <v>0.41204896559725002</v>
      </c>
      <c r="Y711" s="28">
        <v>0.636690151421202</v>
      </c>
    </row>
    <row r="712" spans="18:25">
      <c r="R712" s="25"/>
      <c r="S712" s="26"/>
      <c r="T712" s="27"/>
      <c r="U712" s="28"/>
      <c r="V712" s="25">
        <v>6.82</v>
      </c>
      <c r="W712" s="26">
        <v>1.04833539986226</v>
      </c>
      <c r="X712" s="27">
        <v>0.40978283808336102</v>
      </c>
      <c r="Y712" s="28">
        <v>0.63360977112667305</v>
      </c>
    </row>
    <row r="713" spans="18:25">
      <c r="R713" s="25"/>
      <c r="S713" s="26"/>
      <c r="T713" s="27"/>
      <c r="U713" s="28"/>
      <c r="V713" s="25">
        <v>6.83</v>
      </c>
      <c r="W713" s="26">
        <v>1.0413915286950501</v>
      </c>
      <c r="X713" s="27">
        <v>0.40752837188035101</v>
      </c>
      <c r="Y713" s="28">
        <v>0.63054303937621903</v>
      </c>
    </row>
    <row r="714" spans="18:25">
      <c r="R714" s="25"/>
      <c r="S714" s="26"/>
      <c r="T714" s="27"/>
      <c r="U714" s="28"/>
      <c r="V714" s="25">
        <v>6.84</v>
      </c>
      <c r="W714" s="26">
        <v>1.03449375231467</v>
      </c>
      <c r="X714" s="27">
        <v>0.40528551420803899</v>
      </c>
      <c r="Y714" s="28">
        <v>0.62748996690305503</v>
      </c>
    </row>
    <row r="715" spans="18:25">
      <c r="R715" s="25"/>
      <c r="S715" s="26"/>
      <c r="T715" s="27"/>
      <c r="U715" s="28"/>
      <c r="V715" s="25">
        <v>6.85</v>
      </c>
      <c r="W715" s="26">
        <v>1.0276417637492199</v>
      </c>
      <c r="X715" s="27">
        <v>0.40305421246259898</v>
      </c>
      <c r="Y715" s="28">
        <v>0.62445044111781101</v>
      </c>
    </row>
    <row r="716" spans="18:25">
      <c r="R716" s="25"/>
      <c r="S716" s="26"/>
      <c r="T716" s="27"/>
      <c r="U716" s="28"/>
      <c r="V716" s="25">
        <v>6.86</v>
      </c>
      <c r="W716" s="26">
        <v>1.0208352580223001</v>
      </c>
      <c r="X716" s="27">
        <v>0.40083441421707</v>
      </c>
      <c r="Y716" s="28">
        <v>0.62142441162473905</v>
      </c>
    </row>
    <row r="717" spans="18:25">
      <c r="R717" s="25"/>
      <c r="S717" s="26"/>
      <c r="T717" s="27"/>
      <c r="U717" s="28"/>
      <c r="V717" s="25">
        <v>6.87</v>
      </c>
      <c r="W717" s="26">
        <v>1.01407393213567</v>
      </c>
      <c r="X717" s="27">
        <v>0.39862606722187599</v>
      </c>
      <c r="Y717" s="28">
        <v>0.618411828842935</v>
      </c>
    </row>
    <row r="718" spans="18:25">
      <c r="R718" s="25"/>
      <c r="S718" s="26"/>
      <c r="T718" s="27"/>
      <c r="U718" s="28"/>
      <c r="V718" s="25">
        <v>6.88</v>
      </c>
      <c r="W718" s="26">
        <v>1.00735748505198</v>
      </c>
      <c r="X718" s="27">
        <v>0.39642911940534198</v>
      </c>
      <c r="Y718" s="28">
        <v>0.61541264328913403</v>
      </c>
    </row>
    <row r="719" spans="18:25">
      <c r="R719" s="25"/>
      <c r="S719" s="26"/>
      <c r="T719" s="27"/>
      <c r="U719" s="28"/>
      <c r="V719" s="25">
        <v>6.89</v>
      </c>
      <c r="W719" s="26">
        <v>1.0006856176774401</v>
      </c>
      <c r="X719" s="27">
        <v>0.394243518874211</v>
      </c>
      <c r="Y719" s="28">
        <v>0.61242680557928997</v>
      </c>
    </row>
    <row r="720" spans="18:25">
      <c r="R720" s="25"/>
      <c r="S720" s="26"/>
      <c r="T720" s="27"/>
      <c r="U720" s="28"/>
      <c r="V720" s="25">
        <v>6.9</v>
      </c>
      <c r="W720" s="26">
        <v>0.99405803284457106</v>
      </c>
      <c r="X720" s="27">
        <v>0.392069213914159</v>
      </c>
      <c r="Y720" s="28">
        <v>0.60945426643015199</v>
      </c>
    </row>
    <row r="721" spans="18:25">
      <c r="R721" s="25"/>
      <c r="S721" s="26"/>
      <c r="T721" s="27"/>
      <c r="U721" s="28"/>
      <c r="V721" s="25">
        <v>6.91</v>
      </c>
      <c r="W721" s="26">
        <v>0.9874744352948861</v>
      </c>
      <c r="X721" s="27">
        <v>0.389906152990313</v>
      </c>
      <c r="Y721" s="28">
        <v>0.60649497666083196</v>
      </c>
    </row>
    <row r="722" spans="18:25">
      <c r="R722" s="25"/>
      <c r="S722" s="26"/>
      <c r="T722" s="27"/>
      <c r="U722" s="28"/>
      <c r="V722" s="25">
        <v>6.92</v>
      </c>
      <c r="W722" s="26">
        <v>0.98093453166158695</v>
      </c>
      <c r="X722" s="27">
        <v>0.38775428474776802</v>
      </c>
      <c r="Y722" s="28">
        <v>0.60354888719438604</v>
      </c>
    </row>
    <row r="723" spans="18:25">
      <c r="R723" s="25"/>
      <c r="S723" s="26"/>
      <c r="T723" s="27"/>
      <c r="U723" s="28"/>
      <c r="V723" s="25">
        <v>6.93</v>
      </c>
      <c r="W723" s="26">
        <v>0.97443803045228394</v>
      </c>
      <c r="X723" s="27">
        <v>0.38561354610953602</v>
      </c>
      <c r="Y723" s="28">
        <v>0.60061594905938698</v>
      </c>
    </row>
    <row r="724" spans="18:25">
      <c r="R724" s="25"/>
      <c r="S724" s="26"/>
      <c r="T724" s="27"/>
      <c r="U724" s="28"/>
      <c r="V724" s="25">
        <v>6.94</v>
      </c>
      <c r="W724" s="26">
        <v>0.96798464203168999</v>
      </c>
      <c r="X724" s="27">
        <v>0.38348388796619698</v>
      </c>
      <c r="Y724" s="28">
        <v>0.59769611339149897</v>
      </c>
    </row>
    <row r="725" spans="18:25">
      <c r="R725" s="25"/>
      <c r="S725" s="26"/>
      <c r="T725" s="27"/>
      <c r="U725" s="28"/>
      <c r="V725" s="25">
        <v>6.95</v>
      </c>
      <c r="W725" s="26">
        <v>0.96157407860433197</v>
      </c>
      <c r="X725" s="27">
        <v>0.381365246521992</v>
      </c>
      <c r="Y725" s="28">
        <v>0.59478933143505197</v>
      </c>
    </row>
    <row r="726" spans="18:25">
      <c r="R726" s="25"/>
      <c r="S726" s="26"/>
      <c r="T726" s="27"/>
      <c r="U726" s="28"/>
      <c r="V726" s="25">
        <v>6.96</v>
      </c>
      <c r="W726" s="26">
        <v>0.95520605419725091</v>
      </c>
      <c r="X726" s="27">
        <v>0.37925758383803199</v>
      </c>
      <c r="Y726" s="28">
        <v>0.59189555454461895</v>
      </c>
    </row>
    <row r="727" spans="18:25">
      <c r="R727" s="25"/>
      <c r="S727" s="26"/>
      <c r="T727" s="27"/>
      <c r="U727" s="28"/>
      <c r="V727" s="25">
        <v>6.97</v>
      </c>
      <c r="W727" s="26">
        <v>0.94888032641874698</v>
      </c>
      <c r="X727" s="27">
        <v>0.37716089031639299</v>
      </c>
      <c r="Y727" s="28">
        <v>0.58901469241055004</v>
      </c>
    </row>
    <row r="728" spans="18:25">
      <c r="R728" s="25"/>
      <c r="S728" s="26"/>
      <c r="T728" s="27"/>
      <c r="U728" s="28"/>
      <c r="V728" s="25">
        <v>6.98</v>
      </c>
      <c r="W728" s="26">
        <v>0.94259658915741595</v>
      </c>
      <c r="X728" s="27">
        <v>0.37507509072510298</v>
      </c>
      <c r="Y728" s="28">
        <v>0.586146720344212</v>
      </c>
    </row>
    <row r="729" spans="18:25">
      <c r="R729" s="25"/>
      <c r="S729" s="26"/>
      <c r="T729" s="27"/>
      <c r="U729" s="28"/>
      <c r="V729" s="25">
        <v>6.99</v>
      </c>
      <c r="W729" s="26">
        <v>0.93635455608351104</v>
      </c>
      <c r="X729" s="27">
        <v>0.373000127951991</v>
      </c>
      <c r="Y729" s="28">
        <v>0.58329160025363702</v>
      </c>
    </row>
    <row r="730" spans="18:25">
      <c r="R730" s="25"/>
      <c r="S730" s="26"/>
      <c r="T730" s="27"/>
      <c r="U730" s="28"/>
      <c r="V730" s="25">
        <v>7</v>
      </c>
      <c r="W730" s="26">
        <v>0.93015394965154707</v>
      </c>
      <c r="X730" s="27">
        <v>0.37093595202313101</v>
      </c>
      <c r="Y730" s="28">
        <v>0.58044928322771505</v>
      </c>
    </row>
    <row r="731" spans="18:25">
      <c r="R731" s="25"/>
      <c r="S731" s="26"/>
      <c r="T731" s="27"/>
      <c r="U731" s="28"/>
      <c r="V731" s="25">
        <v>7.01</v>
      </c>
      <c r="W731" s="26">
        <v>0.92399449412774703</v>
      </c>
      <c r="X731" s="27">
        <v>0.36888251314612402</v>
      </c>
      <c r="Y731" s="28">
        <v>0.57761971716037896</v>
      </c>
    </row>
    <row r="732" spans="18:25">
      <c r="R732" s="25"/>
      <c r="S732" s="26"/>
      <c r="T732" s="27"/>
      <c r="U732" s="28"/>
      <c r="V732" s="25">
        <v>7.02</v>
      </c>
      <c r="W732" s="26">
        <v>0.91787591557464498</v>
      </c>
      <c r="X732" s="27">
        <v>0.36683976171052801</v>
      </c>
      <c r="Y732" s="28">
        <v>0.57480285295134603</v>
      </c>
    </row>
    <row r="733" spans="18:25">
      <c r="R733" s="25"/>
      <c r="S733" s="26"/>
      <c r="T733" s="27"/>
      <c r="U733" s="28"/>
      <c r="V733" s="25">
        <v>7.03</v>
      </c>
      <c r="W733" s="26">
        <v>0.91179794183568696</v>
      </c>
      <c r="X733" s="27">
        <v>0.36480764828830498</v>
      </c>
      <c r="Y733" s="28">
        <v>0.57199864156400904</v>
      </c>
    </row>
    <row r="734" spans="18:25">
      <c r="R734" s="25"/>
      <c r="S734" s="26"/>
      <c r="T734" s="27"/>
      <c r="U734" s="28"/>
      <c r="V734" s="25">
        <v>7.04</v>
      </c>
      <c r="W734" s="26">
        <v>0.90576030251983808</v>
      </c>
      <c r="X734" s="27">
        <v>0.362786123634254</v>
      </c>
      <c r="Y734" s="28">
        <v>0.56920703402577499</v>
      </c>
    </row>
    <row r="735" spans="18:25">
      <c r="R735" s="25"/>
      <c r="S735" s="26"/>
      <c r="T735" s="27"/>
      <c r="U735" s="28"/>
      <c r="V735" s="25">
        <v>7.05</v>
      </c>
      <c r="W735" s="26">
        <v>0.89976272898618304</v>
      </c>
      <c r="X735" s="27">
        <v>0.360775138686455</v>
      </c>
      <c r="Y735" s="28">
        <v>0.56642799434176305</v>
      </c>
    </row>
    <row r="736" spans="18:25">
      <c r="R736" s="25"/>
      <c r="S736" s="26"/>
      <c r="T736" s="27"/>
      <c r="U736" s="28"/>
      <c r="V736" s="25">
        <v>7.06</v>
      </c>
      <c r="W736" s="26">
        <v>0.89380495432853113</v>
      </c>
      <c r="X736" s="27">
        <v>0.35877464456670199</v>
      </c>
      <c r="Y736" s="28">
        <v>0.563661528109765</v>
      </c>
    </row>
    <row r="737" spans="18:25">
      <c r="R737" s="25"/>
      <c r="S737" s="26"/>
      <c r="T737" s="27"/>
      <c r="U737" s="28"/>
      <c r="V737" s="25">
        <v>7.07</v>
      </c>
      <c r="W737" s="26">
        <v>0.8878867133600209</v>
      </c>
      <c r="X737" s="27">
        <v>0.35678459258094603</v>
      </c>
      <c r="Y737" s="28">
        <v>0.56090753413437699</v>
      </c>
    </row>
    <row r="738" spans="18:25">
      <c r="R738" s="25"/>
      <c r="S738" s="26"/>
      <c r="T738" s="27"/>
      <c r="U738" s="28"/>
      <c r="V738" s="25">
        <v>7.08</v>
      </c>
      <c r="W738" s="26">
        <v>0.88200774259772197</v>
      </c>
      <c r="X738" s="27">
        <v>0.35480493421973303</v>
      </c>
      <c r="Y738" s="28">
        <v>0.55816596509013605</v>
      </c>
    </row>
    <row r="739" spans="18:25">
      <c r="R739" s="25"/>
      <c r="S739" s="26"/>
      <c r="T739" s="27"/>
      <c r="U739" s="28"/>
      <c r="V739" s="25">
        <v>7.09</v>
      </c>
      <c r="W739" s="26">
        <v>0.87616778024724107</v>
      </c>
      <c r="X739" s="27">
        <v>0.35283562115863898</v>
      </c>
      <c r="Y739" s="28">
        <v>0.55543677378657796</v>
      </c>
    </row>
    <row r="740" spans="18:25">
      <c r="R740" s="25"/>
      <c r="S740" s="26"/>
      <c r="T740" s="27"/>
      <c r="U740" s="28"/>
      <c r="V740" s="25">
        <v>7.1</v>
      </c>
      <c r="W740" s="26">
        <v>0.870366566187321</v>
      </c>
      <c r="X740" s="27">
        <v>0.35087659196375998</v>
      </c>
      <c r="Y740" s="28">
        <v>0.55271991317007796</v>
      </c>
    </row>
    <row r="741" spans="18:25">
      <c r="R741" s="25"/>
      <c r="S741" s="26"/>
      <c r="T741" s="27"/>
      <c r="U741" s="28"/>
      <c r="V741" s="25">
        <v>7.11</v>
      </c>
      <c r="W741" s="26">
        <v>0.86460384195444895</v>
      </c>
      <c r="X741" s="27">
        <v>0.34892780379921801</v>
      </c>
      <c r="Y741" s="28">
        <v>0.55001533632567501</v>
      </c>
    </row>
    <row r="742" spans="18:25">
      <c r="R742" s="25"/>
      <c r="S742" s="26"/>
      <c r="T742" s="27"/>
      <c r="U742" s="28"/>
      <c r="V742" s="25">
        <v>7.12</v>
      </c>
      <c r="W742" s="26">
        <v>0.85887935072746002</v>
      </c>
      <c r="X742" s="27">
        <v>0.34698919682138502</v>
      </c>
      <c r="Y742" s="28">
        <v>0.54732299647890503</v>
      </c>
    </row>
    <row r="743" spans="18:25">
      <c r="R743" s="25"/>
      <c r="S743" s="26"/>
      <c r="T743" s="27"/>
      <c r="U743" s="28"/>
      <c r="V743" s="25">
        <v>7.13</v>
      </c>
      <c r="W743" s="26">
        <v>0.85319283731213802</v>
      </c>
      <c r="X743" s="27">
        <v>0.34506073240942797</v>
      </c>
      <c r="Y743" s="28">
        <v>0.54464284699763499</v>
      </c>
    </row>
    <row r="744" spans="18:25">
      <c r="R744" s="25"/>
      <c r="S744" s="26"/>
      <c r="T744" s="27"/>
      <c r="U744" s="28"/>
      <c r="V744" s="25">
        <v>7.14</v>
      </c>
      <c r="W744" s="26">
        <v>0.84754405060512694</v>
      </c>
      <c r="X744" s="27">
        <v>0.34314236617697202</v>
      </c>
      <c r="Y744" s="28">
        <v>0.54197484052714096</v>
      </c>
    </row>
    <row r="745" spans="18:25">
      <c r="R745" s="25"/>
      <c r="S745" s="26"/>
      <c r="T745" s="27"/>
      <c r="U745" s="28"/>
      <c r="V745" s="25">
        <v>7.15</v>
      </c>
      <c r="W745" s="26">
        <v>0.84193275511628696</v>
      </c>
      <c r="X745" s="27">
        <v>0.34123406623175301</v>
      </c>
      <c r="Y745" s="28">
        <v>0.53931891903683904</v>
      </c>
    </row>
    <row r="746" spans="18:25">
      <c r="R746" s="25"/>
      <c r="S746" s="26"/>
      <c r="T746" s="27"/>
      <c r="U746" s="28"/>
      <c r="V746" s="25">
        <v>7.16</v>
      </c>
      <c r="W746" s="26">
        <v>0.83635869486902403</v>
      </c>
      <c r="X746" s="27">
        <v>0.33933577873079901</v>
      </c>
      <c r="Y746" s="28">
        <v>0.53667503760476898</v>
      </c>
    </row>
    <row r="747" spans="18:25">
      <c r="R747" s="25"/>
      <c r="S747" s="26"/>
      <c r="T747" s="27"/>
      <c r="U747" s="28"/>
      <c r="V747" s="25">
        <v>7.17</v>
      </c>
      <c r="W747" s="26">
        <v>0.83082163458254099</v>
      </c>
      <c r="X747" s="27">
        <v>0.33744746907661599</v>
      </c>
      <c r="Y747" s="28">
        <v>0.53404313690635996</v>
      </c>
    </row>
    <row r="748" spans="18:25">
      <c r="R748" s="25"/>
      <c r="S748" s="26"/>
      <c r="T748" s="27"/>
      <c r="U748" s="28"/>
      <c r="V748" s="25">
        <v>7.18</v>
      </c>
      <c r="W748" s="26">
        <v>0.82532131233901596</v>
      </c>
      <c r="X748" s="27">
        <v>0.33556907459831598</v>
      </c>
      <c r="Y748" s="28">
        <v>0.53142318597523996</v>
      </c>
    </row>
    <row r="749" spans="18:25">
      <c r="R749" s="25"/>
      <c r="S749" s="26"/>
      <c r="T749" s="27"/>
      <c r="U749" s="28"/>
      <c r="V749" s="25">
        <v>7.19</v>
      </c>
      <c r="W749" s="26">
        <v>0.81985748367007505</v>
      </c>
      <c r="X749" s="27">
        <v>0.33370054865202697</v>
      </c>
      <c r="Y749" s="28">
        <v>0.52881513810380298</v>
      </c>
    </row>
    <row r="750" spans="18:25">
      <c r="R750" s="25"/>
      <c r="S750" s="26"/>
      <c r="T750" s="27"/>
      <c r="U750" s="28"/>
      <c r="V750" s="25">
        <v>7.2</v>
      </c>
      <c r="W750" s="26">
        <v>0.81442990569972895</v>
      </c>
      <c r="X750" s="27">
        <v>0.331841844777781</v>
      </c>
      <c r="Y750" s="28">
        <v>0.52621894668729796</v>
      </c>
    </row>
    <row r="751" spans="18:25">
      <c r="R751" s="25"/>
      <c r="S751" s="26"/>
      <c r="T751" s="27"/>
      <c r="U751" s="28"/>
      <c r="V751" s="25">
        <v>7.21</v>
      </c>
      <c r="W751" s="26">
        <v>0.80903833713079887</v>
      </c>
      <c r="X751" s="27">
        <v>0.32999291669987202</v>
      </c>
      <c r="Y751" s="28">
        <v>0.52363456522444896</v>
      </c>
    </row>
    <row r="752" spans="18:25">
      <c r="R752" s="25"/>
      <c r="S752" s="26"/>
      <c r="T752" s="27"/>
      <c r="U752" s="28"/>
      <c r="V752" s="25">
        <v>7.22</v>
      </c>
      <c r="W752" s="26">
        <v>0.80368253823131908</v>
      </c>
      <c r="X752" s="27">
        <v>0.32815371832721302</v>
      </c>
      <c r="Y752" s="28">
        <v>0.52106194731807498</v>
      </c>
    </row>
    <row r="753" spans="18:25">
      <c r="R753" s="25"/>
      <c r="S753" s="26"/>
      <c r="T753" s="27"/>
      <c r="U753" s="28"/>
      <c r="V753" s="25">
        <v>7.23</v>
      </c>
      <c r="W753" s="26">
        <v>0.79836227082096101</v>
      </c>
      <c r="X753" s="27">
        <v>0.32632420375369697</v>
      </c>
      <c r="Y753" s="28">
        <v>0.51850104667570895</v>
      </c>
    </row>
    <row r="754" spans="18:25">
      <c r="R754" s="25"/>
      <c r="S754" s="26"/>
      <c r="T754" s="27"/>
      <c r="U754" s="28"/>
      <c r="V754" s="25">
        <v>7.24</v>
      </c>
      <c r="W754" s="26">
        <v>0.793077298257446</v>
      </c>
      <c r="X754" s="27">
        <v>0.32450432725855499</v>
      </c>
      <c r="Y754" s="28">
        <v>0.51595181711021598</v>
      </c>
    </row>
    <row r="755" spans="18:25">
      <c r="R755" s="25"/>
      <c r="S755" s="26"/>
      <c r="T755" s="27"/>
      <c r="U755" s="28"/>
      <c r="V755" s="25">
        <v>7.25</v>
      </c>
      <c r="W755" s="26">
        <v>0.78782738542296105</v>
      </c>
      <c r="X755" s="27">
        <v>0.32269404330671297</v>
      </c>
      <c r="Y755" s="28">
        <v>0.51341421254041497</v>
      </c>
    </row>
    <row r="756" spans="18:25">
      <c r="R756" s="25"/>
      <c r="S756" s="26"/>
      <c r="T756" s="27"/>
      <c r="U756" s="28"/>
      <c r="V756" s="25">
        <v>7.26</v>
      </c>
      <c r="W756" s="26">
        <v>0.78261229871057003</v>
      </c>
      <c r="X756" s="27">
        <v>0.32089330654915299</v>
      </c>
      <c r="Y756" s="28">
        <v>0.51088818699169602</v>
      </c>
    </row>
    <row r="757" spans="18:25">
      <c r="R757" s="25"/>
      <c r="S757" s="26"/>
      <c r="T757" s="27"/>
      <c r="U757" s="28"/>
      <c r="V757" s="25">
        <v>7.27</v>
      </c>
      <c r="W757" s="26">
        <v>0.777431806010636</v>
      </c>
      <c r="X757" s="27">
        <v>0.319102058487996</v>
      </c>
      <c r="Y757" s="28">
        <v>0.50837370009710803</v>
      </c>
    </row>
    <row r="758" spans="18:25">
      <c r="R758" s="25"/>
      <c r="S758" s="26"/>
      <c r="T758" s="27"/>
      <c r="U758" s="28"/>
      <c r="V758" s="25">
        <v>7.28</v>
      </c>
      <c r="W758" s="26">
        <v>0.77228567669723003</v>
      </c>
      <c r="X758" s="27">
        <v>0.31732026160177701</v>
      </c>
      <c r="Y758" s="28">
        <v>0.50587074262744502</v>
      </c>
    </row>
    <row r="759" spans="18:25">
      <c r="R759" s="25"/>
      <c r="S759" s="26"/>
      <c r="T759" s="27"/>
      <c r="U759" s="28"/>
      <c r="V759" s="25">
        <v>7.29</v>
      </c>
      <c r="W759" s="26">
        <v>0.76717368161455002</v>
      </c>
      <c r="X759" s="27">
        <v>0.31554785961947002</v>
      </c>
      <c r="Y759" s="28">
        <v>0.50337923578564803</v>
      </c>
    </row>
    <row r="760" spans="18:25">
      <c r="R760" s="25"/>
      <c r="S760" s="26"/>
      <c r="T760" s="27"/>
      <c r="U760" s="28"/>
      <c r="V760" s="25">
        <v>7.3</v>
      </c>
      <c r="W760" s="26">
        <v>0.76209559306333396</v>
      </c>
      <c r="X760" s="27">
        <v>0.31378481360340199</v>
      </c>
      <c r="Y760" s="28">
        <v>0.50089914650456402</v>
      </c>
    </row>
    <row r="761" spans="18:25">
      <c r="R761" s="25"/>
      <c r="S761" s="26"/>
      <c r="T761" s="27"/>
      <c r="U761" s="28"/>
      <c r="V761" s="25">
        <v>7.31</v>
      </c>
      <c r="W761" s="26">
        <v>0.75705118478727695</v>
      </c>
      <c r="X761" s="27">
        <v>0.312031081016446</v>
      </c>
      <c r="Y761" s="28">
        <v>0.498430422690126</v>
      </c>
    </row>
    <row r="762" spans="18:25">
      <c r="R762" s="25"/>
      <c r="S762" s="26"/>
      <c r="T762" s="27"/>
      <c r="U762" s="28"/>
      <c r="V762" s="25">
        <v>7.32</v>
      </c>
      <c r="W762" s="26">
        <v>0.75204023853203794</v>
      </c>
      <c r="X762" s="27">
        <v>0.31028662312502803</v>
      </c>
      <c r="Y762" s="28">
        <v>0.49597301248233999</v>
      </c>
    </row>
    <row r="763" spans="18:25">
      <c r="R763" s="25"/>
      <c r="S763" s="26"/>
      <c r="T763" s="27"/>
      <c r="U763" s="28"/>
      <c r="V763" s="25">
        <v>7.33</v>
      </c>
      <c r="W763" s="26">
        <v>0.74706253541851009</v>
      </c>
      <c r="X763" s="27">
        <v>0.30855139927813202</v>
      </c>
      <c r="Y763" s="28">
        <v>0.493526867381682</v>
      </c>
    </row>
    <row r="764" spans="18:25">
      <c r="R764" s="25"/>
      <c r="S764" s="26"/>
      <c r="T764" s="27"/>
      <c r="U764" s="28"/>
      <c r="V764" s="25">
        <v>7.34</v>
      </c>
      <c r="W764" s="26">
        <v>0.74211784630986199</v>
      </c>
      <c r="X764" s="27">
        <v>0.30682535728655302</v>
      </c>
      <c r="Y764" s="28">
        <v>0.49109195071233702</v>
      </c>
    </row>
    <row r="765" spans="18:25">
      <c r="R765" s="25"/>
      <c r="S765" s="26"/>
      <c r="T765" s="27"/>
      <c r="U765" s="28"/>
      <c r="V765" s="25">
        <v>7.35</v>
      </c>
      <c r="W765" s="26">
        <v>0.73720595103752895</v>
      </c>
      <c r="X765" s="27">
        <v>0.30510845266109798</v>
      </c>
      <c r="Y765" s="28">
        <v>0.48866821838392699</v>
      </c>
    </row>
    <row r="766" spans="18:25">
      <c r="R766" s="25"/>
      <c r="S766" s="26"/>
      <c r="T766" s="27"/>
      <c r="U766" s="28"/>
      <c r="V766" s="25">
        <v>7.36</v>
      </c>
      <c r="W766" s="26">
        <v>0.73232665465249003</v>
      </c>
      <c r="X766" s="27">
        <v>0.30340066487607897</v>
      </c>
      <c r="Y766" s="28">
        <v>0.486255602627924</v>
      </c>
    </row>
    <row r="767" spans="18:25">
      <c r="R767" s="25"/>
      <c r="S767" s="26"/>
      <c r="T767" s="27"/>
      <c r="U767" s="28"/>
      <c r="V767" s="25">
        <v>7.37</v>
      </c>
      <c r="W767" s="26">
        <v>0.72747972813161599</v>
      </c>
      <c r="X767" s="27">
        <v>0.30170193808787199</v>
      </c>
      <c r="Y767" s="28">
        <v>0.48385407127902103</v>
      </c>
    </row>
    <row r="768" spans="18:25">
      <c r="R768" s="25"/>
      <c r="S768" s="26"/>
      <c r="T768" s="27"/>
      <c r="U768" s="28"/>
      <c r="V768" s="25">
        <v>7.38</v>
      </c>
      <c r="W768" s="26">
        <v>0.72266495043433399</v>
      </c>
      <c r="X768" s="27">
        <v>0.300012223203795</v>
      </c>
      <c r="Y768" s="28">
        <v>0.48146358570616998</v>
      </c>
    </row>
    <row r="769" spans="18:25">
      <c r="R769" s="25"/>
      <c r="S769" s="26"/>
      <c r="T769" s="27"/>
      <c r="U769" s="28"/>
      <c r="V769" s="25">
        <v>7.39</v>
      </c>
      <c r="W769" s="26">
        <v>0.71788210765049199</v>
      </c>
      <c r="X769" s="27">
        <v>0.29833147704218299</v>
      </c>
      <c r="Y769" s="28">
        <v>0.47908410165241899</v>
      </c>
    </row>
    <row r="770" spans="18:25">
      <c r="R770" s="25"/>
      <c r="S770" s="26"/>
      <c r="T770" s="27"/>
      <c r="U770" s="28"/>
      <c r="V770" s="25">
        <v>7.4</v>
      </c>
      <c r="W770" s="26">
        <v>0.71313098726110702</v>
      </c>
      <c r="X770" s="27">
        <v>0.29665965660535099</v>
      </c>
      <c r="Y770" s="28">
        <v>0.476715574961874</v>
      </c>
    </row>
    <row r="771" spans="18:25">
      <c r="R771" s="25"/>
      <c r="S771" s="26"/>
      <c r="T771" s="27"/>
      <c r="U771" s="28"/>
      <c r="V771" s="25">
        <v>7.41</v>
      </c>
      <c r="W771" s="26">
        <v>0.70841137812646804</v>
      </c>
      <c r="X771" s="27">
        <v>0.29499671907990999</v>
      </c>
      <c r="Y771" s="28">
        <v>0.47435796157930199</v>
      </c>
    </row>
    <row r="772" spans="18:25">
      <c r="R772" s="25"/>
      <c r="S772" s="26"/>
      <c r="T772" s="27"/>
      <c r="U772" s="28"/>
      <c r="V772" s="25">
        <v>7.42</v>
      </c>
      <c r="W772" s="26">
        <v>0.70372307047423499</v>
      </c>
      <c r="X772" s="27">
        <v>0.29334262183707499</v>
      </c>
      <c r="Y772" s="28">
        <v>0.47201121754973802</v>
      </c>
    </row>
    <row r="773" spans="18:25">
      <c r="R773" s="25"/>
      <c r="S773" s="26"/>
      <c r="T773" s="27"/>
      <c r="U773" s="28"/>
      <c r="V773" s="25">
        <v>7.43</v>
      </c>
      <c r="W773" s="26">
        <v>0.699065855887536</v>
      </c>
      <c r="X773" s="27">
        <v>0.29169732243297702</v>
      </c>
      <c r="Y773" s="28">
        <v>0.46967529901809102</v>
      </c>
    </row>
    <row r="774" spans="18:25">
      <c r="R774" s="25"/>
      <c r="S774" s="26"/>
      <c r="T774" s="27"/>
      <c r="U774" s="28"/>
      <c r="V774" s="25">
        <v>7.44</v>
      </c>
      <c r="W774" s="26">
        <v>0.69443952729306901</v>
      </c>
      <c r="X774" s="27">
        <v>0.290060766080948</v>
      </c>
      <c r="Y774" s="28">
        <v>0.46735016222875198</v>
      </c>
    </row>
    <row r="775" spans="18:25">
      <c r="R775" s="25"/>
      <c r="S775" s="26"/>
      <c r="T775" s="27"/>
      <c r="U775" s="28"/>
      <c r="V775" s="25">
        <v>7.45</v>
      </c>
      <c r="W775" s="26">
        <v>0.68984387894920096</v>
      </c>
      <c r="X775" s="27">
        <v>0.28843291943959198</v>
      </c>
      <c r="Y775" s="28">
        <v>0.46503576352519899</v>
      </c>
    </row>
    <row r="776" spans="18:25">
      <c r="R776" s="25"/>
      <c r="S776" s="26"/>
      <c r="T776" s="27"/>
      <c r="U776" s="28"/>
      <c r="V776" s="25">
        <v>7.46</v>
      </c>
      <c r="W776" s="26">
        <v>0.68527940235577101</v>
      </c>
      <c r="X776" s="27">
        <v>0.28681442678177199</v>
      </c>
      <c r="Y776" s="28">
        <v>0.462731363427902</v>
      </c>
    </row>
    <row r="777" spans="18:25">
      <c r="R777" s="25"/>
      <c r="S777" s="26"/>
      <c r="T777" s="27"/>
      <c r="U777" s="28"/>
      <c r="V777" s="25">
        <v>7.47</v>
      </c>
      <c r="W777" s="26">
        <v>0.68074993811946394</v>
      </c>
      <c r="X777" s="27">
        <v>0.285209292558741</v>
      </c>
      <c r="Y777" s="28">
        <v>0.46043287475665101</v>
      </c>
    </row>
    <row r="778" spans="18:25">
      <c r="R778" s="25"/>
      <c r="S778" s="26"/>
      <c r="T778" s="27"/>
      <c r="U778" s="28"/>
      <c r="V778" s="25">
        <v>7.48</v>
      </c>
      <c r="W778" s="26">
        <v>0.67625047205215905</v>
      </c>
      <c r="X778" s="27">
        <v>0.28361266566391502</v>
      </c>
      <c r="Y778" s="28">
        <v>0.45814506651991899</v>
      </c>
    </row>
    <row r="779" spans="18:25">
      <c r="R779" s="25"/>
      <c r="S779" s="26"/>
      <c r="T779" s="27"/>
      <c r="U779" s="28"/>
      <c r="V779" s="25">
        <v>7.49</v>
      </c>
      <c r="W779" s="26">
        <v>0.67178080970135801</v>
      </c>
      <c r="X779" s="27">
        <v>0.28202450993182299</v>
      </c>
      <c r="Y779" s="28">
        <v>0.45586789146982298</v>
      </c>
    </row>
    <row r="780" spans="18:25">
      <c r="R780" s="25"/>
      <c r="S780" s="26"/>
      <c r="T780" s="27"/>
      <c r="U780" s="28"/>
      <c r="V780" s="25">
        <v>7.5</v>
      </c>
      <c r="W780" s="26">
        <v>0.66734076346848403</v>
      </c>
      <c r="X780" s="27">
        <v>0.280444794910165</v>
      </c>
      <c r="Y780" s="28">
        <v>0.45360132047081902</v>
      </c>
    </row>
    <row r="781" spans="18:25">
      <c r="R781" s="25"/>
      <c r="S781" s="26"/>
      <c r="T781" s="27"/>
      <c r="U781" s="28"/>
      <c r="V781" s="25">
        <v>7.51</v>
      </c>
      <c r="W781" s="26">
        <v>0.662930128696814</v>
      </c>
      <c r="X781" s="27">
        <v>0.27887347195849199</v>
      </c>
      <c r="Y781" s="28">
        <v>0.45134529492787701</v>
      </c>
    </row>
    <row r="782" spans="18:25">
      <c r="R782" s="25"/>
      <c r="S782" s="26"/>
      <c r="T782" s="27"/>
      <c r="U782" s="28"/>
      <c r="V782" s="25">
        <v>7.52</v>
      </c>
      <c r="W782" s="26">
        <v>0.65854870710510605</v>
      </c>
      <c r="X782" s="27">
        <v>0.27731049769256699</v>
      </c>
      <c r="Y782" s="28">
        <v>0.44909977391874201</v>
      </c>
    </row>
    <row r="783" spans="18:25">
      <c r="R783" s="25"/>
      <c r="S783" s="26"/>
      <c r="T783" s="27"/>
      <c r="U783" s="28"/>
      <c r="V783" s="25">
        <v>7.53</v>
      </c>
      <c r="W783" s="26">
        <v>0.65419630466077994</v>
      </c>
      <c r="X783" s="27">
        <v>0.27575583186829</v>
      </c>
      <c r="Y783" s="28">
        <v>0.44686473970129298</v>
      </c>
    </row>
    <row r="784" spans="18:25">
      <c r="R784" s="25"/>
      <c r="S784" s="26"/>
      <c r="T784" s="27"/>
      <c r="U784" s="28"/>
      <c r="V784" s="25">
        <v>7.54</v>
      </c>
      <c r="W784" s="26">
        <v>0.64987272860013001</v>
      </c>
      <c r="X784" s="27">
        <v>0.274209434412646</v>
      </c>
      <c r="Y784" s="28">
        <v>0.44464014563625198</v>
      </c>
    </row>
    <row r="785" spans="18:25">
      <c r="R785" s="25"/>
      <c r="S785" s="26"/>
      <c r="T785" s="27"/>
      <c r="U785" s="28"/>
      <c r="V785" s="25">
        <v>7.55</v>
      </c>
      <c r="W785" s="26">
        <v>0.64557778741778105</v>
      </c>
      <c r="X785" s="27">
        <v>0.27267126542390102</v>
      </c>
      <c r="Y785" s="28">
        <v>0.442425933533731</v>
      </c>
    </row>
    <row r="786" spans="18:25">
      <c r="R786" s="25"/>
      <c r="S786" s="26"/>
      <c r="T786" s="27"/>
      <c r="U786" s="28"/>
      <c r="V786" s="25">
        <v>7.56</v>
      </c>
      <c r="W786" s="26">
        <v>0.64131129085615601</v>
      </c>
      <c r="X786" s="27">
        <v>0.27114128517181502</v>
      </c>
      <c r="Y786" s="28">
        <v>0.44022206056753999</v>
      </c>
    </row>
    <row r="787" spans="18:25">
      <c r="R787" s="25"/>
      <c r="S787" s="26"/>
      <c r="T787" s="27"/>
      <c r="U787" s="28"/>
      <c r="V787" s="25">
        <v>7.57</v>
      </c>
      <c r="W787" s="26">
        <v>0.63707304989493596</v>
      </c>
      <c r="X787" s="27">
        <v>0.269619454097834</v>
      </c>
      <c r="Y787" s="28">
        <v>0.43802848401905398</v>
      </c>
    </row>
    <row r="788" spans="18:25">
      <c r="R788" s="25"/>
      <c r="S788" s="26"/>
      <c r="T788" s="27"/>
      <c r="U788" s="28"/>
      <c r="V788" s="25">
        <v>7.58</v>
      </c>
      <c r="W788" s="26">
        <v>0.63286287674053099</v>
      </c>
      <c r="X788" s="27">
        <v>0.26810573281530098</v>
      </c>
      <c r="Y788" s="28">
        <v>0.43584516127653999</v>
      </c>
    </row>
    <row r="789" spans="18:25">
      <c r="R789" s="25"/>
      <c r="S789" s="26"/>
      <c r="T789" s="27"/>
      <c r="U789" s="28"/>
      <c r="V789" s="25">
        <v>7.59</v>
      </c>
      <c r="W789" s="26">
        <v>0.62868058481553202</v>
      </c>
      <c r="X789" s="27">
        <v>0.26660008210965402</v>
      </c>
      <c r="Y789" s="28">
        <v>0.43367204983447</v>
      </c>
    </row>
    <row r="790" spans="18:25">
      <c r="R790" s="25"/>
      <c r="S790" s="26"/>
      <c r="T790" s="27"/>
      <c r="U790" s="28"/>
      <c r="V790" s="25">
        <v>7.6</v>
      </c>
      <c r="W790" s="26">
        <v>0.62452598874818499</v>
      </c>
      <c r="X790" s="27">
        <v>0.265102462413014</v>
      </c>
      <c r="Y790" s="28">
        <v>0.43150910729284098</v>
      </c>
    </row>
    <row r="791" spans="18:25">
      <c r="R791" s="25"/>
      <c r="S791" s="26"/>
      <c r="T791" s="27"/>
      <c r="U791" s="28"/>
      <c r="V791" s="25">
        <v>7.61</v>
      </c>
      <c r="W791" s="26">
        <v>0.62039890436184497</v>
      </c>
      <c r="X791" s="27">
        <v>0.263612824374441</v>
      </c>
      <c r="Y791" s="28">
        <v>0.429356291356491</v>
      </c>
    </row>
    <row r="792" spans="18:25">
      <c r="R792" s="25"/>
      <c r="S792" s="26"/>
      <c r="T792" s="27"/>
      <c r="U792" s="28"/>
      <c r="V792" s="25">
        <v>7.62</v>
      </c>
      <c r="W792" s="26">
        <v>0.61629914866445001</v>
      </c>
      <c r="X792" s="27">
        <v>0.26213113747539002</v>
      </c>
      <c r="Y792" s="28">
        <v>0.42721355983442399</v>
      </c>
    </row>
    <row r="793" spans="18:25">
      <c r="R793" s="25"/>
      <c r="S793" s="26"/>
      <c r="T793" s="27"/>
      <c r="U793" s="28"/>
      <c r="V793" s="25">
        <v>7.63</v>
      </c>
      <c r="W793" s="26">
        <v>0.61222653983797393</v>
      </c>
      <c r="X793" s="27">
        <v>0.26065735579650501</v>
      </c>
      <c r="Y793" s="28">
        <v>0.42508087063911798</v>
      </c>
    </row>
    <row r="794" spans="18:25">
      <c r="R794" s="25"/>
      <c r="S794" s="26"/>
      <c r="T794" s="27"/>
      <c r="U794" s="28"/>
      <c r="V794" s="25">
        <v>7.64</v>
      </c>
      <c r="W794" s="26">
        <v>0.60818089722789703</v>
      </c>
      <c r="X794" s="27">
        <v>0.25919144094834301</v>
      </c>
      <c r="Y794" s="28">
        <v>0.42295818178585198</v>
      </c>
    </row>
    <row r="795" spans="18:25">
      <c r="R795" s="25"/>
      <c r="S795" s="26"/>
      <c r="T795" s="27"/>
      <c r="U795" s="28"/>
      <c r="V795" s="25">
        <v>7.65</v>
      </c>
      <c r="W795" s="26">
        <v>0.60416204133266604</v>
      </c>
      <c r="X795" s="27">
        <v>0.25773335794639302</v>
      </c>
      <c r="Y795" s="28">
        <v>0.42084545139202201</v>
      </c>
    </row>
    <row r="796" spans="18:25">
      <c r="R796" s="25"/>
      <c r="S796" s="26"/>
      <c r="T796" s="27"/>
      <c r="U796" s="28"/>
      <c r="V796" s="25">
        <v>7.66</v>
      </c>
      <c r="W796" s="26">
        <v>0.60016980235654604</v>
      </c>
      <c r="X796" s="27">
        <v>0.25628307657279598</v>
      </c>
      <c r="Y796" s="28">
        <v>0.41874262911306898</v>
      </c>
    </row>
    <row r="797" spans="18:25">
      <c r="R797" s="25"/>
      <c r="S797" s="26"/>
      <c r="T797" s="27"/>
      <c r="U797" s="28"/>
      <c r="V797" s="25">
        <v>7.67</v>
      </c>
      <c r="W797" s="26">
        <v>0.59620399813060698</v>
      </c>
      <c r="X797" s="27">
        <v>0.25484055323128801</v>
      </c>
      <c r="Y797" s="28">
        <v>0.41664967821027699</v>
      </c>
    </row>
    <row r="798" spans="18:25">
      <c r="R798" s="25"/>
      <c r="S798" s="26"/>
      <c r="T798" s="27"/>
      <c r="U798" s="28"/>
      <c r="V798" s="25">
        <v>7.68</v>
      </c>
      <c r="W798" s="26">
        <v>0.59226446380104902</v>
      </c>
      <c r="X798" s="27">
        <v>0.25340576064502801</v>
      </c>
      <c r="Y798" s="28">
        <v>0.41456654585122898</v>
      </c>
    </row>
    <row r="799" spans="18:25">
      <c r="R799" s="25"/>
      <c r="S799" s="26"/>
      <c r="T799" s="27"/>
      <c r="U799" s="28"/>
      <c r="V799" s="25">
        <v>7.69</v>
      </c>
      <c r="W799" s="26">
        <v>0.58835101545051205</v>
      </c>
      <c r="X799" s="27">
        <v>0.25197865148740001</v>
      </c>
      <c r="Y799" s="28">
        <v>0.41249319947727597</v>
      </c>
    </row>
    <row r="800" spans="18:25">
      <c r="R800" s="25"/>
      <c r="S800" s="26"/>
      <c r="T800" s="27"/>
      <c r="U800" s="28"/>
      <c r="V800" s="25">
        <v>7.7</v>
      </c>
      <c r="W800" s="26">
        <v>0.58446347986240099</v>
      </c>
      <c r="X800" s="27">
        <v>0.250559188155834</v>
      </c>
      <c r="Y800" s="28">
        <v>0.41042959702800202</v>
      </c>
    </row>
    <row r="801" spans="18:25">
      <c r="R801" s="25"/>
      <c r="S801" s="26"/>
      <c r="T801" s="27"/>
      <c r="U801" s="28"/>
      <c r="V801" s="25">
        <v>7.71</v>
      </c>
      <c r="W801" s="26">
        <v>0.58060168495178699</v>
      </c>
      <c r="X801" s="27">
        <v>0.249147333212207</v>
      </c>
      <c r="Y801" s="28">
        <v>0.40837569725103701</v>
      </c>
    </row>
    <row r="802" spans="18:25">
      <c r="R802" s="25"/>
      <c r="S802" s="26"/>
      <c r="T802" s="27"/>
      <c r="U802" s="28"/>
      <c r="V802" s="25">
        <v>7.72</v>
      </c>
      <c r="W802" s="26">
        <v>0.57676545975600102</v>
      </c>
      <c r="X802" s="27">
        <v>0.24774304938292699</v>
      </c>
      <c r="Y802" s="28">
        <v>0.40633148770995697</v>
      </c>
    </row>
    <row r="803" spans="18:25">
      <c r="R803" s="25"/>
      <c r="S803" s="26"/>
      <c r="T803" s="27"/>
      <c r="U803" s="28"/>
      <c r="V803" s="25">
        <v>7.73</v>
      </c>
      <c r="W803" s="26">
        <v>0.57295463442521799</v>
      </c>
      <c r="X803" s="27">
        <v>0.24634629955901699</v>
      </c>
      <c r="Y803" s="28">
        <v>0.40429690209209501</v>
      </c>
    </row>
    <row r="804" spans="18:25">
      <c r="R804" s="25"/>
      <c r="S804" s="26"/>
      <c r="T804" s="27"/>
      <c r="U804" s="28"/>
      <c r="V804" s="25">
        <v>7.74</v>
      </c>
      <c r="W804" s="26">
        <v>0.56916904021304604</v>
      </c>
      <c r="X804" s="27">
        <v>0.24495704679619901</v>
      </c>
      <c r="Y804" s="28">
        <v>0.402271899097564</v>
      </c>
    </row>
    <row r="805" spans="18:25">
      <c r="R805" s="25"/>
      <c r="S805" s="26"/>
      <c r="T805" s="27"/>
      <c r="U805" s="28"/>
      <c r="V805" s="25">
        <v>7.75</v>
      </c>
      <c r="W805" s="26">
        <v>0.56540850946711096</v>
      </c>
      <c r="X805" s="27">
        <v>0.24357525431497601</v>
      </c>
      <c r="Y805" s="28">
        <v>0.400256437502791</v>
      </c>
    </row>
    <row r="806" spans="18:25">
      <c r="R806" s="25"/>
      <c r="S806" s="26"/>
      <c r="T806" s="27"/>
      <c r="U806" s="28"/>
      <c r="V806" s="25">
        <v>7.76</v>
      </c>
      <c r="W806" s="26">
        <v>0.56167287561964796</v>
      </c>
      <c r="X806" s="27">
        <v>0.242200885500715</v>
      </c>
      <c r="Y806" s="28">
        <v>0.39825049660550799</v>
      </c>
    </row>
    <row r="807" spans="18:25">
      <c r="R807" s="25"/>
      <c r="S807" s="26"/>
      <c r="T807" s="27"/>
      <c r="U807" s="28"/>
      <c r="V807" s="25">
        <v>7.77</v>
      </c>
      <c r="W807" s="26">
        <v>0.55796197317808505</v>
      </c>
      <c r="X807" s="27">
        <v>0.24083390249381201</v>
      </c>
      <c r="Y807" s="28">
        <v>0.39625406639167199</v>
      </c>
    </row>
    <row r="808" spans="18:25">
      <c r="R808" s="25"/>
      <c r="S808" s="26"/>
      <c r="T808" s="27"/>
      <c r="U808" s="28"/>
      <c r="V808" s="25">
        <v>7.78</v>
      </c>
      <c r="W808" s="26">
        <v>0.55427563771563404</v>
      </c>
      <c r="X808" s="27">
        <v>0.239474261106915</v>
      </c>
      <c r="Y808" s="28">
        <v>0.394267066937183</v>
      </c>
    </row>
    <row r="809" spans="18:25">
      <c r="R809" s="25"/>
      <c r="S809" s="26"/>
      <c r="T809" s="27"/>
      <c r="U809" s="28"/>
      <c r="V809" s="25">
        <v>7.79</v>
      </c>
      <c r="W809" s="26">
        <v>0.55061370586187497</v>
      </c>
      <c r="X809" s="27">
        <v>0.23812193193266001</v>
      </c>
      <c r="Y809" s="28">
        <v>0.39228945841553903</v>
      </c>
    </row>
    <row r="810" spans="18:25">
      <c r="R810" s="25"/>
      <c r="S810" s="26"/>
      <c r="T810" s="27"/>
      <c r="U810" s="28"/>
      <c r="V810" s="25">
        <v>7.8</v>
      </c>
      <c r="W810" s="26">
        <v>0.54697601529334705</v>
      </c>
      <c r="X810" s="27">
        <v>0.23677687360024099</v>
      </c>
      <c r="Y810" s="28">
        <v>0.39032120112224</v>
      </c>
    </row>
    <row r="811" spans="18:25">
      <c r="R811" s="25"/>
      <c r="S811" s="26"/>
      <c r="T811" s="27"/>
      <c r="U811" s="28"/>
      <c r="V811" s="25">
        <v>7.81</v>
      </c>
      <c r="W811" s="26">
        <v>0.54336240472413</v>
      </c>
      <c r="X811" s="27">
        <v>0.235439048554101</v>
      </c>
      <c r="Y811" s="28">
        <v>0.38836225547460501</v>
      </c>
    </row>
    <row r="812" spans="18:25">
      <c r="R812" s="25"/>
      <c r="S812" s="26"/>
      <c r="T812" s="27"/>
      <c r="U812" s="28"/>
      <c r="V812" s="25">
        <v>7.82</v>
      </c>
      <c r="W812" s="26">
        <v>0.53977271831495599</v>
      </c>
      <c r="X812" s="27">
        <v>0.23410842908814999</v>
      </c>
      <c r="Y812" s="28">
        <v>0.38641257759307401</v>
      </c>
    </row>
    <row r="813" spans="18:25">
      <c r="R813" s="25"/>
      <c r="S813" s="26"/>
      <c r="T813" s="27"/>
      <c r="U813" s="28"/>
      <c r="V813" s="25">
        <v>7.83</v>
      </c>
      <c r="W813" s="26">
        <v>0.53620680531494602</v>
      </c>
      <c r="X813" s="27">
        <v>0.23278498754298901</v>
      </c>
      <c r="Y813" s="28">
        <v>0.384472119649863</v>
      </c>
    </row>
    <row r="814" spans="18:25">
      <c r="R814" s="25"/>
      <c r="S814" s="26"/>
      <c r="T814" s="27"/>
      <c r="U814" s="28"/>
      <c r="V814" s="25">
        <v>7.84</v>
      </c>
      <c r="W814" s="26">
        <v>0.53266449812451999</v>
      </c>
      <c r="X814" s="27">
        <v>0.23146867852507599</v>
      </c>
      <c r="Y814" s="28">
        <v>0.38254085179646602</v>
      </c>
    </row>
    <row r="815" spans="18:25">
      <c r="R815" s="25"/>
      <c r="S815" s="26"/>
      <c r="T815" s="27"/>
      <c r="U815" s="28"/>
      <c r="V815" s="25">
        <v>7.85</v>
      </c>
      <c r="W815" s="26">
        <v>0.52914564373651196</v>
      </c>
      <c r="X815" s="27">
        <v>0.230159470356229</v>
      </c>
      <c r="Y815" s="28">
        <v>0.380618730712941</v>
      </c>
    </row>
    <row r="816" spans="18:25">
      <c r="R816" s="25"/>
      <c r="S816" s="26"/>
      <c r="T816" s="27"/>
      <c r="U816" s="28"/>
      <c r="V816" s="25">
        <v>7.86</v>
      </c>
      <c r="W816" s="26">
        <v>0.52565009141201202</v>
      </c>
      <c r="X816" s="27">
        <v>0.22885733275787401</v>
      </c>
      <c r="Y816" s="28">
        <v>0.37870571192246499</v>
      </c>
    </row>
    <row r="817" spans="18:25">
      <c r="R817" s="25"/>
      <c r="S817" s="26"/>
      <c r="T817" s="27"/>
      <c r="U817" s="28"/>
      <c r="V817" s="25">
        <v>7.87</v>
      </c>
      <c r="W817" s="26">
        <v>0.52217768006378107</v>
      </c>
      <c r="X817" s="27">
        <v>0.227562224242845</v>
      </c>
      <c r="Y817" s="28">
        <v>0.37680176239833302</v>
      </c>
    </row>
    <row r="818" spans="18:25">
      <c r="R818" s="25"/>
      <c r="S818" s="26"/>
      <c r="T818" s="27"/>
      <c r="U818" s="28"/>
      <c r="V818" s="25">
        <v>7.88</v>
      </c>
      <c r="W818" s="26">
        <v>0.51872825607122297</v>
      </c>
      <c r="X818" s="27">
        <v>0.22627410993875799</v>
      </c>
      <c r="Y818" s="28">
        <v>0.37490684273938302</v>
      </c>
    </row>
    <row r="819" spans="18:25">
      <c r="R819" s="25"/>
      <c r="S819" s="26"/>
      <c r="T819" s="27"/>
      <c r="U819" s="28"/>
      <c r="V819" s="25">
        <v>7.89</v>
      </c>
      <c r="W819" s="26">
        <v>0.51530166680438705</v>
      </c>
      <c r="X819" s="27">
        <v>0.22499295512040199</v>
      </c>
      <c r="Y819" s="28">
        <v>0.3730209136364</v>
      </c>
    </row>
    <row r="820" spans="18:25">
      <c r="R820" s="25"/>
      <c r="S820" s="26"/>
      <c r="T820" s="27"/>
      <c r="U820" s="28"/>
      <c r="V820" s="25">
        <v>7.9</v>
      </c>
      <c r="W820" s="26">
        <v>0.51189776061489201</v>
      </c>
      <c r="X820" s="27">
        <v>0.22371872520906599</v>
      </c>
      <c r="Y820" s="28">
        <v>0.371143935871589</v>
      </c>
    </row>
    <row r="821" spans="18:25">
      <c r="R821" s="25"/>
      <c r="S821" s="26"/>
      <c r="T821" s="27"/>
      <c r="U821" s="28"/>
      <c r="V821" s="25">
        <v>7.91</v>
      </c>
      <c r="W821" s="26">
        <v>0.50851638682686895</v>
      </c>
      <c r="X821" s="27">
        <v>0.22245138577187101</v>
      </c>
      <c r="Y821" s="28">
        <v>0.36927587031804499</v>
      </c>
    </row>
    <row r="822" spans="18:25">
      <c r="R822" s="25"/>
      <c r="S822" s="26"/>
      <c r="T822" s="27"/>
      <c r="U822" s="28"/>
      <c r="V822" s="25">
        <v>7.92</v>
      </c>
      <c r="W822" s="26">
        <v>0.50515739572788498</v>
      </c>
      <c r="X822" s="27">
        <v>0.221190902521092</v>
      </c>
      <c r="Y822" s="28">
        <v>0.367416677939223</v>
      </c>
    </row>
    <row r="823" spans="18:25">
      <c r="R823" s="25"/>
      <c r="S823" s="26"/>
      <c r="T823" s="27"/>
      <c r="U823" s="28"/>
      <c r="V823" s="25">
        <v>7.93</v>
      </c>
      <c r="W823" s="26">
        <v>0.50182063855988102</v>
      </c>
      <c r="X823" s="27">
        <v>0.21993724131348899</v>
      </c>
      <c r="Y823" s="28">
        <v>0.36556631978841397</v>
      </c>
    </row>
    <row r="824" spans="18:25">
      <c r="R824" s="25"/>
      <c r="S824" s="26"/>
      <c r="T824" s="27"/>
      <c r="U824" s="28"/>
      <c r="V824" s="25">
        <v>7.94</v>
      </c>
      <c r="W824" s="26">
        <v>0.49850596751010201</v>
      </c>
      <c r="X824" s="27">
        <v>0.218690366002884</v>
      </c>
      <c r="Y824" s="28">
        <v>0.36372479018801601</v>
      </c>
    </row>
    <row r="825" spans="18:25">
      <c r="R825" s="25"/>
      <c r="S825" s="26"/>
      <c r="T825" s="27"/>
      <c r="U825" s="28"/>
      <c r="V825" s="25">
        <v>7.95</v>
      </c>
      <c r="W825" s="26">
        <v>0.49521323570203202</v>
      </c>
      <c r="X825" s="27">
        <v>0.21745023707078101</v>
      </c>
      <c r="Y825" s="28">
        <v>0.36189202436808798</v>
      </c>
    </row>
    <row r="826" spans="18:25">
      <c r="R826" s="25"/>
      <c r="S826" s="26"/>
      <c r="T826" s="27"/>
      <c r="U826" s="28"/>
      <c r="V826" s="25">
        <v>7.96</v>
      </c>
      <c r="W826" s="26">
        <v>0.49194229718632304</v>
      </c>
      <c r="X826" s="27">
        <v>0.21621682622423599</v>
      </c>
      <c r="Y826" s="28">
        <v>0.360067983500794</v>
      </c>
    </row>
    <row r="827" spans="18:25">
      <c r="R827" s="25"/>
      <c r="S827" s="26"/>
      <c r="T827" s="27"/>
      <c r="U827" s="28"/>
      <c r="V827" s="25">
        <v>7.97</v>
      </c>
      <c r="W827" s="26">
        <v>0.48869300693173201</v>
      </c>
      <c r="X827" s="27">
        <v>0.214990095828761</v>
      </c>
      <c r="Y827" s="28">
        <v>0.35825262962600501</v>
      </c>
    </row>
    <row r="828" spans="18:25">
      <c r="R828" s="25"/>
      <c r="S828" s="26"/>
      <c r="T828" s="27"/>
      <c r="U828" s="28"/>
      <c r="V828" s="25">
        <v>7.98</v>
      </c>
      <c r="W828" s="26">
        <v>0.48546522081604898</v>
      </c>
      <c r="X828" s="27">
        <v>0.21377000931912199</v>
      </c>
      <c r="Y828" s="28">
        <v>0.35644592490169402</v>
      </c>
    </row>
    <row r="829" spans="18:25">
      <c r="R829" s="25"/>
      <c r="S829" s="26"/>
      <c r="T829" s="27"/>
      <c r="U829" s="28"/>
      <c r="V829" s="25">
        <v>7.99</v>
      </c>
      <c r="W829" s="26">
        <v>0.482258795617032</v>
      </c>
      <c r="X829" s="27">
        <v>0.212556537270847</v>
      </c>
      <c r="Y829" s="28">
        <v>0.35464783312828002</v>
      </c>
    </row>
    <row r="830" spans="18:25">
      <c r="R830" s="29"/>
      <c r="S830" s="30"/>
      <c r="T830" s="19"/>
      <c r="U830" s="31"/>
      <c r="V830" s="29">
        <v>8</v>
      </c>
      <c r="W830" s="26">
        <v>0.47907358900334202</v>
      </c>
      <c r="X830" s="19">
        <v>0.21134964590639399</v>
      </c>
      <c r="Y830" s="31">
        <v>0.35285837360570099</v>
      </c>
    </row>
  </sheetData>
  <mergeCells count="3">
    <mergeCell ref="A28:P28"/>
    <mergeCell ref="A27:Y27"/>
    <mergeCell ref="R28:Y28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51"/>
  <sheetViews>
    <sheetView topLeftCell="F1" zoomScale="93" zoomScaleNormal="93" zoomScalePageLayoutView="93" workbookViewId="0">
      <selection activeCell="I4" sqref="I4"/>
    </sheetView>
  </sheetViews>
  <sheetFormatPr baseColWidth="10" defaultColWidth="10.6640625" defaultRowHeight="15" x14ac:dyDescent="0"/>
  <cols>
    <col min="1" max="1" width="10.6640625" style="3"/>
    <col min="2" max="2" width="26.6640625" style="3" bestFit="1" customWidth="1"/>
    <col min="3" max="4" width="10.6640625" style="3"/>
    <col min="5" max="5" width="25.6640625" style="3" bestFit="1" customWidth="1"/>
    <col min="6" max="7" width="10.6640625" style="3"/>
    <col min="8" max="8" width="22.33203125" style="3" bestFit="1" customWidth="1"/>
    <col min="9" max="9" width="10.6640625" style="3"/>
    <col min="10" max="10" width="11.5" style="3" customWidth="1"/>
    <col min="11" max="11" width="22.33203125" style="3" bestFit="1" customWidth="1"/>
    <col min="12" max="12" width="11.6640625" style="3" customWidth="1"/>
    <col min="13" max="13" width="10.6640625" style="3"/>
    <col min="14" max="14" width="14.1640625" style="3" bestFit="1" customWidth="1"/>
    <col min="15" max="15" width="10.6640625" style="3"/>
    <col min="16" max="16" width="13" style="3" customWidth="1"/>
    <col min="17" max="17" width="25.83203125" style="3" bestFit="1" customWidth="1"/>
    <col min="18" max="18" width="13.33203125" style="3" customWidth="1"/>
    <col min="19" max="19" width="10.6640625" style="3"/>
    <col min="20" max="20" width="22.83203125" style="3" bestFit="1" customWidth="1"/>
    <col min="21" max="22" width="10.6640625" style="3"/>
    <col min="23" max="23" width="24.5" style="3" bestFit="1" customWidth="1"/>
    <col min="24" max="25" width="10.6640625" style="3"/>
    <col min="26" max="26" width="15" style="3" bestFit="1" customWidth="1"/>
    <col min="27" max="28" width="10.6640625" style="3"/>
    <col min="29" max="29" width="24.1640625" style="3" bestFit="1" customWidth="1"/>
    <col min="30" max="33" width="10.6640625" style="3"/>
    <col min="34" max="34" width="36.83203125" style="3" bestFit="1" customWidth="1"/>
    <col min="35" max="36" width="10.6640625" style="3"/>
    <col min="37" max="37" width="29.33203125" style="3" bestFit="1" customWidth="1"/>
    <col min="38" max="40" width="10.6640625" style="3"/>
    <col min="41" max="41" width="16.83203125" style="3" bestFit="1" customWidth="1"/>
    <col min="42" max="43" width="10.6640625" style="3"/>
  </cols>
  <sheetData>
    <row r="1" spans="1:43" s="1" customFormat="1" ht="19">
      <c r="A1" s="1" t="s">
        <v>264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43" s="1" customFormat="1" ht="19">
      <c r="A2" s="1" t="s">
        <v>249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spans="1:43" s="80" customFormat="1">
      <c r="A3" s="80" t="s">
        <v>250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43" s="80" customFormat="1">
      <c r="A4" s="93" t="s">
        <v>265</v>
      </c>
      <c r="B4" s="88" t="s">
        <v>275</v>
      </c>
      <c r="C4" s="88" t="s">
        <v>276</v>
      </c>
      <c r="D4" s="88" t="s">
        <v>148</v>
      </c>
      <c r="E4" s="88" t="s">
        <v>277</v>
      </c>
      <c r="F4" s="3" t="s">
        <v>140</v>
      </c>
      <c r="G4" s="3" t="s">
        <v>253</v>
      </c>
      <c r="H4" s="82" t="s">
        <v>278</v>
      </c>
      <c r="I4" s="88" t="s">
        <v>266</v>
      </c>
      <c r="J4" s="88" t="s">
        <v>241</v>
      </c>
      <c r="K4" s="88" t="s">
        <v>279</v>
      </c>
      <c r="L4" s="88" t="s">
        <v>282</v>
      </c>
      <c r="M4" s="88" t="s">
        <v>280</v>
      </c>
      <c r="N4" s="88" t="s">
        <v>281</v>
      </c>
      <c r="O4" s="88" t="s">
        <v>280</v>
      </c>
      <c r="P4" s="88" t="s">
        <v>283</v>
      </c>
      <c r="Q4" s="87" t="s">
        <v>284</v>
      </c>
      <c r="R4" s="87" t="s">
        <v>285</v>
      </c>
      <c r="S4" s="87" t="s">
        <v>284</v>
      </c>
    </row>
    <row r="5" spans="1:43" s="80" customFormat="1">
      <c r="A5" s="87">
        <v>0</v>
      </c>
      <c r="B5" s="88">
        <v>100</v>
      </c>
      <c r="C5" s="88">
        <v>0</v>
      </c>
      <c r="D5" s="88">
        <v>100</v>
      </c>
      <c r="E5" s="88">
        <v>0</v>
      </c>
      <c r="F5" s="3">
        <v>100</v>
      </c>
      <c r="G5" s="3">
        <v>0</v>
      </c>
      <c r="H5" s="3">
        <v>100</v>
      </c>
      <c r="I5" s="88">
        <v>0</v>
      </c>
      <c r="J5" s="88">
        <v>100</v>
      </c>
      <c r="K5" s="88">
        <v>0</v>
      </c>
      <c r="L5" s="88">
        <v>100</v>
      </c>
      <c r="M5" s="88">
        <v>0</v>
      </c>
      <c r="N5" s="88">
        <v>100</v>
      </c>
      <c r="O5" s="88">
        <v>0</v>
      </c>
      <c r="P5" s="88">
        <v>100</v>
      </c>
      <c r="Q5" s="87">
        <v>0</v>
      </c>
      <c r="R5" s="87">
        <v>100</v>
      </c>
      <c r="S5" s="87">
        <v>0</v>
      </c>
    </row>
    <row r="6" spans="1:43" s="80" customFormat="1">
      <c r="A6" s="87">
        <v>0.5</v>
      </c>
      <c r="B6" s="88">
        <v>87.549007259373994</v>
      </c>
      <c r="C6" s="88">
        <v>0.65542799858336998</v>
      </c>
      <c r="D6" s="88">
        <v>99.485225255616186</v>
      </c>
      <c r="E6" s="88">
        <v>2.1071223148226705</v>
      </c>
      <c r="F6" s="3">
        <v>97.837760244788868</v>
      </c>
      <c r="G6" s="3">
        <v>0.42260042354261751</v>
      </c>
      <c r="H6" s="3">
        <v>99.768324860029608</v>
      </c>
      <c r="I6" s="88">
        <v>1.2387518036965728</v>
      </c>
      <c r="J6" s="88">
        <v>89.078342705626198</v>
      </c>
      <c r="K6" s="88">
        <v>2.3668543889014821</v>
      </c>
      <c r="L6" s="88">
        <v>92.693440957285702</v>
      </c>
      <c r="M6" s="88">
        <v>3.947518513823403</v>
      </c>
      <c r="N6" s="88">
        <v>88.693890870703584</v>
      </c>
      <c r="O6" s="88">
        <v>10.800917972596404</v>
      </c>
      <c r="P6" s="88">
        <v>84.172629284930977</v>
      </c>
      <c r="Q6" s="87">
        <v>4.032456011906639</v>
      </c>
      <c r="R6" s="87">
        <v>98.732506297384546</v>
      </c>
      <c r="S6" s="87">
        <v>2.1792461003429473</v>
      </c>
    </row>
    <row r="7" spans="1:43" s="80" customFormat="1">
      <c r="A7" s="87">
        <v>1</v>
      </c>
      <c r="B7" s="88">
        <v>67.012822374734796</v>
      </c>
      <c r="C7" s="88">
        <v>5.9970386625262604</v>
      </c>
      <c r="D7" s="88">
        <v>95.787109476136564</v>
      </c>
      <c r="E7" s="88">
        <v>2.8339973881642995</v>
      </c>
      <c r="F7" s="3">
        <v>90.427101343229651</v>
      </c>
      <c r="G7" s="3">
        <v>2.4672710888374918</v>
      </c>
      <c r="H7" s="3">
        <v>98.346096917433556</v>
      </c>
      <c r="I7" s="88">
        <v>2.0672247714881298</v>
      </c>
      <c r="J7" s="88">
        <v>75.322101226034803</v>
      </c>
      <c r="K7" s="88">
        <v>2.6713976275193443</v>
      </c>
      <c r="L7" s="88">
        <v>85.596076997043554</v>
      </c>
      <c r="M7" s="88">
        <v>0.73971935374790165</v>
      </c>
      <c r="N7" s="88">
        <v>73.572600353863493</v>
      </c>
      <c r="O7" s="88">
        <v>8.3370413446176048</v>
      </c>
      <c r="P7" s="88">
        <v>74.260826547371124</v>
      </c>
      <c r="Q7" s="87">
        <v>7.6039500763829864</v>
      </c>
      <c r="R7" s="87">
        <v>91.340028400865592</v>
      </c>
      <c r="S7" s="87">
        <v>5.9826338879173022</v>
      </c>
    </row>
    <row r="8" spans="1:43" s="80" customFormat="1">
      <c r="A8" s="87">
        <v>2</v>
      </c>
      <c r="B8" s="88">
        <v>45.906250954767003</v>
      </c>
      <c r="C8" s="88">
        <v>0.27597434331855297</v>
      </c>
      <c r="D8" s="88">
        <v>93.107907769867651</v>
      </c>
      <c r="E8" s="88">
        <v>0.31873223765953862</v>
      </c>
      <c r="F8" s="3">
        <v>83.108023702758544</v>
      </c>
      <c r="G8" s="3">
        <v>0.48890163684318449</v>
      </c>
      <c r="H8" s="3">
        <v>89.339725851084367</v>
      </c>
      <c r="I8" s="88">
        <v>3.3901851319287077</v>
      </c>
      <c r="J8" s="88">
        <v>65.150592208021493</v>
      </c>
      <c r="K8" s="88">
        <v>2.0385498753814666</v>
      </c>
      <c r="L8" s="88">
        <v>74.657228405395514</v>
      </c>
      <c r="M8" s="88">
        <v>7.7358231114398883</v>
      </c>
      <c r="N8" s="88">
        <v>63.942530269062793</v>
      </c>
      <c r="O8" s="88">
        <v>3.0554022522156847</v>
      </c>
      <c r="P8" s="88">
        <v>56.491978174904851</v>
      </c>
      <c r="Q8" s="87">
        <v>5.4832191375903543</v>
      </c>
      <c r="R8" s="87">
        <v>84.794666532875468</v>
      </c>
      <c r="S8" s="87">
        <v>5.8531909807341806</v>
      </c>
    </row>
    <row r="9" spans="1:43" s="80" customFormat="1">
      <c r="A9" s="87">
        <v>3</v>
      </c>
      <c r="B9" s="88">
        <v>33.391646428837397</v>
      </c>
      <c r="C9" s="88">
        <v>4.3154170828788301</v>
      </c>
      <c r="D9" s="88">
        <v>83.972817742367752</v>
      </c>
      <c r="E9" s="88">
        <v>3.4907353642980374</v>
      </c>
      <c r="F9" s="3">
        <v>70.302325418272318</v>
      </c>
      <c r="G9" s="3">
        <v>1.1086459521751848</v>
      </c>
      <c r="H9" s="3">
        <v>75.004826565416053</v>
      </c>
      <c r="I9" s="88">
        <v>2.3652362183744775</v>
      </c>
      <c r="J9" s="88">
        <v>50.715238649194603</v>
      </c>
      <c r="K9" s="88">
        <v>2.6170463727617945</v>
      </c>
      <c r="L9" s="88">
        <v>67.352428860650647</v>
      </c>
      <c r="M9" s="88">
        <v>3.0742748071052954</v>
      </c>
      <c r="N9" s="88">
        <v>53.086227243374616</v>
      </c>
      <c r="O9" s="88">
        <v>4.1602006772216633</v>
      </c>
      <c r="P9" s="88">
        <v>46.828510865311536</v>
      </c>
      <c r="Q9" s="87">
        <v>8.7813830298898647</v>
      </c>
      <c r="R9" s="87">
        <v>84.156484123717078</v>
      </c>
      <c r="S9" s="87">
        <v>7.0328887999529934</v>
      </c>
    </row>
    <row r="10" spans="1:43" s="80" customFormat="1">
      <c r="A10" s="87">
        <v>5</v>
      </c>
      <c r="B10" s="88">
        <v>27.3165910330993</v>
      </c>
      <c r="C10" s="88">
        <v>3.8959530980846702</v>
      </c>
      <c r="D10" s="88">
        <v>76.339912972731483</v>
      </c>
      <c r="E10" s="88">
        <v>7.322372796748513</v>
      </c>
      <c r="F10" s="3">
        <v>63.591928882368151</v>
      </c>
      <c r="G10" s="3">
        <v>0.84401948148443373</v>
      </c>
      <c r="H10" s="3">
        <v>64.248021108179415</v>
      </c>
      <c r="I10" s="88">
        <v>5.210488903571048</v>
      </c>
      <c r="J10" s="88">
        <v>34.4147905805644</v>
      </c>
      <c r="K10" s="88">
        <v>4.3769278498488395</v>
      </c>
      <c r="L10" s="88">
        <v>55.283457118948895</v>
      </c>
      <c r="M10" s="88">
        <v>2.4323385515931619</v>
      </c>
      <c r="N10" s="88">
        <v>42.067810490570608</v>
      </c>
      <c r="O10" s="88">
        <v>7.532151829257292</v>
      </c>
      <c r="P10" s="88">
        <v>38.391529496165383</v>
      </c>
      <c r="Q10" s="87">
        <v>6.3478093864399874</v>
      </c>
      <c r="R10" s="87">
        <v>76.0615242480755</v>
      </c>
      <c r="S10" s="87">
        <v>6.7488930608967577</v>
      </c>
    </row>
    <row r="11" spans="1:43" s="80" customFormat="1">
      <c r="A11" s="87">
        <v>20</v>
      </c>
      <c r="B11" s="88">
        <v>13.396552653392201</v>
      </c>
      <c r="C11" s="88">
        <v>0.65961127922254903</v>
      </c>
      <c r="D11" s="88">
        <v>65.429820397059757</v>
      </c>
      <c r="E11" s="88">
        <v>5.0407753004172262</v>
      </c>
      <c r="F11" s="3">
        <v>47.449685271773347</v>
      </c>
      <c r="G11" s="3">
        <v>1.4158343425844968</v>
      </c>
      <c r="H11" s="3">
        <v>46.409035330458849</v>
      </c>
      <c r="I11" s="88">
        <v>6.3691154549453977</v>
      </c>
      <c r="J11" s="88">
        <v>17.875433590744102</v>
      </c>
      <c r="K11" s="88">
        <v>3.4986198070704781</v>
      </c>
      <c r="L11" s="88">
        <v>47.587667337651702</v>
      </c>
      <c r="M11" s="88">
        <v>5.5335284207766833</v>
      </c>
      <c r="N11" s="88">
        <v>21.561263673365399</v>
      </c>
      <c r="O11" s="88">
        <v>4.8406666576057971</v>
      </c>
      <c r="P11" s="88">
        <v>27.559605220154978</v>
      </c>
      <c r="Q11" s="87">
        <v>7.1982695385924567</v>
      </c>
      <c r="R11" s="87">
        <v>62.637539318563462</v>
      </c>
      <c r="S11" s="87">
        <v>6.4007040841871721</v>
      </c>
    </row>
    <row r="12" spans="1:43" s="80" customFormat="1">
      <c r="A12" s="87">
        <v>24</v>
      </c>
      <c r="B12" s="88">
        <v>14.0710900399338</v>
      </c>
      <c r="C12" s="88">
        <v>2.0612722195862601</v>
      </c>
      <c r="D12" s="88">
        <v>63.458138150217643</v>
      </c>
      <c r="E12" s="88">
        <v>4.4569198299697543</v>
      </c>
      <c r="F12" s="3">
        <v>36.221029341937793</v>
      </c>
      <c r="G12" s="3">
        <v>1.0182250018861378</v>
      </c>
      <c r="H12" s="3">
        <v>38.673659823669475</v>
      </c>
      <c r="I12" s="88">
        <v>9.1974902296547718</v>
      </c>
      <c r="J12" s="88">
        <v>13.0410710062443</v>
      </c>
      <c r="K12" s="88">
        <v>0.38717355538671189</v>
      </c>
      <c r="L12" s="88">
        <v>39.005780689542298</v>
      </c>
      <c r="M12" s="88">
        <v>6.6880853564314764</v>
      </c>
      <c r="N12" s="88">
        <v>12.488277672990719</v>
      </c>
      <c r="O12" s="88">
        <v>1.5828272900912055</v>
      </c>
      <c r="P12" s="88">
        <v>24.784287401093909</v>
      </c>
      <c r="Q12" s="87">
        <v>6.9470405824880332</v>
      </c>
      <c r="R12" s="87">
        <v>51.365181700316725</v>
      </c>
      <c r="S12" s="87">
        <v>8.30207909146033</v>
      </c>
    </row>
    <row r="13" spans="1:43">
      <c r="A13"/>
      <c r="K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</row>
    <row r="14" spans="1:43" s="80" customFormat="1">
      <c r="A14" s="80" t="s">
        <v>254</v>
      </c>
      <c r="B14" s="82"/>
      <c r="C14" s="82"/>
      <c r="D14" s="82"/>
      <c r="E14" s="82"/>
      <c r="F14" s="82"/>
      <c r="G14" s="82"/>
      <c r="H14" s="82"/>
      <c r="I14" s="82"/>
      <c r="J14" s="82"/>
      <c r="L14" s="82"/>
      <c r="M14" s="82"/>
      <c r="N14" s="82"/>
      <c r="O14" s="82"/>
      <c r="P14" s="82"/>
    </row>
    <row r="15" spans="1:43" s="80" customFormat="1">
      <c r="A15" s="93" t="s">
        <v>265</v>
      </c>
      <c r="B15" s="88" t="s">
        <v>273</v>
      </c>
      <c r="C15" s="88" t="s">
        <v>274</v>
      </c>
      <c r="D15" s="82"/>
      <c r="E15" s="82"/>
      <c r="F15" s="82"/>
      <c r="G15" s="82"/>
      <c r="H15" s="82"/>
      <c r="I15" s="82"/>
      <c r="J15" s="82"/>
      <c r="L15" s="82"/>
      <c r="M15" s="82"/>
      <c r="N15" s="82"/>
      <c r="O15" s="82"/>
      <c r="P15" s="82"/>
    </row>
    <row r="16" spans="1:43" s="80" customFormat="1">
      <c r="A16" s="87">
        <v>0</v>
      </c>
      <c r="B16" s="88">
        <v>100</v>
      </c>
      <c r="C16" s="88">
        <v>0</v>
      </c>
      <c r="D16" s="82"/>
      <c r="E16" s="82"/>
      <c r="F16" s="82"/>
      <c r="G16" s="82"/>
      <c r="H16" s="82"/>
      <c r="I16" s="82"/>
      <c r="J16" s="82"/>
      <c r="L16" s="82"/>
      <c r="M16" s="82"/>
      <c r="N16" s="82"/>
      <c r="O16" s="82"/>
      <c r="P16" s="82"/>
    </row>
    <row r="17" spans="1:43" s="80" customFormat="1">
      <c r="A17" s="87">
        <v>0.5</v>
      </c>
      <c r="B17" s="88">
        <v>96.544032207370208</v>
      </c>
      <c r="C17" s="88">
        <v>4.9234475146977275</v>
      </c>
      <c r="D17" s="82"/>
      <c r="E17" s="82"/>
      <c r="F17" s="82"/>
      <c r="G17" s="82"/>
      <c r="H17" s="82"/>
      <c r="I17" s="82"/>
      <c r="J17" s="82"/>
      <c r="L17" s="82"/>
      <c r="M17" s="82"/>
      <c r="N17" s="82"/>
      <c r="O17" s="82"/>
      <c r="P17" s="82"/>
    </row>
    <row r="18" spans="1:43" s="80" customFormat="1">
      <c r="A18" s="87">
        <v>1</v>
      </c>
      <c r="B18" s="88">
        <v>95.373443309883555</v>
      </c>
      <c r="C18" s="88">
        <v>0.89825433583812364</v>
      </c>
      <c r="D18" s="82"/>
      <c r="E18" s="82"/>
      <c r="F18" s="82"/>
      <c r="G18" s="82"/>
      <c r="H18" s="82"/>
      <c r="I18" s="82"/>
      <c r="J18" s="82"/>
      <c r="L18" s="82"/>
      <c r="M18" s="82"/>
      <c r="N18" s="82"/>
      <c r="O18" s="82"/>
      <c r="P18" s="82"/>
    </row>
    <row r="19" spans="1:43" s="80" customFormat="1">
      <c r="A19" s="87">
        <v>2</v>
      </c>
      <c r="B19" s="88">
        <v>95.030208180223795</v>
      </c>
      <c r="C19" s="88">
        <v>1.2328730076801375</v>
      </c>
      <c r="D19" s="82"/>
      <c r="E19" s="82"/>
      <c r="F19" s="82"/>
      <c r="G19" s="82"/>
      <c r="H19" s="82"/>
      <c r="I19" s="82"/>
      <c r="J19" s="82"/>
      <c r="L19" s="82"/>
      <c r="M19" s="82"/>
      <c r="N19" s="82"/>
      <c r="O19" s="82"/>
      <c r="P19" s="82"/>
    </row>
    <row r="20" spans="1:43" s="80" customFormat="1">
      <c r="A20" s="87">
        <v>3</v>
      </c>
      <c r="B20" s="88">
        <v>89.711303003227684</v>
      </c>
      <c r="C20" s="88">
        <v>2.8010181317870959</v>
      </c>
      <c r="D20" s="82"/>
      <c r="E20" s="82"/>
      <c r="F20" s="82"/>
      <c r="G20" s="82"/>
      <c r="H20" s="82"/>
      <c r="I20" s="82"/>
      <c r="J20" s="82"/>
      <c r="L20" s="82"/>
      <c r="M20" s="82"/>
      <c r="N20" s="82"/>
      <c r="O20" s="82"/>
      <c r="P20" s="82"/>
    </row>
    <row r="21" spans="1:43" s="80" customFormat="1">
      <c r="A21" s="87">
        <v>5</v>
      </c>
      <c r="B21" s="88">
        <v>83.459433086256993</v>
      </c>
      <c r="C21" s="88">
        <v>1.3157469603593721</v>
      </c>
      <c r="D21" s="82"/>
      <c r="E21" s="82"/>
      <c r="F21" s="82"/>
      <c r="G21" s="82"/>
      <c r="H21" s="82"/>
      <c r="I21" s="82"/>
      <c r="J21" s="82"/>
      <c r="L21" s="82"/>
      <c r="M21" s="82"/>
      <c r="N21" s="82"/>
      <c r="O21" s="82"/>
      <c r="P21" s="82"/>
    </row>
    <row r="22" spans="1:43" s="80" customFormat="1">
      <c r="A22" s="87">
        <v>20</v>
      </c>
      <c r="B22" s="88">
        <v>71.573477293485595</v>
      </c>
      <c r="C22" s="88">
        <v>4.2350497237098734</v>
      </c>
      <c r="D22" s="82"/>
      <c r="E22" s="82"/>
      <c r="F22" s="82"/>
      <c r="G22" s="82"/>
      <c r="H22" s="82"/>
      <c r="I22" s="82"/>
      <c r="J22" s="82"/>
      <c r="L22" s="82"/>
      <c r="M22" s="82"/>
      <c r="N22" s="82"/>
      <c r="O22" s="82"/>
      <c r="P22" s="82"/>
    </row>
    <row r="23" spans="1:43" s="80" customFormat="1">
      <c r="A23" s="87">
        <v>24</v>
      </c>
      <c r="B23" s="88">
        <v>69.932041094168355</v>
      </c>
      <c r="C23" s="88">
        <v>2.8832144952260861</v>
      </c>
      <c r="D23" s="82"/>
      <c r="E23" s="82"/>
      <c r="F23" s="82"/>
      <c r="G23" s="82"/>
      <c r="H23" s="82"/>
      <c r="I23" s="82"/>
      <c r="J23" s="82"/>
      <c r="L23" s="82"/>
      <c r="M23" s="82"/>
      <c r="N23" s="82"/>
      <c r="O23" s="82"/>
      <c r="P23" s="82"/>
    </row>
    <row r="24" spans="1:43">
      <c r="A24"/>
      <c r="K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 s="80" customFormat="1">
      <c r="A25" s="80" t="s">
        <v>270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</row>
    <row r="26" spans="1:43">
      <c r="A26" s="93" t="s">
        <v>265</v>
      </c>
      <c r="B26" s="3" t="s">
        <v>271</v>
      </c>
      <c r="C26" s="3" t="s">
        <v>272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</row>
    <row r="27" spans="1:43">
      <c r="A27">
        <v>0</v>
      </c>
      <c r="B27" s="3">
        <v>100</v>
      </c>
      <c r="C27" s="3">
        <v>0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</row>
    <row r="28" spans="1:43">
      <c r="A28">
        <v>0.5</v>
      </c>
      <c r="B28" s="3">
        <v>70.794024786767793</v>
      </c>
      <c r="C28" s="3">
        <v>2.9071407566431509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</row>
    <row r="29" spans="1:43">
      <c r="A29">
        <v>1</v>
      </c>
      <c r="B29" s="3">
        <v>51.46445892827969</v>
      </c>
      <c r="C29" s="3">
        <v>3.0295069285411409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</row>
    <row r="30" spans="1:43">
      <c r="A30">
        <v>2</v>
      </c>
      <c r="B30" s="3">
        <v>33.788247421550849</v>
      </c>
      <c r="C30" s="3">
        <v>4.5684985419250177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</row>
    <row r="31" spans="1:43">
      <c r="A31">
        <v>4</v>
      </c>
      <c r="B31" s="3">
        <v>18.464679182829283</v>
      </c>
      <c r="C31" s="3">
        <v>2.2984012175841952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</row>
    <row r="32" spans="1:43">
      <c r="A32">
        <v>6</v>
      </c>
      <c r="B32" s="3">
        <v>11.203558553363846</v>
      </c>
      <c r="C32" s="3">
        <v>0.97168151161508087</v>
      </c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>
      <c r="A33">
        <v>8</v>
      </c>
      <c r="B33" s="3">
        <v>9.7337598532596843</v>
      </c>
      <c r="C33" s="3">
        <v>0.17691243285819774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>
      <c r="A35"/>
      <c r="K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80" customFormat="1">
      <c r="A36" s="82" t="s">
        <v>257</v>
      </c>
      <c r="B36" s="82"/>
      <c r="C36" s="82"/>
      <c r="D36" s="82"/>
      <c r="E36" s="82"/>
      <c r="F36" s="82"/>
      <c r="G36" s="82"/>
      <c r="H36" s="82"/>
      <c r="I36" s="82"/>
      <c r="J36" s="82"/>
      <c r="L36" s="82"/>
      <c r="M36" s="82"/>
      <c r="N36" s="82"/>
      <c r="O36" s="82"/>
      <c r="P36" s="82"/>
    </row>
    <row r="37" spans="1:43">
      <c r="A37" s="93" t="s">
        <v>265</v>
      </c>
      <c r="B37" s="3" t="s">
        <v>267</v>
      </c>
      <c r="C37" s="3" t="s">
        <v>266</v>
      </c>
      <c r="D37" s="3" t="s">
        <v>268</v>
      </c>
      <c r="E37" s="3" t="s">
        <v>269</v>
      </c>
      <c r="K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>
      <c r="A38" s="93">
        <v>0.5</v>
      </c>
      <c r="B38" s="3">
        <v>65.267653896794101</v>
      </c>
      <c r="C38" s="3">
        <v>18.47329850669567</v>
      </c>
      <c r="D38" s="3">
        <v>77.27108495084326</v>
      </c>
      <c r="E38" s="3">
        <v>9.1486703864186421</v>
      </c>
      <c r="K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>
      <c r="A39" s="93">
        <v>1</v>
      </c>
      <c r="B39" s="3">
        <v>100</v>
      </c>
      <c r="C39" s="3">
        <v>0</v>
      </c>
      <c r="D39" s="3">
        <v>100</v>
      </c>
      <c r="E39" s="3">
        <v>0</v>
      </c>
      <c r="K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>
      <c r="A40" s="93">
        <v>1.5</v>
      </c>
      <c r="B40" s="3">
        <v>236.94753309238573</v>
      </c>
      <c r="C40" s="3">
        <v>84.379323193697516</v>
      </c>
      <c r="D40" s="3">
        <v>118.39705105059245</v>
      </c>
      <c r="E40" s="3">
        <v>7.1719391415410856</v>
      </c>
      <c r="K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>
      <c r="A41" s="93">
        <v>2</v>
      </c>
      <c r="B41" s="3">
        <v>397.00906426967055</v>
      </c>
      <c r="C41" s="3">
        <v>108.97562861029685</v>
      </c>
      <c r="D41" s="3">
        <v>159.0292246730103</v>
      </c>
      <c r="E41" s="3">
        <v>11.413376359881012</v>
      </c>
      <c r="K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>
      <c r="A42" s="93">
        <v>3</v>
      </c>
      <c r="B42" s="3">
        <v>592.88183852595864</v>
      </c>
      <c r="C42" s="3">
        <v>162.54210606192964</v>
      </c>
      <c r="D42" s="3">
        <v>207.63111140016804</v>
      </c>
      <c r="E42" s="3">
        <v>37.852759804945599</v>
      </c>
      <c r="K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  <row r="43" spans="1:43">
      <c r="A43" s="93">
        <v>4</v>
      </c>
      <c r="B43" s="3">
        <v>820.86644170600073</v>
      </c>
      <c r="C43" s="3">
        <v>94.127650111826313</v>
      </c>
      <c r="D43" s="3">
        <v>289.14079001786331</v>
      </c>
      <c r="E43" s="3">
        <v>40.174324314098982</v>
      </c>
      <c r="K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</row>
    <row r="44" spans="1:43">
      <c r="A44" s="93">
        <v>5</v>
      </c>
      <c r="B44" s="3">
        <v>853.52095564459114</v>
      </c>
      <c r="C44" s="3">
        <v>96.242970449162513</v>
      </c>
      <c r="D44" s="3">
        <v>369.94015254225286</v>
      </c>
      <c r="E44" s="3">
        <v>60.281974847837006</v>
      </c>
      <c r="K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</row>
    <row r="45" spans="1:43">
      <c r="A45" s="93">
        <v>6</v>
      </c>
      <c r="B45" s="3">
        <v>862.65752162185402</v>
      </c>
      <c r="C45" s="3">
        <v>64.961305301032183</v>
      </c>
      <c r="D45" s="3">
        <v>420.56564579584114</v>
      </c>
      <c r="E45" s="3">
        <v>48.106170018762732</v>
      </c>
      <c r="K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</row>
    <row r="46" spans="1:43">
      <c r="A46" s="93">
        <v>7</v>
      </c>
      <c r="B46" s="3">
        <v>867.8668540860923</v>
      </c>
      <c r="C46" s="3">
        <v>57.848859145254131</v>
      </c>
      <c r="D46" s="3">
        <v>432.78610656470181</v>
      </c>
      <c r="E46" s="3">
        <v>51.522636122814866</v>
      </c>
      <c r="K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</row>
    <row r="47" spans="1:43" s="1" customFormat="1" ht="15" customHeight="1">
      <c r="A47" s="1" t="s">
        <v>248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</row>
    <row r="48" spans="1:43">
      <c r="A48" s="109" t="s">
        <v>220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1"/>
    </row>
    <row r="49" spans="1:43">
      <c r="A49" s="106" t="s">
        <v>172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8"/>
      <c r="AG49" s="106" t="s">
        <v>209</v>
      </c>
      <c r="AH49" s="107"/>
      <c r="AI49" s="107"/>
      <c r="AJ49" s="107"/>
      <c r="AK49" s="107"/>
      <c r="AL49" s="107"/>
      <c r="AM49" s="107"/>
      <c r="AN49" s="107"/>
      <c r="AO49" s="107"/>
      <c r="AP49" s="107"/>
      <c r="AQ49" s="108"/>
    </row>
    <row r="50" spans="1:43">
      <c r="A50" s="58" t="s">
        <v>170</v>
      </c>
      <c r="B50" s="46" t="s">
        <v>210</v>
      </c>
      <c r="C50" s="49" t="s">
        <v>168</v>
      </c>
      <c r="D50" s="50" t="s">
        <v>167</v>
      </c>
      <c r="E50" s="46" t="s">
        <v>211</v>
      </c>
      <c r="F50" s="49" t="s">
        <v>168</v>
      </c>
      <c r="G50" s="50" t="s">
        <v>167</v>
      </c>
      <c r="H50" s="46" t="s">
        <v>212</v>
      </c>
      <c r="I50" s="49" t="s">
        <v>168</v>
      </c>
      <c r="J50" s="50" t="s">
        <v>167</v>
      </c>
      <c r="K50" s="46" t="s">
        <v>213</v>
      </c>
      <c r="L50" s="49" t="s">
        <v>168</v>
      </c>
      <c r="M50" s="50" t="s">
        <v>167</v>
      </c>
      <c r="N50" s="46" t="s">
        <v>214</v>
      </c>
      <c r="O50" s="49" t="s">
        <v>168</v>
      </c>
      <c r="P50" s="50" t="s">
        <v>167</v>
      </c>
      <c r="Q50" s="46" t="s">
        <v>215</v>
      </c>
      <c r="R50" s="49" t="s">
        <v>168</v>
      </c>
      <c r="S50" s="50" t="s">
        <v>167</v>
      </c>
      <c r="T50" s="46" t="s">
        <v>216</v>
      </c>
      <c r="U50" s="49" t="s">
        <v>168</v>
      </c>
      <c r="V50" s="50" t="s">
        <v>167</v>
      </c>
      <c r="W50" s="46" t="s">
        <v>217</v>
      </c>
      <c r="X50" s="49" t="s">
        <v>168</v>
      </c>
      <c r="Y50" s="50" t="s">
        <v>167</v>
      </c>
      <c r="Z50" s="46" t="s">
        <v>218</v>
      </c>
      <c r="AA50" s="49" t="s">
        <v>168</v>
      </c>
      <c r="AB50" s="50" t="s">
        <v>167</v>
      </c>
      <c r="AC50" s="46" t="s">
        <v>219</v>
      </c>
      <c r="AD50" s="49" t="s">
        <v>168</v>
      </c>
      <c r="AE50" s="50" t="s">
        <v>167</v>
      </c>
      <c r="AG50" s="58" t="s">
        <v>170</v>
      </c>
      <c r="AH50" s="46" t="s">
        <v>221</v>
      </c>
      <c r="AI50" s="49" t="s">
        <v>168</v>
      </c>
      <c r="AJ50" s="50" t="s">
        <v>167</v>
      </c>
      <c r="AK50" s="46" t="s">
        <v>222</v>
      </c>
      <c r="AL50" s="49" t="s">
        <v>168</v>
      </c>
      <c r="AM50" s="50" t="s">
        <v>167</v>
      </c>
      <c r="AN50" s="58" t="s">
        <v>170</v>
      </c>
      <c r="AO50" s="46" t="s">
        <v>223</v>
      </c>
      <c r="AP50" s="49" t="s">
        <v>168</v>
      </c>
      <c r="AQ50" s="50" t="s">
        <v>167</v>
      </c>
    </row>
    <row r="51" spans="1:43">
      <c r="A51" s="59">
        <v>0</v>
      </c>
      <c r="B51" s="47">
        <v>100</v>
      </c>
      <c r="C51" s="51">
        <v>0</v>
      </c>
      <c r="D51" s="52">
        <v>0</v>
      </c>
      <c r="E51" s="47">
        <v>100</v>
      </c>
      <c r="F51" s="51">
        <v>0</v>
      </c>
      <c r="G51" s="52">
        <v>0</v>
      </c>
      <c r="H51" s="47">
        <v>100</v>
      </c>
      <c r="I51" s="51">
        <v>0</v>
      </c>
      <c r="J51" s="52">
        <v>0</v>
      </c>
      <c r="K51" s="47">
        <v>100</v>
      </c>
      <c r="L51" s="51">
        <v>0</v>
      </c>
      <c r="M51" s="52">
        <v>0</v>
      </c>
      <c r="N51" s="47">
        <v>100</v>
      </c>
      <c r="O51" s="51">
        <v>0</v>
      </c>
      <c r="P51" s="52">
        <v>0</v>
      </c>
      <c r="Q51" s="47">
        <v>100</v>
      </c>
      <c r="R51" s="51">
        <v>0</v>
      </c>
      <c r="S51" s="52">
        <v>0</v>
      </c>
      <c r="T51" s="47">
        <v>100</v>
      </c>
      <c r="U51" s="51">
        <v>0</v>
      </c>
      <c r="V51" s="52">
        <v>0</v>
      </c>
      <c r="W51" s="47">
        <v>100</v>
      </c>
      <c r="X51" s="51">
        <v>0</v>
      </c>
      <c r="Y51" s="52">
        <v>0</v>
      </c>
      <c r="Z51" s="47">
        <v>100</v>
      </c>
      <c r="AA51" s="51">
        <v>0</v>
      </c>
      <c r="AB51" s="52">
        <v>0</v>
      </c>
      <c r="AC51" s="47">
        <v>100</v>
      </c>
      <c r="AD51" s="51">
        <v>0</v>
      </c>
      <c r="AE51" s="52">
        <v>0</v>
      </c>
      <c r="AG51" s="61">
        <v>0.01</v>
      </c>
      <c r="AH51" s="47">
        <v>2.52598817886976E-3</v>
      </c>
      <c r="AI51" s="51">
        <v>0</v>
      </c>
      <c r="AJ51" s="52">
        <v>0</v>
      </c>
      <c r="AK51" s="47">
        <v>1.6298076517552002E-3</v>
      </c>
      <c r="AL51" s="51">
        <v>0</v>
      </c>
      <c r="AM51" s="52">
        <v>0</v>
      </c>
      <c r="AN51" s="59">
        <v>0</v>
      </c>
      <c r="AO51" s="3">
        <v>100</v>
      </c>
      <c r="AP51" s="51">
        <v>0</v>
      </c>
      <c r="AQ51" s="52">
        <v>0</v>
      </c>
    </row>
    <row r="52" spans="1:43">
      <c r="A52" s="59">
        <v>1E-3</v>
      </c>
      <c r="B52" s="47">
        <v>99.981621595836899</v>
      </c>
      <c r="C52" s="51">
        <v>4.5494109468968702E-3</v>
      </c>
      <c r="D52" s="52">
        <v>2.3541157283313301E-3</v>
      </c>
      <c r="E52" s="47">
        <v>99.981483235743298</v>
      </c>
      <c r="F52" s="51">
        <v>4.6067751936718099E-3</v>
      </c>
      <c r="G52" s="52">
        <v>2.32668576479744E-3</v>
      </c>
      <c r="H52" s="47">
        <v>99.982229189690699</v>
      </c>
      <c r="I52" s="51">
        <v>4.3008258830745704E-3</v>
      </c>
      <c r="J52" s="52">
        <v>2.1014684776554699E-3</v>
      </c>
      <c r="K52" s="47">
        <v>99.981558163257205</v>
      </c>
      <c r="L52" s="51">
        <v>4.4948331551219996E-3</v>
      </c>
      <c r="M52" s="52">
        <v>2.4125909154459899E-3</v>
      </c>
      <c r="N52" s="47">
        <v>100.28954548902101</v>
      </c>
      <c r="O52" s="51">
        <v>1.9843586369194801E-3</v>
      </c>
      <c r="P52" s="52">
        <v>9.8016207825679701E-4</v>
      </c>
      <c r="Q52" s="47">
        <v>100.28954549850999</v>
      </c>
      <c r="R52" s="51">
        <v>1.9843463811231002E-3</v>
      </c>
      <c r="S52" s="52">
        <v>9.8015947376239908E-4</v>
      </c>
      <c r="T52" s="47">
        <v>99.982067167124796</v>
      </c>
      <c r="U52" s="51">
        <v>4.3092419380608201E-3</v>
      </c>
      <c r="V52" s="52">
        <v>2.1452656672638101E-3</v>
      </c>
      <c r="W52" s="47">
        <v>100.04381565802601</v>
      </c>
      <c r="X52" s="51">
        <v>8.1012731878438201E-5</v>
      </c>
      <c r="Y52" s="52">
        <v>1.16441768738262E-4</v>
      </c>
      <c r="Z52" s="47">
        <v>100.28953468996001</v>
      </c>
      <c r="AA52" s="51">
        <v>1.97526853664698E-3</v>
      </c>
      <c r="AB52" s="52">
        <v>9.8449672920608599E-4</v>
      </c>
      <c r="AC52" s="47">
        <v>100.04381325945599</v>
      </c>
      <c r="AD52" s="51">
        <v>4.3039817806955804E-3</v>
      </c>
      <c r="AE52" s="52">
        <v>2.1034657030627501E-3</v>
      </c>
      <c r="AG52" s="62">
        <v>0.02</v>
      </c>
      <c r="AH52" s="47">
        <v>1.1318729737204301E-2</v>
      </c>
      <c r="AI52" s="51">
        <v>2.2026540554166701E-4</v>
      </c>
      <c r="AJ52" s="52">
        <v>2.23282449450422E-4</v>
      </c>
      <c r="AK52" s="47">
        <v>6.4993464708068705E-3</v>
      </c>
      <c r="AL52" s="51">
        <v>1.65535087474203E-4</v>
      </c>
      <c r="AM52" s="52">
        <v>1.4169421057059001E-4</v>
      </c>
      <c r="AN52" s="59">
        <v>0.01</v>
      </c>
      <c r="AO52" s="47">
        <v>99.937185374213499</v>
      </c>
      <c r="AP52" s="51">
        <v>8.8710542397119098E-3</v>
      </c>
      <c r="AQ52" s="52">
        <v>5.6619645150024498E-3</v>
      </c>
    </row>
    <row r="53" spans="1:43">
      <c r="A53" s="59">
        <v>0.501</v>
      </c>
      <c r="B53" s="47">
        <v>91.326120880437202</v>
      </c>
      <c r="C53" s="51">
        <v>1.6811255613190299</v>
      </c>
      <c r="D53" s="52">
        <v>0.96922800843525203</v>
      </c>
      <c r="E53" s="47">
        <v>90.948062968350698</v>
      </c>
      <c r="F53" s="51">
        <v>1.8435061435765601</v>
      </c>
      <c r="G53" s="52">
        <v>1.1437231011789299</v>
      </c>
      <c r="H53" s="47">
        <v>92.066882997844402</v>
      </c>
      <c r="I53" s="51">
        <v>1.36608528275559</v>
      </c>
      <c r="J53" s="52">
        <v>0.72621551879726898</v>
      </c>
      <c r="K53" s="47">
        <v>91.266571471262608</v>
      </c>
      <c r="L53" s="51">
        <v>1.5203570745077799</v>
      </c>
      <c r="M53" s="52">
        <v>1.03867978223003</v>
      </c>
      <c r="N53" s="47">
        <v>101.65762618529</v>
      </c>
      <c r="O53" s="51">
        <v>1.4736034143360901</v>
      </c>
      <c r="P53" s="52">
        <v>0.77420011806415001</v>
      </c>
      <c r="Q53" s="47">
        <v>101.65768173276</v>
      </c>
      <c r="R53" s="51">
        <v>1.4736589135250699</v>
      </c>
      <c r="S53" s="52">
        <v>0.77408644605640997</v>
      </c>
      <c r="T53" s="47">
        <v>91.539560366263188</v>
      </c>
      <c r="U53" s="51">
        <v>1.67754054917155</v>
      </c>
      <c r="V53" s="52">
        <v>0.89609101407659397</v>
      </c>
      <c r="W53" s="47">
        <v>96.6802884014418</v>
      </c>
      <c r="X53" s="51">
        <v>0.30828030186078598</v>
      </c>
      <c r="Y53" s="52">
        <v>0.180732738397305</v>
      </c>
      <c r="Z53" s="47">
        <v>101.635546520834</v>
      </c>
      <c r="AA53" s="51">
        <v>1.51768411659685</v>
      </c>
      <c r="AB53" s="52">
        <v>0.77889463298646</v>
      </c>
      <c r="AC53" s="47">
        <v>96.678373176365795</v>
      </c>
      <c r="AD53" s="51">
        <v>1.37234575317235</v>
      </c>
      <c r="AE53" s="52">
        <v>0.72140482732979705</v>
      </c>
      <c r="AG53" s="62">
        <v>0.03</v>
      </c>
      <c r="AH53" s="47">
        <v>2.7666700453542702E-2</v>
      </c>
      <c r="AI53" s="51">
        <v>8.7901134781070002E-4</v>
      </c>
      <c r="AJ53" s="52">
        <v>8.8517892580378902E-4</v>
      </c>
      <c r="AK53" s="47">
        <v>1.45799847372294E-2</v>
      </c>
      <c r="AL53" s="51">
        <v>6.6302753100015905E-4</v>
      </c>
      <c r="AM53" s="52">
        <v>5.6118375426336101E-4</v>
      </c>
      <c r="AN53" s="59">
        <v>0.02</v>
      </c>
      <c r="AO53" s="47">
        <v>99.310651149339407</v>
      </c>
      <c r="AP53" s="51">
        <v>9.6245065272193606E-2</v>
      </c>
      <c r="AQ53" s="52">
        <v>6.2193239106622701E-2</v>
      </c>
    </row>
    <row r="54" spans="1:43">
      <c r="A54" s="59">
        <v>1.0009999999999999</v>
      </c>
      <c r="B54" s="47">
        <v>84.021218985053906</v>
      </c>
      <c r="C54" s="51">
        <v>1.62209491500041</v>
      </c>
      <c r="D54" s="52">
        <v>1.57301164866736</v>
      </c>
      <c r="E54" s="47">
        <v>83.3222607696122</v>
      </c>
      <c r="F54" s="51">
        <v>2.3313900766060498</v>
      </c>
      <c r="G54" s="52">
        <v>1.68601960300266</v>
      </c>
      <c r="H54" s="47">
        <v>86.038463662860593</v>
      </c>
      <c r="I54" s="51">
        <v>1.46296653292537</v>
      </c>
      <c r="J54" s="52">
        <v>0.97217498879879105</v>
      </c>
      <c r="K54" s="47">
        <v>83.809714706847402</v>
      </c>
      <c r="L54" s="51">
        <v>1.9090640855499501</v>
      </c>
      <c r="M54" s="52">
        <v>1.6865129760386199</v>
      </c>
      <c r="N54" s="47">
        <v>94.940831410283195</v>
      </c>
      <c r="O54" s="51">
        <v>1.9049291336723999</v>
      </c>
      <c r="P54" s="52">
        <v>1.0527039314556501</v>
      </c>
      <c r="Q54" s="47">
        <v>94.940840771804503</v>
      </c>
      <c r="R54" s="51">
        <v>1.90485348250572</v>
      </c>
      <c r="S54" s="52">
        <v>1.05255442955302</v>
      </c>
      <c r="T54" s="47">
        <v>83.8544639438894</v>
      </c>
      <c r="U54" s="51">
        <v>2.3395263969505402</v>
      </c>
      <c r="V54" s="52">
        <v>1.3711062045934601</v>
      </c>
      <c r="W54" s="47">
        <v>91.887378571907803</v>
      </c>
      <c r="X54" s="51">
        <v>0.119444763844889</v>
      </c>
      <c r="Y54" s="52">
        <v>0.146526241593115</v>
      </c>
      <c r="Z54" s="47">
        <v>94.842773547852005</v>
      </c>
      <c r="AA54" s="51">
        <v>1.94994013534542</v>
      </c>
      <c r="AB54" s="52">
        <v>1.09975718342527</v>
      </c>
      <c r="AC54" s="47">
        <v>91.886113915854395</v>
      </c>
      <c r="AD54" s="51">
        <v>1.73505189678215</v>
      </c>
      <c r="AE54" s="52">
        <v>0.96027885230857202</v>
      </c>
      <c r="AG54" s="62">
        <v>0.04</v>
      </c>
      <c r="AH54" s="47">
        <v>5.2645357589566198E-2</v>
      </c>
      <c r="AI54" s="51">
        <v>1.9742349197891199E-3</v>
      </c>
      <c r="AJ54" s="52">
        <v>1.97380132835232E-3</v>
      </c>
      <c r="AK54" s="47">
        <v>2.5836207212022202E-2</v>
      </c>
      <c r="AL54" s="51">
        <v>1.48948414266208E-3</v>
      </c>
      <c r="AM54" s="52">
        <v>1.2507678237333401E-3</v>
      </c>
      <c r="AN54" s="59">
        <v>0.03</v>
      </c>
      <c r="AO54" s="47">
        <v>98.688240387378002</v>
      </c>
      <c r="AP54" s="51">
        <v>0.181602567928529</v>
      </c>
      <c r="AQ54" s="52">
        <v>0.11837128476943599</v>
      </c>
    </row>
    <row r="55" spans="1:43">
      <c r="A55" s="59">
        <v>1.5009999999999999</v>
      </c>
      <c r="B55" s="47">
        <v>77.782674708998599</v>
      </c>
      <c r="C55" s="51">
        <v>2.0477071933797801</v>
      </c>
      <c r="D55" s="52">
        <v>2.12647544279457</v>
      </c>
      <c r="E55" s="47">
        <v>76.811828970350803</v>
      </c>
      <c r="F55" s="51">
        <v>2.9941621212220699</v>
      </c>
      <c r="G55" s="52">
        <v>2.2031992968008498</v>
      </c>
      <c r="H55" s="47">
        <v>81.530479487330496</v>
      </c>
      <c r="I55" s="51">
        <v>1.1017254243294601</v>
      </c>
      <c r="J55" s="52">
        <v>0.87805416362556299</v>
      </c>
      <c r="K55" s="47">
        <v>77.327594480186505</v>
      </c>
      <c r="L55" s="51">
        <v>2.79802596649172</v>
      </c>
      <c r="M55" s="52">
        <v>2.49531605489191</v>
      </c>
      <c r="N55" s="47">
        <v>89.771099336937297</v>
      </c>
      <c r="O55" s="51">
        <v>1.56207356427536</v>
      </c>
      <c r="P55" s="52">
        <v>1.00955901755024</v>
      </c>
      <c r="Q55" s="47">
        <v>89.771238841887296</v>
      </c>
      <c r="R55" s="51">
        <v>1.5611719281724099</v>
      </c>
      <c r="S55" s="52">
        <v>1.0091810169887401</v>
      </c>
      <c r="T55" s="47">
        <v>76.708195484441504</v>
      </c>
      <c r="U55" s="51">
        <v>3.12914306077211</v>
      </c>
      <c r="V55" s="52">
        <v>1.7220575043334201</v>
      </c>
      <c r="W55" s="47">
        <v>88.057482321506797</v>
      </c>
      <c r="X55" s="51">
        <v>4.78993496740521E-2</v>
      </c>
      <c r="Y55" s="52">
        <v>0.113044623741188</v>
      </c>
      <c r="Z55" s="47">
        <v>89.473440391155208</v>
      </c>
      <c r="AA55" s="51">
        <v>1.9153401517727699</v>
      </c>
      <c r="AB55" s="52">
        <v>1.1662554523338999</v>
      </c>
      <c r="AC55" s="47">
        <v>88.053786131885403</v>
      </c>
      <c r="AD55" s="51">
        <v>1.41848157326941</v>
      </c>
      <c r="AE55" s="52">
        <v>0.91242392118137094</v>
      </c>
      <c r="AG55" s="62">
        <v>0.05</v>
      </c>
      <c r="AH55" s="47">
        <v>8.8937907334502297E-2</v>
      </c>
      <c r="AI55" s="51">
        <v>3.5456860145912602E-3</v>
      </c>
      <c r="AJ55" s="52">
        <v>3.4355061124738502E-3</v>
      </c>
      <c r="AK55" s="47">
        <v>4.0233715134285898E-2</v>
      </c>
      <c r="AL55" s="51">
        <v>2.63612538595009E-3</v>
      </c>
      <c r="AM55" s="52">
        <v>2.2095706685015099E-3</v>
      </c>
      <c r="AN55" s="59">
        <v>0.04</v>
      </c>
      <c r="AO55" s="47">
        <v>98.069918807740493</v>
      </c>
      <c r="AP55" s="51">
        <v>0.266303124155087</v>
      </c>
      <c r="AQ55" s="52">
        <v>0.17419806291175699</v>
      </c>
    </row>
    <row r="56" spans="1:43">
      <c r="A56" s="59">
        <v>2.0009999999999999</v>
      </c>
      <c r="B56" s="47">
        <v>72.397696249601992</v>
      </c>
      <c r="C56" s="51">
        <v>2.1537673204385301</v>
      </c>
      <c r="D56" s="52">
        <v>2.6104217209692702</v>
      </c>
      <c r="E56" s="47">
        <v>71.403297757255999</v>
      </c>
      <c r="F56" s="51">
        <v>4.3867559383500101</v>
      </c>
      <c r="G56" s="52">
        <v>2.6422247770171201</v>
      </c>
      <c r="H56" s="47">
        <v>78.054959166377401</v>
      </c>
      <c r="I56" s="51">
        <v>0.73327814172507999</v>
      </c>
      <c r="J56" s="52">
        <v>0.639943556872824</v>
      </c>
      <c r="K56" s="47">
        <v>71.538096598613691</v>
      </c>
      <c r="L56" s="51">
        <v>3.5111714591209902</v>
      </c>
      <c r="M56" s="52">
        <v>3.1611066544804798</v>
      </c>
      <c r="N56" s="47">
        <v>85.761765698810905</v>
      </c>
      <c r="O56" s="51">
        <v>1.2641487827508</v>
      </c>
      <c r="P56" s="52">
        <v>0.78463421995763605</v>
      </c>
      <c r="Q56" s="47">
        <v>85.762414190559298</v>
      </c>
      <c r="R56" s="51">
        <v>1.2620015512240601</v>
      </c>
      <c r="S56" s="52">
        <v>0.78347678906593998</v>
      </c>
      <c r="T56" s="47">
        <v>70.064723380421</v>
      </c>
      <c r="U56" s="51">
        <v>3.81897644758046</v>
      </c>
      <c r="V56" s="52">
        <v>2.6247380330660901</v>
      </c>
      <c r="W56" s="47">
        <v>84.920298357988898</v>
      </c>
      <c r="X56" s="51">
        <v>0.249055996484149</v>
      </c>
      <c r="Y56" s="52">
        <v>0.38131830510197401</v>
      </c>
      <c r="Z56" s="47">
        <v>85.173705362814999</v>
      </c>
      <c r="AA56" s="51">
        <v>1.5040108743945699</v>
      </c>
      <c r="AB56" s="52">
        <v>1.1121974532605301</v>
      </c>
      <c r="AC56" s="47">
        <v>84.910482360118095</v>
      </c>
      <c r="AD56" s="51">
        <v>1.1397697199357499</v>
      </c>
      <c r="AE56" s="52">
        <v>0.70564153640947402</v>
      </c>
      <c r="AG56" s="62">
        <v>0.06</v>
      </c>
      <c r="AH56" s="47">
        <v>0.136663645525856</v>
      </c>
      <c r="AI56" s="51">
        <v>5.5006583408119102E-3</v>
      </c>
      <c r="AJ56" s="52">
        <v>5.3265894949441296E-3</v>
      </c>
      <c r="AK56" s="47">
        <v>5.7737896817753501E-2</v>
      </c>
      <c r="AL56" s="51">
        <v>4.09623537724812E-3</v>
      </c>
      <c r="AM56" s="52">
        <v>3.43581347965294E-3</v>
      </c>
      <c r="AN56" s="59">
        <v>0.05</v>
      </c>
      <c r="AO56" s="47">
        <v>97.4556530138412</v>
      </c>
      <c r="AP56" s="51">
        <v>0.34986996081107802</v>
      </c>
      <c r="AQ56" s="52">
        <v>0.229674644661992</v>
      </c>
    </row>
    <row r="57" spans="1:43">
      <c r="A57" s="59">
        <v>2.5009999999999999</v>
      </c>
      <c r="B57" s="47">
        <v>68.093765581623202</v>
      </c>
      <c r="C57" s="51">
        <v>2.90437342850747</v>
      </c>
      <c r="D57" s="52">
        <v>2.5382761878078202</v>
      </c>
      <c r="E57" s="47">
        <v>66.493242198064195</v>
      </c>
      <c r="F57" s="51">
        <v>5.8117796524530503</v>
      </c>
      <c r="G57" s="52">
        <v>2.8281400356833499</v>
      </c>
      <c r="H57" s="47">
        <v>75.445151894525196</v>
      </c>
      <c r="I57" s="51">
        <v>0.66455710206753105</v>
      </c>
      <c r="J57" s="52">
        <v>0.332831604620276</v>
      </c>
      <c r="K57" s="47">
        <v>66.505436289024502</v>
      </c>
      <c r="L57" s="51">
        <v>4.3399389589816497</v>
      </c>
      <c r="M57" s="52">
        <v>3.31927193998541</v>
      </c>
      <c r="N57" s="47">
        <v>82.618761669907599</v>
      </c>
      <c r="O57" s="51">
        <v>0.90078723464249699</v>
      </c>
      <c r="P57" s="52">
        <v>0.47783304802611098</v>
      </c>
      <c r="Q57" s="47">
        <v>82.619574397773903</v>
      </c>
      <c r="R57" s="51">
        <v>0.895953079701717</v>
      </c>
      <c r="S57" s="52">
        <v>0.47236971902000502</v>
      </c>
      <c r="T57" s="47">
        <v>63.726910594093702</v>
      </c>
      <c r="U57" s="51">
        <v>4.4633915266581896</v>
      </c>
      <c r="V57" s="52">
        <v>3.4555850227082598</v>
      </c>
      <c r="W57" s="47">
        <v>82.387266133868394</v>
      </c>
      <c r="X57" s="51">
        <v>0.51981035788914998</v>
      </c>
      <c r="Y57" s="52">
        <v>0.65438445528824796</v>
      </c>
      <c r="Z57" s="47">
        <v>81.734863963654306</v>
      </c>
      <c r="AA57" s="51">
        <v>1.2882983325616999</v>
      </c>
      <c r="AB57" s="52">
        <v>0.99751521821557199</v>
      </c>
      <c r="AC57" s="47">
        <v>82.387752116131296</v>
      </c>
      <c r="AD57" s="51">
        <v>0.81044613942085098</v>
      </c>
      <c r="AE57" s="52">
        <v>0.42625727653495799</v>
      </c>
      <c r="AG57" s="62">
        <v>7.0000000000000007E-2</v>
      </c>
      <c r="AH57" s="47">
        <v>0.19295279144284999</v>
      </c>
      <c r="AI57" s="51">
        <v>7.8541514706999497E-3</v>
      </c>
      <c r="AJ57" s="52">
        <v>7.6119370029533598E-3</v>
      </c>
      <c r="AK57" s="47">
        <v>7.8318570807406299E-2</v>
      </c>
      <c r="AL57" s="51">
        <v>5.86171187399723E-3</v>
      </c>
      <c r="AM57" s="52">
        <v>4.9263261297105999E-3</v>
      </c>
      <c r="AN57" s="59">
        <v>0.06</v>
      </c>
      <c r="AO57" s="47">
        <v>96.845410535553995</v>
      </c>
      <c r="AP57" s="51">
        <v>0.43234558496972902</v>
      </c>
      <c r="AQ57" s="52">
        <v>0.284801448483818</v>
      </c>
    </row>
    <row r="58" spans="1:43">
      <c r="A58" s="59">
        <v>3.0009999999999999</v>
      </c>
      <c r="B58" s="47">
        <v>64.282606172109496</v>
      </c>
      <c r="C58" s="51">
        <v>3.9190484792797302</v>
      </c>
      <c r="D58" s="52">
        <v>2.8441425820533701</v>
      </c>
      <c r="E58" s="47">
        <v>62.419284854595105</v>
      </c>
      <c r="F58" s="51">
        <v>7.4522739307244299</v>
      </c>
      <c r="G58" s="52">
        <v>3.1647269941713501</v>
      </c>
      <c r="H58" s="47">
        <v>73.068164315786603</v>
      </c>
      <c r="I58" s="51">
        <v>0.29980000507461302</v>
      </c>
      <c r="J58" s="52">
        <v>0.47243358279784903</v>
      </c>
      <c r="K58" s="47">
        <v>61.800320955723897</v>
      </c>
      <c r="L58" s="51">
        <v>4.9825010668378003</v>
      </c>
      <c r="M58" s="52">
        <v>4.1888387550590904</v>
      </c>
      <c r="N58" s="47">
        <v>80.064030818319893</v>
      </c>
      <c r="O58" s="51">
        <v>0.43380438044717801</v>
      </c>
      <c r="P58" s="52">
        <v>0.20075174917570901</v>
      </c>
      <c r="Q58" s="47">
        <v>80.075232128344794</v>
      </c>
      <c r="R58" s="51">
        <v>0.44259999390039401</v>
      </c>
      <c r="S58" s="52">
        <v>0.19687666691987599</v>
      </c>
      <c r="T58" s="47">
        <v>57.782695153156702</v>
      </c>
      <c r="U58" s="51">
        <v>5.3217553900686401</v>
      </c>
      <c r="V58" s="52">
        <v>4.4042715595596604</v>
      </c>
      <c r="W58" s="47">
        <v>80.2780319364077</v>
      </c>
      <c r="X58" s="51">
        <v>0.78340213218564003</v>
      </c>
      <c r="Y58" s="52">
        <v>0.92079375905854699</v>
      </c>
      <c r="Z58" s="47">
        <v>78.893997457938696</v>
      </c>
      <c r="AA58" s="51">
        <v>1.42728913927858</v>
      </c>
      <c r="AB58" s="52">
        <v>0.74032171962647997</v>
      </c>
      <c r="AC58" s="47">
        <v>80.251719887582595</v>
      </c>
      <c r="AD58" s="51">
        <v>0.38158758883419802</v>
      </c>
      <c r="AE58" s="52">
        <v>0.18114825852197899</v>
      </c>
      <c r="AG58" s="62">
        <v>0.08</v>
      </c>
      <c r="AH58" s="47">
        <v>0.26590303559940898</v>
      </c>
      <c r="AI58" s="51">
        <v>1.0599208114294999E-2</v>
      </c>
      <c r="AJ58" s="52">
        <v>1.0282644505001499E-2</v>
      </c>
      <c r="AK58" s="47">
        <v>0.101943711834502</v>
      </c>
      <c r="AL58" s="51">
        <v>7.9287411484193892E-3</v>
      </c>
      <c r="AM58" s="52">
        <v>6.6747539047562398E-3</v>
      </c>
      <c r="AN58" s="59">
        <v>7.0000000000000007E-2</v>
      </c>
      <c r="AO58" s="47">
        <v>96.239159808773394</v>
      </c>
      <c r="AP58" s="51">
        <v>0.51380234048213902</v>
      </c>
      <c r="AQ58" s="52">
        <v>0.33957880234214399</v>
      </c>
    </row>
    <row r="59" spans="1:43">
      <c r="A59" s="59">
        <v>3.5009999999999999</v>
      </c>
      <c r="B59" s="47">
        <v>60.670405917088601</v>
      </c>
      <c r="C59" s="51">
        <v>3.9714381601259698</v>
      </c>
      <c r="D59" s="52">
        <v>3.2429962583675702</v>
      </c>
      <c r="E59" s="47">
        <v>58.830387494918298</v>
      </c>
      <c r="F59" s="51">
        <v>9.6105891656210698</v>
      </c>
      <c r="G59" s="52">
        <v>3.7657841660223998</v>
      </c>
      <c r="H59" s="47">
        <v>71.235275843467804</v>
      </c>
      <c r="I59" s="51">
        <v>0.45960417878100301</v>
      </c>
      <c r="J59" s="52">
        <v>0.63539639955874105</v>
      </c>
      <c r="K59" s="47">
        <v>57.287170550324099</v>
      </c>
      <c r="L59" s="51">
        <v>5.2724917127952899</v>
      </c>
      <c r="M59" s="52">
        <v>5.4436015952158101</v>
      </c>
      <c r="N59" s="47">
        <v>77.860195783383404</v>
      </c>
      <c r="O59" s="51">
        <v>0.167123113084688</v>
      </c>
      <c r="P59" s="52">
        <v>0.140152265174431</v>
      </c>
      <c r="Q59" s="47">
        <v>77.86796755688809</v>
      </c>
      <c r="R59" s="51">
        <v>0.16782979948176699</v>
      </c>
      <c r="S59" s="52">
        <v>0.13207144355900099</v>
      </c>
      <c r="T59" s="47">
        <v>52.527808871230597</v>
      </c>
      <c r="U59" s="51">
        <v>6.9901281707898502</v>
      </c>
      <c r="V59" s="52">
        <v>5.2807343923612002</v>
      </c>
      <c r="W59" s="47">
        <v>78.497588033075502</v>
      </c>
      <c r="X59" s="51">
        <v>0.97287726598884705</v>
      </c>
      <c r="Y59" s="52">
        <v>1.1708475885766201</v>
      </c>
      <c r="Z59" s="47">
        <v>76.493505782753004</v>
      </c>
      <c r="AA59" s="51">
        <v>1.5814833420064001</v>
      </c>
      <c r="AB59" s="52">
        <v>0.56662502485861399</v>
      </c>
      <c r="AC59" s="47">
        <v>78.448092942431899</v>
      </c>
      <c r="AD59" s="51">
        <v>0.14552602678968901</v>
      </c>
      <c r="AE59" s="52">
        <v>0.133730504469076</v>
      </c>
      <c r="AG59" s="62">
        <v>0.09</v>
      </c>
      <c r="AH59" s="47">
        <v>0.35031056904791702</v>
      </c>
      <c r="AI59" s="51">
        <v>1.3747073782181001E-2</v>
      </c>
      <c r="AJ59" s="52">
        <v>1.3315539189098301E-2</v>
      </c>
      <c r="AK59" s="47">
        <v>0.12858154921689099</v>
      </c>
      <c r="AL59" s="51">
        <v>1.02819729855614E-2</v>
      </c>
      <c r="AM59" s="52">
        <v>8.6782148088319008E-3</v>
      </c>
      <c r="AN59" s="59">
        <v>0.08</v>
      </c>
      <c r="AO59" s="47">
        <v>95.636870111459999</v>
      </c>
      <c r="AP59" s="51">
        <v>0.59417514648161296</v>
      </c>
      <c r="AQ59" s="52">
        <v>0.39400691514559499</v>
      </c>
    </row>
    <row r="60" spans="1:43">
      <c r="A60" s="59">
        <v>4.0010000000000003</v>
      </c>
      <c r="B60" s="47">
        <v>57.5436313263342</v>
      </c>
      <c r="C60" s="51">
        <v>4.7115768411283101</v>
      </c>
      <c r="D60" s="52">
        <v>3.79271302829404</v>
      </c>
      <c r="E60" s="47">
        <v>55.186118396440996</v>
      </c>
      <c r="F60" s="51">
        <v>9.1136648636801603</v>
      </c>
      <c r="G60" s="52">
        <v>4.9018099463588598</v>
      </c>
      <c r="H60" s="47">
        <v>69.876644950409101</v>
      </c>
      <c r="I60" s="51">
        <v>0.84641138323855503</v>
      </c>
      <c r="J60" s="52">
        <v>0.94941565432861097</v>
      </c>
      <c r="K60" s="47">
        <v>53.751055739600794</v>
      </c>
      <c r="L60" s="51">
        <v>6.1778697177458897</v>
      </c>
      <c r="M60" s="52">
        <v>5.8324700493523203</v>
      </c>
      <c r="N60" s="47">
        <v>75.950160455099805</v>
      </c>
      <c r="O60" s="51">
        <v>0.360319711609147</v>
      </c>
      <c r="P60" s="52">
        <v>0.37393797820465302</v>
      </c>
      <c r="Q60" s="47">
        <v>75.951010557498904</v>
      </c>
      <c r="R60" s="51">
        <v>0.35981944403202798</v>
      </c>
      <c r="S60" s="52">
        <v>0.39455865356368103</v>
      </c>
      <c r="T60" s="47">
        <v>47.3879040009436</v>
      </c>
      <c r="U60" s="51">
        <v>8.0528107085947997</v>
      </c>
      <c r="V60" s="52">
        <v>6.28745292158123</v>
      </c>
      <c r="W60" s="47">
        <v>76.891803135841997</v>
      </c>
      <c r="X60" s="51">
        <v>1.0618913109657699</v>
      </c>
      <c r="Y60" s="52">
        <v>1.4604886755447</v>
      </c>
      <c r="Z60" s="47">
        <v>74.300318401401697</v>
      </c>
      <c r="AA60" s="51">
        <v>1.49423888884472</v>
      </c>
      <c r="AB60" s="52">
        <v>0.47063731347489801</v>
      </c>
      <c r="AC60" s="47">
        <v>76.847505832909007</v>
      </c>
      <c r="AD60" s="51">
        <v>0.33367516906369599</v>
      </c>
      <c r="AE60" s="52">
        <v>0.35402303572289501</v>
      </c>
      <c r="AG60" s="62">
        <v>0.1</v>
      </c>
      <c r="AH60" s="47">
        <v>0.45093866088107099</v>
      </c>
      <c r="AI60" s="51">
        <v>1.7326426318767098E-2</v>
      </c>
      <c r="AJ60" s="52">
        <v>1.6709007455637501E-2</v>
      </c>
      <c r="AK60" s="47">
        <v>0.15820055742136102</v>
      </c>
      <c r="AL60" s="51">
        <v>1.28945545442505E-2</v>
      </c>
      <c r="AM60" s="52">
        <v>1.09329804332636E-2</v>
      </c>
      <c r="AN60" s="59">
        <v>0.09</v>
      </c>
      <c r="AO60" s="47">
        <v>95.038511492559095</v>
      </c>
      <c r="AP60" s="51">
        <v>0.673470046487612</v>
      </c>
      <c r="AQ60" s="52">
        <v>0.44801409059842501</v>
      </c>
    </row>
    <row r="61" spans="1:43">
      <c r="A61" s="59">
        <v>4.5010000000000003</v>
      </c>
      <c r="B61" s="47">
        <v>54.343694805921906</v>
      </c>
      <c r="C61" s="51">
        <v>4.4791439237761503</v>
      </c>
      <c r="D61" s="52">
        <v>4.8443132761705199</v>
      </c>
      <c r="E61" s="47">
        <v>52.130780531595398</v>
      </c>
      <c r="F61" s="51">
        <v>9.7008371422886004</v>
      </c>
      <c r="G61" s="52">
        <v>5.6302134695308501</v>
      </c>
      <c r="H61" s="47">
        <v>68.757990020034896</v>
      </c>
      <c r="I61" s="51">
        <v>1.1831242748333</v>
      </c>
      <c r="J61" s="52">
        <v>1.1702097357277299</v>
      </c>
      <c r="K61" s="47">
        <v>50.418250894618502</v>
      </c>
      <c r="L61" s="51">
        <v>7.1985027898113403</v>
      </c>
      <c r="M61" s="52">
        <v>6.1016274328962004</v>
      </c>
      <c r="N61" s="47">
        <v>74.324614211589505</v>
      </c>
      <c r="O61" s="51">
        <v>0.59762433369975299</v>
      </c>
      <c r="P61" s="52">
        <v>0.60924590832334202</v>
      </c>
      <c r="Q61" s="47">
        <v>74.3359215011495</v>
      </c>
      <c r="R61" s="51">
        <v>0.60826312144796102</v>
      </c>
      <c r="S61" s="52">
        <v>0.59973019486210299</v>
      </c>
      <c r="T61" s="47">
        <v>42.484830942719697</v>
      </c>
      <c r="U61" s="51">
        <v>8.7736460137654699</v>
      </c>
      <c r="V61" s="52">
        <v>7.3845758763534297</v>
      </c>
      <c r="W61" s="47">
        <v>75.552059392263203</v>
      </c>
      <c r="X61" s="51">
        <v>1.20977705656905</v>
      </c>
      <c r="Y61" s="52">
        <v>1.4640327277052401</v>
      </c>
      <c r="Z61" s="47">
        <v>72.254285519543799</v>
      </c>
      <c r="AA61" s="51">
        <v>1.65119290087348</v>
      </c>
      <c r="AB61" s="52">
        <v>0.62817955129558201</v>
      </c>
      <c r="AC61" s="47">
        <v>75.504737595791312</v>
      </c>
      <c r="AD61" s="51">
        <v>0.54646236761022304</v>
      </c>
      <c r="AE61" s="52">
        <v>0.56798699674183195</v>
      </c>
      <c r="AG61" s="62">
        <v>0.11</v>
      </c>
      <c r="AH61" s="47">
        <v>0.56459846357064503</v>
      </c>
      <c r="AI61" s="51">
        <v>2.1321822317893199E-2</v>
      </c>
      <c r="AJ61" s="52">
        <v>2.1701019405629299E-2</v>
      </c>
      <c r="AK61" s="47">
        <v>0.19076944859768599</v>
      </c>
      <c r="AL61" s="51">
        <v>1.57947913729172E-2</v>
      </c>
      <c r="AM61" s="52">
        <v>1.3435327357083599E-2</v>
      </c>
      <c r="AN61" s="59">
        <v>0.1</v>
      </c>
      <c r="AO61" s="47">
        <v>94.444054694822398</v>
      </c>
      <c r="AP61" s="51">
        <v>0.75169413736608803</v>
      </c>
      <c r="AQ61" s="52">
        <v>0.50115082386963405</v>
      </c>
    </row>
    <row r="62" spans="1:43">
      <c r="A62" s="59">
        <v>5.0010000000000003</v>
      </c>
      <c r="B62" s="47">
        <v>51.834817168153599</v>
      </c>
      <c r="C62" s="51">
        <v>5.0292257613691103</v>
      </c>
      <c r="D62" s="52">
        <v>5.0382750111380901</v>
      </c>
      <c r="E62" s="47">
        <v>49.234906727869699</v>
      </c>
      <c r="F62" s="51">
        <v>10.131126288169799</v>
      </c>
      <c r="G62" s="52">
        <v>6.6556080799091699</v>
      </c>
      <c r="H62" s="47">
        <v>67.725442984607398</v>
      </c>
      <c r="I62" s="51">
        <v>1.4182392548065701</v>
      </c>
      <c r="J62" s="52">
        <v>1.4549609579464899</v>
      </c>
      <c r="K62" s="47">
        <v>47.2434230485174</v>
      </c>
      <c r="L62" s="51">
        <v>8.2500734083541207</v>
      </c>
      <c r="M62" s="52">
        <v>6.4325435830061899</v>
      </c>
      <c r="N62" s="47">
        <v>72.908870184700007</v>
      </c>
      <c r="O62" s="51">
        <v>0.77774152915894901</v>
      </c>
      <c r="P62" s="52">
        <v>0.77662613832457705</v>
      </c>
      <c r="Q62" s="47">
        <v>72.920013200667398</v>
      </c>
      <c r="R62" s="51">
        <v>0.77924650399497897</v>
      </c>
      <c r="S62" s="52">
        <v>0.78111267591975997</v>
      </c>
      <c r="T62" s="47">
        <v>38.673983758774796</v>
      </c>
      <c r="U62" s="51">
        <v>10.047358690195599</v>
      </c>
      <c r="V62" s="52">
        <v>7.7732543900283302</v>
      </c>
      <c r="W62" s="47">
        <v>74.365087615274291</v>
      </c>
      <c r="X62" s="51">
        <v>1.3222527997095701</v>
      </c>
      <c r="Y62" s="52">
        <v>1.53937449241288</v>
      </c>
      <c r="Z62" s="47">
        <v>70.421254667548709</v>
      </c>
      <c r="AA62" s="51">
        <v>1.7145236373235</v>
      </c>
      <c r="AB62" s="52">
        <v>0.77081085657180204</v>
      </c>
      <c r="AC62" s="47">
        <v>74.240623036609492</v>
      </c>
      <c r="AD62" s="51">
        <v>0.72148464508130505</v>
      </c>
      <c r="AE62" s="52">
        <v>0.71649088263355798</v>
      </c>
      <c r="AG62" s="62">
        <v>0.12</v>
      </c>
      <c r="AH62" s="47">
        <v>0.69100978828784498</v>
      </c>
      <c r="AI62" s="51">
        <v>2.5682289826642099E-2</v>
      </c>
      <c r="AJ62" s="52">
        <v>2.6083565801367999E-2</v>
      </c>
      <c r="AK62" s="47">
        <v>0.22625716667004503</v>
      </c>
      <c r="AL62" s="51">
        <v>1.8927911207888001E-2</v>
      </c>
      <c r="AM62" s="52">
        <v>1.61815391731676E-2</v>
      </c>
      <c r="AN62" s="59">
        <v>0.11</v>
      </c>
      <c r="AO62" s="47">
        <v>93.853471083775091</v>
      </c>
      <c r="AP62" s="51">
        <v>0.82885530147047703</v>
      </c>
      <c r="AQ62" s="52">
        <v>0.55381473911949597</v>
      </c>
    </row>
    <row r="63" spans="1:43">
      <c r="A63" s="59">
        <v>5.5010000000000003</v>
      </c>
      <c r="B63" s="47">
        <v>49.734133364729402</v>
      </c>
      <c r="C63" s="51">
        <v>5.7739400165386501</v>
      </c>
      <c r="D63" s="52">
        <v>5.1391181177586898</v>
      </c>
      <c r="E63" s="47">
        <v>46.920311970121098</v>
      </c>
      <c r="F63" s="51">
        <v>10.991726974067101</v>
      </c>
      <c r="G63" s="52">
        <v>7.3838642051385897</v>
      </c>
      <c r="H63" s="47">
        <v>66.888191755772098</v>
      </c>
      <c r="I63" s="51">
        <v>1.61748399724466</v>
      </c>
      <c r="J63" s="52">
        <v>1.7154938594578599</v>
      </c>
      <c r="K63" s="47">
        <v>44.016930791257096</v>
      </c>
      <c r="L63" s="51">
        <v>8.6074908087333295</v>
      </c>
      <c r="M63" s="52">
        <v>6.9220504277775401</v>
      </c>
      <c r="N63" s="47">
        <v>71.660101682072892</v>
      </c>
      <c r="O63" s="51">
        <v>0.937743666884572</v>
      </c>
      <c r="P63" s="52">
        <v>0.91619335262648205</v>
      </c>
      <c r="Q63" s="47">
        <v>71.675787348770896</v>
      </c>
      <c r="R63" s="51">
        <v>0.95596955083069302</v>
      </c>
      <c r="S63" s="52">
        <v>0.94022954137568104</v>
      </c>
      <c r="T63" s="47">
        <v>34.8478220428483</v>
      </c>
      <c r="U63" s="51">
        <v>10.723508059254501</v>
      </c>
      <c r="V63" s="52">
        <v>8.7568113210036795</v>
      </c>
      <c r="W63" s="47">
        <v>73.260173101180698</v>
      </c>
      <c r="X63" s="51">
        <v>1.31772378829963</v>
      </c>
      <c r="Y63" s="52">
        <v>1.52407892982463</v>
      </c>
      <c r="Z63" s="47">
        <v>68.760471479047709</v>
      </c>
      <c r="AA63" s="51">
        <v>1.9017043547727699</v>
      </c>
      <c r="AB63" s="52">
        <v>0.88467727509793403</v>
      </c>
      <c r="AC63" s="47">
        <v>73.216593095360906</v>
      </c>
      <c r="AD63" s="51">
        <v>0.86049994693652199</v>
      </c>
      <c r="AE63" s="52">
        <v>0.84501749043783803</v>
      </c>
      <c r="AG63" s="62">
        <v>0.13</v>
      </c>
      <c r="AH63" s="47">
        <v>0.83242336802268491</v>
      </c>
      <c r="AI63" s="51">
        <v>3.0422948683480101E-2</v>
      </c>
      <c r="AJ63" s="52">
        <v>3.0836245724485501E-2</v>
      </c>
      <c r="AK63" s="47">
        <v>0.26463288170803001</v>
      </c>
      <c r="AL63" s="51">
        <v>2.2309504264413901E-2</v>
      </c>
      <c r="AM63" s="52">
        <v>1.9167907931096299E-2</v>
      </c>
      <c r="AN63" s="59">
        <v>0.12</v>
      </c>
      <c r="AO63" s="47">
        <v>93.266732587818495</v>
      </c>
      <c r="AP63" s="51">
        <v>0.90496196696920905</v>
      </c>
      <c r="AQ63" s="52">
        <v>0.60600835111880302</v>
      </c>
    </row>
    <row r="64" spans="1:43">
      <c r="A64" s="59">
        <v>6.0010000000000003</v>
      </c>
      <c r="B64" s="47">
        <v>47.876560913265095</v>
      </c>
      <c r="C64" s="51">
        <v>6.2454313865624096</v>
      </c>
      <c r="D64" s="52">
        <v>5.1765170148635997</v>
      </c>
      <c r="E64" s="47">
        <v>44.686237369472295</v>
      </c>
      <c r="F64" s="51">
        <v>11.2652527394835</v>
      </c>
      <c r="G64" s="52">
        <v>8.1976727227750601</v>
      </c>
      <c r="H64" s="47">
        <v>66.205412826581394</v>
      </c>
      <c r="I64" s="51">
        <v>1.84774661518934</v>
      </c>
      <c r="J64" s="52">
        <v>1.90817665839302</v>
      </c>
      <c r="K64" s="47">
        <v>40.921384471383597</v>
      </c>
      <c r="L64" s="51">
        <v>8.6502469536988702</v>
      </c>
      <c r="M64" s="52">
        <v>7.5741816104442101</v>
      </c>
      <c r="N64" s="47">
        <v>70.465981942035398</v>
      </c>
      <c r="O64" s="51">
        <v>0.98068320975390799</v>
      </c>
      <c r="P64" s="52">
        <v>1.12563450343353</v>
      </c>
      <c r="Q64" s="47">
        <v>70.5061111737907</v>
      </c>
      <c r="R64" s="51">
        <v>1.00181378366735</v>
      </c>
      <c r="S64" s="52">
        <v>1.1079952571846801</v>
      </c>
      <c r="T64" s="47">
        <v>31.478870981782599</v>
      </c>
      <c r="U64" s="51">
        <v>11.0367497929248</v>
      </c>
      <c r="V64" s="52">
        <v>9.2660615086371099</v>
      </c>
      <c r="W64" s="47">
        <v>72.357422527435006</v>
      </c>
      <c r="X64" s="51">
        <v>1.4186529708189799</v>
      </c>
      <c r="Y64" s="52">
        <v>1.4986753156450701</v>
      </c>
      <c r="Z64" s="47">
        <v>67.234100819480702</v>
      </c>
      <c r="AA64" s="51">
        <v>2.0935358064837901</v>
      </c>
      <c r="AB64" s="52">
        <v>1.01419290489362</v>
      </c>
      <c r="AC64" s="47">
        <v>72.240932764917801</v>
      </c>
      <c r="AD64" s="51">
        <v>0.883595779790181</v>
      </c>
      <c r="AE64" s="52">
        <v>1.0098529748437901</v>
      </c>
      <c r="AG64" s="62">
        <v>0.14000000000000001</v>
      </c>
      <c r="AH64" s="47">
        <v>0.98984760923653392</v>
      </c>
      <c r="AI64" s="51">
        <v>3.5537333390645201E-2</v>
      </c>
      <c r="AJ64" s="52">
        <v>3.5951478171757797E-2</v>
      </c>
      <c r="AK64" s="47">
        <v>0.30586598450417196</v>
      </c>
      <c r="AL64" s="51">
        <v>2.59317179446754E-2</v>
      </c>
      <c r="AM64" s="52">
        <v>2.2390736099024901E-2</v>
      </c>
      <c r="AN64" s="59">
        <v>0.13</v>
      </c>
      <c r="AO64" s="47">
        <v>92.683811640140007</v>
      </c>
      <c r="AP64" s="51">
        <v>0.98002293434388299</v>
      </c>
      <c r="AQ64" s="52">
        <v>0.65773422142865201</v>
      </c>
    </row>
    <row r="65" spans="1:43">
      <c r="A65" s="59">
        <v>6.5010000000000003</v>
      </c>
      <c r="B65" s="47">
        <v>46.046584242876101</v>
      </c>
      <c r="C65" s="51">
        <v>6.5979354609600298</v>
      </c>
      <c r="D65" s="52">
        <v>5.4060908636372904</v>
      </c>
      <c r="E65" s="47">
        <v>42.326869994314698</v>
      </c>
      <c r="F65" s="51">
        <v>12.0383356333703</v>
      </c>
      <c r="G65" s="52">
        <v>8.9967732903007498</v>
      </c>
      <c r="H65" s="47">
        <v>65.639591896392602</v>
      </c>
      <c r="I65" s="51">
        <v>2.0817862527899602</v>
      </c>
      <c r="J65" s="52">
        <v>2.13322242529448</v>
      </c>
      <c r="K65" s="47">
        <v>38.241023187212704</v>
      </c>
      <c r="L65" s="51">
        <v>8.8278575636451393</v>
      </c>
      <c r="M65" s="52">
        <v>7.9545453838750504</v>
      </c>
      <c r="N65" s="47">
        <v>69.4633378897814</v>
      </c>
      <c r="O65" s="51">
        <v>1.0482909301682899</v>
      </c>
      <c r="P65" s="52">
        <v>1.16548906541015</v>
      </c>
      <c r="Q65" s="47">
        <v>69.485471828433802</v>
      </c>
      <c r="R65" s="51">
        <v>1.07111680217494</v>
      </c>
      <c r="S65" s="52">
        <v>1.1934398454212101</v>
      </c>
      <c r="T65" s="47">
        <v>28.800975263075003</v>
      </c>
      <c r="U65" s="51">
        <v>11.377043716075899</v>
      </c>
      <c r="V65" s="52">
        <v>9.5637616779508701</v>
      </c>
      <c r="W65" s="47">
        <v>71.3574612405355</v>
      </c>
      <c r="X65" s="51">
        <v>1.63114355288335</v>
      </c>
      <c r="Y65" s="52">
        <v>1.5637116581243999</v>
      </c>
      <c r="Z65" s="47">
        <v>65.849488178396001</v>
      </c>
      <c r="AA65" s="51">
        <v>2.3844254107844698</v>
      </c>
      <c r="AB65" s="52">
        <v>1.1104416914920601</v>
      </c>
      <c r="AC65" s="47">
        <v>71.317136631779903</v>
      </c>
      <c r="AD65" s="51">
        <v>0.98050109557350495</v>
      </c>
      <c r="AE65" s="52">
        <v>1.01976091282533</v>
      </c>
      <c r="AG65" s="62">
        <v>0.15</v>
      </c>
      <c r="AH65" s="47">
        <v>1.1663394956559701</v>
      </c>
      <c r="AI65" s="51">
        <v>4.1018988241486601E-2</v>
      </c>
      <c r="AJ65" s="52">
        <v>4.1421745819080799E-2</v>
      </c>
      <c r="AK65" s="47">
        <v>0.34992608286621696</v>
      </c>
      <c r="AL65" s="51">
        <v>2.9826919097690099E-2</v>
      </c>
      <c r="AM65" s="52">
        <v>2.58463384634052E-2</v>
      </c>
      <c r="AN65" s="59">
        <v>0.14000000000000001</v>
      </c>
      <c r="AO65" s="47">
        <v>92.104681136831999</v>
      </c>
      <c r="AP65" s="51">
        <v>1.05404728748809</v>
      </c>
      <c r="AQ65" s="52">
        <v>0.70899496124507999</v>
      </c>
    </row>
    <row r="66" spans="1:43">
      <c r="A66" s="59">
        <v>7.0010000000000003</v>
      </c>
      <c r="B66" s="47">
        <v>44.304850530754905</v>
      </c>
      <c r="C66" s="51">
        <v>6.9184857858640401</v>
      </c>
      <c r="D66" s="52">
        <v>5.62657022227528</v>
      </c>
      <c r="E66" s="47">
        <v>40.204941233007602</v>
      </c>
      <c r="F66" s="51">
        <v>12.4755264265932</v>
      </c>
      <c r="G66" s="52">
        <v>9.6551083646182594</v>
      </c>
      <c r="H66" s="47">
        <v>65.1351861167945</v>
      </c>
      <c r="I66" s="51">
        <v>2.3136510351411399</v>
      </c>
      <c r="J66" s="52">
        <v>2.3666721526095902</v>
      </c>
      <c r="K66" s="47">
        <v>35.758096874155299</v>
      </c>
      <c r="L66" s="51">
        <v>9.0081074300323394</v>
      </c>
      <c r="M66" s="52">
        <v>8.3427551528619208</v>
      </c>
      <c r="N66" s="47">
        <v>68.505987980853703</v>
      </c>
      <c r="O66" s="51">
        <v>1.21000686798337</v>
      </c>
      <c r="P66" s="52">
        <v>1.2445460244462601</v>
      </c>
      <c r="Q66" s="47">
        <v>68.550956593234602</v>
      </c>
      <c r="R66" s="51">
        <v>1.15538645028164</v>
      </c>
      <c r="S66" s="52">
        <v>1.2268873347465801</v>
      </c>
      <c r="T66" s="47">
        <v>26.0458744686497</v>
      </c>
      <c r="U66" s="51">
        <v>11.2156888402988</v>
      </c>
      <c r="V66" s="52">
        <v>9.8037603741595003</v>
      </c>
      <c r="W66" s="47">
        <v>70.543815382956495</v>
      </c>
      <c r="X66" s="51">
        <v>1.9238302686253499</v>
      </c>
      <c r="Y66" s="52">
        <v>1.53744601921935</v>
      </c>
      <c r="Z66" s="47">
        <v>64.499102502145405</v>
      </c>
      <c r="AA66" s="51">
        <v>2.6340524192735799</v>
      </c>
      <c r="AB66" s="52">
        <v>1.23724267607135</v>
      </c>
      <c r="AC66" s="47">
        <v>70.398884640588406</v>
      </c>
      <c r="AD66" s="51">
        <v>1.12916236029672</v>
      </c>
      <c r="AE66" s="52">
        <v>1.1061160269118899</v>
      </c>
      <c r="AG66" s="62">
        <v>0.16</v>
      </c>
      <c r="AH66" s="47">
        <v>1.3586898445137101</v>
      </c>
      <c r="AI66" s="51">
        <v>4.6918301608001797E-2</v>
      </c>
      <c r="AJ66" s="52">
        <v>4.71827657095161E-2</v>
      </c>
      <c r="AK66" s="47">
        <v>0.39678299795680699</v>
      </c>
      <c r="AL66" s="51">
        <v>3.4035865911766702E-2</v>
      </c>
      <c r="AM66" s="52">
        <v>2.9531042964018799E-2</v>
      </c>
      <c r="AN66" s="59">
        <v>0.15</v>
      </c>
      <c r="AO66" s="47">
        <v>91.529314390745796</v>
      </c>
      <c r="AP66" s="51">
        <v>1.1270443012934199</v>
      </c>
      <c r="AQ66" s="52">
        <v>0.75979324574721996</v>
      </c>
    </row>
    <row r="67" spans="1:43">
      <c r="A67" s="59">
        <v>7.5010000000000003</v>
      </c>
      <c r="B67" s="47">
        <v>42.517612652980802</v>
      </c>
      <c r="C67" s="51">
        <v>7.2422155079181696</v>
      </c>
      <c r="D67" s="52">
        <v>5.8765181949422196</v>
      </c>
      <c r="E67" s="47">
        <v>38.459207280872398</v>
      </c>
      <c r="F67" s="51">
        <v>13.062077620723199</v>
      </c>
      <c r="G67" s="52">
        <v>10.3169031699993</v>
      </c>
      <c r="H67" s="47">
        <v>64.713381502457295</v>
      </c>
      <c r="I67" s="51">
        <v>2.5598607998107799</v>
      </c>
      <c r="J67" s="52">
        <v>2.51729412829848</v>
      </c>
      <c r="K67" s="47">
        <v>33.437384397165395</v>
      </c>
      <c r="L67" s="51">
        <v>9.1845924550765901</v>
      </c>
      <c r="M67" s="52">
        <v>8.7433487926920197</v>
      </c>
      <c r="N67" s="47">
        <v>67.730591638706599</v>
      </c>
      <c r="O67" s="51">
        <v>1.3437634440953801</v>
      </c>
      <c r="P67" s="52">
        <v>1.28134096983887</v>
      </c>
      <c r="Q67" s="47">
        <v>67.726515562889105</v>
      </c>
      <c r="R67" s="51">
        <v>1.3359729076643101</v>
      </c>
      <c r="S67" s="52">
        <v>1.2957597835402599</v>
      </c>
      <c r="T67" s="47">
        <v>23.427344154975099</v>
      </c>
      <c r="U67" s="51">
        <v>11.049524608481301</v>
      </c>
      <c r="V67" s="52">
        <v>10.416297435633901</v>
      </c>
      <c r="W67" s="47">
        <v>69.665399469620098</v>
      </c>
      <c r="X67" s="51">
        <v>1.9144254708730499</v>
      </c>
      <c r="Y67" s="52">
        <v>1.5273709996303699</v>
      </c>
      <c r="Z67" s="47">
        <v>63.185535546356995</v>
      </c>
      <c r="AA67" s="51">
        <v>2.8874299486171302</v>
      </c>
      <c r="AB67" s="52">
        <v>1.4038749611235399</v>
      </c>
      <c r="AC67" s="47">
        <v>69.566799981798496</v>
      </c>
      <c r="AD67" s="51">
        <v>1.22448070162682</v>
      </c>
      <c r="AE67" s="52">
        <v>1.1217418088594899</v>
      </c>
      <c r="AG67" s="62">
        <v>0.17</v>
      </c>
      <c r="AH67" s="47">
        <v>1.5667814033838601</v>
      </c>
      <c r="AI67" s="51">
        <v>5.3236013364204998E-2</v>
      </c>
      <c r="AJ67" s="52">
        <v>5.3198164594990202E-2</v>
      </c>
      <c r="AK67" s="47">
        <v>0.44640676072322699</v>
      </c>
      <c r="AL67" s="51">
        <v>3.8385068274525397E-2</v>
      </c>
      <c r="AM67" s="52">
        <v>3.3441191498345499E-2</v>
      </c>
      <c r="AN67" s="59">
        <v>0.16</v>
      </c>
      <c r="AO67" s="47">
        <v>90.957685093003306</v>
      </c>
      <c r="AP67" s="51">
        <v>1.1990233801430099</v>
      </c>
      <c r="AQ67" s="52">
        <v>0.81013182333835598</v>
      </c>
    </row>
    <row r="68" spans="1:43">
      <c r="A68" s="59">
        <v>8.0009999999999994</v>
      </c>
      <c r="B68" s="47">
        <v>40.8198910170251</v>
      </c>
      <c r="C68" s="51">
        <v>7.3739200022110198</v>
      </c>
      <c r="D68" s="52">
        <v>6.1267755984188099</v>
      </c>
      <c r="E68" s="47">
        <v>36.425488192659301</v>
      </c>
      <c r="F68" s="51">
        <v>13.272684872430499</v>
      </c>
      <c r="G68" s="52">
        <v>11.5271140050077</v>
      </c>
      <c r="H68" s="47">
        <v>64.383244938131298</v>
      </c>
      <c r="I68" s="51">
        <v>2.7717982167493602</v>
      </c>
      <c r="J68" s="52">
        <v>2.6504655141135798</v>
      </c>
      <c r="K68" s="47">
        <v>31.334611354751502</v>
      </c>
      <c r="L68" s="51">
        <v>9.3516920932181193</v>
      </c>
      <c r="M68" s="52">
        <v>8.9512301568720201</v>
      </c>
      <c r="N68" s="47">
        <v>66.925683812441605</v>
      </c>
      <c r="O68" s="51">
        <v>1.41965166764488</v>
      </c>
      <c r="P68" s="52">
        <v>1.3956374712708499</v>
      </c>
      <c r="Q68" s="47">
        <v>66.941718057928995</v>
      </c>
      <c r="R68" s="51">
        <v>1.43343559037612</v>
      </c>
      <c r="S68" s="52">
        <v>1.38802054845906</v>
      </c>
      <c r="T68" s="47">
        <v>21.376878124895299</v>
      </c>
      <c r="U68" s="51">
        <v>10.938454444692301</v>
      </c>
      <c r="V68" s="52">
        <v>10.362276357906399</v>
      </c>
      <c r="W68" s="47">
        <v>68.814350090749301</v>
      </c>
      <c r="X68" s="51">
        <v>1.81846116299484</v>
      </c>
      <c r="Y68" s="52">
        <v>1.66160336130455</v>
      </c>
      <c r="Z68" s="47">
        <v>62.030350002643495</v>
      </c>
      <c r="AA68" s="51">
        <v>3.27661687511144</v>
      </c>
      <c r="AB68" s="52">
        <v>1.5117203182244401</v>
      </c>
      <c r="AC68" s="47">
        <v>68.627956603991805</v>
      </c>
      <c r="AD68" s="51">
        <v>1.2674188996126201</v>
      </c>
      <c r="AE68" s="52">
        <v>1.28147683701398</v>
      </c>
      <c r="AG68" s="62">
        <v>0.18</v>
      </c>
      <c r="AH68" s="47">
        <v>1.7807337976659399</v>
      </c>
      <c r="AI68" s="51">
        <v>5.9816139923214898E-2</v>
      </c>
      <c r="AJ68" s="52">
        <v>5.9510648103956003E-2</v>
      </c>
      <c r="AK68" s="47">
        <v>0.49893821430166002</v>
      </c>
      <c r="AL68" s="51">
        <v>4.2926587776414803E-2</v>
      </c>
      <c r="AM68" s="52">
        <v>3.7573140891794497E-2</v>
      </c>
      <c r="AN68" s="59">
        <v>0.17</v>
      </c>
      <c r="AO68" s="47">
        <v>90.3897672875014</v>
      </c>
      <c r="AP68" s="51">
        <v>1.26999401881176</v>
      </c>
      <c r="AQ68" s="52">
        <v>0.86001351167504003</v>
      </c>
    </row>
    <row r="69" spans="1:43">
      <c r="A69" s="59">
        <v>8.5009999999999994</v>
      </c>
      <c r="B69" s="47">
        <v>39.220478368038094</v>
      </c>
      <c r="C69" s="51">
        <v>7.4953068124896802</v>
      </c>
      <c r="D69" s="52">
        <v>6.3029582174307803</v>
      </c>
      <c r="E69" s="47">
        <v>34.507924248246802</v>
      </c>
      <c r="F69" s="51">
        <v>13.4664289499002</v>
      </c>
      <c r="G69" s="52">
        <v>12.3602122514557</v>
      </c>
      <c r="H69" s="47">
        <v>64.036750920177994</v>
      </c>
      <c r="I69" s="51">
        <v>3.0122161910882101</v>
      </c>
      <c r="J69" s="52">
        <v>2.7993240441767999</v>
      </c>
      <c r="K69" s="47">
        <v>29.329533764235698</v>
      </c>
      <c r="L69" s="51">
        <v>9.3778660547085906</v>
      </c>
      <c r="M69" s="52">
        <v>9.1309795398259297</v>
      </c>
      <c r="N69" s="47">
        <v>66.194975230711194</v>
      </c>
      <c r="O69" s="51">
        <v>1.5008646512146799</v>
      </c>
      <c r="P69" s="52">
        <v>1.4288788357159601</v>
      </c>
      <c r="Q69" s="47">
        <v>66.214810440672693</v>
      </c>
      <c r="R69" s="51">
        <v>1.50346594120555</v>
      </c>
      <c r="S69" s="52">
        <v>1.41099030593825</v>
      </c>
      <c r="T69" s="47">
        <v>19.204316914003499</v>
      </c>
      <c r="U69" s="51">
        <v>10.3072172219428</v>
      </c>
      <c r="V69" s="52">
        <v>10.371932501742499</v>
      </c>
      <c r="W69" s="47">
        <v>68.003228805359598</v>
      </c>
      <c r="X69" s="51">
        <v>1.72453182871531</v>
      </c>
      <c r="Y69" s="52">
        <v>1.85957252985597</v>
      </c>
      <c r="Z69" s="47">
        <v>60.941432333836097</v>
      </c>
      <c r="AA69" s="51">
        <v>3.6988603946329501</v>
      </c>
      <c r="AB69" s="52">
        <v>1.54738946130596</v>
      </c>
      <c r="AC69" s="47">
        <v>67.780109595153704</v>
      </c>
      <c r="AD69" s="51">
        <v>1.3998439872713999</v>
      </c>
      <c r="AE69" s="52">
        <v>1.3333102534071899</v>
      </c>
      <c r="AG69" s="62">
        <v>0.19</v>
      </c>
      <c r="AH69" s="47">
        <v>1.9981089864280801</v>
      </c>
      <c r="AI69" s="51">
        <v>6.6745745330891199E-2</v>
      </c>
      <c r="AJ69" s="52">
        <v>6.6109566849440998E-2</v>
      </c>
      <c r="AK69" s="47">
        <v>0.554227415844468</v>
      </c>
      <c r="AL69" s="51">
        <v>4.7844883523597101E-2</v>
      </c>
      <c r="AM69" s="52">
        <v>4.1752659075333799E-2</v>
      </c>
      <c r="AN69" s="59">
        <v>0.18</v>
      </c>
      <c r="AO69" s="47">
        <v>89.825535348404088</v>
      </c>
      <c r="AP69" s="51">
        <v>1.3399657718258999</v>
      </c>
      <c r="AQ69" s="52">
        <v>0.90944119258079603</v>
      </c>
    </row>
    <row r="70" spans="1:43">
      <c r="A70" s="59">
        <v>9.0009999999999994</v>
      </c>
      <c r="B70" s="47">
        <v>37.709704078360105</v>
      </c>
      <c r="C70" s="51">
        <v>7.6109897797840702</v>
      </c>
      <c r="D70" s="52">
        <v>6.7143100827767404</v>
      </c>
      <c r="E70" s="47">
        <v>33.099192080979599</v>
      </c>
      <c r="F70" s="51">
        <v>14.078057254395601</v>
      </c>
      <c r="G70" s="52">
        <v>12.6601744600065</v>
      </c>
      <c r="H70" s="47">
        <v>63.686681787494905</v>
      </c>
      <c r="I70" s="51">
        <v>3.0861360914097098</v>
      </c>
      <c r="J70" s="52">
        <v>3.0058162296168498</v>
      </c>
      <c r="K70" s="47">
        <v>27.453769786122699</v>
      </c>
      <c r="L70" s="51">
        <v>9.2174010096598007</v>
      </c>
      <c r="M70" s="52">
        <v>9.27155988595654</v>
      </c>
      <c r="N70" s="47">
        <v>65.520025965503805</v>
      </c>
      <c r="O70" s="51">
        <v>1.7260254491746001</v>
      </c>
      <c r="P70" s="52">
        <v>1.48780351467552</v>
      </c>
      <c r="Q70" s="47">
        <v>65.524445092844601</v>
      </c>
      <c r="R70" s="51">
        <v>1.70742011928755</v>
      </c>
      <c r="S70" s="52">
        <v>1.48559014674703</v>
      </c>
      <c r="T70" s="47">
        <v>17.132711148108001</v>
      </c>
      <c r="U70" s="51">
        <v>9.6626839254886399</v>
      </c>
      <c r="V70" s="52">
        <v>10.5873819578413</v>
      </c>
      <c r="W70" s="47">
        <v>67.215336283258097</v>
      </c>
      <c r="X70" s="51">
        <v>1.7214392991871099</v>
      </c>
      <c r="Y70" s="52">
        <v>1.9801229340930999</v>
      </c>
      <c r="Z70" s="47">
        <v>59.775883625897798</v>
      </c>
      <c r="AA70" s="51">
        <v>4.0001830276776396</v>
      </c>
      <c r="AB70" s="52">
        <v>1.7176650810456799</v>
      </c>
      <c r="AC70" s="47">
        <v>67.112142909102701</v>
      </c>
      <c r="AD70" s="51">
        <v>1.5179610486915101</v>
      </c>
      <c r="AE70" s="52">
        <v>1.3716101081813401</v>
      </c>
      <c r="AG70" s="62">
        <v>0.2</v>
      </c>
      <c r="AH70" s="47">
        <v>2.2381420048450398</v>
      </c>
      <c r="AI70" s="51">
        <v>7.4019925999271402E-2</v>
      </c>
      <c r="AJ70" s="52">
        <v>7.2984283831570004E-2</v>
      </c>
      <c r="AK70" s="47">
        <v>0.61223752109339002</v>
      </c>
      <c r="AL70" s="51">
        <v>5.3012644037861399E-2</v>
      </c>
      <c r="AM70" s="52">
        <v>4.6096521715751702E-2</v>
      </c>
      <c r="AN70" s="59">
        <v>0.19</v>
      </c>
      <c r="AO70" s="47">
        <v>89.264963954652004</v>
      </c>
      <c r="AP70" s="51">
        <v>1.40894821797873</v>
      </c>
      <c r="AQ70" s="52">
        <v>0.95841781238369395</v>
      </c>
    </row>
    <row r="71" spans="1:43">
      <c r="A71" s="59">
        <v>9.5009999999999994</v>
      </c>
      <c r="B71" s="47">
        <v>36.275872789972802</v>
      </c>
      <c r="C71" s="51">
        <v>7.8165984805622699</v>
      </c>
      <c r="D71" s="52">
        <v>7.11276268860962</v>
      </c>
      <c r="E71" s="47">
        <v>31.818846815135299</v>
      </c>
      <c r="F71" s="51">
        <v>14.6139181818876</v>
      </c>
      <c r="G71" s="52">
        <v>12.901236311692101</v>
      </c>
      <c r="H71" s="47">
        <v>63.454949331508402</v>
      </c>
      <c r="I71" s="51">
        <v>3.18472985112555</v>
      </c>
      <c r="J71" s="52">
        <v>3.0095765928190099</v>
      </c>
      <c r="K71" s="47">
        <v>25.6988987226094</v>
      </c>
      <c r="L71" s="51">
        <v>9.0300575789096804</v>
      </c>
      <c r="M71" s="52">
        <v>9.3882502155243692</v>
      </c>
      <c r="N71" s="47">
        <v>64.925586521511008</v>
      </c>
      <c r="O71" s="51">
        <v>1.83006302307236</v>
      </c>
      <c r="P71" s="52">
        <v>1.4601794416681</v>
      </c>
      <c r="Q71" s="47">
        <v>64.944494460798694</v>
      </c>
      <c r="R71" s="51">
        <v>1.8391433804407999</v>
      </c>
      <c r="S71" s="52">
        <v>1.4546219608867801</v>
      </c>
      <c r="T71" s="47">
        <v>15.292935067198298</v>
      </c>
      <c r="U71" s="51">
        <v>9.0500673342451208</v>
      </c>
      <c r="V71" s="52">
        <v>11.242103281101</v>
      </c>
      <c r="W71" s="47">
        <v>66.574407149346001</v>
      </c>
      <c r="X71" s="51">
        <v>1.7189239798624401</v>
      </c>
      <c r="Y71" s="52">
        <v>2.0059747722549401</v>
      </c>
      <c r="Z71" s="47">
        <v>58.6448441314405</v>
      </c>
      <c r="AA71" s="51">
        <v>4.3154081803988804</v>
      </c>
      <c r="AB71" s="52">
        <v>1.8487571922837001</v>
      </c>
      <c r="AC71" s="47">
        <v>66.500293284982007</v>
      </c>
      <c r="AD71" s="51">
        <v>1.6493488537568399</v>
      </c>
      <c r="AE71" s="52">
        <v>1.3408802774835</v>
      </c>
      <c r="AG71" s="62">
        <v>0.21</v>
      </c>
      <c r="AH71" s="47">
        <v>2.5009967994488203</v>
      </c>
      <c r="AI71" s="51">
        <v>8.1633950605573005E-2</v>
      </c>
      <c r="AJ71" s="52">
        <v>8.0124167465827706E-2</v>
      </c>
      <c r="AK71" s="47">
        <v>0.67294199670758703</v>
      </c>
      <c r="AL71" s="51">
        <v>5.8415599754502098E-2</v>
      </c>
      <c r="AM71" s="52">
        <v>5.0608624823564097E-2</v>
      </c>
      <c r="AN71" s="59">
        <v>0.2</v>
      </c>
      <c r="AO71" s="47">
        <v>88.7080280695358</v>
      </c>
      <c r="AP71" s="51">
        <v>1.47695093717416</v>
      </c>
      <c r="AQ71" s="52">
        <v>1.0069463786358599</v>
      </c>
    </row>
    <row r="72" spans="1:43">
      <c r="A72" s="59">
        <v>10.000999999999999</v>
      </c>
      <c r="B72" s="47">
        <v>35.046186525469899</v>
      </c>
      <c r="C72" s="51">
        <v>8.2523515943614498</v>
      </c>
      <c r="D72" s="52">
        <v>7.2919689637041998</v>
      </c>
      <c r="E72" s="47">
        <v>30.478377752413298</v>
      </c>
      <c r="F72" s="51">
        <v>14.8939486973636</v>
      </c>
      <c r="G72" s="52">
        <v>13.335757692708199</v>
      </c>
      <c r="H72" s="47">
        <v>63.202618196919502</v>
      </c>
      <c r="I72" s="51">
        <v>3.2278243698335198</v>
      </c>
      <c r="J72" s="52">
        <v>3.1122036682814702</v>
      </c>
      <c r="K72" s="47">
        <v>24.065759930387802</v>
      </c>
      <c r="L72" s="51">
        <v>8.82947468860635</v>
      </c>
      <c r="M72" s="52">
        <v>9.4716102497981307</v>
      </c>
      <c r="N72" s="47">
        <v>64.260264494929103</v>
      </c>
      <c r="O72" s="51">
        <v>1.8491917201669299</v>
      </c>
      <c r="P72" s="52">
        <v>1.4938726955055801</v>
      </c>
      <c r="Q72" s="47">
        <v>64.276816395008495</v>
      </c>
      <c r="R72" s="51">
        <v>1.86578819911845</v>
      </c>
      <c r="S72" s="52">
        <v>1.4868738034023099</v>
      </c>
      <c r="T72" s="47">
        <v>13.979029285531499</v>
      </c>
      <c r="U72" s="51">
        <v>8.7565379515279194</v>
      </c>
      <c r="V72" s="52">
        <v>11.3981807942787</v>
      </c>
      <c r="W72" s="47">
        <v>66.086832147121498</v>
      </c>
      <c r="X72" s="51">
        <v>1.7907785312762701</v>
      </c>
      <c r="Y72" s="52">
        <v>1.8998452463125699</v>
      </c>
      <c r="Z72" s="47">
        <v>57.600971234846</v>
      </c>
      <c r="AA72" s="51">
        <v>4.69529461715066</v>
      </c>
      <c r="AB72" s="52">
        <v>2.0313854392931101</v>
      </c>
      <c r="AC72" s="47">
        <v>65.921646063004005</v>
      </c>
      <c r="AD72" s="51">
        <v>1.63143935176324</v>
      </c>
      <c r="AE72" s="52">
        <v>1.3743442193820301</v>
      </c>
      <c r="AG72" s="62">
        <v>0.22</v>
      </c>
      <c r="AH72" s="47">
        <v>2.7785606855378302</v>
      </c>
      <c r="AI72" s="51">
        <v>8.9583262653293194E-2</v>
      </c>
      <c r="AJ72" s="52">
        <v>8.7518590095851306E-2</v>
      </c>
      <c r="AK72" s="47">
        <v>0.73631440969803508</v>
      </c>
      <c r="AL72" s="51">
        <v>6.4049698359878698E-2</v>
      </c>
      <c r="AM72" s="52">
        <v>5.5282771558122001E-2</v>
      </c>
      <c r="AN72" s="59">
        <v>0.21</v>
      </c>
      <c r="AO72" s="47">
        <v>88.154702925270996</v>
      </c>
      <c r="AP72" s="51">
        <v>1.54398350290776</v>
      </c>
      <c r="AQ72" s="52">
        <v>1.0550299533621701</v>
      </c>
    </row>
    <row r="73" spans="1:43">
      <c r="A73" s="59">
        <v>10.500999999999999</v>
      </c>
      <c r="B73" s="47">
        <v>33.727292637540799</v>
      </c>
      <c r="C73" s="51">
        <v>8.2429352853284001</v>
      </c>
      <c r="D73" s="52">
        <v>7.5138406874010402</v>
      </c>
      <c r="E73" s="47">
        <v>29.031301161836399</v>
      </c>
      <c r="F73" s="51">
        <v>14.919272499108599</v>
      </c>
      <c r="G73" s="52">
        <v>13.947492564114</v>
      </c>
      <c r="H73" s="47">
        <v>62.9682892852477</v>
      </c>
      <c r="I73" s="51">
        <v>3.37174697183137</v>
      </c>
      <c r="J73" s="52">
        <v>3.2344118469802101</v>
      </c>
      <c r="K73" s="47">
        <v>22.599596712249401</v>
      </c>
      <c r="L73" s="51">
        <v>8.6767306837911704</v>
      </c>
      <c r="M73" s="52">
        <v>9.4613056226571608</v>
      </c>
      <c r="N73" s="47">
        <v>63.643427653548102</v>
      </c>
      <c r="O73" s="51">
        <v>1.88495811851572</v>
      </c>
      <c r="P73" s="52">
        <v>1.54588822087332</v>
      </c>
      <c r="Q73" s="47">
        <v>63.678784900810307</v>
      </c>
      <c r="R73" s="51">
        <v>1.920031050585</v>
      </c>
      <c r="S73" s="52">
        <v>1.49513142645694</v>
      </c>
      <c r="T73" s="47">
        <v>12.9091404338334</v>
      </c>
      <c r="U73" s="51">
        <v>8.5024547809696696</v>
      </c>
      <c r="V73" s="52">
        <v>11.3837237730953</v>
      </c>
      <c r="W73" s="47">
        <v>65.467420075430709</v>
      </c>
      <c r="X73" s="51">
        <v>1.9918363587087999</v>
      </c>
      <c r="Y73" s="52">
        <v>1.8398336226751899</v>
      </c>
      <c r="Z73" s="47">
        <v>56.641149606408106</v>
      </c>
      <c r="AA73" s="51">
        <v>5.1186232700370899</v>
      </c>
      <c r="AB73" s="52">
        <v>2.1115854186298502</v>
      </c>
      <c r="AC73" s="47">
        <v>65.370805945224191</v>
      </c>
      <c r="AD73" s="51">
        <v>1.6367108481655199</v>
      </c>
      <c r="AE73" s="52">
        <v>1.4016476740728301</v>
      </c>
      <c r="AG73" s="62">
        <v>0.23</v>
      </c>
      <c r="AH73" s="47">
        <v>3.07000322354541</v>
      </c>
      <c r="AI73" s="51">
        <v>9.8610395688125199E-2</v>
      </c>
      <c r="AJ73" s="52">
        <v>9.4410014457489894E-2</v>
      </c>
      <c r="AK73" s="47">
        <v>0.802328425673142</v>
      </c>
      <c r="AL73" s="51">
        <v>6.9910906902685005E-2</v>
      </c>
      <c r="AM73" s="52">
        <v>6.0112880686608701E-2</v>
      </c>
      <c r="AN73" s="59">
        <v>0.22</v>
      </c>
      <c r="AO73" s="47">
        <v>87.6049640092141</v>
      </c>
      <c r="AP73" s="51">
        <v>1.6100554724428</v>
      </c>
      <c r="AQ73" s="52">
        <v>1.1026716463959301</v>
      </c>
    </row>
    <row r="74" spans="1:43">
      <c r="A74" s="59">
        <v>11.000999999999999</v>
      </c>
      <c r="B74" s="47">
        <v>32.462169754133903</v>
      </c>
      <c r="C74" s="51">
        <v>8.3063161785945994</v>
      </c>
      <c r="D74" s="52">
        <v>7.7198510187510001</v>
      </c>
      <c r="E74" s="47">
        <v>27.599861632558099</v>
      </c>
      <c r="F74" s="51">
        <v>14.824795903506701</v>
      </c>
      <c r="G74" s="52">
        <v>14.5023864042348</v>
      </c>
      <c r="H74" s="47">
        <v>62.691607310123196</v>
      </c>
      <c r="I74" s="51">
        <v>3.60901116397189</v>
      </c>
      <c r="J74" s="52">
        <v>3.4429608667152598</v>
      </c>
      <c r="K74" s="47">
        <v>21.223471997848801</v>
      </c>
      <c r="L74" s="51">
        <v>8.5603079232816501</v>
      </c>
      <c r="M74" s="52">
        <v>9.4298451941482497</v>
      </c>
      <c r="N74" s="47">
        <v>63.012961976041204</v>
      </c>
      <c r="O74" s="51">
        <v>1.9141120663233899</v>
      </c>
      <c r="P74" s="52">
        <v>1.5761790763702299</v>
      </c>
      <c r="Q74" s="47">
        <v>63.027579638839903</v>
      </c>
      <c r="R74" s="51">
        <v>1.89896255448713</v>
      </c>
      <c r="S74" s="52">
        <v>1.60551501075367</v>
      </c>
      <c r="T74" s="47">
        <v>11.7121113470747</v>
      </c>
      <c r="U74" s="51">
        <v>7.9082815992875402</v>
      </c>
      <c r="V74" s="52">
        <v>11.627067807885499</v>
      </c>
      <c r="W74" s="47">
        <v>64.90452882833651</v>
      </c>
      <c r="X74" s="51">
        <v>2.2485041394733201</v>
      </c>
      <c r="Y74" s="52">
        <v>1.8144244435308501</v>
      </c>
      <c r="Z74" s="47">
        <v>55.727890105039805</v>
      </c>
      <c r="AA74" s="51">
        <v>5.5491507866749501</v>
      </c>
      <c r="AB74" s="52">
        <v>2.1798271737047998</v>
      </c>
      <c r="AC74" s="47">
        <v>64.764313846564207</v>
      </c>
      <c r="AD74" s="51">
        <v>1.76548882379799</v>
      </c>
      <c r="AE74" s="52">
        <v>1.4315160192065199</v>
      </c>
      <c r="AG74" s="62">
        <v>0.24</v>
      </c>
      <c r="AH74" s="47">
        <v>3.3749042928092496</v>
      </c>
      <c r="AI74" s="51">
        <v>0.10781235997172001</v>
      </c>
      <c r="AJ74" s="52">
        <v>0.101686607303732</v>
      </c>
      <c r="AK74" s="47">
        <v>0.87095780815787394</v>
      </c>
      <c r="AL74" s="51">
        <v>7.5995237297999896E-2</v>
      </c>
      <c r="AM74" s="52">
        <v>6.5092988312611205E-2</v>
      </c>
      <c r="AN74" s="59">
        <v>0.23</v>
      </c>
      <c r="AO74" s="47">
        <v>87.058787051662406</v>
      </c>
      <c r="AP74" s="51">
        <v>1.6751763747986601</v>
      </c>
      <c r="AQ74" s="52">
        <v>1.1498746087863501</v>
      </c>
    </row>
    <row r="75" spans="1:43">
      <c r="A75" s="59">
        <v>11.500999999999999</v>
      </c>
      <c r="B75" s="47">
        <v>31.247581407380398</v>
      </c>
      <c r="C75" s="51">
        <v>8.3721723302944202</v>
      </c>
      <c r="D75" s="52">
        <v>7.9099709666860303</v>
      </c>
      <c r="E75" s="47">
        <v>26.381676643658501</v>
      </c>
      <c r="F75" s="51">
        <v>14.790706277875</v>
      </c>
      <c r="G75" s="52">
        <v>14.574238958035</v>
      </c>
      <c r="H75" s="47">
        <v>62.468802692926694</v>
      </c>
      <c r="I75" s="51">
        <v>3.89077115472293</v>
      </c>
      <c r="J75" s="52">
        <v>3.6044758674154802</v>
      </c>
      <c r="K75" s="47">
        <v>19.916756163272801</v>
      </c>
      <c r="L75" s="51">
        <v>8.4302395046315901</v>
      </c>
      <c r="M75" s="52">
        <v>9.3938830063442609</v>
      </c>
      <c r="N75" s="47">
        <v>62.423052314937401</v>
      </c>
      <c r="O75" s="51">
        <v>1.8093626755016201</v>
      </c>
      <c r="P75" s="52">
        <v>1.5974161370998301</v>
      </c>
      <c r="Q75" s="47">
        <v>62.455986151302398</v>
      </c>
      <c r="R75" s="51">
        <v>1.80963450846114</v>
      </c>
      <c r="S75" s="52">
        <v>1.6390415956086799</v>
      </c>
      <c r="T75" s="47">
        <v>10.5764200456513</v>
      </c>
      <c r="U75" s="51">
        <v>7.1454090648072004</v>
      </c>
      <c r="V75" s="52">
        <v>11.7077382857596</v>
      </c>
      <c r="W75" s="47">
        <v>64.292014004051197</v>
      </c>
      <c r="X75" s="51">
        <v>2.3181941064654401</v>
      </c>
      <c r="Y75" s="52">
        <v>1.9322527057597501</v>
      </c>
      <c r="Z75" s="47">
        <v>54.874425750566701</v>
      </c>
      <c r="AA75" s="51">
        <v>6.00132064227234</v>
      </c>
      <c r="AB75" s="52">
        <v>2.19579167021362</v>
      </c>
      <c r="AC75" s="47">
        <v>64.1422366870855</v>
      </c>
      <c r="AD75" s="51">
        <v>1.68702110379556</v>
      </c>
      <c r="AE75" s="52">
        <v>1.43594191938784</v>
      </c>
      <c r="AG75" s="62">
        <v>0.25</v>
      </c>
      <c r="AH75" s="47">
        <v>3.6941153828314102</v>
      </c>
      <c r="AI75" s="51">
        <v>0.117386408573718</v>
      </c>
      <c r="AJ75" s="52">
        <v>0.109136475354343</v>
      </c>
      <c r="AK75" s="47">
        <v>0.94217641775625993</v>
      </c>
      <c r="AL75" s="51">
        <v>7.9484271165924103E-2</v>
      </c>
      <c r="AM75" s="52">
        <v>7.0217248274529603E-2</v>
      </c>
      <c r="AN75" s="59">
        <v>0.24</v>
      </c>
      <c r="AO75" s="47">
        <v>86.516148014617002</v>
      </c>
      <c r="AP75" s="51">
        <v>1.73935570145507</v>
      </c>
      <c r="AQ75" s="52">
        <v>1.1966420272052101</v>
      </c>
    </row>
    <row r="76" spans="1:43">
      <c r="A76" s="59">
        <v>12.000999999999999</v>
      </c>
      <c r="B76" s="47">
        <v>30.155883298764401</v>
      </c>
      <c r="C76" s="51">
        <v>8.5543031793298301</v>
      </c>
      <c r="D76" s="52">
        <v>8.0091590191452706</v>
      </c>
      <c r="E76" s="47">
        <v>25.465050390085903</v>
      </c>
      <c r="F76" s="51">
        <v>14.931048029106501</v>
      </c>
      <c r="G76" s="52">
        <v>14.776560852896401</v>
      </c>
      <c r="H76" s="47">
        <v>62.304553589366797</v>
      </c>
      <c r="I76" s="51">
        <v>4.0808403475472996</v>
      </c>
      <c r="J76" s="52">
        <v>3.6336932355267799</v>
      </c>
      <c r="K76" s="47">
        <v>18.679829217954101</v>
      </c>
      <c r="L76" s="51">
        <v>8.2713020518079592</v>
      </c>
      <c r="M76" s="52">
        <v>9.3494399868320492</v>
      </c>
      <c r="N76" s="47">
        <v>61.8828504339102</v>
      </c>
      <c r="O76" s="51">
        <v>1.94798350986163</v>
      </c>
      <c r="P76" s="52">
        <v>1.64006803101164</v>
      </c>
      <c r="Q76" s="47">
        <v>61.9070613073632</v>
      </c>
      <c r="R76" s="51">
        <v>1.8905267958282601</v>
      </c>
      <c r="S76" s="52">
        <v>1.7500259631270401</v>
      </c>
      <c r="T76" s="47">
        <v>9.4869273844488706</v>
      </c>
      <c r="U76" s="51">
        <v>6.3505233838239699</v>
      </c>
      <c r="V76" s="52">
        <v>11.799827772933799</v>
      </c>
      <c r="W76" s="47">
        <v>63.764792107318804</v>
      </c>
      <c r="X76" s="51">
        <v>2.4531065487001702</v>
      </c>
      <c r="Y76" s="52">
        <v>2.1045705154718601</v>
      </c>
      <c r="Z76" s="47">
        <v>53.949439087314502</v>
      </c>
      <c r="AA76" s="51">
        <v>6.3577697181755601</v>
      </c>
      <c r="AB76" s="52">
        <v>2.3066072734010601</v>
      </c>
      <c r="AC76" s="47">
        <v>63.558186331624498</v>
      </c>
      <c r="AD76" s="51">
        <v>1.75777653072666</v>
      </c>
      <c r="AE76" s="52">
        <v>1.49617022302055</v>
      </c>
      <c r="AG76" s="62">
        <v>0.26</v>
      </c>
      <c r="AH76" s="47">
        <v>4.00426053893713</v>
      </c>
      <c r="AI76" s="51">
        <v>0.12660068079828701</v>
      </c>
      <c r="AJ76" s="52">
        <v>0.11747702079413</v>
      </c>
      <c r="AK76" s="47">
        <v>1.01581709844714</v>
      </c>
      <c r="AL76" s="51">
        <v>8.5326107776801705E-2</v>
      </c>
      <c r="AM76" s="52">
        <v>7.5479930280658802E-2</v>
      </c>
      <c r="AN76" s="59">
        <v>0.25</v>
      </c>
      <c r="AO76" s="47">
        <v>85.977023081815702</v>
      </c>
      <c r="AP76" s="51">
        <v>1.8026029004675199</v>
      </c>
      <c r="AQ76" s="52">
        <v>1.24297711787471</v>
      </c>
    </row>
    <row r="77" spans="1:43">
      <c r="A77" s="59">
        <v>12.500999999999999</v>
      </c>
      <c r="B77" s="47">
        <v>29.209108655757699</v>
      </c>
      <c r="C77" s="51">
        <v>8.79907496875569</v>
      </c>
      <c r="D77" s="52">
        <v>7.9931554694130398</v>
      </c>
      <c r="E77" s="47">
        <v>24.367658132860999</v>
      </c>
      <c r="F77" s="51">
        <v>14.7946197196563</v>
      </c>
      <c r="G77" s="52">
        <v>15.186783268898999</v>
      </c>
      <c r="H77" s="47">
        <v>62.1902903328766</v>
      </c>
      <c r="I77" s="51">
        <v>4.2658091725979599</v>
      </c>
      <c r="J77" s="52">
        <v>3.6076805032713199</v>
      </c>
      <c r="K77" s="47">
        <v>17.520062881105499</v>
      </c>
      <c r="L77" s="51">
        <v>8.1072708421667503</v>
      </c>
      <c r="M77" s="52">
        <v>9.2858603638517803</v>
      </c>
      <c r="N77" s="47">
        <v>61.319423803274297</v>
      </c>
      <c r="O77" s="51">
        <v>1.85931056371613</v>
      </c>
      <c r="P77" s="52">
        <v>1.72500027353291</v>
      </c>
      <c r="Q77" s="47">
        <v>61.3729244544704</v>
      </c>
      <c r="R77" s="51">
        <v>1.89324541787191</v>
      </c>
      <c r="S77" s="52">
        <v>1.81939012161212</v>
      </c>
      <c r="T77" s="47">
        <v>8.4619299468435294</v>
      </c>
      <c r="U77" s="51">
        <v>5.6984037222566402</v>
      </c>
      <c r="V77" s="52">
        <v>11.890070762442299</v>
      </c>
      <c r="W77" s="47">
        <v>63.259828846988697</v>
      </c>
      <c r="X77" s="51">
        <v>2.3930109275256202</v>
      </c>
      <c r="Y77" s="52">
        <v>2.1241873718524502</v>
      </c>
      <c r="Z77" s="47">
        <v>52.998522015579795</v>
      </c>
      <c r="AA77" s="51">
        <v>6.6595147738918001</v>
      </c>
      <c r="AB77" s="52">
        <v>2.4125497787030898</v>
      </c>
      <c r="AC77" s="47">
        <v>62.889215861842892</v>
      </c>
      <c r="AD77" s="51">
        <v>1.72688294516681</v>
      </c>
      <c r="AE77" s="52">
        <v>1.5506156424541</v>
      </c>
      <c r="AG77" s="62">
        <v>0.27</v>
      </c>
      <c r="AH77" s="47">
        <v>4.3259997673630295</v>
      </c>
      <c r="AI77" s="51">
        <v>0.13556568544327899</v>
      </c>
      <c r="AJ77" s="52">
        <v>0.12622264322616</v>
      </c>
      <c r="AK77" s="47">
        <v>1.0913897518595801</v>
      </c>
      <c r="AL77" s="51">
        <v>9.1332595117571094E-2</v>
      </c>
      <c r="AM77" s="52">
        <v>8.1021663636238E-2</v>
      </c>
      <c r="AN77" s="59">
        <v>0.26</v>
      </c>
      <c r="AO77" s="47">
        <v>85.441388650453291</v>
      </c>
      <c r="AP77" s="51">
        <v>1.8649273651363301</v>
      </c>
      <c r="AQ77" s="52">
        <v>1.28888312131428</v>
      </c>
    </row>
    <row r="78" spans="1:43">
      <c r="A78" s="59">
        <v>13.000999999999999</v>
      </c>
      <c r="B78" s="47">
        <v>28.349126707218801</v>
      </c>
      <c r="C78" s="51">
        <v>9.0897892836507701</v>
      </c>
      <c r="D78" s="52">
        <v>7.9182297053713997</v>
      </c>
      <c r="E78" s="47">
        <v>23.336636677489501</v>
      </c>
      <c r="F78" s="51">
        <v>14.6371832504712</v>
      </c>
      <c r="G78" s="52">
        <v>15.6179704669208</v>
      </c>
      <c r="H78" s="47">
        <v>62.083778031791404</v>
      </c>
      <c r="I78" s="51">
        <v>4.5228540911995401</v>
      </c>
      <c r="J78" s="52">
        <v>3.5774638276307602</v>
      </c>
      <c r="K78" s="47">
        <v>16.4325541037934</v>
      </c>
      <c r="L78" s="51">
        <v>7.9215596171265199</v>
      </c>
      <c r="M78" s="52">
        <v>9.20503172913598</v>
      </c>
      <c r="N78" s="47">
        <v>60.785517121629297</v>
      </c>
      <c r="O78" s="51">
        <v>1.7117258297209199</v>
      </c>
      <c r="P78" s="52">
        <v>1.8249002339087801</v>
      </c>
      <c r="Q78" s="47">
        <v>60.822616127089404</v>
      </c>
      <c r="R78" s="51">
        <v>1.6858397789308399</v>
      </c>
      <c r="S78" s="52">
        <v>1.9155030517412901</v>
      </c>
      <c r="T78" s="47">
        <v>7.7013420354938393</v>
      </c>
      <c r="U78" s="51">
        <v>5.3626142259675502</v>
      </c>
      <c r="V78" s="52">
        <v>11.743677885978499</v>
      </c>
      <c r="W78" s="47">
        <v>62.709905535399798</v>
      </c>
      <c r="X78" s="51">
        <v>2.2831126255347001</v>
      </c>
      <c r="Y78" s="52">
        <v>2.0677750394218002</v>
      </c>
      <c r="Z78" s="47">
        <v>52.074175418781699</v>
      </c>
      <c r="AA78" s="51">
        <v>6.9554756186438</v>
      </c>
      <c r="AB78" s="52">
        <v>2.4475138767964699</v>
      </c>
      <c r="AC78" s="47">
        <v>62.415912017517904</v>
      </c>
      <c r="AD78" s="51">
        <v>1.7837778563887901</v>
      </c>
      <c r="AE78" s="52">
        <v>1.59595985248926</v>
      </c>
      <c r="AG78" s="62">
        <v>0.28000000000000003</v>
      </c>
      <c r="AH78" s="47">
        <v>4.66836883851877</v>
      </c>
      <c r="AI78" s="51">
        <v>0.144443825740079</v>
      </c>
      <c r="AJ78" s="52">
        <v>0.13521161741077001</v>
      </c>
      <c r="AK78" s="47">
        <v>1.16937247503034</v>
      </c>
      <c r="AL78" s="51">
        <v>9.6888462541512899E-2</v>
      </c>
      <c r="AM78" s="52">
        <v>8.7609106045108395E-2</v>
      </c>
      <c r="AN78" s="59">
        <v>0.27</v>
      </c>
      <c r="AO78" s="47">
        <v>84.909221323841706</v>
      </c>
      <c r="AP78" s="51">
        <v>1.92633844259148</v>
      </c>
      <c r="AQ78" s="52">
        <v>1.33554748760861</v>
      </c>
    </row>
    <row r="79" spans="1:43">
      <c r="A79" s="59">
        <v>13.500999999999999</v>
      </c>
      <c r="B79" s="47">
        <v>27.469332508294297</v>
      </c>
      <c r="C79" s="51">
        <v>9.2804137495406192</v>
      </c>
      <c r="D79" s="52">
        <v>7.8894150279193198</v>
      </c>
      <c r="E79" s="47">
        <v>22.351923952205798</v>
      </c>
      <c r="F79" s="51">
        <v>14.4465484054763</v>
      </c>
      <c r="G79" s="52">
        <v>15.985258070091099</v>
      </c>
      <c r="H79" s="47">
        <v>61.938797097235799</v>
      </c>
      <c r="I79" s="51">
        <v>4.7169652182502704</v>
      </c>
      <c r="J79" s="52">
        <v>3.6528403048939699</v>
      </c>
      <c r="K79" s="47">
        <v>15.412734787120899</v>
      </c>
      <c r="L79" s="51">
        <v>7.7209925271073399</v>
      </c>
      <c r="M79" s="52">
        <v>9.1087386830394905</v>
      </c>
      <c r="N79" s="47">
        <v>60.337239725394795</v>
      </c>
      <c r="O79" s="51">
        <v>1.9115321767420901</v>
      </c>
      <c r="P79" s="52">
        <v>1.81878390129475</v>
      </c>
      <c r="Q79" s="47">
        <v>60.329920466932997</v>
      </c>
      <c r="R79" s="51">
        <v>1.8170420625496899</v>
      </c>
      <c r="S79" s="52">
        <v>2.0580538009540699</v>
      </c>
      <c r="T79" s="47">
        <v>7.0547326193085498</v>
      </c>
      <c r="U79" s="51">
        <v>4.9868775805745003</v>
      </c>
      <c r="V79" s="52">
        <v>11.4703052046663</v>
      </c>
      <c r="W79" s="47">
        <v>62.231363628665108</v>
      </c>
      <c r="X79" s="51">
        <v>2.2109652813204299</v>
      </c>
      <c r="Y79" s="52">
        <v>2.0590941475879498</v>
      </c>
      <c r="Z79" s="47">
        <v>51.143399150492897</v>
      </c>
      <c r="AA79" s="51">
        <v>7.2134566964380999</v>
      </c>
      <c r="AB79" s="52">
        <v>2.4992999431693299</v>
      </c>
      <c r="AC79" s="47">
        <v>61.909673586843198</v>
      </c>
      <c r="AD79" s="51">
        <v>1.99893076352836</v>
      </c>
      <c r="AE79" s="52">
        <v>1.55837393184178</v>
      </c>
      <c r="AG79" s="62">
        <v>0.28999999999999998</v>
      </c>
      <c r="AH79" s="47">
        <v>5.0135958242491405</v>
      </c>
      <c r="AI79" s="51">
        <v>0.15348940838644201</v>
      </c>
      <c r="AJ79" s="52">
        <v>0.14443606017858099</v>
      </c>
      <c r="AK79" s="47">
        <v>1.2497357815305798</v>
      </c>
      <c r="AL79" s="51">
        <v>0.102492282739772</v>
      </c>
      <c r="AM79" s="52">
        <v>9.4462238142741295E-2</v>
      </c>
      <c r="AN79" s="59">
        <v>0.28000000000000003</v>
      </c>
      <c r="AO79" s="47">
        <v>84.380497904924695</v>
      </c>
      <c r="AP79" s="51">
        <v>1.9868454131315001</v>
      </c>
      <c r="AQ79" s="52">
        <v>1.38822931254282</v>
      </c>
    </row>
    <row r="80" spans="1:43">
      <c r="A80" s="59">
        <v>14.000999999999999</v>
      </c>
      <c r="B80" s="47">
        <v>26.532731371238398</v>
      </c>
      <c r="C80" s="51">
        <v>9.3535711432392503</v>
      </c>
      <c r="D80" s="52">
        <v>7.9423633414753096</v>
      </c>
      <c r="E80" s="47">
        <v>21.4108943570583</v>
      </c>
      <c r="F80" s="51">
        <v>14.2272692110911</v>
      </c>
      <c r="G80" s="52">
        <v>16.1287421925453</v>
      </c>
      <c r="H80" s="47">
        <v>61.685436013525397</v>
      </c>
      <c r="I80" s="51">
        <v>4.7435890827978797</v>
      </c>
      <c r="J80" s="52">
        <v>3.8671373996019698</v>
      </c>
      <c r="K80" s="47">
        <v>14.4563436859441</v>
      </c>
      <c r="L80" s="51">
        <v>7.5119491818699098</v>
      </c>
      <c r="M80" s="52">
        <v>8.9704233987414703</v>
      </c>
      <c r="N80" s="47">
        <v>59.802577742943996</v>
      </c>
      <c r="O80" s="51">
        <v>2.1253925869487502</v>
      </c>
      <c r="P80" s="52">
        <v>1.8641319178538001</v>
      </c>
      <c r="Q80" s="47">
        <v>59.782324815271402</v>
      </c>
      <c r="R80" s="51">
        <v>1.98884992294428</v>
      </c>
      <c r="S80" s="52">
        <v>2.1336993637850101</v>
      </c>
      <c r="T80" s="47">
        <v>6.4577993562710505</v>
      </c>
      <c r="U80" s="51">
        <v>4.5956301626142597</v>
      </c>
      <c r="V80" s="52">
        <v>11.2147267358996</v>
      </c>
      <c r="W80" s="47">
        <v>61.739949649962803</v>
      </c>
      <c r="X80" s="51">
        <v>2.2870165680737999</v>
      </c>
      <c r="Y80" s="52">
        <v>2.0857094609350399</v>
      </c>
      <c r="Z80" s="47">
        <v>50.213768726343801</v>
      </c>
      <c r="AA80" s="51">
        <v>7.4418118068157604</v>
      </c>
      <c r="AB80" s="52">
        <v>2.6746570106876799</v>
      </c>
      <c r="AC80" s="47">
        <v>61.492965377778994</v>
      </c>
      <c r="AD80" s="51">
        <v>2.12598274586917</v>
      </c>
      <c r="AE80" s="52">
        <v>1.66989539171627</v>
      </c>
      <c r="AG80" s="62">
        <v>0.3</v>
      </c>
      <c r="AH80" s="47">
        <v>5.3648567680794796</v>
      </c>
      <c r="AI80" s="51">
        <v>0.16269449191830901</v>
      </c>
      <c r="AJ80" s="52">
        <v>0.153888038530993</v>
      </c>
      <c r="AK80" s="47">
        <v>1.33359355232555</v>
      </c>
      <c r="AL80" s="51">
        <v>0.108171987179072</v>
      </c>
      <c r="AM80" s="52">
        <v>0.101581038919902</v>
      </c>
      <c r="AN80" s="59">
        <v>0.28999999999999998</v>
      </c>
      <c r="AO80" s="47">
        <v>83.855195390247701</v>
      </c>
      <c r="AP80" s="51">
        <v>2.0464575079676002</v>
      </c>
      <c r="AQ80" s="52">
        <v>1.44074103786651</v>
      </c>
    </row>
    <row r="81" spans="1:43">
      <c r="A81" s="59">
        <v>14.500999999999999</v>
      </c>
      <c r="B81" s="47">
        <v>25.628701828203699</v>
      </c>
      <c r="C81" s="51">
        <v>9.36738720362845</v>
      </c>
      <c r="D81" s="52">
        <v>7.9993492202550698</v>
      </c>
      <c r="E81" s="47">
        <v>20.511178477928098</v>
      </c>
      <c r="F81" s="51">
        <v>13.998657542637201</v>
      </c>
      <c r="G81" s="52">
        <v>16.147744149048599</v>
      </c>
      <c r="H81" s="47">
        <v>61.433864604073797</v>
      </c>
      <c r="I81" s="51">
        <v>4.7353015706366</v>
      </c>
      <c r="J81" s="52">
        <v>4.0814729004695698</v>
      </c>
      <c r="K81" s="47">
        <v>13.559399650370798</v>
      </c>
      <c r="L81" s="51">
        <v>7.28414685899532</v>
      </c>
      <c r="M81" s="52">
        <v>8.7986967270314906</v>
      </c>
      <c r="N81" s="47">
        <v>59.3642177065705</v>
      </c>
      <c r="O81" s="51">
        <v>2.44893819192857</v>
      </c>
      <c r="P81" s="52">
        <v>1.93815628536427</v>
      </c>
      <c r="Q81" s="47">
        <v>59.362314415997794</v>
      </c>
      <c r="R81" s="51">
        <v>2.3300615992221001</v>
      </c>
      <c r="S81" s="52">
        <v>2.07809187141895</v>
      </c>
      <c r="T81" s="47">
        <v>5.99856200927149</v>
      </c>
      <c r="U81" s="51">
        <v>4.3814537047004301</v>
      </c>
      <c r="V81" s="52">
        <v>10.883260143163501</v>
      </c>
      <c r="W81" s="47">
        <v>61.303905269596804</v>
      </c>
      <c r="X81" s="51">
        <v>2.4584816820695199</v>
      </c>
      <c r="Y81" s="52">
        <v>2.1798824036131301</v>
      </c>
      <c r="Z81" s="47">
        <v>49.318412834039002</v>
      </c>
      <c r="AA81" s="51">
        <v>7.6744262886364698</v>
      </c>
      <c r="AB81" s="52">
        <v>2.8483930519113501</v>
      </c>
      <c r="AC81" s="47">
        <v>61.071794097903897</v>
      </c>
      <c r="AD81" s="51">
        <v>2.3898165346514202</v>
      </c>
      <c r="AE81" s="52">
        <v>1.66344131750583</v>
      </c>
      <c r="AG81" s="62">
        <v>0.31</v>
      </c>
      <c r="AH81" s="47">
        <v>5.7378175083529905</v>
      </c>
      <c r="AI81" s="51">
        <v>0.17205152228982701</v>
      </c>
      <c r="AJ81" s="52">
        <v>0.16355957910664801</v>
      </c>
      <c r="AK81" s="47">
        <v>1.4200933939787801</v>
      </c>
      <c r="AL81" s="51">
        <v>0.115387382701996</v>
      </c>
      <c r="AM81" s="52">
        <v>0.107822232586294</v>
      </c>
      <c r="AN81" s="59">
        <v>0.3</v>
      </c>
      <c r="AO81" s="47">
        <v>83.333290964645798</v>
      </c>
      <c r="AP81" s="51">
        <v>2.10518388884564</v>
      </c>
      <c r="AQ81" s="52">
        <v>1.4930645856058</v>
      </c>
    </row>
    <row r="82" spans="1:43">
      <c r="A82" s="59">
        <v>15.000999999999999</v>
      </c>
      <c r="B82" s="47">
        <v>24.756049067768501</v>
      </c>
      <c r="C82" s="51">
        <v>9.3474658973234792</v>
      </c>
      <c r="D82" s="52">
        <v>8.0655203735324008</v>
      </c>
      <c r="E82" s="47">
        <v>19.6506219763437</v>
      </c>
      <c r="F82" s="51">
        <v>13.7514203912142</v>
      </c>
      <c r="G82" s="52">
        <v>16.149830089443299</v>
      </c>
      <c r="H82" s="47">
        <v>61.348859698028399</v>
      </c>
      <c r="I82" s="51">
        <v>4.8786421577597796</v>
      </c>
      <c r="J82" s="52">
        <v>4.1172686894536001</v>
      </c>
      <c r="K82" s="47">
        <v>12.718181851955702</v>
      </c>
      <c r="L82" s="51">
        <v>7.0484260157723799</v>
      </c>
      <c r="M82" s="52">
        <v>8.6200809592446994</v>
      </c>
      <c r="N82" s="47">
        <v>58.883425432443701</v>
      </c>
      <c r="O82" s="51">
        <v>2.7257405588199699</v>
      </c>
      <c r="P82" s="52">
        <v>2.0465214721223601</v>
      </c>
      <c r="Q82" s="47">
        <v>58.896354417113493</v>
      </c>
      <c r="R82" s="51">
        <v>2.59735784537243</v>
      </c>
      <c r="S82" s="52">
        <v>2.1036840391649698</v>
      </c>
      <c r="T82" s="47">
        <v>5.4462482574974995</v>
      </c>
      <c r="U82" s="51">
        <v>4.05011485858408</v>
      </c>
      <c r="V82" s="52">
        <v>10.7015049703638</v>
      </c>
      <c r="W82" s="47">
        <v>60.817845454301903</v>
      </c>
      <c r="X82" s="51">
        <v>2.6604293417001399</v>
      </c>
      <c r="Y82" s="52">
        <v>2.2002886154971701</v>
      </c>
      <c r="Z82" s="47">
        <v>48.440425431680204</v>
      </c>
      <c r="AA82" s="51">
        <v>7.8951316216643903</v>
      </c>
      <c r="AB82" s="52">
        <v>2.9707025280341099</v>
      </c>
      <c r="AC82" s="47">
        <v>60.462637412141596</v>
      </c>
      <c r="AD82" s="51">
        <v>2.5956643884126702</v>
      </c>
      <c r="AE82" s="52">
        <v>1.75649383277571</v>
      </c>
      <c r="AG82" s="62">
        <v>0.32</v>
      </c>
      <c r="AH82" s="47">
        <v>6.1192155641383001</v>
      </c>
      <c r="AI82" s="51">
        <v>0.18186918296235299</v>
      </c>
      <c r="AJ82" s="52">
        <v>0.17312680233588501</v>
      </c>
      <c r="AK82" s="47">
        <v>1.5090511110402101</v>
      </c>
      <c r="AL82" s="51">
        <v>0.122991034411251</v>
      </c>
      <c r="AM82" s="52">
        <v>0.113689899348136</v>
      </c>
      <c r="AN82" s="59">
        <v>0.31</v>
      </c>
      <c r="AO82" s="47">
        <v>82.814761996346903</v>
      </c>
      <c r="AP82" s="51">
        <v>2.1630336589725201</v>
      </c>
      <c r="AQ82" s="52">
        <v>1.54518285703791</v>
      </c>
    </row>
    <row r="83" spans="1:43">
      <c r="A83" s="59">
        <v>15.500999999999999</v>
      </c>
      <c r="B83" s="47">
        <v>23.913637978425399</v>
      </c>
      <c r="C83" s="51">
        <v>9.3118635361534405</v>
      </c>
      <c r="D83" s="52">
        <v>8.0493264869581598</v>
      </c>
      <c r="E83" s="47">
        <v>18.827251860654602</v>
      </c>
      <c r="F83" s="51">
        <v>13.483996638747</v>
      </c>
      <c r="G83" s="52">
        <v>16.514380918036402</v>
      </c>
      <c r="H83" s="47">
        <v>61.299084654369395</v>
      </c>
      <c r="I83" s="51">
        <v>5.05126210322811</v>
      </c>
      <c r="J83" s="52">
        <v>4.0585308433369596</v>
      </c>
      <c r="K83" s="47">
        <v>11.9292096295326</v>
      </c>
      <c r="L83" s="51">
        <v>6.7999082200030996</v>
      </c>
      <c r="M83" s="52">
        <v>8.4358140713132403</v>
      </c>
      <c r="N83" s="47">
        <v>58.413341485844391</v>
      </c>
      <c r="O83" s="51">
        <v>3.0031117983412101</v>
      </c>
      <c r="P83" s="52">
        <v>2.0553587806690699</v>
      </c>
      <c r="Q83" s="47">
        <v>58.388614339458002</v>
      </c>
      <c r="R83" s="51">
        <v>2.8081534332379601</v>
      </c>
      <c r="S83" s="52">
        <v>2.2192425838328398</v>
      </c>
      <c r="T83" s="47">
        <v>5.1278547357230693</v>
      </c>
      <c r="U83" s="51">
        <v>3.9267581346046798</v>
      </c>
      <c r="V83" s="52">
        <v>10.337744530097799</v>
      </c>
      <c r="W83" s="47">
        <v>60.229267505279005</v>
      </c>
      <c r="X83" s="51">
        <v>2.8168242635004899</v>
      </c>
      <c r="Y83" s="52">
        <v>2.30388399992338</v>
      </c>
      <c r="Z83" s="47">
        <v>47.578304117063603</v>
      </c>
      <c r="AA83" s="51">
        <v>8.1031451962482102</v>
      </c>
      <c r="AB83" s="52">
        <v>3.0896394020746198</v>
      </c>
      <c r="AC83" s="47">
        <v>59.975524805941404</v>
      </c>
      <c r="AD83" s="51">
        <v>2.7832510095885299</v>
      </c>
      <c r="AE83" s="52">
        <v>1.78929585576364</v>
      </c>
      <c r="AG83" s="62">
        <v>0.33</v>
      </c>
      <c r="AH83" s="47">
        <v>6.5085052481060099</v>
      </c>
      <c r="AI83" s="51">
        <v>0.192017428180984</v>
      </c>
      <c r="AJ83" s="52">
        <v>0.18270491362178701</v>
      </c>
      <c r="AK83" s="47">
        <v>1.601436976037</v>
      </c>
      <c r="AL83" s="51">
        <v>0.130820517744582</v>
      </c>
      <c r="AM83" s="52">
        <v>0.119601598984948</v>
      </c>
      <c r="AN83" s="59">
        <v>0.32</v>
      </c>
      <c r="AO83" s="47">
        <v>82.299586032680111</v>
      </c>
      <c r="AP83" s="51">
        <v>2.2192797835935099</v>
      </c>
      <c r="AQ83" s="52">
        <v>1.5970796796097999</v>
      </c>
    </row>
    <row r="84" spans="1:43">
      <c r="A84" s="59">
        <v>16.001000000000001</v>
      </c>
      <c r="B84" s="47">
        <v>23.100383850699398</v>
      </c>
      <c r="C84" s="51">
        <v>9.2621720979424307</v>
      </c>
      <c r="D84" s="52">
        <v>8.06846366567766</v>
      </c>
      <c r="E84" s="47">
        <v>18.039249063424002</v>
      </c>
      <c r="F84" s="51">
        <v>13.199863076394999</v>
      </c>
      <c r="G84" s="52">
        <v>16.6860974967299</v>
      </c>
      <c r="H84" s="47">
        <v>61.252460849690102</v>
      </c>
      <c r="I84" s="51">
        <v>5.22179873274992</v>
      </c>
      <c r="J84" s="52">
        <v>3.9987152188750601</v>
      </c>
      <c r="K84" s="47">
        <v>11.1892249767227</v>
      </c>
      <c r="L84" s="51">
        <v>6.5463779038611696</v>
      </c>
      <c r="M84" s="52">
        <v>8.2470163406416095</v>
      </c>
      <c r="N84" s="47">
        <v>58.026721242823001</v>
      </c>
      <c r="O84" s="51">
        <v>3.3539486232431899</v>
      </c>
      <c r="P84" s="52">
        <v>1.9331818152856599</v>
      </c>
      <c r="Q84" s="47">
        <v>57.995297214410805</v>
      </c>
      <c r="R84" s="51">
        <v>3.13238074150701</v>
      </c>
      <c r="S84" s="52">
        <v>2.1682338037826701</v>
      </c>
      <c r="T84" s="47">
        <v>4.8371129028377595</v>
      </c>
      <c r="U84" s="51">
        <v>3.7789199464362802</v>
      </c>
      <c r="V84" s="52">
        <v>9.9233823464593591</v>
      </c>
      <c r="W84" s="47">
        <v>59.712479005458199</v>
      </c>
      <c r="X84" s="51">
        <v>3.0004441806997102</v>
      </c>
      <c r="Y84" s="52">
        <v>2.4592925840936299</v>
      </c>
      <c r="Z84" s="47">
        <v>46.699163164781901</v>
      </c>
      <c r="AA84" s="51">
        <v>8.2525397590095704</v>
      </c>
      <c r="AB84" s="52">
        <v>3.24017238118532</v>
      </c>
      <c r="AC84" s="47">
        <v>59.441712443145001</v>
      </c>
      <c r="AD84" s="51">
        <v>3.0269192892046601</v>
      </c>
      <c r="AE84" s="52">
        <v>1.81038826398303</v>
      </c>
      <c r="AG84" s="62">
        <v>0.34</v>
      </c>
      <c r="AH84" s="47">
        <v>6.8897419144816201</v>
      </c>
      <c r="AI84" s="51">
        <v>0.20185640152833101</v>
      </c>
      <c r="AJ84" s="52">
        <v>0.19291925045429401</v>
      </c>
      <c r="AK84" s="47">
        <v>1.69680539163093</v>
      </c>
      <c r="AL84" s="51">
        <v>0.13986776264228101</v>
      </c>
      <c r="AM84" s="52">
        <v>0.12457523407947101</v>
      </c>
      <c r="AN84" s="59">
        <v>0.33</v>
      </c>
      <c r="AO84" s="47">
        <v>81.787740796171107</v>
      </c>
      <c r="AP84" s="51">
        <v>2.2724413158030501</v>
      </c>
      <c r="AQ84" s="52">
        <v>1.6487397590575199</v>
      </c>
    </row>
    <row r="85" spans="1:43">
      <c r="A85" s="59">
        <v>16.501000000000001</v>
      </c>
      <c r="B85" s="47">
        <v>22.3024027616454</v>
      </c>
      <c r="C85" s="51">
        <v>9.1869927405476002</v>
      </c>
      <c r="D85" s="52">
        <v>8.0926799111331391</v>
      </c>
      <c r="E85" s="47">
        <v>17.2849268750597</v>
      </c>
      <c r="F85" s="51">
        <v>12.902153527356001</v>
      </c>
      <c r="G85" s="52">
        <v>16.715348507856099</v>
      </c>
      <c r="H85" s="47">
        <v>61.1917164687896</v>
      </c>
      <c r="I85" s="51">
        <v>5.3694347969440201</v>
      </c>
      <c r="J85" s="52">
        <v>3.9895058178557998</v>
      </c>
      <c r="K85" s="47">
        <v>10.4951766431469</v>
      </c>
      <c r="L85" s="51">
        <v>6.2930206817877297</v>
      </c>
      <c r="M85" s="52">
        <v>8.0547021215643309</v>
      </c>
      <c r="N85" s="47">
        <v>57.558152716730703</v>
      </c>
      <c r="O85" s="51">
        <v>3.61298024619061</v>
      </c>
      <c r="P85" s="52">
        <v>2.0157967874648199</v>
      </c>
      <c r="Q85" s="47">
        <v>57.553710013178105</v>
      </c>
      <c r="R85" s="51">
        <v>3.4188977227197501</v>
      </c>
      <c r="S85" s="52">
        <v>2.12798630629689</v>
      </c>
      <c r="T85" s="47">
        <v>4.4156490969125102</v>
      </c>
      <c r="U85" s="51">
        <v>3.4551357493969799</v>
      </c>
      <c r="V85" s="52">
        <v>9.6503580168781902</v>
      </c>
      <c r="W85" s="47">
        <v>59.291270749174295</v>
      </c>
      <c r="X85" s="51">
        <v>3.2707584635665499</v>
      </c>
      <c r="Y85" s="52">
        <v>2.4684595941069101</v>
      </c>
      <c r="Z85" s="47">
        <v>45.792216413481199</v>
      </c>
      <c r="AA85" s="51">
        <v>8.3446357947674894</v>
      </c>
      <c r="AB85" s="52">
        <v>3.4255041583203201</v>
      </c>
      <c r="AC85" s="47">
        <v>59.085368624794995</v>
      </c>
      <c r="AD85" s="51">
        <v>3.2602528729930298</v>
      </c>
      <c r="AE85" s="52">
        <v>1.86421824312646</v>
      </c>
      <c r="AG85" s="62">
        <v>0.35</v>
      </c>
      <c r="AH85" s="47">
        <v>7.2737361854611393</v>
      </c>
      <c r="AI85" s="51">
        <v>0.21182653920981701</v>
      </c>
      <c r="AJ85" s="52">
        <v>0.20331515596347499</v>
      </c>
      <c r="AK85" s="47">
        <v>1.7934034348885302</v>
      </c>
      <c r="AL85" s="51">
        <v>0.14970873637118101</v>
      </c>
      <c r="AM85" s="52">
        <v>0.12902659666788199</v>
      </c>
      <c r="AN85" s="59">
        <v>0.34</v>
      </c>
      <c r="AO85" s="47">
        <v>81.279204180875794</v>
      </c>
      <c r="AP85" s="51">
        <v>2.3246130337033302</v>
      </c>
      <c r="AQ85" s="52">
        <v>1.7001486379601001</v>
      </c>
    </row>
    <row r="86" spans="1:43">
      <c r="A86" s="59">
        <v>17.001000000000001</v>
      </c>
      <c r="B86" s="47">
        <v>21.5333637012716</v>
      </c>
      <c r="C86" s="51">
        <v>9.1023072526359101</v>
      </c>
      <c r="D86" s="52">
        <v>8.0402711856862403</v>
      </c>
      <c r="E86" s="47">
        <v>16.562712604598502</v>
      </c>
      <c r="F86" s="51">
        <v>12.5936803417168</v>
      </c>
      <c r="G86" s="52">
        <v>16.676395451515699</v>
      </c>
      <c r="H86" s="47">
        <v>61.094701169986401</v>
      </c>
      <c r="I86" s="51">
        <v>5.4003812732095398</v>
      </c>
      <c r="J86" s="52">
        <v>4.0468602103860203</v>
      </c>
      <c r="K86" s="47">
        <v>9.8442060423619999</v>
      </c>
      <c r="L86" s="51">
        <v>6.0412075196113699</v>
      </c>
      <c r="M86" s="52">
        <v>7.8597869293741498</v>
      </c>
      <c r="N86" s="47">
        <v>57.053750171352604</v>
      </c>
      <c r="O86" s="51">
        <v>3.8264551206473398</v>
      </c>
      <c r="P86" s="52">
        <v>2.1896557875754001</v>
      </c>
      <c r="Q86" s="47">
        <v>56.991930794452905</v>
      </c>
      <c r="R86" s="51">
        <v>3.57465262833112</v>
      </c>
      <c r="S86" s="52">
        <v>2.3058047474637702</v>
      </c>
      <c r="T86" s="47">
        <v>4.1447737657120403</v>
      </c>
      <c r="U86" s="51">
        <v>3.2673251060919899</v>
      </c>
      <c r="V86" s="52">
        <v>9.2701470237008596</v>
      </c>
      <c r="W86" s="47">
        <v>58.874309308240399</v>
      </c>
      <c r="X86" s="51">
        <v>3.5450689078848399</v>
      </c>
      <c r="Y86" s="52">
        <v>2.5040980470748502</v>
      </c>
      <c r="Z86" s="47">
        <v>44.949741843928898</v>
      </c>
      <c r="AA86" s="51">
        <v>8.4748285381929698</v>
      </c>
      <c r="AB86" s="52">
        <v>3.6355094327976301</v>
      </c>
      <c r="AC86" s="47">
        <v>58.550030268630607</v>
      </c>
      <c r="AD86" s="51">
        <v>3.4591670110296602</v>
      </c>
      <c r="AE86" s="52">
        <v>2.0037917241489098</v>
      </c>
      <c r="AG86" s="62">
        <v>0.36</v>
      </c>
      <c r="AH86" s="47">
        <v>7.6612264265001002</v>
      </c>
      <c r="AI86" s="51">
        <v>0.22192231620581801</v>
      </c>
      <c r="AJ86" s="52">
        <v>0.21388431275824499</v>
      </c>
      <c r="AK86" s="47">
        <v>1.8975232618476401</v>
      </c>
      <c r="AL86" s="51">
        <v>0.15861203376063099</v>
      </c>
      <c r="AM86" s="52">
        <v>0.13467900611199601</v>
      </c>
      <c r="AN86" s="59">
        <v>0.35</v>
      </c>
      <c r="AO86" s="47">
        <v>80.773954249144495</v>
      </c>
      <c r="AP86" s="51">
        <v>2.3758068894923201</v>
      </c>
      <c r="AQ86" s="52">
        <v>1.7512926517913601</v>
      </c>
    </row>
    <row r="87" spans="1:43">
      <c r="A87" s="59">
        <v>17.501000000000001</v>
      </c>
      <c r="B87" s="47">
        <v>20.791489244132698</v>
      </c>
      <c r="C87" s="51">
        <v>9.0073367536329094</v>
      </c>
      <c r="D87" s="52">
        <v>7.9568817854400704</v>
      </c>
      <c r="E87" s="47">
        <v>15.8711347906006</v>
      </c>
      <c r="F87" s="51">
        <v>12.276958796195199</v>
      </c>
      <c r="G87" s="52">
        <v>16.692483134327201</v>
      </c>
      <c r="H87" s="47">
        <v>60.914026342952397</v>
      </c>
      <c r="I87" s="51">
        <v>5.42881360064065</v>
      </c>
      <c r="J87" s="52">
        <v>4.1882643832775299</v>
      </c>
      <c r="K87" s="47">
        <v>9.2336338830775695</v>
      </c>
      <c r="L87" s="51">
        <v>5.79211174129121</v>
      </c>
      <c r="M87" s="52">
        <v>7.6630976715381101</v>
      </c>
      <c r="N87" s="47">
        <v>56.598655990557297</v>
      </c>
      <c r="O87" s="51">
        <v>4.0796519993843603</v>
      </c>
      <c r="P87" s="52">
        <v>2.1994565162042798</v>
      </c>
      <c r="Q87" s="47">
        <v>56.576880178836497</v>
      </c>
      <c r="R87" s="51">
        <v>3.86674405981389</v>
      </c>
      <c r="S87" s="52">
        <v>2.3123942250434601</v>
      </c>
      <c r="T87" s="47">
        <v>3.86528043092247</v>
      </c>
      <c r="U87" s="51">
        <v>3.0587592030305899</v>
      </c>
      <c r="V87" s="52">
        <v>8.9388105167466403</v>
      </c>
      <c r="W87" s="47">
        <v>58.516595689420406</v>
      </c>
      <c r="X87" s="51">
        <v>3.8773492367597502</v>
      </c>
      <c r="Y87" s="52">
        <v>2.3842666430464199</v>
      </c>
      <c r="Z87" s="47">
        <v>44.126544810852906</v>
      </c>
      <c r="AA87" s="51">
        <v>8.5986440955925296</v>
      </c>
      <c r="AB87" s="52">
        <v>3.8658671895858099</v>
      </c>
      <c r="AC87" s="47">
        <v>58.020012824509507</v>
      </c>
      <c r="AD87" s="51">
        <v>3.7016336091948898</v>
      </c>
      <c r="AE87" s="52">
        <v>1.94371837928657</v>
      </c>
      <c r="AG87" s="62">
        <v>0.37</v>
      </c>
      <c r="AH87" s="47">
        <v>8.05167114000594</v>
      </c>
      <c r="AI87" s="51">
        <v>0.23213832018649699</v>
      </c>
      <c r="AJ87" s="52">
        <v>0.224618548932985</v>
      </c>
      <c r="AK87" s="47">
        <v>1.9994139501065302</v>
      </c>
      <c r="AL87" s="51">
        <v>0.17297637376154301</v>
      </c>
      <c r="AM87" s="52">
        <v>0.13521090218741</v>
      </c>
      <c r="AN87" s="59">
        <v>0.36</v>
      </c>
      <c r="AO87" s="47">
        <v>80.271969228533209</v>
      </c>
      <c r="AP87" s="51">
        <v>2.4260346986144898</v>
      </c>
      <c r="AQ87" s="52">
        <v>1.8021588913031299</v>
      </c>
    </row>
    <row r="88" spans="1:43">
      <c r="A88" s="59">
        <v>18.001000000000001</v>
      </c>
      <c r="B88" s="47">
        <v>20.053180976877201</v>
      </c>
      <c r="C88" s="51">
        <v>8.8800273135160008</v>
      </c>
      <c r="D88" s="52">
        <v>7.8933682926913802</v>
      </c>
      <c r="E88" s="47">
        <v>15.330139970072201</v>
      </c>
      <c r="F88" s="51">
        <v>12.075558411256599</v>
      </c>
      <c r="G88" s="52">
        <v>16.572157736777701</v>
      </c>
      <c r="H88" s="47">
        <v>60.803819140555603</v>
      </c>
      <c r="I88" s="51">
        <v>5.5293443387725398</v>
      </c>
      <c r="J88" s="52">
        <v>4.2595091026314398</v>
      </c>
      <c r="K88" s="47">
        <v>8.6609492345936996</v>
      </c>
      <c r="L88" s="51">
        <v>5.5467286811777496</v>
      </c>
      <c r="M88" s="52">
        <v>7.4653779011577299</v>
      </c>
      <c r="N88" s="47">
        <v>56.164434111651197</v>
      </c>
      <c r="O88" s="51">
        <v>4.3442646312049602</v>
      </c>
      <c r="P88" s="52">
        <v>2.18758140790912</v>
      </c>
      <c r="Q88" s="47">
        <v>56.208246136831598</v>
      </c>
      <c r="R88" s="51">
        <v>4.1950334251003403</v>
      </c>
      <c r="S88" s="52">
        <v>2.2321679699916799</v>
      </c>
      <c r="T88" s="47">
        <v>3.5751178787458802</v>
      </c>
      <c r="U88" s="51">
        <v>2.8294284157443501</v>
      </c>
      <c r="V88" s="52">
        <v>8.6555080158823401</v>
      </c>
      <c r="W88" s="47">
        <v>57.980128596340997</v>
      </c>
      <c r="X88" s="51">
        <v>4.02006596875919</v>
      </c>
      <c r="Y88" s="52">
        <v>2.4103491106455501</v>
      </c>
      <c r="Z88" s="47">
        <v>43.318097913719299</v>
      </c>
      <c r="AA88" s="51">
        <v>8.7122556430944993</v>
      </c>
      <c r="AB88" s="52">
        <v>4.0731363171676103</v>
      </c>
      <c r="AC88" s="47">
        <v>57.610053783138603</v>
      </c>
      <c r="AD88" s="51">
        <v>3.9499827500822899</v>
      </c>
      <c r="AE88" s="52">
        <v>1.9272097867756599</v>
      </c>
      <c r="AG88" s="62">
        <v>0.38</v>
      </c>
      <c r="AH88" s="47">
        <v>8.444561822898331</v>
      </c>
      <c r="AI88" s="51">
        <v>0.24251772716633099</v>
      </c>
      <c r="AJ88" s="52">
        <v>0.23550960261669901</v>
      </c>
      <c r="AK88" s="47">
        <v>2.1027530618686798</v>
      </c>
      <c r="AL88" s="51">
        <v>0.18339601275407599</v>
      </c>
      <c r="AM88" s="52">
        <v>0.140344005141151</v>
      </c>
      <c r="AN88" s="59">
        <v>0.37</v>
      </c>
      <c r="AO88" s="47">
        <v>79.773227508987404</v>
      </c>
      <c r="AP88" s="51">
        <v>2.4753081420398901</v>
      </c>
      <c r="AQ88" s="52">
        <v>1.8427869868639799</v>
      </c>
    </row>
    <row r="89" spans="1:43">
      <c r="A89" s="59">
        <v>18.501000000000001</v>
      </c>
      <c r="B89" s="47">
        <v>19.419690206005999</v>
      </c>
      <c r="C89" s="51">
        <v>8.8252575345543001</v>
      </c>
      <c r="D89" s="52">
        <v>7.7477719969780701</v>
      </c>
      <c r="E89" s="47">
        <v>14.810578656542999</v>
      </c>
      <c r="F89" s="51">
        <v>11.863620811142701</v>
      </c>
      <c r="G89" s="52">
        <v>16.444202451409598</v>
      </c>
      <c r="H89" s="47">
        <v>60.707995794722905</v>
      </c>
      <c r="I89" s="51">
        <v>5.6684086427825697</v>
      </c>
      <c r="J89" s="52">
        <v>4.3184107171747597</v>
      </c>
      <c r="K89" s="47">
        <v>8.1237973442615399</v>
      </c>
      <c r="L89" s="51">
        <v>5.30589290465897</v>
      </c>
      <c r="M89" s="52">
        <v>7.2672966486646198</v>
      </c>
      <c r="N89" s="47">
        <v>55.670917308846803</v>
      </c>
      <c r="O89" s="51">
        <v>4.5402581441664402</v>
      </c>
      <c r="P89" s="52">
        <v>2.20288737834582</v>
      </c>
      <c r="Q89" s="47">
        <v>55.751056578502599</v>
      </c>
      <c r="R89" s="51">
        <v>4.4247185837637799</v>
      </c>
      <c r="S89" s="52">
        <v>2.2401279963744201</v>
      </c>
      <c r="T89" s="47">
        <v>3.3847057992126199</v>
      </c>
      <c r="U89" s="51">
        <v>2.6914345557269601</v>
      </c>
      <c r="V89" s="52">
        <v>8.30716129208081</v>
      </c>
      <c r="W89" s="47">
        <v>57.419845839388792</v>
      </c>
      <c r="X89" s="51">
        <v>4.1303375013972499</v>
      </c>
      <c r="Y89" s="52">
        <v>2.5423302639185401</v>
      </c>
      <c r="Z89" s="47">
        <v>42.524146941689203</v>
      </c>
      <c r="AA89" s="51">
        <v>8.8160887512256405</v>
      </c>
      <c r="AB89" s="52">
        <v>4.2660605910132396</v>
      </c>
      <c r="AC89" s="47">
        <v>57.258883476624497</v>
      </c>
      <c r="AD89" s="51">
        <v>4.1479099893251901</v>
      </c>
      <c r="AE89" s="52">
        <v>1.9872978058975399</v>
      </c>
      <c r="AG89" s="62">
        <v>0.39</v>
      </c>
      <c r="AH89" s="47">
        <v>8.7942166816334595</v>
      </c>
      <c r="AI89" s="51">
        <v>0.25408840208838601</v>
      </c>
      <c r="AJ89" s="52">
        <v>0.24654918822258601</v>
      </c>
      <c r="AK89" s="47">
        <v>2.2083617268448101</v>
      </c>
      <c r="AL89" s="51">
        <v>0.193206645721505</v>
      </c>
      <c r="AM89" s="52">
        <v>0.14637175181158199</v>
      </c>
      <c r="AN89" s="59">
        <v>0.38</v>
      </c>
      <c r="AO89" s="47">
        <v>79.277707640241701</v>
      </c>
      <c r="AP89" s="51">
        <v>2.5236387671079599</v>
      </c>
      <c r="AQ89" s="52">
        <v>1.8826609051429899</v>
      </c>
    </row>
    <row r="90" spans="1:43">
      <c r="A90" s="59">
        <v>19.001000000000001</v>
      </c>
      <c r="B90" s="47">
        <v>18.831759426987301</v>
      </c>
      <c r="C90" s="51">
        <v>8.7855718601279502</v>
      </c>
      <c r="D90" s="52">
        <v>7.6262256358517497</v>
      </c>
      <c r="E90" s="47">
        <v>14.310003282900698</v>
      </c>
      <c r="F90" s="51">
        <v>11.6416872666472</v>
      </c>
      <c r="G90" s="52">
        <v>16.310723956101501</v>
      </c>
      <c r="H90" s="47">
        <v>60.601750076132298</v>
      </c>
      <c r="I90" s="51">
        <v>5.8660399040609299</v>
      </c>
      <c r="J90" s="52">
        <v>4.3843391492257799</v>
      </c>
      <c r="K90" s="47">
        <v>7.6186668209170101</v>
      </c>
      <c r="L90" s="51">
        <v>5.0641226327362396</v>
      </c>
      <c r="M90" s="52">
        <v>7.07075719396303</v>
      </c>
      <c r="N90" s="47">
        <v>55.163665614500403</v>
      </c>
      <c r="O90" s="51">
        <v>4.7133183171303301</v>
      </c>
      <c r="P90" s="52">
        <v>2.3309432341851899</v>
      </c>
      <c r="Q90" s="47">
        <v>55.290581714616103</v>
      </c>
      <c r="R90" s="51">
        <v>4.6412364868517599</v>
      </c>
      <c r="S90" s="52">
        <v>2.3145128937747801</v>
      </c>
      <c r="T90" s="47">
        <v>3.2121671982660001</v>
      </c>
      <c r="U90" s="51">
        <v>2.5789904518454398</v>
      </c>
      <c r="V90" s="52">
        <v>8.0479642983359998</v>
      </c>
      <c r="W90" s="47">
        <v>56.952933368848001</v>
      </c>
      <c r="X90" s="51">
        <v>4.3282095202675599</v>
      </c>
      <c r="Y90" s="52">
        <v>2.59044790605421</v>
      </c>
      <c r="Z90" s="47">
        <v>41.744443574644805</v>
      </c>
      <c r="AA90" s="51">
        <v>8.9105554024653308</v>
      </c>
      <c r="AB90" s="52">
        <v>4.4627426140706499</v>
      </c>
      <c r="AC90" s="47">
        <v>56.763260024635201</v>
      </c>
      <c r="AD90" s="51">
        <v>4.3415106539735504</v>
      </c>
      <c r="AE90" s="52">
        <v>2.0453439892273799</v>
      </c>
      <c r="AG90" s="62">
        <v>0.4</v>
      </c>
      <c r="AH90" s="47">
        <v>9.1314612829635102</v>
      </c>
      <c r="AI90" s="51">
        <v>0.26585553353951402</v>
      </c>
      <c r="AJ90" s="52">
        <v>0.25773498547646601</v>
      </c>
      <c r="AK90" s="47">
        <v>2.3157709380950098</v>
      </c>
      <c r="AL90" s="51">
        <v>0.20325152536400801</v>
      </c>
      <c r="AM90" s="52">
        <v>0.152444210294264</v>
      </c>
      <c r="AN90" s="59">
        <v>0.39</v>
      </c>
      <c r="AO90" s="47">
        <v>78.785388329354205</v>
      </c>
      <c r="AP90" s="51">
        <v>2.5710379911030201</v>
      </c>
      <c r="AQ90" s="52">
        <v>1.9220041287746701</v>
      </c>
    </row>
    <row r="91" spans="1:43">
      <c r="A91" s="59">
        <v>19.501000000000001</v>
      </c>
      <c r="B91" s="47">
        <v>18.243260743937</v>
      </c>
      <c r="C91" s="51">
        <v>8.71652786513636</v>
      </c>
      <c r="D91" s="52">
        <v>7.5791038827974599</v>
      </c>
      <c r="E91" s="47">
        <v>13.839913597220399</v>
      </c>
      <c r="F91" s="51">
        <v>11.423970772791399</v>
      </c>
      <c r="G91" s="52">
        <v>16.159897395811502</v>
      </c>
      <c r="H91" s="47">
        <v>60.477819372967801</v>
      </c>
      <c r="I91" s="51">
        <v>6.0405185004305801</v>
      </c>
      <c r="J91" s="52">
        <v>4.4699064141406399</v>
      </c>
      <c r="K91" s="47">
        <v>7.1356683331415702</v>
      </c>
      <c r="L91" s="51">
        <v>4.8133274425135104</v>
      </c>
      <c r="M91" s="52">
        <v>6.9043793920877503</v>
      </c>
      <c r="N91" s="47">
        <v>54.688939008161199</v>
      </c>
      <c r="O91" s="51">
        <v>4.9098312703083904</v>
      </c>
      <c r="P91" s="52">
        <v>2.4311362358780202</v>
      </c>
      <c r="Q91" s="47">
        <v>54.883727436431599</v>
      </c>
      <c r="R91" s="51">
        <v>4.90165634448066</v>
      </c>
      <c r="S91" s="52">
        <v>2.2998453362076501</v>
      </c>
      <c r="T91" s="47">
        <v>3.0555717885845199</v>
      </c>
      <c r="U91" s="51">
        <v>2.4843418388942502</v>
      </c>
      <c r="V91" s="52">
        <v>7.8646288232523798</v>
      </c>
      <c r="W91" s="47">
        <v>56.629700211947601</v>
      </c>
      <c r="X91" s="51">
        <v>4.6728869030624098</v>
      </c>
      <c r="Y91" s="52">
        <v>2.4238875705580001</v>
      </c>
      <c r="Z91" s="47">
        <v>40.978745862933501</v>
      </c>
      <c r="AA91" s="51">
        <v>8.9960547521177006</v>
      </c>
      <c r="AB91" s="52">
        <v>4.6216781722088696</v>
      </c>
      <c r="AC91" s="47">
        <v>56.257646822125395</v>
      </c>
      <c r="AD91" s="51">
        <v>4.5514279864984699</v>
      </c>
      <c r="AE91" s="52">
        <v>2.0609453091746799</v>
      </c>
      <c r="AG91" s="62">
        <v>0.41</v>
      </c>
      <c r="AH91" s="47">
        <v>9.4673272997520606</v>
      </c>
      <c r="AI91" s="51">
        <v>0.27781543313190499</v>
      </c>
      <c r="AJ91" s="52">
        <v>0.26927022638175901</v>
      </c>
      <c r="AK91" s="47">
        <v>2.42535948334538</v>
      </c>
      <c r="AL91" s="51">
        <v>0.213083629389339</v>
      </c>
      <c r="AM91" s="52">
        <v>0.15900178649640601</v>
      </c>
      <c r="AN91" s="59">
        <v>0.4</v>
      </c>
      <c r="AO91" s="47">
        <v>78.296248438472105</v>
      </c>
      <c r="AP91" s="51">
        <v>2.61751710222982</v>
      </c>
      <c r="AQ91" s="52">
        <v>1.96082206941175</v>
      </c>
    </row>
    <row r="92" spans="1:43">
      <c r="A92" s="60">
        <v>20.001000000000001</v>
      </c>
      <c r="B92" s="48">
        <v>17.573150783763101</v>
      </c>
      <c r="C92" s="53">
        <v>8.53866133605238</v>
      </c>
      <c r="D92" s="54">
        <v>7.6293719268825999</v>
      </c>
      <c r="E92" s="48">
        <v>13.352719543650398</v>
      </c>
      <c r="F92" s="53">
        <v>11.165343743762399</v>
      </c>
      <c r="G92" s="54">
        <v>16.039007810533501</v>
      </c>
      <c r="H92" s="48">
        <v>60.329585184736899</v>
      </c>
      <c r="I92" s="53">
        <v>6.1854043530771499</v>
      </c>
      <c r="J92" s="54">
        <v>4.5799057489725596</v>
      </c>
      <c r="K92" s="48">
        <v>6.6833195265331602</v>
      </c>
      <c r="L92" s="53">
        <v>4.5720690106409902</v>
      </c>
      <c r="M92" s="54">
        <v>6.7398217299362697</v>
      </c>
      <c r="N92" s="48">
        <v>54.316319414775208</v>
      </c>
      <c r="O92" s="53">
        <v>5.1995008764871899</v>
      </c>
      <c r="P92" s="54">
        <v>2.3840826856834898</v>
      </c>
      <c r="Q92" s="48">
        <v>54.408153502016397</v>
      </c>
      <c r="R92" s="53">
        <v>5.0837978929444603</v>
      </c>
      <c r="S92" s="54">
        <v>2.3712395573632299</v>
      </c>
      <c r="T92" s="48">
        <v>2.9132150594089099</v>
      </c>
      <c r="U92" s="53">
        <v>2.4116369017231798</v>
      </c>
      <c r="V92" s="54">
        <v>7.6347080474134597</v>
      </c>
      <c r="W92" s="48">
        <v>56.340388968683399</v>
      </c>
      <c r="X92" s="53">
        <v>5.04284513558963</v>
      </c>
      <c r="Y92" s="54">
        <v>2.2380931067408398</v>
      </c>
      <c r="Z92" s="48">
        <v>40.226814783637899</v>
      </c>
      <c r="AA92" s="53">
        <v>9.0729700145672503</v>
      </c>
      <c r="AB92" s="54">
        <v>4.7792310983364699</v>
      </c>
      <c r="AC92" s="48">
        <v>55.789257290247399</v>
      </c>
      <c r="AD92" s="53">
        <v>4.8553003030343804</v>
      </c>
      <c r="AE92" s="54">
        <v>1.9977468345453799</v>
      </c>
      <c r="AG92" s="62">
        <v>0.42</v>
      </c>
      <c r="AH92" s="47">
        <v>9.8370229397667686</v>
      </c>
      <c r="AI92" s="51">
        <v>0.28996476335006699</v>
      </c>
      <c r="AJ92" s="52">
        <v>0.28094893592256198</v>
      </c>
      <c r="AK92" s="47">
        <v>2.53793554486615</v>
      </c>
      <c r="AL92" s="51">
        <v>0.22310359214967601</v>
      </c>
      <c r="AM92" s="52">
        <v>0.16563729139830199</v>
      </c>
      <c r="AN92" s="59">
        <v>0.41</v>
      </c>
      <c r="AO92" s="47">
        <v>77.811160799995108</v>
      </c>
      <c r="AP92" s="51">
        <v>2.6639810788259299</v>
      </c>
      <c r="AQ92" s="52">
        <v>2.0032826246062299</v>
      </c>
    </row>
    <row r="93" spans="1:43">
      <c r="AG93" s="62">
        <v>0.43</v>
      </c>
      <c r="AH93" s="47">
        <v>10.2467234644662</v>
      </c>
      <c r="AI93" s="51">
        <v>0.30230028499622802</v>
      </c>
      <c r="AJ93" s="52">
        <v>0.29276339490470299</v>
      </c>
      <c r="AK93" s="47">
        <v>2.6527043804653703</v>
      </c>
      <c r="AL93" s="51">
        <v>0.23414130499701399</v>
      </c>
      <c r="AM93" s="52">
        <v>0.171653822841138</v>
      </c>
      <c r="AN93" s="59">
        <v>0.42</v>
      </c>
      <c r="AO93" s="47">
        <v>77.333614713151206</v>
      </c>
      <c r="AP93" s="51">
        <v>2.7139510901664101</v>
      </c>
      <c r="AQ93" s="52">
        <v>2.0422582117213</v>
      </c>
    </row>
    <row r="94" spans="1:43">
      <c r="AG94" s="62">
        <v>0.44</v>
      </c>
      <c r="AH94" s="47">
        <v>10.6548070685658</v>
      </c>
      <c r="AI94" s="51">
        <v>0.31481886870962</v>
      </c>
      <c r="AJ94" s="52">
        <v>0.30470591943881498</v>
      </c>
      <c r="AK94" s="47">
        <v>2.76964182570077</v>
      </c>
      <c r="AL94" s="51">
        <v>0.24542359730267499</v>
      </c>
      <c r="AM94" s="52">
        <v>0.178165433943827</v>
      </c>
      <c r="AN94" s="59">
        <v>0.43</v>
      </c>
      <c r="AO94" s="47">
        <v>76.859389545680699</v>
      </c>
      <c r="AP94" s="51">
        <v>2.7632381008081501</v>
      </c>
      <c r="AQ94" s="52">
        <v>2.0806763186124</v>
      </c>
    </row>
    <row r="95" spans="1:43">
      <c r="AG95" s="62">
        <v>0.45</v>
      </c>
      <c r="AH95" s="47">
        <v>10.994418164123401</v>
      </c>
      <c r="AI95" s="51">
        <v>0.327517360974101</v>
      </c>
      <c r="AJ95" s="52">
        <v>0.31676899369635197</v>
      </c>
      <c r="AK95" s="47">
        <v>2.8887238004934899</v>
      </c>
      <c r="AL95" s="51">
        <v>0.25694773926887499</v>
      </c>
      <c r="AM95" s="52">
        <v>0.184524610814472</v>
      </c>
      <c r="AN95" s="59">
        <v>0.44</v>
      </c>
      <c r="AO95" s="47">
        <v>76.388461493089196</v>
      </c>
      <c r="AP95" s="51">
        <v>2.8118496340377699</v>
      </c>
      <c r="AQ95" s="52">
        <v>2.1185390397957198</v>
      </c>
    </row>
    <row r="96" spans="1:43">
      <c r="AG96" s="62">
        <v>0.46</v>
      </c>
      <c r="AH96" s="47">
        <v>11.394990111592399</v>
      </c>
      <c r="AI96" s="51">
        <v>0.34039287587587203</v>
      </c>
      <c r="AJ96" s="52">
        <v>0.32894497942976902</v>
      </c>
      <c r="AK96" s="47">
        <v>3.0099263036455897</v>
      </c>
      <c r="AL96" s="51">
        <v>0.26871094862402001</v>
      </c>
      <c r="AM96" s="52">
        <v>0.19047259191058499</v>
      </c>
      <c r="AN96" s="59">
        <v>0.45</v>
      </c>
      <c r="AO96" s="47">
        <v>75.920806932429599</v>
      </c>
      <c r="AP96" s="51">
        <v>2.8597931289301202</v>
      </c>
      <c r="AQ96" s="52">
        <v>2.15584861217115</v>
      </c>
    </row>
    <row r="97" spans="33:43">
      <c r="AG97" s="62">
        <v>0.47</v>
      </c>
      <c r="AH97" s="47">
        <v>11.810316714843399</v>
      </c>
      <c r="AI97" s="51">
        <v>0.35344257851377497</v>
      </c>
      <c r="AJ97" s="52">
        <v>0.34122632902084299</v>
      </c>
      <c r="AK97" s="47">
        <v>3.13321046097141</v>
      </c>
      <c r="AL97" s="51">
        <v>0.28071038560557499</v>
      </c>
      <c r="AM97" s="52">
        <v>0.19799718932690699</v>
      </c>
      <c r="AN97" s="59">
        <v>0.46</v>
      </c>
      <c r="AO97" s="47">
        <v>75.456402420732104</v>
      </c>
      <c r="AP97" s="51">
        <v>2.9070759413143299</v>
      </c>
      <c r="AQ97" s="52">
        <v>2.19260742379908</v>
      </c>
    </row>
    <row r="98" spans="33:43">
      <c r="AG98" s="62">
        <v>0.48</v>
      </c>
      <c r="AH98" s="47">
        <v>12.235579593238299</v>
      </c>
      <c r="AI98" s="51">
        <v>0.36666373831078802</v>
      </c>
      <c r="AJ98" s="52">
        <v>0.35360553476685802</v>
      </c>
      <c r="AK98" s="47">
        <v>3.2566567250160596</v>
      </c>
      <c r="AL98" s="51">
        <v>0.29234536691726898</v>
      </c>
      <c r="AM98" s="52">
        <v>0.204711975207925</v>
      </c>
      <c r="AN98" s="59">
        <v>0.47</v>
      </c>
      <c r="AO98" s="47">
        <v>74.995224692029311</v>
      </c>
      <c r="AP98" s="51">
        <v>2.9537053458312599</v>
      </c>
      <c r="AQ98" s="52">
        <v>2.2288179971998798</v>
      </c>
    </row>
    <row r="99" spans="33:43">
      <c r="AG99" s="62">
        <v>0.49</v>
      </c>
      <c r="AH99" s="47">
        <v>12.7089042132747</v>
      </c>
      <c r="AI99" s="51"/>
      <c r="AJ99" s="52"/>
      <c r="AK99" s="47">
        <v>3.3820289986336003</v>
      </c>
      <c r="AL99" s="51"/>
      <c r="AM99" s="52"/>
      <c r="AN99" s="59">
        <v>0.48</v>
      </c>
      <c r="AO99" s="47">
        <v>74.537250657554992</v>
      </c>
      <c r="AP99" s="51"/>
      <c r="AQ99" s="52"/>
    </row>
    <row r="100" spans="33:43">
      <c r="AG100" s="62">
        <v>0.5</v>
      </c>
      <c r="AH100" s="47">
        <v>13.186630112510001</v>
      </c>
      <c r="AI100" s="51"/>
      <c r="AJ100" s="52"/>
      <c r="AK100" s="47">
        <v>3.5093028399042603</v>
      </c>
      <c r="AL100" s="51"/>
      <c r="AM100" s="52"/>
      <c r="AN100" s="59">
        <v>0.49</v>
      </c>
      <c r="AO100" s="47">
        <v>74.082457401269991</v>
      </c>
      <c r="AP100" s="51"/>
      <c r="AQ100" s="52"/>
    </row>
    <row r="101" spans="33:43">
      <c r="AG101" s="62">
        <v>0.51</v>
      </c>
      <c r="AH101" s="47">
        <v>13.668452623803701</v>
      </c>
      <c r="AI101" s="51"/>
      <c r="AJ101" s="52"/>
      <c r="AK101" s="47">
        <v>3.6387855621042999</v>
      </c>
      <c r="AL101" s="51"/>
      <c r="AM101" s="52"/>
      <c r="AN101" s="59">
        <v>0.5</v>
      </c>
      <c r="AO101" s="47">
        <v>73.630822180313899</v>
      </c>
      <c r="AP101" s="51"/>
      <c r="AQ101" s="52"/>
    </row>
    <row r="102" spans="33:43">
      <c r="AG102" s="62">
        <v>0.52</v>
      </c>
      <c r="AH102" s="47">
        <v>14.143787864072699</v>
      </c>
      <c r="AI102" s="51"/>
      <c r="AJ102" s="52"/>
      <c r="AK102" s="47">
        <v>3.7702898198250199</v>
      </c>
      <c r="AL102" s="51"/>
      <c r="AM102" s="52"/>
      <c r="AN102" s="59">
        <v>0.51</v>
      </c>
      <c r="AO102" s="47">
        <v>73.182322423008301</v>
      </c>
      <c r="AP102" s="51"/>
      <c r="AQ102" s="52"/>
    </row>
    <row r="103" spans="33:43">
      <c r="AG103" s="62">
        <v>0.53</v>
      </c>
      <c r="AH103" s="47">
        <v>14.572122502952201</v>
      </c>
      <c r="AI103" s="51"/>
      <c r="AJ103" s="52"/>
      <c r="AK103" s="47">
        <v>3.9036530070025499</v>
      </c>
      <c r="AL103" s="51"/>
      <c r="AM103" s="52"/>
      <c r="AN103" s="59">
        <v>0.52</v>
      </c>
      <c r="AO103" s="47">
        <v>72.736935726062597</v>
      </c>
      <c r="AP103" s="51"/>
      <c r="AQ103" s="52"/>
    </row>
    <row r="104" spans="33:43">
      <c r="AG104" s="62">
        <v>0.54</v>
      </c>
      <c r="AH104" s="47">
        <v>15.000893004088599</v>
      </c>
      <c r="AI104" s="51"/>
      <c r="AJ104" s="52"/>
      <c r="AK104" s="47">
        <v>4.0388516289735898</v>
      </c>
      <c r="AL104" s="51"/>
      <c r="AM104" s="52"/>
      <c r="AN104" s="59">
        <v>0.53</v>
      </c>
      <c r="AO104" s="47">
        <v>72.294639853933688</v>
      </c>
      <c r="AP104" s="51"/>
      <c r="AQ104" s="52"/>
    </row>
    <row r="105" spans="33:43">
      <c r="AG105" s="62">
        <v>0.55000000000000004</v>
      </c>
      <c r="AH105" s="47">
        <v>15.3459029337566</v>
      </c>
      <c r="AI105" s="51"/>
      <c r="AJ105" s="52"/>
      <c r="AK105" s="47">
        <v>4.17586235692018</v>
      </c>
      <c r="AL105" s="51"/>
      <c r="AM105" s="52"/>
      <c r="AN105" s="59">
        <v>0.54</v>
      </c>
      <c r="AO105" s="47">
        <v>71.855412738012305</v>
      </c>
      <c r="AP105" s="51"/>
      <c r="AQ105" s="52"/>
    </row>
    <row r="106" spans="33:43">
      <c r="AG106" s="62">
        <v>0.56000000000000005</v>
      </c>
      <c r="AH106" s="47">
        <v>15.672443308862698</v>
      </c>
      <c r="AI106" s="51"/>
      <c r="AJ106" s="52"/>
      <c r="AK106" s="47">
        <v>4.3146028074835998</v>
      </c>
      <c r="AL106" s="51"/>
      <c r="AM106" s="52"/>
      <c r="AN106" s="59">
        <v>0.55000000000000004</v>
      </c>
      <c r="AO106" s="47">
        <v>71.4198721145587</v>
      </c>
      <c r="AP106" s="51"/>
      <c r="AQ106" s="52"/>
    </row>
    <row r="107" spans="33:43">
      <c r="AG107" s="62">
        <v>0.56999999999999995</v>
      </c>
      <c r="AH107" s="47">
        <v>15.9967101439247</v>
      </c>
      <c r="AI107" s="51"/>
      <c r="AJ107" s="52"/>
      <c r="AK107" s="47">
        <v>4.4550675428995099</v>
      </c>
      <c r="AL107" s="51"/>
      <c r="AM107" s="52"/>
      <c r="AN107" s="59">
        <v>0.56000000000000005</v>
      </c>
      <c r="AO107" s="47">
        <v>70.990026851879492</v>
      </c>
      <c r="AP107" s="51"/>
      <c r="AQ107" s="52"/>
    </row>
    <row r="108" spans="33:43">
      <c r="AG108" s="62">
        <v>0.57999999999999996</v>
      </c>
      <c r="AH108" s="47">
        <v>16.318737978743599</v>
      </c>
      <c r="AI108" s="51"/>
      <c r="AJ108" s="52"/>
      <c r="AK108" s="47">
        <v>4.5972700563983899</v>
      </c>
      <c r="AL108" s="51"/>
      <c r="AM108" s="52"/>
      <c r="AN108" s="59">
        <v>0.56999999999999995</v>
      </c>
      <c r="AO108" s="47">
        <v>70.563264768663402</v>
      </c>
      <c r="AP108" s="51"/>
      <c r="AQ108" s="52"/>
    </row>
    <row r="109" spans="33:43">
      <c r="AG109" s="62">
        <v>0.59</v>
      </c>
      <c r="AH109" s="47">
        <v>16.6385633205437</v>
      </c>
      <c r="AI109" s="51"/>
      <c r="AJ109" s="52"/>
      <c r="AK109" s="47">
        <v>4.7411876496820904</v>
      </c>
      <c r="AL109" s="51"/>
      <c r="AM109" s="52"/>
      <c r="AN109" s="59">
        <v>0.57999999999999996</v>
      </c>
      <c r="AO109" s="47">
        <v>70.139562876916699</v>
      </c>
      <c r="AP109" s="51"/>
      <c r="AQ109" s="52"/>
    </row>
    <row r="110" spans="33:43">
      <c r="AG110" s="62">
        <v>0.6</v>
      </c>
      <c r="AH110" s="47">
        <v>16.956223873956599</v>
      </c>
      <c r="AI110" s="51"/>
      <c r="AJ110" s="52"/>
      <c r="AK110" s="47">
        <v>4.88679779171422</v>
      </c>
      <c r="AL110" s="51"/>
      <c r="AM110" s="52"/>
      <c r="AN110" s="59">
        <v>0.59</v>
      </c>
      <c r="AO110" s="47">
        <v>69.713551715886496</v>
      </c>
      <c r="AP110" s="51"/>
      <c r="AQ110" s="52"/>
    </row>
    <row r="111" spans="33:43">
      <c r="AG111" s="62">
        <v>0.61</v>
      </c>
      <c r="AH111" s="47">
        <v>17.271758427603501</v>
      </c>
      <c r="AI111" s="51"/>
      <c r="AJ111" s="52"/>
      <c r="AK111" s="47">
        <v>5.0340781178642198</v>
      </c>
      <c r="AL111" s="51"/>
      <c r="AM111" s="52"/>
      <c r="AN111" s="59">
        <v>0.6</v>
      </c>
      <c r="AO111" s="47">
        <v>69.289739092848805</v>
      </c>
      <c r="AP111" s="51"/>
      <c r="AQ111" s="52"/>
    </row>
    <row r="112" spans="33:43">
      <c r="AG112" s="62">
        <v>0.62</v>
      </c>
      <c r="AH112" s="47">
        <v>17.6215626252046</v>
      </c>
      <c r="AI112" s="51"/>
      <c r="AJ112" s="52"/>
      <c r="AK112" s="47">
        <v>5.1830064291887501</v>
      </c>
      <c r="AL112" s="51"/>
      <c r="AM112" s="52"/>
      <c r="AN112" s="59">
        <v>0.61</v>
      </c>
      <c r="AO112" s="47">
        <v>68.868764717676598</v>
      </c>
      <c r="AP112" s="51"/>
      <c r="AQ112" s="52"/>
    </row>
    <row r="113" spans="33:43">
      <c r="AG113" s="62">
        <v>0.63</v>
      </c>
      <c r="AH113" s="47">
        <v>17.992763433569099</v>
      </c>
      <c r="AI113" s="51"/>
      <c r="AJ113" s="52"/>
      <c r="AK113" s="47">
        <v>5.3335606926825605</v>
      </c>
      <c r="AL113" s="51"/>
      <c r="AM113" s="52"/>
      <c r="AN113" s="59">
        <v>0.62</v>
      </c>
      <c r="AO113" s="47">
        <v>68.450608621622592</v>
      </c>
      <c r="AP113" s="51"/>
      <c r="AQ113" s="52"/>
    </row>
    <row r="114" spans="33:43">
      <c r="AG114" s="62">
        <v>0.64</v>
      </c>
      <c r="AH114" s="47">
        <v>18.415205522708501</v>
      </c>
      <c r="AI114" s="51"/>
      <c r="AJ114" s="52"/>
      <c r="AK114" s="47">
        <v>5.4857190404370302</v>
      </c>
      <c r="AL114" s="51"/>
      <c r="AM114" s="52"/>
      <c r="AN114" s="59">
        <v>0.63</v>
      </c>
      <c r="AO114" s="47">
        <v>68.035251004698011</v>
      </c>
      <c r="AP114" s="51"/>
      <c r="AQ114" s="52"/>
    </row>
    <row r="115" spans="33:43">
      <c r="AG115" s="62">
        <v>0.65</v>
      </c>
      <c r="AH115" s="47">
        <v>18.893136951315199</v>
      </c>
      <c r="AI115" s="51"/>
      <c r="AJ115" s="52"/>
      <c r="AK115" s="47">
        <v>5.6394597686594201</v>
      </c>
      <c r="AL115" s="51"/>
      <c r="AM115" s="52"/>
      <c r="AN115" s="59">
        <v>0.64</v>
      </c>
      <c r="AO115" s="47">
        <v>67.622672209181204</v>
      </c>
      <c r="AP115" s="51"/>
      <c r="AQ115" s="52"/>
    </row>
    <row r="116" spans="33:43">
      <c r="AG116" s="62">
        <v>0.66</v>
      </c>
      <c r="AH116" s="47">
        <v>19.371564495700898</v>
      </c>
      <c r="AI116" s="51"/>
      <c r="AJ116" s="52"/>
      <c r="AK116" s="47">
        <v>5.7947613372180804</v>
      </c>
      <c r="AL116" s="51"/>
      <c r="AM116" s="52"/>
      <c r="AN116" s="59">
        <v>0.65</v>
      </c>
      <c r="AO116" s="47">
        <v>67.212852735515511</v>
      </c>
      <c r="AP116" s="51"/>
      <c r="AQ116" s="52"/>
    </row>
    <row r="117" spans="33:43">
      <c r="AG117" s="62">
        <v>0.67</v>
      </c>
      <c r="AH117" s="47">
        <v>19.850305023699597</v>
      </c>
      <c r="AI117" s="51"/>
      <c r="AJ117" s="52"/>
      <c r="AK117" s="47">
        <v>5.9512788671367698</v>
      </c>
      <c r="AL117" s="51"/>
      <c r="AM117" s="52"/>
      <c r="AN117" s="59">
        <v>0.66</v>
      </c>
      <c r="AO117" s="47">
        <v>66.805773236562501</v>
      </c>
      <c r="AP117" s="51"/>
      <c r="AQ117" s="52"/>
    </row>
    <row r="118" spans="33:43">
      <c r="AG118" s="62">
        <v>0.68</v>
      </c>
      <c r="AH118" s="47">
        <v>20.329182531097501</v>
      </c>
      <c r="AI118" s="51"/>
      <c r="AJ118" s="52"/>
      <c r="AK118" s="47">
        <v>6.1088325519600399</v>
      </c>
      <c r="AL118" s="51"/>
      <c r="AM118" s="52"/>
      <c r="AN118" s="59">
        <v>0.67</v>
      </c>
      <c r="AO118" s="47">
        <v>66.401414524804906</v>
      </c>
      <c r="AP118" s="51"/>
      <c r="AQ118" s="52"/>
    </row>
    <row r="119" spans="33:43">
      <c r="AG119" s="62">
        <v>0.69</v>
      </c>
      <c r="AH119" s="47">
        <v>20.8080281372544</v>
      </c>
      <c r="AI119" s="51"/>
      <c r="AJ119" s="52"/>
      <c r="AK119" s="47">
        <v>6.2678501271315996</v>
      </c>
      <c r="AL119" s="51"/>
      <c r="AM119" s="52"/>
      <c r="AN119" s="59">
        <v>0.68</v>
      </c>
      <c r="AO119" s="47">
        <v>66.000011034449201</v>
      </c>
      <c r="AP119" s="51"/>
      <c r="AQ119" s="52"/>
    </row>
    <row r="120" spans="33:43">
      <c r="AG120" s="62">
        <v>0.7</v>
      </c>
      <c r="AH120" s="47">
        <v>21.2866799234002</v>
      </c>
      <c r="AI120" s="51"/>
      <c r="AJ120" s="52"/>
      <c r="AK120" s="47">
        <v>6.4283107074968706</v>
      </c>
      <c r="AL120" s="51"/>
      <c r="AM120" s="52"/>
      <c r="AN120" s="59">
        <v>0.69</v>
      </c>
      <c r="AO120" s="47">
        <v>65.601118248802806</v>
      </c>
      <c r="AP120" s="51"/>
      <c r="AQ120" s="52"/>
    </row>
    <row r="121" spans="33:43">
      <c r="AG121" s="62">
        <v>0.71</v>
      </c>
      <c r="AH121" s="47">
        <v>21.764982865129401</v>
      </c>
      <c r="AI121" s="51"/>
      <c r="AJ121" s="52"/>
      <c r="AK121" s="47">
        <v>6.5901935847777207</v>
      </c>
      <c r="AL121" s="51"/>
      <c r="AM121" s="52"/>
      <c r="AN121" s="59">
        <v>0.7</v>
      </c>
      <c r="AO121" s="47">
        <v>65.204009699179494</v>
      </c>
      <c r="AP121" s="51"/>
      <c r="AQ121" s="52"/>
    </row>
    <row r="122" spans="33:43">
      <c r="AG122" s="62">
        <v>0.72</v>
      </c>
      <c r="AH122" s="47">
        <v>22.242788686816699</v>
      </c>
      <c r="AI122" s="51"/>
      <c r="AJ122" s="52"/>
      <c r="AK122" s="47">
        <v>6.7534782264207394</v>
      </c>
      <c r="AL122" s="51"/>
      <c r="AM122" s="52"/>
      <c r="AN122" s="59">
        <v>0.71</v>
      </c>
      <c r="AO122" s="47">
        <v>64.809546849649209</v>
      </c>
      <c r="AP122" s="51"/>
      <c r="AQ122" s="52"/>
    </row>
    <row r="123" spans="33:43">
      <c r="AG123" s="62">
        <v>0.73</v>
      </c>
      <c r="AH123" s="47">
        <v>22.783035097209801</v>
      </c>
      <c r="AI123" s="51"/>
      <c r="AJ123" s="52"/>
      <c r="AK123" s="47">
        <v>6.9181442749259592</v>
      </c>
      <c r="AL123" s="51"/>
      <c r="AM123" s="52"/>
      <c r="AN123" s="59">
        <v>0.72</v>
      </c>
      <c r="AO123" s="47">
        <v>64.417711516468401</v>
      </c>
      <c r="AP123" s="51"/>
      <c r="AQ123" s="52"/>
    </row>
    <row r="124" spans="33:43">
      <c r="AG124" s="62">
        <v>0.74</v>
      </c>
      <c r="AH124" s="47">
        <v>23.325249597550197</v>
      </c>
      <c r="AI124" s="51"/>
      <c r="AJ124" s="52"/>
      <c r="AK124" s="47">
        <v>7.0841715464660799</v>
      </c>
      <c r="AL124" s="51"/>
      <c r="AM124" s="52"/>
      <c r="AN124" s="59">
        <v>0.73</v>
      </c>
      <c r="AO124" s="47">
        <v>64.028485640966707</v>
      </c>
      <c r="AP124" s="51"/>
      <c r="AQ124" s="52"/>
    </row>
    <row r="125" spans="33:43">
      <c r="AG125" s="62">
        <v>0.75</v>
      </c>
      <c r="AH125" s="47">
        <v>23.850441329284799</v>
      </c>
      <c r="AI125" s="51"/>
      <c r="AJ125" s="52"/>
      <c r="AK125" s="47">
        <v>7.2515400296594201</v>
      </c>
      <c r="AL125" s="51"/>
      <c r="AM125" s="52"/>
      <c r="AN125" s="59">
        <v>0.74</v>
      </c>
      <c r="AO125" s="47">
        <v>63.641851289195593</v>
      </c>
      <c r="AP125" s="51"/>
      <c r="AQ125" s="52"/>
    </row>
    <row r="126" spans="33:43">
      <c r="AG126" s="62">
        <v>0.76</v>
      </c>
      <c r="AH126" s="47">
        <v>24.327280542943299</v>
      </c>
      <c r="AI126" s="51"/>
      <c r="AJ126" s="52"/>
      <c r="AK126" s="47">
        <v>7.4202298848406905</v>
      </c>
      <c r="AL126" s="51"/>
      <c r="AM126" s="52"/>
      <c r="AN126" s="59">
        <v>0.75</v>
      </c>
      <c r="AO126" s="47">
        <v>63.257790645849795</v>
      </c>
      <c r="AP126" s="51"/>
      <c r="AQ126" s="52"/>
    </row>
    <row r="127" spans="33:43">
      <c r="AG127" s="62">
        <v>0.77</v>
      </c>
      <c r="AH127" s="47">
        <v>24.804360511423702</v>
      </c>
      <c r="AI127" s="51"/>
      <c r="AJ127" s="52"/>
      <c r="AK127" s="47">
        <v>7.5902214429044701</v>
      </c>
      <c r="AL127" s="51"/>
      <c r="AM127" s="52"/>
      <c r="AN127" s="59">
        <v>0.76</v>
      </c>
      <c r="AO127" s="47">
        <v>62.876286025286497</v>
      </c>
      <c r="AP127" s="51"/>
      <c r="AQ127" s="52"/>
    </row>
    <row r="128" spans="33:43">
      <c r="AG128" s="62">
        <v>0.78</v>
      </c>
      <c r="AH128" s="47">
        <v>25.2815983369218</v>
      </c>
      <c r="AI128" s="51"/>
      <c r="AJ128" s="52"/>
      <c r="AK128" s="47">
        <v>7.7614952046199006</v>
      </c>
      <c r="AL128" s="51"/>
      <c r="AM128" s="52"/>
      <c r="AN128" s="59">
        <v>0.77</v>
      </c>
      <c r="AO128" s="47">
        <v>62.497319861705606</v>
      </c>
      <c r="AP128" s="51"/>
      <c r="AQ128" s="52"/>
    </row>
    <row r="129" spans="33:43">
      <c r="AG129" s="62">
        <v>0.79</v>
      </c>
      <c r="AH129" s="47">
        <v>25.758912648705802</v>
      </c>
      <c r="AI129" s="51"/>
      <c r="AJ129" s="52"/>
      <c r="AK129" s="47">
        <v>7.9340318388645805</v>
      </c>
      <c r="AL129" s="51"/>
      <c r="AM129" s="52"/>
      <c r="AN129" s="59">
        <v>0.78</v>
      </c>
      <c r="AO129" s="47">
        <v>62.123622672837797</v>
      </c>
      <c r="AP129" s="51"/>
      <c r="AQ129" s="52"/>
    </row>
    <row r="130" spans="33:43">
      <c r="AG130" s="62">
        <v>0.8</v>
      </c>
      <c r="AH130" s="47">
        <v>26.236223625705602</v>
      </c>
      <c r="AI130" s="51"/>
      <c r="AJ130" s="52"/>
      <c r="AK130" s="47">
        <v>8.1078121820832294</v>
      </c>
      <c r="AL130" s="51"/>
      <c r="AM130" s="52"/>
      <c r="AN130" s="59">
        <v>0.79</v>
      </c>
      <c r="AO130" s="47">
        <v>61.754544042171098</v>
      </c>
      <c r="AP130" s="51"/>
      <c r="AQ130" s="52"/>
    </row>
    <row r="131" spans="33:43">
      <c r="AG131" s="62">
        <v>0.81</v>
      </c>
      <c r="AH131" s="47">
        <v>26.6786943512836</v>
      </c>
      <c r="AI131" s="51"/>
      <c r="AJ131" s="52"/>
      <c r="AK131" s="47">
        <v>8.2828172371221598</v>
      </c>
      <c r="AL131" s="51"/>
      <c r="AM131" s="52"/>
      <c r="AN131" s="59">
        <v>0.8</v>
      </c>
      <c r="AO131" s="47">
        <v>61.383874851323604</v>
      </c>
      <c r="AP131" s="51"/>
      <c r="AQ131" s="52"/>
    </row>
    <row r="132" spans="33:43">
      <c r="AG132" s="62">
        <v>0.82</v>
      </c>
      <c r="AH132" s="47">
        <v>27.044698408670996</v>
      </c>
      <c r="AI132" s="51"/>
      <c r="AJ132" s="52"/>
      <c r="AK132" s="47">
        <v>8.4590281726144401</v>
      </c>
      <c r="AL132" s="51"/>
      <c r="AM132" s="52"/>
      <c r="AN132" s="59">
        <v>0.81</v>
      </c>
      <c r="AO132" s="47">
        <v>61.0156727538848</v>
      </c>
      <c r="AP132" s="51"/>
      <c r="AQ132" s="52"/>
    </row>
    <row r="133" spans="33:43">
      <c r="AG133" s="62">
        <v>0.83</v>
      </c>
      <c r="AH133" s="47">
        <v>27.408566619116996</v>
      </c>
      <c r="AI133" s="51"/>
      <c r="AJ133" s="52"/>
      <c r="AK133" s="47">
        <v>8.6364263207392504</v>
      </c>
      <c r="AL133" s="51"/>
      <c r="AM133" s="52"/>
      <c r="AN133" s="59">
        <v>0.82</v>
      </c>
      <c r="AO133" s="47">
        <v>60.649920644635799</v>
      </c>
      <c r="AP133" s="51"/>
      <c r="AQ133" s="52"/>
    </row>
    <row r="134" spans="33:43">
      <c r="AG134" s="62">
        <v>0.84</v>
      </c>
      <c r="AH134" s="47">
        <v>27.770323257922403</v>
      </c>
      <c r="AI134" s="51"/>
      <c r="AJ134" s="52"/>
      <c r="AK134" s="47">
        <v>8.8149931775149906</v>
      </c>
      <c r="AL134" s="51"/>
      <c r="AM134" s="52"/>
      <c r="AN134" s="59">
        <v>0.83</v>
      </c>
      <c r="AO134" s="47">
        <v>60.286601550560107</v>
      </c>
      <c r="AP134" s="51"/>
      <c r="AQ134" s="52"/>
    </row>
    <row r="135" spans="33:43">
      <c r="AG135" s="62">
        <v>0.85</v>
      </c>
      <c r="AH135" s="47">
        <v>28.129992837746599</v>
      </c>
      <c r="AI135" s="51"/>
      <c r="AJ135" s="52"/>
      <c r="AK135" s="47">
        <v>8.9947104010558796</v>
      </c>
      <c r="AL135" s="51"/>
      <c r="AM135" s="52"/>
      <c r="AN135" s="59">
        <v>0.84</v>
      </c>
      <c r="AO135" s="47">
        <v>59.9256986254616</v>
      </c>
      <c r="AP135" s="51"/>
      <c r="AQ135" s="52"/>
    </row>
    <row r="136" spans="33:43">
      <c r="AG136" s="62">
        <v>0.86</v>
      </c>
      <c r="AH136" s="47">
        <v>28.487599648519101</v>
      </c>
      <c r="AI136" s="51"/>
      <c r="AJ136" s="52"/>
      <c r="AK136" s="47">
        <v>9.1755598110348604</v>
      </c>
      <c r="AL136" s="51"/>
      <c r="AM136" s="52"/>
      <c r="AN136" s="59">
        <v>0.85</v>
      </c>
      <c r="AO136" s="47">
        <v>59.567195146013297</v>
      </c>
      <c r="AP136" s="51"/>
      <c r="AQ136" s="52"/>
    </row>
    <row r="137" spans="33:43">
      <c r="AG137" s="62">
        <v>0.87</v>
      </c>
      <c r="AH137" s="47">
        <v>28.843168017820698</v>
      </c>
      <c r="AI137" s="51"/>
      <c r="AJ137" s="52"/>
      <c r="AK137" s="47">
        <v>9.3575233871350196</v>
      </c>
      <c r="AL137" s="51"/>
      <c r="AM137" s="52"/>
      <c r="AN137" s="59">
        <v>0.86</v>
      </c>
      <c r="AO137" s="47">
        <v>59.211074514915992</v>
      </c>
      <c r="AP137" s="51"/>
      <c r="AQ137" s="52"/>
    </row>
    <row r="138" spans="33:43">
      <c r="AG138" s="62">
        <v>0.88</v>
      </c>
      <c r="AH138" s="47">
        <v>29.196721909525099</v>
      </c>
      <c r="AI138" s="51"/>
      <c r="AJ138" s="52"/>
      <c r="AK138" s="47">
        <v>9.540583268062921</v>
      </c>
      <c r="AL138" s="51"/>
      <c r="AM138" s="52"/>
      <c r="AN138" s="59">
        <v>0.87</v>
      </c>
      <c r="AO138" s="47">
        <v>58.857320261996307</v>
      </c>
      <c r="AP138" s="51"/>
      <c r="AQ138" s="52"/>
    </row>
    <row r="139" spans="33:43">
      <c r="AG139" s="62">
        <v>0.89</v>
      </c>
      <c r="AH139" s="47">
        <v>29.548285154721899</v>
      </c>
      <c r="AI139" s="51"/>
      <c r="AJ139" s="52"/>
      <c r="AK139" s="47">
        <v>9.7247217507349699</v>
      </c>
      <c r="AL139" s="51"/>
      <c r="AM139" s="52"/>
      <c r="AN139" s="59">
        <v>0.88</v>
      </c>
      <c r="AO139" s="47">
        <v>58.505916038181702</v>
      </c>
      <c r="AP139" s="51"/>
      <c r="AQ139" s="52"/>
    </row>
    <row r="140" spans="33:43">
      <c r="AG140" s="62">
        <v>0.9</v>
      </c>
      <c r="AH140" s="47">
        <v>29.897881129854497</v>
      </c>
      <c r="AI140" s="51"/>
      <c r="AJ140" s="52"/>
      <c r="AK140" s="47">
        <v>9.9099212893864905</v>
      </c>
      <c r="AL140" s="51"/>
      <c r="AM140" s="52"/>
      <c r="AN140" s="59">
        <v>0.89</v>
      </c>
      <c r="AO140" s="47">
        <v>58.1568456141026</v>
      </c>
      <c r="AP140" s="51"/>
      <c r="AQ140" s="52"/>
    </row>
    <row r="141" spans="33:43">
      <c r="AG141" s="62">
        <v>0.91</v>
      </c>
      <c r="AH141" s="47">
        <v>30.245532950821701</v>
      </c>
      <c r="AI141" s="51"/>
      <c r="AJ141" s="52"/>
      <c r="AK141" s="47">
        <v>10.0961644945979</v>
      </c>
      <c r="AL141" s="51"/>
      <c r="AM141" s="52"/>
      <c r="AN141" s="59">
        <v>0.9</v>
      </c>
      <c r="AO141" s="47">
        <v>57.810092881475605</v>
      </c>
      <c r="AP141" s="51"/>
      <c r="AQ141" s="52"/>
    </row>
    <row r="142" spans="33:43">
      <c r="AG142" s="62">
        <v>0.92</v>
      </c>
      <c r="AH142" s="47">
        <v>30.591263222468299</v>
      </c>
      <c r="AI142" s="51"/>
      <c r="AJ142" s="52"/>
      <c r="AK142" s="47">
        <v>10.283434131479801</v>
      </c>
      <c r="AL142" s="51"/>
      <c r="AM142" s="52"/>
      <c r="AN142" s="59">
        <v>0.91</v>
      </c>
      <c r="AO142" s="47">
        <v>57.465641854220394</v>
      </c>
      <c r="AP142" s="51"/>
      <c r="AQ142" s="52"/>
    </row>
    <row r="143" spans="33:43">
      <c r="AG143" s="62">
        <v>0.93</v>
      </c>
      <c r="AH143" s="47">
        <v>30.935094198512399</v>
      </c>
      <c r="AI143" s="51"/>
      <c r="AJ143" s="52"/>
      <c r="AK143" s="47">
        <v>10.471713119838199</v>
      </c>
      <c r="AL143" s="51"/>
      <c r="AM143" s="52"/>
      <c r="AN143" s="59">
        <v>0.92</v>
      </c>
      <c r="AO143" s="47">
        <v>57.123476662373697</v>
      </c>
      <c r="AP143" s="51"/>
      <c r="AQ143" s="52"/>
    </row>
    <row r="144" spans="33:43">
      <c r="AG144" s="62">
        <v>0.94</v>
      </c>
      <c r="AH144" s="47">
        <v>31.355148267222297</v>
      </c>
      <c r="AI144" s="51"/>
      <c r="AJ144" s="52"/>
      <c r="AK144" s="47">
        <v>10.660984532051501</v>
      </c>
      <c r="AL144" s="51"/>
      <c r="AM144" s="52"/>
      <c r="AN144" s="59">
        <v>0.93</v>
      </c>
      <c r="AO144" s="47">
        <v>56.783581552352601</v>
      </c>
      <c r="AP144" s="51"/>
      <c r="AQ144" s="52"/>
    </row>
    <row r="145" spans="33:43">
      <c r="AG145" s="62">
        <v>0.95</v>
      </c>
      <c r="AH145" s="47">
        <v>31.812125016022801</v>
      </c>
      <c r="AI145" s="51"/>
      <c r="AJ145" s="52"/>
      <c r="AK145" s="47">
        <v>10.851231593419</v>
      </c>
      <c r="AL145" s="51"/>
      <c r="AM145" s="52"/>
      <c r="AN145" s="59">
        <v>0.94</v>
      </c>
      <c r="AO145" s="47">
        <v>56.445940887465795</v>
      </c>
      <c r="AP145" s="51"/>
      <c r="AQ145" s="52"/>
    </row>
    <row r="146" spans="33:43">
      <c r="AG146" s="62">
        <v>0.96</v>
      </c>
      <c r="AH146" s="47">
        <v>32.2689223830698</v>
      </c>
      <c r="AI146" s="51"/>
      <c r="AJ146" s="52"/>
      <c r="AK146" s="47">
        <v>11.042437679375301</v>
      </c>
      <c r="AL146" s="51"/>
      <c r="AM146" s="52"/>
      <c r="AN146" s="59">
        <v>0.95</v>
      </c>
      <c r="AO146" s="47">
        <v>56.110539149553396</v>
      </c>
      <c r="AP146" s="51"/>
      <c r="AQ146" s="52"/>
    </row>
    <row r="147" spans="33:43">
      <c r="AG147" s="62">
        <v>0.97</v>
      </c>
      <c r="AH147" s="47">
        <v>32.725493801458398</v>
      </c>
      <c r="AI147" s="51"/>
      <c r="AJ147" s="52"/>
      <c r="AK147" s="47">
        <v>11.234586315694001</v>
      </c>
      <c r="AL147" s="51"/>
      <c r="AM147" s="52"/>
      <c r="AN147" s="59">
        <v>0.96</v>
      </c>
      <c r="AO147" s="47">
        <v>55.777360930429396</v>
      </c>
      <c r="AP147" s="51"/>
      <c r="AQ147" s="52"/>
    </row>
    <row r="148" spans="33:43">
      <c r="AG148" s="62">
        <v>0.98</v>
      </c>
      <c r="AH148" s="47">
        <v>33.181793154031205</v>
      </c>
      <c r="AI148" s="51"/>
      <c r="AJ148" s="52"/>
      <c r="AK148" s="47">
        <v>11.4276611783191</v>
      </c>
      <c r="AL148" s="51"/>
      <c r="AM148" s="52"/>
      <c r="AN148" s="59">
        <v>0.97</v>
      </c>
      <c r="AO148" s="47">
        <v>55.446390934904699</v>
      </c>
      <c r="AP148" s="51"/>
      <c r="AQ148" s="52"/>
    </row>
    <row r="149" spans="33:43">
      <c r="AG149" s="62">
        <v>0.99</v>
      </c>
      <c r="AH149" s="47">
        <v>33.621262751663203</v>
      </c>
      <c r="AI149" s="51"/>
      <c r="AJ149" s="52"/>
      <c r="AK149" s="47">
        <v>11.621646090857499</v>
      </c>
      <c r="AL149" s="51"/>
      <c r="AM149" s="52"/>
      <c r="AN149" s="59">
        <v>0.98</v>
      </c>
      <c r="AO149" s="47">
        <v>55.117613979679206</v>
      </c>
      <c r="AP149" s="51"/>
      <c r="AQ149" s="52"/>
    </row>
    <row r="150" spans="33:43">
      <c r="AG150" s="62">
        <v>1</v>
      </c>
      <c r="AH150" s="47">
        <v>33.991664139833297</v>
      </c>
      <c r="AI150" s="51"/>
      <c r="AJ150" s="52"/>
      <c r="AK150" s="47">
        <v>11.816525023203001</v>
      </c>
      <c r="AL150" s="51"/>
      <c r="AM150" s="52"/>
      <c r="AN150" s="59">
        <v>0.99</v>
      </c>
      <c r="AO150" s="47">
        <v>54.791014993168197</v>
      </c>
      <c r="AP150" s="51"/>
      <c r="AQ150" s="52"/>
    </row>
    <row r="151" spans="33:43">
      <c r="AG151" s="62">
        <v>1.01</v>
      </c>
      <c r="AH151" s="47">
        <v>34.360592458570999</v>
      </c>
      <c r="AI151" s="51"/>
      <c r="AJ151" s="52"/>
      <c r="AK151" s="47">
        <v>12.0122820915505</v>
      </c>
      <c r="AL151" s="51"/>
      <c r="AM151" s="52"/>
      <c r="AN151" s="59">
        <v>1</v>
      </c>
      <c r="AO151" s="47">
        <v>54.466579015394302</v>
      </c>
      <c r="AP151" s="51"/>
      <c r="AQ151" s="52"/>
    </row>
    <row r="152" spans="33:43">
      <c r="AG152" s="62">
        <v>1.02</v>
      </c>
      <c r="AH152" s="47">
        <v>34.728056114920705</v>
      </c>
      <c r="AI152" s="51"/>
      <c r="AJ152" s="52"/>
      <c r="AK152" s="47">
        <v>12.2089015572103</v>
      </c>
      <c r="AL152" s="51"/>
      <c r="AM152" s="52"/>
      <c r="AN152" s="59">
        <v>1.01</v>
      </c>
      <c r="AO152" s="47">
        <v>54.144291202421002</v>
      </c>
      <c r="AP152" s="51"/>
      <c r="AQ152" s="52"/>
    </row>
    <row r="153" spans="33:43">
      <c r="AG153" s="62">
        <v>1.03</v>
      </c>
      <c r="AH153" s="47">
        <v>35.0940631750032</v>
      </c>
      <c r="AI153" s="51"/>
      <c r="AJ153" s="52"/>
      <c r="AK153" s="47">
        <v>12.4063678261482</v>
      </c>
      <c r="AL153" s="51"/>
      <c r="AM153" s="52"/>
      <c r="AN153" s="59">
        <v>1.02</v>
      </c>
      <c r="AO153" s="47">
        <v>53.824136803807399</v>
      </c>
      <c r="AP153" s="51"/>
      <c r="AQ153" s="52"/>
    </row>
    <row r="154" spans="33:43">
      <c r="AG154" s="62">
        <v>1.04</v>
      </c>
      <c r="AH154" s="47">
        <v>35.458621481013502</v>
      </c>
      <c r="AI154" s="51"/>
      <c r="AJ154" s="52"/>
      <c r="AK154" s="47">
        <v>12.6046654474961</v>
      </c>
      <c r="AL154" s="51"/>
      <c r="AM154" s="52"/>
      <c r="AN154" s="59">
        <v>1.03</v>
      </c>
      <c r="AO154" s="47">
        <v>53.506101182680496</v>
      </c>
      <c r="AP154" s="51"/>
      <c r="AQ154" s="52"/>
    </row>
    <row r="155" spans="33:43">
      <c r="AG155" s="62">
        <v>1.05</v>
      </c>
      <c r="AH155" s="47">
        <v>35.8217384260725</v>
      </c>
      <c r="AI155" s="51"/>
      <c r="AJ155" s="52"/>
      <c r="AK155" s="47">
        <v>12.8037791114331</v>
      </c>
      <c r="AL155" s="51"/>
      <c r="AM155" s="52"/>
      <c r="AN155" s="59">
        <v>1.04</v>
      </c>
      <c r="AO155" s="47">
        <v>53.190169807737796</v>
      </c>
      <c r="AP155" s="51"/>
      <c r="AQ155" s="52"/>
    </row>
    <row r="156" spans="33:43">
      <c r="AG156" s="62">
        <v>1.06</v>
      </c>
      <c r="AH156" s="47">
        <v>36.183421193578106</v>
      </c>
      <c r="AI156" s="51"/>
      <c r="AJ156" s="52"/>
      <c r="AK156" s="47">
        <v>13.003693653232601</v>
      </c>
      <c r="AL156" s="51"/>
      <c r="AM156" s="52"/>
      <c r="AN156" s="59">
        <v>1.05</v>
      </c>
      <c r="AO156" s="47">
        <v>52.876328251119496</v>
      </c>
      <c r="AP156" s="51"/>
      <c r="AQ156" s="52"/>
    </row>
    <row r="157" spans="33:43">
      <c r="AG157" s="62">
        <v>1.07</v>
      </c>
      <c r="AH157" s="47">
        <v>36.5436766474553</v>
      </c>
      <c r="AI157" s="51"/>
      <c r="AJ157" s="52"/>
      <c r="AK157" s="47">
        <v>13.204394046519599</v>
      </c>
      <c r="AL157" s="51"/>
      <c r="AM157" s="52"/>
      <c r="AN157" s="59">
        <v>1.06</v>
      </c>
      <c r="AO157" s="47">
        <v>52.564562193248996</v>
      </c>
      <c r="AP157" s="51"/>
      <c r="AQ157" s="52"/>
    </row>
    <row r="158" spans="33:43">
      <c r="AG158" s="62">
        <v>1.08</v>
      </c>
      <c r="AH158" s="47">
        <v>36.902511291073196</v>
      </c>
      <c r="AI158" s="51"/>
      <c r="AJ158" s="52"/>
      <c r="AK158" s="47">
        <v>13.405865400475101</v>
      </c>
      <c r="AL158" s="51"/>
      <c r="AM158" s="52"/>
      <c r="AN158" s="59">
        <v>1.07</v>
      </c>
      <c r="AO158" s="47">
        <v>52.254857431895793</v>
      </c>
      <c r="AP158" s="51"/>
      <c r="AQ158" s="52"/>
    </row>
    <row r="159" spans="33:43">
      <c r="AG159" s="62">
        <v>1.0900000000000001</v>
      </c>
      <c r="AH159" s="47">
        <v>37.259931395368298</v>
      </c>
      <c r="AI159" s="51"/>
      <c r="AJ159" s="52"/>
      <c r="AK159" s="47">
        <v>13.608092964565198</v>
      </c>
      <c r="AL159" s="51"/>
      <c r="AM159" s="52"/>
      <c r="AN159" s="59">
        <v>1.08</v>
      </c>
      <c r="AO159" s="47">
        <v>51.947199843291905</v>
      </c>
      <c r="AP159" s="51"/>
      <c r="AQ159" s="52"/>
    </row>
    <row r="160" spans="33:43">
      <c r="AG160" s="62">
        <v>1.1000000000000001</v>
      </c>
      <c r="AH160" s="47">
        <v>37.615942937634301</v>
      </c>
      <c r="AI160" s="51"/>
      <c r="AJ160" s="52"/>
      <c r="AK160" s="47">
        <v>13.8110621306426</v>
      </c>
      <c r="AL160" s="51"/>
      <c r="AM160" s="52"/>
      <c r="AN160" s="59">
        <v>1.0900000000000001</v>
      </c>
      <c r="AO160" s="47">
        <v>51.641575413614504</v>
      </c>
      <c r="AP160" s="51"/>
      <c r="AQ160" s="52"/>
    </row>
    <row r="161" spans="33:43">
      <c r="AG161" s="62">
        <v>1.1100000000000001</v>
      </c>
      <c r="AH161" s="47">
        <v>37.970551613106501</v>
      </c>
      <c r="AI161" s="51"/>
      <c r="AJ161" s="52"/>
      <c r="AK161" s="47">
        <v>14.014758419657101</v>
      </c>
      <c r="AL161" s="51"/>
      <c r="AM161" s="52"/>
      <c r="AN161" s="59">
        <v>1.1000000000000001</v>
      </c>
      <c r="AO161" s="47">
        <v>51.337970229888199</v>
      </c>
      <c r="AP161" s="51"/>
      <c r="AQ161" s="52"/>
    </row>
    <row r="162" spans="33:43">
      <c r="AG162" s="62">
        <v>1.1200000000000001</v>
      </c>
      <c r="AH162" s="47">
        <v>38.323762907171599</v>
      </c>
      <c r="AI162" s="51"/>
      <c r="AJ162" s="52"/>
      <c r="AK162" s="47">
        <v>14.219167490079199</v>
      </c>
      <c r="AL162" s="51"/>
      <c r="AM162" s="52"/>
      <c r="AN162" s="59">
        <v>1.1100000000000001</v>
      </c>
      <c r="AO162" s="47">
        <v>51.036370479290007</v>
      </c>
      <c r="AP162" s="51"/>
      <c r="AQ162" s="52"/>
    </row>
    <row r="163" spans="33:43">
      <c r="AG163" s="62">
        <v>1.1299999999999999</v>
      </c>
      <c r="AH163" s="47">
        <v>38.675582012193097</v>
      </c>
      <c r="AI163" s="51"/>
      <c r="AJ163" s="52"/>
      <c r="AK163" s="47">
        <v>14.424275134679601</v>
      </c>
      <c r="AL163" s="51"/>
      <c r="AM163" s="52"/>
      <c r="AN163" s="59">
        <v>1.1200000000000001</v>
      </c>
      <c r="AO163" s="47">
        <v>50.736762451952899</v>
      </c>
      <c r="AP163" s="51"/>
      <c r="AQ163" s="52"/>
    </row>
    <row r="164" spans="33:43">
      <c r="AG164" s="62">
        <v>1.1399999999999999</v>
      </c>
      <c r="AH164" s="47">
        <v>39.0260139257406</v>
      </c>
      <c r="AI164" s="51"/>
      <c r="AJ164" s="52"/>
      <c r="AK164" s="47">
        <v>14.6300672839455</v>
      </c>
      <c r="AL164" s="51"/>
      <c r="AM164" s="52"/>
      <c r="AN164" s="59">
        <v>1.1299999999999999</v>
      </c>
      <c r="AO164" s="47">
        <v>50.439132547199605</v>
      </c>
      <c r="AP164" s="51"/>
      <c r="AQ164" s="52"/>
    </row>
    <row r="165" spans="33:43">
      <c r="AG165" s="62">
        <v>1.1499999999999999</v>
      </c>
      <c r="AH165" s="47">
        <v>39.375063412097298</v>
      </c>
      <c r="AI165" s="51"/>
      <c r="AJ165" s="52"/>
      <c r="AK165" s="47">
        <v>14.836530002887798</v>
      </c>
      <c r="AL165" s="51"/>
      <c r="AM165" s="52"/>
      <c r="AN165" s="59">
        <v>1.1399999999999999</v>
      </c>
      <c r="AO165" s="47">
        <v>50.143467240061298</v>
      </c>
      <c r="AP165" s="51"/>
      <c r="AQ165" s="52"/>
    </row>
    <row r="166" spans="33:43">
      <c r="AG166" s="62">
        <v>1.1599999999999999</v>
      </c>
      <c r="AH166" s="47">
        <v>39.722734972336099</v>
      </c>
      <c r="AI166" s="51"/>
      <c r="AJ166" s="52"/>
      <c r="AK166" s="47">
        <v>15.0436494801585</v>
      </c>
      <c r="AL166" s="51"/>
      <c r="AM166" s="52"/>
      <c r="AN166" s="59">
        <v>1.1499999999999999</v>
      </c>
      <c r="AO166" s="47">
        <v>49.8497531116641</v>
      </c>
      <c r="AP166" s="51"/>
      <c r="AQ166" s="52"/>
    </row>
    <row r="167" spans="33:43">
      <c r="AG167" s="62">
        <v>1.17</v>
      </c>
      <c r="AH167" s="47">
        <v>40.069032989425203</v>
      </c>
      <c r="AI167" s="51"/>
      <c r="AJ167" s="52"/>
      <c r="AK167" s="47">
        <v>15.251412041873898</v>
      </c>
      <c r="AL167" s="51"/>
      <c r="AM167" s="52"/>
      <c r="AN167" s="59">
        <v>1.1599999999999999</v>
      </c>
      <c r="AO167" s="47">
        <v>49.557976839285004</v>
      </c>
      <c r="AP167" s="51"/>
      <c r="AQ167" s="52"/>
    </row>
    <row r="168" spans="33:43">
      <c r="AG168" s="62">
        <v>1.18</v>
      </c>
      <c r="AH168" s="47">
        <v>40.413961624507401</v>
      </c>
      <c r="AI168" s="51"/>
      <c r="AJ168" s="52"/>
      <c r="AK168" s="47">
        <v>15.459804136859001</v>
      </c>
      <c r="AL168" s="51"/>
      <c r="AM168" s="52"/>
      <c r="AN168" s="59">
        <v>1.17</v>
      </c>
      <c r="AO168" s="47">
        <v>49.268125193981696</v>
      </c>
      <c r="AP168" s="51"/>
      <c r="AQ168" s="52"/>
    </row>
    <row r="169" spans="33:43">
      <c r="AG169" s="62">
        <v>1.19</v>
      </c>
      <c r="AH169" s="47">
        <v>40.757524832904799</v>
      </c>
      <c r="AI169" s="51"/>
      <c r="AJ169" s="52"/>
      <c r="AK169" s="47">
        <v>15.6688123458643</v>
      </c>
      <c r="AL169" s="51"/>
      <c r="AM169" s="52"/>
      <c r="AN169" s="59">
        <v>1.18</v>
      </c>
      <c r="AO169" s="47">
        <v>48.980185043796496</v>
      </c>
      <c r="AP169" s="51"/>
      <c r="AQ169" s="52"/>
    </row>
    <row r="170" spans="33:43">
      <c r="AG170" s="62">
        <v>1.2</v>
      </c>
      <c r="AH170" s="47">
        <v>41.099726477032803</v>
      </c>
      <c r="AI170" s="51"/>
      <c r="AJ170" s="52"/>
      <c r="AK170" s="47">
        <v>15.878423377290602</v>
      </c>
      <c r="AL170" s="51"/>
      <c r="AM170" s="52"/>
      <c r="AN170" s="59">
        <v>1.19</v>
      </c>
      <c r="AO170" s="47">
        <v>48.694143358077305</v>
      </c>
      <c r="AP170" s="51"/>
      <c r="AQ170" s="52"/>
    </row>
    <row r="171" spans="33:43">
      <c r="AG171" s="62">
        <v>1.21</v>
      </c>
      <c r="AH171" s="47">
        <v>41.440570219767295</v>
      </c>
      <c r="AI171" s="51"/>
      <c r="AJ171" s="52"/>
      <c r="AK171" s="47">
        <v>16.088624066213601</v>
      </c>
      <c r="AL171" s="51"/>
      <c r="AM171" s="52"/>
      <c r="AN171" s="59">
        <v>1.2</v>
      </c>
      <c r="AO171" s="47">
        <v>48.409987185948303</v>
      </c>
      <c r="AP171" s="51"/>
      <c r="AQ171" s="52"/>
    </row>
    <row r="172" spans="33:43">
      <c r="AG172" s="62">
        <v>1.22</v>
      </c>
      <c r="AH172" s="47">
        <v>41.780059524386097</v>
      </c>
      <c r="AI172" s="51"/>
      <c r="AJ172" s="52"/>
      <c r="AK172" s="47">
        <v>16.299401376368898</v>
      </c>
      <c r="AL172" s="51"/>
      <c r="AM172" s="52"/>
      <c r="AN172" s="59">
        <v>1.21</v>
      </c>
      <c r="AO172" s="47">
        <v>48.127703672942104</v>
      </c>
      <c r="AP172" s="51"/>
      <c r="AQ172" s="52"/>
    </row>
    <row r="173" spans="33:43">
      <c r="AG173" s="62">
        <v>1.23</v>
      </c>
      <c r="AH173" s="47">
        <v>42.118197770326098</v>
      </c>
      <c r="AI173" s="51"/>
      <c r="AJ173" s="52"/>
      <c r="AK173" s="47">
        <v>16.510742413352801</v>
      </c>
      <c r="AL173" s="51"/>
      <c r="AM173" s="52"/>
      <c r="AN173" s="59">
        <v>1.22</v>
      </c>
      <c r="AO173" s="47">
        <v>47.847280056180402</v>
      </c>
      <c r="AP173" s="51"/>
      <c r="AQ173" s="52"/>
    </row>
    <row r="174" spans="33:43">
      <c r="AG174" s="62">
        <v>1.24</v>
      </c>
      <c r="AH174" s="47">
        <v>42.454988288180203</v>
      </c>
      <c r="AI174" s="51"/>
      <c r="AJ174" s="52"/>
      <c r="AK174" s="47">
        <v>16.722885179437199</v>
      </c>
      <c r="AL174" s="51"/>
      <c r="AM174" s="52"/>
      <c r="AN174" s="59">
        <v>1.23</v>
      </c>
      <c r="AO174" s="47">
        <v>47.568703663556398</v>
      </c>
      <c r="AP174" s="51"/>
      <c r="AQ174" s="52"/>
    </row>
    <row r="175" spans="33:43">
      <c r="AG175" s="62">
        <v>1.25</v>
      </c>
      <c r="AH175" s="47">
        <v>42.790434168135896</v>
      </c>
      <c r="AI175" s="51"/>
      <c r="AJ175" s="52"/>
      <c r="AK175" s="47">
        <v>16.9356822275371</v>
      </c>
      <c r="AL175" s="51"/>
      <c r="AM175" s="52"/>
      <c r="AN175" s="59">
        <v>1.24</v>
      </c>
      <c r="AO175" s="47">
        <v>47.291961914900497</v>
      </c>
      <c r="AP175" s="51"/>
      <c r="AQ175" s="52"/>
    </row>
    <row r="176" spans="33:43">
      <c r="AG176" s="62">
        <v>1.26</v>
      </c>
      <c r="AH176" s="47">
        <v>43.124538424913901</v>
      </c>
      <c r="AI176" s="51"/>
      <c r="AJ176" s="52"/>
      <c r="AK176" s="47">
        <v>17.149009752220902</v>
      </c>
      <c r="AL176" s="51"/>
      <c r="AM176" s="52"/>
      <c r="AN176" s="59">
        <v>1.25</v>
      </c>
      <c r="AO176" s="47">
        <v>47.017042322545898</v>
      </c>
      <c r="AP176" s="51"/>
      <c r="AQ176" s="52"/>
    </row>
    <row r="177" spans="33:43">
      <c r="AG177" s="62">
        <v>1.27</v>
      </c>
      <c r="AH177" s="47">
        <v>43.457303978045395</v>
      </c>
      <c r="AI177" s="51"/>
      <c r="AJ177" s="52"/>
      <c r="AK177" s="47">
        <v>17.362855240027201</v>
      </c>
      <c r="AL177" s="51"/>
      <c r="AM177" s="52"/>
      <c r="AN177" s="59">
        <v>1.26</v>
      </c>
      <c r="AO177" s="47">
        <v>46.743932479056802</v>
      </c>
      <c r="AP177" s="51"/>
      <c r="AQ177" s="52"/>
    </row>
    <row r="178" spans="33:43">
      <c r="AG178" s="62">
        <v>1.28</v>
      </c>
      <c r="AH178" s="47">
        <v>43.788733714601001</v>
      </c>
      <c r="AI178" s="51"/>
      <c r="AJ178" s="52"/>
      <c r="AK178" s="47">
        <v>17.577206297922601</v>
      </c>
      <c r="AL178" s="51"/>
      <c r="AM178" s="52"/>
      <c r="AN178" s="59">
        <v>1.27</v>
      </c>
      <c r="AO178" s="47">
        <v>46.472620068360399</v>
      </c>
      <c r="AP178" s="51"/>
      <c r="AQ178" s="52"/>
    </row>
    <row r="179" spans="33:43">
      <c r="AG179" s="62">
        <v>1.29</v>
      </c>
      <c r="AH179" s="47">
        <v>44.118830380253996</v>
      </c>
      <c r="AI179" s="51"/>
      <c r="AJ179" s="52"/>
      <c r="AK179" s="47">
        <v>17.792050652456702</v>
      </c>
      <c r="AL179" s="51"/>
      <c r="AM179" s="52"/>
      <c r="AN179" s="59">
        <v>1.28</v>
      </c>
      <c r="AO179" s="47">
        <v>46.203092861920496</v>
      </c>
      <c r="AP179" s="51"/>
      <c r="AQ179" s="52"/>
    </row>
    <row r="180" spans="33:43">
      <c r="AG180" s="62">
        <v>1.3</v>
      </c>
      <c r="AH180" s="47">
        <v>44.447596648383197</v>
      </c>
      <c r="AI180" s="51"/>
      <c r="AJ180" s="52"/>
      <c r="AK180" s="47">
        <v>18.0073761494465</v>
      </c>
      <c r="AL180" s="51"/>
      <c r="AM180" s="52"/>
      <c r="AN180" s="59">
        <v>1.29</v>
      </c>
      <c r="AO180" s="47">
        <v>45.935338716234298</v>
      </c>
      <c r="AP180" s="51"/>
      <c r="AQ180" s="52"/>
    </row>
    <row r="181" spans="33:43">
      <c r="AG181" s="62">
        <v>1.31</v>
      </c>
      <c r="AH181" s="47">
        <v>44.775035132153299</v>
      </c>
      <c r="AI181" s="51"/>
      <c r="AJ181" s="52"/>
      <c r="AK181" s="47">
        <v>18.223170766271199</v>
      </c>
      <c r="AL181" s="51"/>
      <c r="AM181" s="52"/>
      <c r="AN181" s="59">
        <v>1.3</v>
      </c>
      <c r="AO181" s="47">
        <v>45.669345575327199</v>
      </c>
      <c r="AP181" s="51"/>
      <c r="AQ181" s="52"/>
    </row>
    <row r="182" spans="33:43">
      <c r="AG182" s="62">
        <v>1.32</v>
      </c>
      <c r="AH182" s="47">
        <v>45.101148388415602</v>
      </c>
      <c r="AI182" s="51"/>
      <c r="AJ182" s="52"/>
      <c r="AK182" s="47">
        <v>18.4394225756098</v>
      </c>
      <c r="AL182" s="51"/>
      <c r="AM182" s="52"/>
      <c r="AN182" s="59">
        <v>1.31</v>
      </c>
      <c r="AO182" s="47">
        <v>45.4051014729353</v>
      </c>
      <c r="AP182" s="51"/>
      <c r="AQ182" s="52"/>
    </row>
    <row r="183" spans="33:43">
      <c r="AG183" s="62">
        <v>1.33</v>
      </c>
      <c r="AH183" s="47">
        <v>45.425938952876898</v>
      </c>
      <c r="AI183" s="51"/>
      <c r="AJ183" s="52"/>
      <c r="AK183" s="47">
        <v>18.656119775460699</v>
      </c>
      <c r="AL183" s="51"/>
      <c r="AM183" s="52"/>
      <c r="AN183" s="59">
        <v>1.32</v>
      </c>
      <c r="AO183" s="47">
        <v>45.142594518932697</v>
      </c>
      <c r="AP183" s="51"/>
      <c r="AQ183" s="52"/>
    </row>
    <row r="184" spans="33:43">
      <c r="AG184" s="62">
        <v>1.34</v>
      </c>
      <c r="AH184" s="47">
        <v>45.749409287707998</v>
      </c>
      <c r="AI184" s="51"/>
      <c r="AJ184" s="52"/>
      <c r="AK184" s="47">
        <v>18.873250679335499</v>
      </c>
      <c r="AL184" s="51"/>
      <c r="AM184" s="52"/>
      <c r="AN184" s="59">
        <v>1.33</v>
      </c>
      <c r="AO184" s="47">
        <v>44.881812909248197</v>
      </c>
      <c r="AP184" s="51"/>
      <c r="AQ184" s="52"/>
    </row>
    <row r="185" spans="33:43">
      <c r="AG185" s="62">
        <v>1.35</v>
      </c>
      <c r="AH185" s="47">
        <v>46.071561793073499</v>
      </c>
      <c r="AI185" s="51"/>
      <c r="AJ185" s="52"/>
      <c r="AK185" s="47">
        <v>19.090803714979401</v>
      </c>
      <c r="AL185" s="51"/>
      <c r="AM185" s="52"/>
      <c r="AN185" s="59">
        <v>1.34</v>
      </c>
      <c r="AO185" s="47">
        <v>44.622744922954496</v>
      </c>
      <c r="AP185" s="51"/>
      <c r="AQ185" s="52"/>
    </row>
    <row r="186" spans="33:43">
      <c r="AG186" s="62">
        <v>1.36</v>
      </c>
      <c r="AH186" s="47">
        <v>46.392398867569902</v>
      </c>
      <c r="AI186" s="51"/>
      <c r="AJ186" s="52"/>
      <c r="AK186" s="47">
        <v>19.308767423981802</v>
      </c>
      <c r="AL186" s="51"/>
      <c r="AM186" s="52"/>
      <c r="AN186" s="59">
        <v>1.35</v>
      </c>
      <c r="AO186" s="47">
        <v>44.365378921370002</v>
      </c>
      <c r="AP186" s="51"/>
      <c r="AQ186" s="52"/>
    </row>
    <row r="187" spans="33:43">
      <c r="AG187" s="62">
        <v>1.37</v>
      </c>
      <c r="AH187" s="47">
        <v>46.711922842820606</v>
      </c>
      <c r="AI187" s="51"/>
      <c r="AJ187" s="52"/>
      <c r="AK187" s="47">
        <v>19.527130460771001</v>
      </c>
      <c r="AL187" s="51"/>
      <c r="AM187" s="52"/>
      <c r="AN187" s="59">
        <v>1.36</v>
      </c>
      <c r="AO187" s="47">
        <v>44.107738058613002</v>
      </c>
      <c r="AP187" s="51"/>
      <c r="AQ187" s="52"/>
    </row>
    <row r="188" spans="33:43">
      <c r="AG188" s="62">
        <v>1.38</v>
      </c>
      <c r="AH188" s="47">
        <v>47.030136066114494</v>
      </c>
      <c r="AI188" s="51"/>
      <c r="AJ188" s="52"/>
      <c r="AK188" s="47">
        <v>19.745881592251997</v>
      </c>
      <c r="AL188" s="51"/>
      <c r="AM188" s="52"/>
      <c r="AN188" s="59">
        <v>1.37</v>
      </c>
      <c r="AO188" s="47">
        <v>43.847163780930195</v>
      </c>
      <c r="AP188" s="51"/>
      <c r="AQ188" s="52"/>
    </row>
    <row r="189" spans="33:43">
      <c r="AG189" s="62">
        <v>1.39</v>
      </c>
      <c r="AH189" s="47">
        <v>47.347040858017294</v>
      </c>
      <c r="AI189" s="51"/>
      <c r="AJ189" s="52"/>
      <c r="AK189" s="47">
        <v>19.9650097095275</v>
      </c>
      <c r="AL189" s="51"/>
      <c r="AM189" s="52"/>
      <c r="AN189" s="59">
        <v>1.38</v>
      </c>
      <c r="AO189" s="47">
        <v>43.5882254368491</v>
      </c>
      <c r="AP189" s="51"/>
      <c r="AQ189" s="52"/>
    </row>
    <row r="190" spans="33:43">
      <c r="AG190" s="62">
        <v>1.4</v>
      </c>
      <c r="AH190" s="47">
        <v>47.662639531156898</v>
      </c>
      <c r="AI190" s="51"/>
      <c r="AJ190" s="52"/>
      <c r="AK190" s="47">
        <v>20.184503796130297</v>
      </c>
      <c r="AL190" s="51"/>
      <c r="AM190" s="52"/>
      <c r="AN190" s="59">
        <v>1.39</v>
      </c>
      <c r="AO190" s="47">
        <v>43.330912571767499</v>
      </c>
      <c r="AP190" s="51"/>
      <c r="AQ190" s="52"/>
    </row>
    <row r="191" spans="33:43">
      <c r="AG191" s="62">
        <v>1.41</v>
      </c>
      <c r="AH191" s="47">
        <v>47.976934287992599</v>
      </c>
      <c r="AI191" s="51"/>
      <c r="AJ191" s="52"/>
      <c r="AK191" s="47">
        <v>20.404352950188201</v>
      </c>
      <c r="AL191" s="51"/>
      <c r="AM191" s="52"/>
      <c r="AN191" s="59">
        <v>1.4</v>
      </c>
      <c r="AO191" s="47">
        <v>43.075214800436399</v>
      </c>
      <c r="AP191" s="51"/>
      <c r="AQ191" s="52"/>
    </row>
    <row r="192" spans="33:43">
      <c r="AG192" s="62">
        <v>1.42</v>
      </c>
      <c r="AH192" s="47">
        <v>48.289927427193305</v>
      </c>
      <c r="AI192" s="51"/>
      <c r="AJ192" s="52"/>
      <c r="AK192" s="47">
        <v>20.6245463799528</v>
      </c>
      <c r="AL192" s="51"/>
      <c r="AM192" s="52"/>
      <c r="AN192" s="59">
        <v>1.41</v>
      </c>
      <c r="AO192" s="47">
        <v>42.821121807065495</v>
      </c>
      <c r="AP192" s="51"/>
      <c r="AQ192" s="52"/>
    </row>
    <row r="193" spans="33:43">
      <c r="AG193" s="62">
        <v>1.43</v>
      </c>
      <c r="AH193" s="47">
        <v>48.601621221372497</v>
      </c>
      <c r="AI193" s="51"/>
      <c r="AJ193" s="52"/>
      <c r="AK193" s="47">
        <v>20.845073403244697</v>
      </c>
      <c r="AL193" s="51"/>
      <c r="AM193" s="52"/>
      <c r="AN193" s="59">
        <v>1.42</v>
      </c>
      <c r="AO193" s="47">
        <v>42.568623341661997</v>
      </c>
      <c r="AP193" s="51"/>
      <c r="AQ193" s="52"/>
    </row>
    <row r="194" spans="33:43">
      <c r="AG194" s="62">
        <v>1.44</v>
      </c>
      <c r="AH194" s="47">
        <v>48.903308426429099</v>
      </c>
      <c r="AI194" s="51"/>
      <c r="AJ194" s="52"/>
      <c r="AK194" s="47">
        <v>21.0659234437843</v>
      </c>
      <c r="AL194" s="51"/>
      <c r="AM194" s="52"/>
      <c r="AN194" s="59">
        <v>1.43</v>
      </c>
      <c r="AO194" s="47">
        <v>42.317709221427805</v>
      </c>
      <c r="AP194" s="51"/>
      <c r="AQ194" s="52"/>
    </row>
    <row r="195" spans="33:43">
      <c r="AG195" s="62">
        <v>1.45</v>
      </c>
      <c r="AH195" s="47">
        <v>49.169194753093599</v>
      </c>
      <c r="AI195" s="51"/>
      <c r="AJ195" s="52"/>
      <c r="AK195" s="47">
        <v>21.287086031764201</v>
      </c>
      <c r="AL195" s="51"/>
      <c r="AM195" s="52"/>
      <c r="AN195" s="59">
        <v>1.44</v>
      </c>
      <c r="AO195" s="47">
        <v>42.068369331496704</v>
      </c>
      <c r="AP195" s="51"/>
      <c r="AQ195" s="52"/>
    </row>
    <row r="196" spans="33:43">
      <c r="AG196" s="62">
        <v>1.46</v>
      </c>
      <c r="AH196" s="47">
        <v>49.433718259558205</v>
      </c>
      <c r="AI196" s="51"/>
      <c r="AJ196" s="52"/>
      <c r="AK196" s="47">
        <v>21.5085508032194</v>
      </c>
      <c r="AL196" s="51"/>
      <c r="AM196" s="52"/>
      <c r="AN196" s="59">
        <v>1.45</v>
      </c>
      <c r="AO196" s="47">
        <v>41.820593622259203</v>
      </c>
      <c r="AP196" s="51"/>
      <c r="AQ196" s="52"/>
    </row>
    <row r="197" spans="33:43">
      <c r="AG197" s="62">
        <v>1.47</v>
      </c>
      <c r="AH197" s="47">
        <v>49.6968855031636</v>
      </c>
      <c r="AI197" s="51"/>
      <c r="AJ197" s="52"/>
      <c r="AK197" s="47">
        <v>21.730307510207002</v>
      </c>
      <c r="AL197" s="51"/>
      <c r="AM197" s="52"/>
      <c r="AN197" s="59">
        <v>1.46</v>
      </c>
      <c r="AO197" s="47">
        <v>41.574372110158599</v>
      </c>
      <c r="AP197" s="51"/>
      <c r="AQ197" s="52"/>
    </row>
    <row r="198" spans="33:43">
      <c r="AG198" s="62">
        <v>1.48</v>
      </c>
      <c r="AH198" s="47">
        <v>49.9587035047049</v>
      </c>
      <c r="AI198" s="51"/>
      <c r="AJ198" s="52"/>
      <c r="AK198" s="47">
        <v>21.952345999206099</v>
      </c>
      <c r="AL198" s="51"/>
      <c r="AM198" s="52"/>
      <c r="AN198" s="59">
        <v>1.47</v>
      </c>
      <c r="AO198" s="47">
        <v>41.329694882244702</v>
      </c>
      <c r="AP198" s="51"/>
      <c r="AQ198" s="52"/>
    </row>
    <row r="199" spans="33:43">
      <c r="AG199" s="62">
        <v>1.49</v>
      </c>
      <c r="AH199" s="47">
        <v>50.219178376117803</v>
      </c>
      <c r="AI199" s="51"/>
      <c r="AJ199" s="52"/>
      <c r="AK199" s="47">
        <v>22.1746562165665</v>
      </c>
      <c r="AL199" s="51"/>
      <c r="AM199" s="52"/>
      <c r="AN199" s="59">
        <v>1.48</v>
      </c>
      <c r="AO199" s="47">
        <v>41.086552084125401</v>
      </c>
      <c r="AP199" s="51"/>
      <c r="AQ199" s="52"/>
    </row>
    <row r="200" spans="33:43">
      <c r="AG200" s="62">
        <v>1.5</v>
      </c>
      <c r="AH200" s="47">
        <v>50.496512968329995</v>
      </c>
      <c r="AI200" s="51"/>
      <c r="AJ200" s="52"/>
      <c r="AK200" s="47">
        <v>22.397228215342899</v>
      </c>
      <c r="AL200" s="51"/>
      <c r="AM200" s="52"/>
      <c r="AN200" s="59">
        <v>1.49</v>
      </c>
      <c r="AO200" s="47">
        <v>40.8449339268739</v>
      </c>
      <c r="AP200" s="51"/>
      <c r="AQ200" s="52"/>
    </row>
    <row r="201" spans="33:43">
      <c r="AG201" s="62">
        <v>1.51</v>
      </c>
      <c r="AH201" s="47">
        <v>50.807686141459598</v>
      </c>
      <c r="AI201" s="51"/>
      <c r="AJ201" s="52"/>
      <c r="AK201" s="47">
        <v>22.622555295328002</v>
      </c>
      <c r="AL201" s="51"/>
      <c r="AM201" s="52"/>
      <c r="AN201" s="59">
        <v>1.5</v>
      </c>
      <c r="AO201" s="47">
        <v>40.604830686049795</v>
      </c>
      <c r="AP201" s="51"/>
      <c r="AQ201" s="52"/>
    </row>
    <row r="202" spans="33:43">
      <c r="AG202" s="62">
        <v>1.52</v>
      </c>
      <c r="AH202" s="47">
        <v>51.117341540516001</v>
      </c>
      <c r="AI202" s="51"/>
      <c r="AJ202" s="52"/>
      <c r="AK202" s="47">
        <v>22.8483563923213</v>
      </c>
      <c r="AL202" s="51"/>
      <c r="AM202" s="52"/>
      <c r="AN202" s="59">
        <v>1.51</v>
      </c>
      <c r="AO202" s="47">
        <v>40.366232700605096</v>
      </c>
      <c r="AP202" s="51"/>
      <c r="AQ202" s="52"/>
    </row>
    <row r="203" spans="33:43">
      <c r="AG203" s="62">
        <v>1.53</v>
      </c>
      <c r="AH203" s="47">
        <v>51.425476033610195</v>
      </c>
      <c r="AI203" s="51"/>
      <c r="AJ203" s="52"/>
      <c r="AK203" s="47">
        <v>23.0744202111003</v>
      </c>
      <c r="AL203" s="51"/>
      <c r="AM203" s="52"/>
      <c r="AN203" s="59">
        <v>1.52</v>
      </c>
      <c r="AO203" s="47">
        <v>40.129130373154297</v>
      </c>
      <c r="AP203" s="51"/>
      <c r="AQ203" s="52"/>
    </row>
    <row r="204" spans="33:43">
      <c r="AG204" s="62">
        <v>1.54</v>
      </c>
      <c r="AH204" s="47">
        <v>51.732087913726701</v>
      </c>
      <c r="AI204" s="51"/>
      <c r="AJ204" s="52"/>
      <c r="AK204" s="47">
        <v>23.300736732228</v>
      </c>
      <c r="AL204" s="51"/>
      <c r="AM204" s="52"/>
      <c r="AN204" s="59">
        <v>1.53</v>
      </c>
      <c r="AO204" s="47">
        <v>39.893514167852501</v>
      </c>
      <c r="AP204" s="51"/>
      <c r="AQ204" s="52"/>
    </row>
    <row r="205" spans="33:43">
      <c r="AG205" s="62">
        <v>1.55</v>
      </c>
      <c r="AH205" s="47">
        <v>52.037175296174397</v>
      </c>
      <c r="AI205" s="51"/>
      <c r="AJ205" s="52"/>
      <c r="AK205" s="47">
        <v>23.5272960561894</v>
      </c>
      <c r="AL205" s="51"/>
      <c r="AM205" s="52"/>
      <c r="AN205" s="59">
        <v>1.54</v>
      </c>
      <c r="AO205" s="47">
        <v>39.659374611104695</v>
      </c>
      <c r="AP205" s="51"/>
      <c r="AQ205" s="52"/>
    </row>
    <row r="206" spans="33:43">
      <c r="AG206" s="62">
        <v>1.56</v>
      </c>
      <c r="AH206" s="47">
        <v>52.352629020833994</v>
      </c>
      <c r="AI206" s="51"/>
      <c r="AJ206" s="52"/>
      <c r="AK206" s="47">
        <v>23.754088369871702</v>
      </c>
      <c r="AL206" s="51"/>
      <c r="AM206" s="52"/>
      <c r="AN206" s="59">
        <v>1.55</v>
      </c>
      <c r="AO206" s="47">
        <v>39.426702290790899</v>
      </c>
      <c r="AP206" s="51"/>
      <c r="AQ206" s="52"/>
    </row>
    <row r="207" spans="33:43">
      <c r="AG207" s="62">
        <v>1.57</v>
      </c>
      <c r="AH207" s="47">
        <v>52.694472930789303</v>
      </c>
      <c r="AI207" s="51"/>
      <c r="AJ207" s="52"/>
      <c r="AK207" s="47">
        <v>23.981103947767398</v>
      </c>
      <c r="AL207" s="51"/>
      <c r="AM207" s="52"/>
      <c r="AN207" s="59">
        <v>1.56</v>
      </c>
      <c r="AO207" s="47">
        <v>39.1954878766376</v>
      </c>
      <c r="AP207" s="51"/>
      <c r="AQ207" s="52"/>
    </row>
    <row r="208" spans="33:43">
      <c r="AG208" s="62">
        <v>1.58</v>
      </c>
      <c r="AH208" s="47">
        <v>52.994350523362598</v>
      </c>
      <c r="AI208" s="51"/>
      <c r="AJ208" s="52"/>
      <c r="AK208" s="47">
        <v>24.208333165633398</v>
      </c>
      <c r="AL208" s="51"/>
      <c r="AM208" s="52"/>
      <c r="AN208" s="59">
        <v>1.57</v>
      </c>
      <c r="AO208" s="47">
        <v>38.9657220679209</v>
      </c>
      <c r="AP208" s="51"/>
      <c r="AQ208" s="52"/>
    </row>
    <row r="209" spans="33:43">
      <c r="AG209" s="62">
        <v>1.59</v>
      </c>
      <c r="AH209" s="47">
        <v>53.242669246738195</v>
      </c>
      <c r="AI209" s="51"/>
      <c r="AJ209" s="52"/>
      <c r="AK209" s="47">
        <v>24.435766494252302</v>
      </c>
      <c r="AL209" s="51"/>
      <c r="AM209" s="52"/>
      <c r="AN209" s="59">
        <v>1.58</v>
      </c>
      <c r="AO209" s="47">
        <v>38.737395636349198</v>
      </c>
      <c r="AP209" s="51"/>
      <c r="AQ209" s="52"/>
    </row>
    <row r="210" spans="33:43">
      <c r="AG210" s="62">
        <v>1.6</v>
      </c>
      <c r="AH210" s="47">
        <v>53.489213540404499</v>
      </c>
      <c r="AI210" s="51"/>
      <c r="AJ210" s="52"/>
      <c r="AK210" s="47">
        <v>24.6633944978954</v>
      </c>
      <c r="AL210" s="51"/>
      <c r="AM210" s="52"/>
      <c r="AN210" s="59">
        <v>1.59</v>
      </c>
      <c r="AO210" s="47">
        <v>38.510499413701396</v>
      </c>
      <c r="AP210" s="51"/>
      <c r="AQ210" s="52"/>
    </row>
    <row r="211" spans="33:43">
      <c r="AG211" s="62">
        <v>1.61</v>
      </c>
      <c r="AH211" s="47">
        <v>53.734001739091099</v>
      </c>
      <c r="AI211" s="51"/>
      <c r="AJ211" s="52"/>
      <c r="AK211" s="47">
        <v>24.891207826848998</v>
      </c>
      <c r="AL211" s="51"/>
      <c r="AM211" s="52"/>
      <c r="AN211" s="59">
        <v>1.6</v>
      </c>
      <c r="AO211" s="47">
        <v>38.285024291901799</v>
      </c>
      <c r="AP211" s="51"/>
      <c r="AQ211" s="52"/>
    </row>
    <row r="212" spans="33:43">
      <c r="AG212" s="62">
        <v>1.62</v>
      </c>
      <c r="AH212" s="47">
        <v>53.977052132824397</v>
      </c>
      <c r="AI212" s="51"/>
      <c r="AJ212" s="52"/>
      <c r="AK212" s="47">
        <v>25.119197236978401</v>
      </c>
      <c r="AL212" s="51"/>
      <c r="AM212" s="52"/>
      <c r="AN212" s="59">
        <v>1.61</v>
      </c>
      <c r="AO212" s="47">
        <v>38.060961221052899</v>
      </c>
      <c r="AP212" s="51"/>
      <c r="AQ212" s="52"/>
    </row>
    <row r="213" spans="33:43">
      <c r="AG213" s="62">
        <v>1.63</v>
      </c>
      <c r="AH213" s="47">
        <v>54.218382874152603</v>
      </c>
      <c r="AI213" s="51"/>
      <c r="AJ213" s="52"/>
      <c r="AK213" s="47">
        <v>25.3473535777552</v>
      </c>
      <c r="AL213" s="51"/>
      <c r="AM213" s="52"/>
      <c r="AN213" s="59">
        <v>1.62</v>
      </c>
      <c r="AO213" s="47">
        <v>37.838301210030302</v>
      </c>
      <c r="AP213" s="51"/>
      <c r="AQ213" s="52"/>
    </row>
    <row r="214" spans="33:43">
      <c r="AG214" s="62">
        <v>1.64</v>
      </c>
      <c r="AH214" s="47">
        <v>54.4580119317434</v>
      </c>
      <c r="AI214" s="51"/>
      <c r="AJ214" s="52"/>
      <c r="AK214" s="47">
        <v>25.575667793728201</v>
      </c>
      <c r="AL214" s="51"/>
      <c r="AM214" s="52"/>
      <c r="AN214" s="59">
        <v>1.63</v>
      </c>
      <c r="AO214" s="47">
        <v>37.617035325775703</v>
      </c>
      <c r="AP214" s="51"/>
      <c r="AQ214" s="52"/>
    </row>
    <row r="215" spans="33:43">
      <c r="AG215" s="62">
        <v>1.65</v>
      </c>
      <c r="AH215" s="47">
        <v>54.695957153536</v>
      </c>
      <c r="AI215" s="51"/>
      <c r="AJ215" s="52"/>
      <c r="AK215" s="47">
        <v>25.8041309053751</v>
      </c>
      <c r="AL215" s="51"/>
      <c r="AM215" s="52"/>
      <c r="AN215" s="59">
        <v>1.64</v>
      </c>
      <c r="AO215" s="47">
        <v>37.397154694720804</v>
      </c>
      <c r="AP215" s="51"/>
      <c r="AQ215" s="52"/>
    </row>
    <row r="216" spans="33:43">
      <c r="AG216" s="62">
        <v>1.66</v>
      </c>
      <c r="AH216" s="47">
        <v>54.932236323409398</v>
      </c>
      <c r="AI216" s="51"/>
      <c r="AJ216" s="52"/>
      <c r="AK216" s="47">
        <v>26.032734031634302</v>
      </c>
      <c r="AL216" s="51"/>
      <c r="AM216" s="52"/>
      <c r="AN216" s="59">
        <v>1.65</v>
      </c>
      <c r="AO216" s="47">
        <v>37.178650529064598</v>
      </c>
      <c r="AP216" s="51"/>
      <c r="AQ216" s="52"/>
    </row>
    <row r="217" spans="33:43">
      <c r="AG217" s="62">
        <v>1.67</v>
      </c>
      <c r="AH217" s="47">
        <v>55.166867015165401</v>
      </c>
      <c r="AI217" s="51"/>
      <c r="AJ217" s="52"/>
      <c r="AK217" s="47">
        <v>26.261468381610097</v>
      </c>
      <c r="AL217" s="51"/>
      <c r="AM217" s="52"/>
      <c r="AN217" s="59">
        <v>1.66</v>
      </c>
      <c r="AO217" s="47">
        <v>36.961514051081501</v>
      </c>
      <c r="AP217" s="51"/>
      <c r="AQ217" s="52"/>
    </row>
    <row r="218" spans="33:43">
      <c r="AG218" s="62">
        <v>1.68</v>
      </c>
      <c r="AH218" s="47">
        <v>55.399866642334295</v>
      </c>
      <c r="AI218" s="51"/>
      <c r="AJ218" s="52"/>
      <c r="AK218" s="47">
        <v>26.4903252480166</v>
      </c>
      <c r="AL218" s="51"/>
      <c r="AM218" s="52"/>
      <c r="AN218" s="59">
        <v>1.67</v>
      </c>
      <c r="AO218" s="47">
        <v>36.745736559205099</v>
      </c>
      <c r="AP218" s="51"/>
      <c r="AQ218" s="52"/>
    </row>
    <row r="219" spans="33:43">
      <c r="AG219" s="62">
        <v>1.69</v>
      </c>
      <c r="AH219" s="47">
        <v>55.631252476275606</v>
      </c>
      <c r="AI219" s="51"/>
      <c r="AJ219" s="52"/>
      <c r="AK219" s="47">
        <v>26.719296020462803</v>
      </c>
      <c r="AL219" s="51"/>
      <c r="AM219" s="52"/>
      <c r="AN219" s="59">
        <v>1.68</v>
      </c>
      <c r="AO219" s="47">
        <v>36.531309408719899</v>
      </c>
      <c r="AP219" s="51"/>
      <c r="AQ219" s="52"/>
    </row>
    <row r="220" spans="33:43">
      <c r="AG220" s="62">
        <v>1.7</v>
      </c>
      <c r="AH220" s="47">
        <v>55.861041736416595</v>
      </c>
      <c r="AI220" s="51"/>
      <c r="AJ220" s="52"/>
      <c r="AK220" s="47">
        <v>26.9483721741469</v>
      </c>
      <c r="AL220" s="51"/>
      <c r="AM220" s="52"/>
      <c r="AN220" s="59">
        <v>1.69</v>
      </c>
      <c r="AO220" s="47">
        <v>36.318224010259897</v>
      </c>
      <c r="AP220" s="51"/>
      <c r="AQ220" s="52"/>
    </row>
    <row r="221" spans="33:43">
      <c r="AG221" s="62">
        <v>1.71</v>
      </c>
      <c r="AH221" s="47">
        <v>56.089251363312698</v>
      </c>
      <c r="AI221" s="51"/>
      <c r="AJ221" s="52"/>
      <c r="AK221" s="47">
        <v>27.177545275032099</v>
      </c>
      <c r="AL221" s="51"/>
      <c r="AM221" s="52"/>
      <c r="AN221" s="59">
        <v>1.7</v>
      </c>
      <c r="AO221" s="47">
        <v>36.106471830008402</v>
      </c>
      <c r="AP221" s="51"/>
      <c r="AQ221" s="52"/>
    </row>
    <row r="222" spans="33:43">
      <c r="AG222" s="62">
        <v>1.72</v>
      </c>
      <c r="AH222" s="47">
        <v>56.315898171047294</v>
      </c>
      <c r="AI222" s="51"/>
      <c r="AJ222" s="52"/>
      <c r="AK222" s="47">
        <v>27.406806986414001</v>
      </c>
      <c r="AL222" s="51"/>
      <c r="AM222" s="52"/>
      <c r="AN222" s="59">
        <v>1.71</v>
      </c>
      <c r="AO222" s="47">
        <v>35.896044389225999</v>
      </c>
      <c r="AP222" s="51"/>
      <c r="AQ222" s="52"/>
    </row>
    <row r="223" spans="33:43">
      <c r="AG223" s="62">
        <v>1.73</v>
      </c>
      <c r="AH223" s="47">
        <v>56.540998818050603</v>
      </c>
      <c r="AI223" s="51"/>
      <c r="AJ223" s="52"/>
      <c r="AK223" s="47">
        <v>27.637670822449799</v>
      </c>
      <c r="AL223" s="51"/>
      <c r="AM223" s="52"/>
      <c r="AN223" s="59">
        <v>1.72</v>
      </c>
      <c r="AO223" s="47">
        <v>35.686933264776997</v>
      </c>
      <c r="AP223" s="51"/>
      <c r="AQ223" s="52"/>
    </row>
    <row r="224" spans="33:43">
      <c r="AG224" s="62">
        <v>1.74</v>
      </c>
      <c r="AH224" s="47">
        <v>56.764569850288105</v>
      </c>
      <c r="AI224" s="51"/>
      <c r="AJ224" s="52"/>
      <c r="AK224" s="47">
        <v>27.868996195940898</v>
      </c>
      <c r="AL224" s="51"/>
      <c r="AM224" s="52"/>
      <c r="AN224" s="59">
        <v>1.73</v>
      </c>
      <c r="AO224" s="47">
        <v>35.479130089400904</v>
      </c>
      <c r="AP224" s="51"/>
      <c r="AQ224" s="52"/>
    </row>
    <row r="225" spans="33:43">
      <c r="AG225" s="62">
        <v>1.75</v>
      </c>
      <c r="AH225" s="47">
        <v>56.986627573350901</v>
      </c>
      <c r="AI225" s="51"/>
      <c r="AJ225" s="52"/>
      <c r="AK225" s="47">
        <v>28.1003949152404</v>
      </c>
      <c r="AL225" s="51"/>
      <c r="AM225" s="52"/>
      <c r="AN225" s="59">
        <v>1.74</v>
      </c>
      <c r="AO225" s="47">
        <v>35.272626572908599</v>
      </c>
      <c r="AP225" s="51"/>
      <c r="AQ225" s="52"/>
    </row>
    <row r="226" spans="33:43">
      <c r="AG226" s="62">
        <v>1.76</v>
      </c>
      <c r="AH226" s="47">
        <v>57.214706026364603</v>
      </c>
      <c r="AI226" s="51"/>
      <c r="AJ226" s="52"/>
      <c r="AK226" s="47">
        <v>28.331858645396402</v>
      </c>
      <c r="AL226" s="51"/>
      <c r="AM226" s="52"/>
      <c r="AN226" s="59">
        <v>1.75</v>
      </c>
      <c r="AO226" s="47">
        <v>35.067414438555403</v>
      </c>
      <c r="AP226" s="51"/>
      <c r="AQ226" s="52"/>
    </row>
    <row r="227" spans="33:43">
      <c r="AG227" s="62">
        <v>1.77</v>
      </c>
      <c r="AH227" s="47">
        <v>57.482815806263602</v>
      </c>
      <c r="AI227" s="51"/>
      <c r="AJ227" s="52"/>
      <c r="AK227" s="47">
        <v>28.563379133999799</v>
      </c>
      <c r="AL227" s="51"/>
      <c r="AM227" s="52"/>
      <c r="AN227" s="59">
        <v>1.76</v>
      </c>
      <c r="AO227" s="47">
        <v>34.863485479929203</v>
      </c>
      <c r="AP227" s="51"/>
      <c r="AQ227" s="52"/>
    </row>
    <row r="228" spans="33:43">
      <c r="AG228" s="62">
        <v>1.78</v>
      </c>
      <c r="AH228" s="47">
        <v>57.749700664466495</v>
      </c>
      <c r="AI228" s="51"/>
      <c r="AJ228" s="52"/>
      <c r="AK228" s="47">
        <v>28.794948214057097</v>
      </c>
      <c r="AL228" s="51"/>
      <c r="AM228" s="52"/>
      <c r="AN228" s="59">
        <v>1.77</v>
      </c>
      <c r="AO228" s="47">
        <v>34.660831543499</v>
      </c>
      <c r="AP228" s="51"/>
      <c r="AQ228" s="52"/>
    </row>
    <row r="229" spans="33:43">
      <c r="AG229" s="62">
        <v>1.79</v>
      </c>
      <c r="AH229" s="47">
        <v>58.015363314430701</v>
      </c>
      <c r="AI229" s="51"/>
      <c r="AJ229" s="52"/>
      <c r="AK229" s="47">
        <v>29.0268830618975</v>
      </c>
      <c r="AL229" s="51"/>
      <c r="AM229" s="52"/>
      <c r="AN229" s="59">
        <v>1.78</v>
      </c>
      <c r="AO229" s="47">
        <v>34.4648263275812</v>
      </c>
      <c r="AP229" s="51"/>
      <c r="AQ229" s="52"/>
    </row>
    <row r="230" spans="33:43">
      <c r="AG230" s="62">
        <v>1.8</v>
      </c>
      <c r="AH230" s="47">
        <v>58.279806490339901</v>
      </c>
      <c r="AI230" s="51"/>
      <c r="AJ230" s="52"/>
      <c r="AK230" s="47">
        <v>29.259046663449702</v>
      </c>
      <c r="AL230" s="51"/>
      <c r="AM230" s="52"/>
      <c r="AN230" s="59">
        <v>1.79</v>
      </c>
      <c r="AO230" s="47">
        <v>34.270244062046402</v>
      </c>
      <c r="AP230" s="51"/>
      <c r="AQ230" s="52"/>
    </row>
    <row r="231" spans="33:43">
      <c r="AG231" s="62">
        <v>1.81</v>
      </c>
      <c r="AH231" s="47">
        <v>58.543032931842795</v>
      </c>
      <c r="AI231" s="51"/>
      <c r="AJ231" s="52"/>
      <c r="AK231" s="47">
        <v>29.491239386776304</v>
      </c>
      <c r="AL231" s="51"/>
      <c r="AM231" s="52"/>
      <c r="AN231" s="59">
        <v>1.8</v>
      </c>
      <c r="AO231" s="47">
        <v>34.0769268357787</v>
      </c>
      <c r="AP231" s="51"/>
      <c r="AQ231" s="52"/>
    </row>
    <row r="232" spans="33:43">
      <c r="AG232" s="62">
        <v>1.82</v>
      </c>
      <c r="AH232" s="47">
        <v>58.805045439000601</v>
      </c>
      <c r="AI232" s="51"/>
      <c r="AJ232" s="52"/>
      <c r="AK232" s="47">
        <v>29.723453321666298</v>
      </c>
      <c r="AL232" s="51"/>
      <c r="AM232" s="52"/>
      <c r="AN232" s="59">
        <v>1.81</v>
      </c>
      <c r="AO232" s="47">
        <v>33.884866254471</v>
      </c>
      <c r="AP232" s="51"/>
      <c r="AQ232" s="52"/>
    </row>
    <row r="233" spans="33:43">
      <c r="AG233" s="62">
        <v>1.83</v>
      </c>
      <c r="AH233" s="47">
        <v>59.0658468587594</v>
      </c>
      <c r="AI233" s="51"/>
      <c r="AJ233" s="52"/>
      <c r="AK233" s="47">
        <v>29.955680641785598</v>
      </c>
      <c r="AL233" s="51"/>
      <c r="AM233" s="52"/>
      <c r="AN233" s="59">
        <v>1.82</v>
      </c>
      <c r="AO233" s="47">
        <v>33.694053982676394</v>
      </c>
      <c r="AP233" s="51"/>
      <c r="AQ233" s="52"/>
    </row>
    <row r="234" spans="33:43">
      <c r="AG234" s="62">
        <v>1.84</v>
      </c>
      <c r="AH234" s="47">
        <v>59.325440077418598</v>
      </c>
      <c r="AI234" s="51"/>
      <c r="AJ234" s="52"/>
      <c r="AK234" s="47">
        <v>30.187913611217997</v>
      </c>
      <c r="AL234" s="51"/>
      <c r="AM234" s="52"/>
      <c r="AN234" s="59">
        <v>1.83</v>
      </c>
      <c r="AO234" s="47">
        <v>33.504481753505303</v>
      </c>
      <c r="AP234" s="51"/>
      <c r="AQ234" s="52"/>
    </row>
    <row r="235" spans="33:43">
      <c r="AG235" s="62">
        <v>1.85</v>
      </c>
      <c r="AH235" s="47">
        <v>59.583827991753701</v>
      </c>
      <c r="AI235" s="51"/>
      <c r="AJ235" s="52"/>
      <c r="AK235" s="47">
        <v>30.4201445813279</v>
      </c>
      <c r="AL235" s="51"/>
      <c r="AM235" s="52"/>
      <c r="AN235" s="59">
        <v>1.84</v>
      </c>
      <c r="AO235" s="47">
        <v>33.316141330808904</v>
      </c>
      <c r="AP235" s="51"/>
      <c r="AQ235" s="52"/>
    </row>
    <row r="236" spans="33:43">
      <c r="AG236" s="62">
        <v>1.86</v>
      </c>
      <c r="AH236" s="47">
        <v>59.841013531190804</v>
      </c>
      <c r="AI236" s="51"/>
      <c r="AJ236" s="52"/>
      <c r="AK236" s="47">
        <v>30.652365964736799</v>
      </c>
      <c r="AL236" s="51"/>
      <c r="AM236" s="52"/>
      <c r="AN236" s="59">
        <v>1.85</v>
      </c>
      <c r="AO236" s="47">
        <v>33.129024544171898</v>
      </c>
      <c r="AP236" s="51"/>
      <c r="AQ236" s="52"/>
    </row>
    <row r="237" spans="33:43">
      <c r="AG237" s="62">
        <v>1.87</v>
      </c>
      <c r="AH237" s="47">
        <v>60.096999636141803</v>
      </c>
      <c r="AI237" s="51"/>
      <c r="AJ237" s="52"/>
      <c r="AK237" s="47">
        <v>30.884570264739502</v>
      </c>
      <c r="AL237" s="51"/>
      <c r="AM237" s="52"/>
      <c r="AN237" s="59">
        <v>1.86</v>
      </c>
      <c r="AO237" s="47">
        <v>32.943123286092003</v>
      </c>
      <c r="AP237" s="51"/>
      <c r="AQ237" s="52"/>
    </row>
    <row r="238" spans="33:43">
      <c r="AG238" s="62">
        <v>1.88</v>
      </c>
      <c r="AH238" s="47">
        <v>60.351789311773295</v>
      </c>
      <c r="AI238" s="51"/>
      <c r="AJ238" s="52"/>
      <c r="AK238" s="47">
        <v>31.116750065189102</v>
      </c>
      <c r="AL238" s="51"/>
      <c r="AM238" s="52"/>
      <c r="AN238" s="59">
        <v>1.87</v>
      </c>
      <c r="AO238" s="47">
        <v>32.758429499802197</v>
      </c>
      <c r="AP238" s="51"/>
      <c r="AQ238" s="52"/>
    </row>
    <row r="239" spans="33:43">
      <c r="AG239" s="62">
        <v>1.89</v>
      </c>
      <c r="AH239" s="47">
        <v>60.605385594790192</v>
      </c>
      <c r="AI239" s="51"/>
      <c r="AJ239" s="52"/>
      <c r="AK239" s="47">
        <v>31.348898029045102</v>
      </c>
      <c r="AL239" s="51"/>
      <c r="AM239" s="52"/>
      <c r="AN239" s="59">
        <v>1.88</v>
      </c>
      <c r="AO239" s="47">
        <v>32.574935173695302</v>
      </c>
      <c r="AP239" s="51"/>
      <c r="AQ239" s="52"/>
    </row>
    <row r="240" spans="33:43">
      <c r="AG240" s="62">
        <v>1.9</v>
      </c>
      <c r="AH240" s="47">
        <v>60.857791528220595</v>
      </c>
      <c r="AI240" s="51"/>
      <c r="AJ240" s="52"/>
      <c r="AK240" s="47">
        <v>31.581006898349699</v>
      </c>
      <c r="AL240" s="51"/>
      <c r="AM240" s="52"/>
      <c r="AN240" s="59">
        <v>1.89</v>
      </c>
      <c r="AO240" s="47">
        <v>32.392632355236003</v>
      </c>
      <c r="AP240" s="51"/>
      <c r="AQ240" s="52"/>
    </row>
    <row r="241" spans="33:43">
      <c r="AG241" s="62">
        <v>1.91</v>
      </c>
      <c r="AH241" s="47">
        <v>61.109010190659795</v>
      </c>
      <c r="AI241" s="51"/>
      <c r="AJ241" s="52"/>
      <c r="AK241" s="47">
        <v>31.8130694961479</v>
      </c>
      <c r="AL241" s="51"/>
      <c r="AM241" s="52"/>
      <c r="AN241" s="59">
        <v>1.9</v>
      </c>
      <c r="AO241" s="47">
        <v>32.211513144986995</v>
      </c>
      <c r="AP241" s="51"/>
      <c r="AQ241" s="52"/>
    </row>
    <row r="242" spans="33:43">
      <c r="AG242" s="62">
        <v>1.92</v>
      </c>
      <c r="AH242" s="47">
        <v>61.359044672146403</v>
      </c>
      <c r="AI242" s="51"/>
      <c r="AJ242" s="52"/>
      <c r="AK242" s="47">
        <v>32.045078725651003</v>
      </c>
      <c r="AL242" s="51"/>
      <c r="AM242" s="52"/>
      <c r="AN242" s="59">
        <v>1.91</v>
      </c>
      <c r="AO242" s="47">
        <v>32.031569698897997</v>
      </c>
      <c r="AP242" s="51"/>
      <c r="AQ242" s="52"/>
    </row>
    <row r="243" spans="33:43">
      <c r="AG243" s="62">
        <v>1.93</v>
      </c>
      <c r="AH243" s="47">
        <v>61.607898104257295</v>
      </c>
      <c r="AI243" s="51"/>
      <c r="AJ243" s="52"/>
      <c r="AK243" s="47">
        <v>32.277027568712704</v>
      </c>
      <c r="AL243" s="51"/>
      <c r="AM243" s="52"/>
      <c r="AN243" s="59">
        <v>1.92</v>
      </c>
      <c r="AO243" s="47">
        <v>31.852794232535398</v>
      </c>
      <c r="AP243" s="51"/>
      <c r="AQ243" s="52"/>
    </row>
    <row r="244" spans="33:43">
      <c r="AG244" s="62">
        <v>1.94</v>
      </c>
      <c r="AH244" s="47">
        <v>61.855573654840398</v>
      </c>
      <c r="AI244" s="51"/>
      <c r="AJ244" s="52"/>
      <c r="AK244" s="47">
        <v>32.508909079258004</v>
      </c>
      <c r="AL244" s="51"/>
      <c r="AM244" s="52"/>
      <c r="AN244" s="59">
        <v>1.93</v>
      </c>
      <c r="AO244" s="47">
        <v>31.675178997350201</v>
      </c>
      <c r="AP244" s="51"/>
      <c r="AQ244" s="52"/>
    </row>
    <row r="245" spans="33:43">
      <c r="AG245" s="62">
        <v>1.95</v>
      </c>
      <c r="AH245" s="47">
        <v>62.102074496906098</v>
      </c>
      <c r="AI245" s="51"/>
      <c r="AJ245" s="52"/>
      <c r="AK245" s="47">
        <v>32.740716391024797</v>
      </c>
      <c r="AL245" s="51"/>
      <c r="AM245" s="52"/>
      <c r="AN245" s="59">
        <v>1.94</v>
      </c>
      <c r="AO245" s="47">
        <v>31.498716306339304</v>
      </c>
      <c r="AP245" s="51"/>
      <c r="AQ245" s="52"/>
    </row>
    <row r="246" spans="33:43">
      <c r="AG246" s="62">
        <v>1.96</v>
      </c>
      <c r="AH246" s="47">
        <v>62.347403833264806</v>
      </c>
      <c r="AI246" s="51"/>
      <c r="AJ246" s="52"/>
      <c r="AK246" s="47">
        <v>32.972442713896697</v>
      </c>
      <c r="AL246" s="51"/>
      <c r="AM246" s="52"/>
      <c r="AN246" s="59">
        <v>1.95</v>
      </c>
      <c r="AO246" s="47">
        <v>31.323398535232599</v>
      </c>
      <c r="AP246" s="51"/>
      <c r="AQ246" s="52"/>
    </row>
    <row r="247" spans="33:43">
      <c r="AG247" s="62">
        <v>1.97</v>
      </c>
      <c r="AH247" s="47">
        <v>62.591564884983995</v>
      </c>
      <c r="AI247" s="51"/>
      <c r="AJ247" s="52"/>
      <c r="AK247" s="47">
        <v>33.2040813328314</v>
      </c>
      <c r="AL247" s="51"/>
      <c r="AM247" s="52"/>
      <c r="AN247" s="59">
        <v>1.96</v>
      </c>
      <c r="AO247" s="47">
        <v>31.149218088666402</v>
      </c>
      <c r="AP247" s="51"/>
      <c r="AQ247" s="52"/>
    </row>
    <row r="248" spans="33:43">
      <c r="AG248" s="62">
        <v>1.98</v>
      </c>
      <c r="AH248" s="47">
        <v>62.834560891841996</v>
      </c>
      <c r="AI248" s="51"/>
      <c r="AJ248" s="52"/>
      <c r="AK248" s="47">
        <v>33.435625610287502</v>
      </c>
      <c r="AL248" s="51"/>
      <c r="AM248" s="52"/>
      <c r="AN248" s="59">
        <v>1.97</v>
      </c>
      <c r="AO248" s="47">
        <v>30.976167431402502</v>
      </c>
      <c r="AP248" s="51"/>
      <c r="AQ248" s="52"/>
    </row>
    <row r="249" spans="33:43">
      <c r="AG249" s="62">
        <v>1.99</v>
      </c>
      <c r="AH249" s="47">
        <v>63.076395136698402</v>
      </c>
      <c r="AI249" s="51"/>
      <c r="AJ249" s="52"/>
      <c r="AK249" s="47">
        <v>33.667068982789303</v>
      </c>
      <c r="AL249" s="51"/>
      <c r="AM249" s="52"/>
      <c r="AN249" s="59">
        <v>1.98</v>
      </c>
      <c r="AO249" s="47">
        <v>30.804239078410099</v>
      </c>
      <c r="AP249" s="51"/>
      <c r="AQ249" s="52"/>
    </row>
    <row r="250" spans="33:43">
      <c r="AG250" s="62">
        <v>2</v>
      </c>
      <c r="AH250" s="47">
        <v>63.317070903119202</v>
      </c>
      <c r="AI250" s="51"/>
      <c r="AJ250" s="52"/>
      <c r="AK250" s="47">
        <v>33.898404953685102</v>
      </c>
      <c r="AL250" s="51"/>
      <c r="AM250" s="52"/>
      <c r="AN250" s="59">
        <v>1.99</v>
      </c>
      <c r="AO250" s="47">
        <v>30.633425594467699</v>
      </c>
      <c r="AP250" s="51"/>
      <c r="AQ250" s="52"/>
    </row>
    <row r="251" spans="33:43">
      <c r="AG251" s="62">
        <v>2.0099999999999998</v>
      </c>
      <c r="AH251" s="47">
        <v>63.556591500066496</v>
      </c>
      <c r="AI251" s="51"/>
      <c r="AJ251" s="52"/>
      <c r="AK251" s="47">
        <v>34.129009362121998</v>
      </c>
      <c r="AL251" s="51"/>
      <c r="AM251" s="52"/>
      <c r="AN251" s="59">
        <v>2</v>
      </c>
      <c r="AO251" s="47">
        <v>30.463719597390597</v>
      </c>
      <c r="AP251" s="51"/>
      <c r="AQ251" s="52"/>
    </row>
    <row r="252" spans="33:43">
      <c r="AG252" s="62">
        <v>2.02</v>
      </c>
      <c r="AH252" s="47">
        <v>63.794960255614896</v>
      </c>
      <c r="AI252" s="51"/>
      <c r="AJ252" s="52"/>
      <c r="AK252" s="47">
        <v>34.357226516228501</v>
      </c>
      <c r="AL252" s="51"/>
      <c r="AM252" s="52"/>
      <c r="AN252" s="59">
        <v>2.0099999999999998</v>
      </c>
      <c r="AO252" s="47">
        <v>30.295113759679499</v>
      </c>
      <c r="AP252" s="51"/>
      <c r="AQ252" s="52"/>
    </row>
    <row r="253" spans="33:43">
      <c r="AG253" s="62">
        <v>2.0299999999999998</v>
      </c>
      <c r="AH253" s="47">
        <v>64.032180505706108</v>
      </c>
      <c r="AI253" s="51"/>
      <c r="AJ253" s="52"/>
      <c r="AK253" s="47">
        <v>34.585306878039503</v>
      </c>
      <c r="AL253" s="51"/>
      <c r="AM253" s="52"/>
      <c r="AN253" s="59">
        <v>2.02</v>
      </c>
      <c r="AO253" s="47">
        <v>30.127600787521303</v>
      </c>
      <c r="AP253" s="51"/>
      <c r="AQ253" s="52"/>
    </row>
    <row r="254" spans="33:43">
      <c r="AG254" s="62">
        <v>2.04</v>
      </c>
      <c r="AH254" s="47">
        <v>64.268255628529701</v>
      </c>
      <c r="AI254" s="51"/>
      <c r="AJ254" s="52"/>
      <c r="AK254" s="47">
        <v>34.813244642537299</v>
      </c>
      <c r="AL254" s="51"/>
      <c r="AM254" s="52"/>
      <c r="AN254" s="59">
        <v>2.0299999999999998</v>
      </c>
      <c r="AO254" s="47">
        <v>29.9611734587982</v>
      </c>
      <c r="AP254" s="51"/>
      <c r="AQ254" s="52"/>
    </row>
    <row r="255" spans="33:43">
      <c r="AG255" s="62">
        <v>2.0499999999999998</v>
      </c>
      <c r="AH255" s="47">
        <v>64.503189000301703</v>
      </c>
      <c r="AI255" s="51"/>
      <c r="AJ255" s="52"/>
      <c r="AK255" s="47">
        <v>35.041034076670101</v>
      </c>
      <c r="AL255" s="51"/>
      <c r="AM255" s="52"/>
      <c r="AN255" s="59">
        <v>2.04</v>
      </c>
      <c r="AO255" s="47">
        <v>29.795824579451203</v>
      </c>
      <c r="AP255" s="51"/>
      <c r="AQ255" s="52"/>
    </row>
    <row r="256" spans="33:43">
      <c r="AG256" s="62">
        <v>2.06</v>
      </c>
      <c r="AH256" s="47">
        <v>64.736984018525305</v>
      </c>
      <c r="AI256" s="51"/>
      <c r="AJ256" s="52"/>
      <c r="AK256" s="47">
        <v>35.268669510956101</v>
      </c>
      <c r="AL256" s="51"/>
      <c r="AM256" s="52"/>
      <c r="AN256" s="59">
        <v>2.0499999999999998</v>
      </c>
      <c r="AO256" s="47">
        <v>29.6315470064268</v>
      </c>
      <c r="AP256" s="51"/>
      <c r="AQ256" s="52"/>
    </row>
    <row r="257" spans="33:43">
      <c r="AG257" s="62">
        <v>2.0699999999999998</v>
      </c>
      <c r="AH257" s="47">
        <v>64.969644096286402</v>
      </c>
      <c r="AI257" s="51"/>
      <c r="AJ257" s="52"/>
      <c r="AK257" s="47">
        <v>35.496145346230904</v>
      </c>
      <c r="AL257" s="51"/>
      <c r="AM257" s="52"/>
      <c r="AN257" s="59">
        <v>2.06</v>
      </c>
      <c r="AO257" s="47">
        <v>29.468333646917799</v>
      </c>
      <c r="AP257" s="51"/>
      <c r="AQ257" s="52"/>
    </row>
    <row r="258" spans="33:43">
      <c r="AG258" s="62">
        <v>2.08</v>
      </c>
      <c r="AH258" s="47">
        <v>65.201172658492908</v>
      </c>
      <c r="AI258" s="51"/>
      <c r="AJ258" s="52"/>
      <c r="AK258" s="47">
        <v>35.723456050962199</v>
      </c>
      <c r="AL258" s="51"/>
      <c r="AM258" s="52"/>
      <c r="AN258" s="59">
        <v>2.0699999999999998</v>
      </c>
      <c r="AO258" s="47">
        <v>29.306177455278398</v>
      </c>
      <c r="AP258" s="51"/>
      <c r="AQ258" s="52"/>
    </row>
    <row r="259" spans="33:43">
      <c r="AG259" s="62">
        <v>2.09</v>
      </c>
      <c r="AH259" s="47">
        <v>65.431573153920098</v>
      </c>
      <c r="AI259" s="51"/>
      <c r="AJ259" s="52"/>
      <c r="AK259" s="47">
        <v>35.950596160700499</v>
      </c>
      <c r="AL259" s="51"/>
      <c r="AM259" s="52"/>
      <c r="AN259" s="59">
        <v>2.08</v>
      </c>
      <c r="AO259" s="47">
        <v>29.145071432651999</v>
      </c>
      <c r="AP259" s="51"/>
      <c r="AQ259" s="52"/>
    </row>
    <row r="260" spans="33:43">
      <c r="AG260" s="62">
        <v>2.1</v>
      </c>
      <c r="AH260" s="47">
        <v>65.660849036763906</v>
      </c>
      <c r="AI260" s="51"/>
      <c r="AJ260" s="52"/>
      <c r="AK260" s="47">
        <v>36.1775602775284</v>
      </c>
      <c r="AL260" s="51"/>
      <c r="AM260" s="52"/>
      <c r="AN260" s="59">
        <v>2.09</v>
      </c>
      <c r="AO260" s="47">
        <v>28.985008631489002</v>
      </c>
      <c r="AP260" s="51"/>
      <c r="AQ260" s="52"/>
    </row>
    <row r="261" spans="33:43">
      <c r="AG261" s="62">
        <v>2.11</v>
      </c>
      <c r="AH261" s="47">
        <v>65.889003776541998</v>
      </c>
      <c r="AI261" s="51"/>
      <c r="AJ261" s="52"/>
      <c r="AK261" s="47">
        <v>36.404343074142695</v>
      </c>
      <c r="AL261" s="51"/>
      <c r="AM261" s="52"/>
      <c r="AN261" s="59">
        <v>2.1</v>
      </c>
      <c r="AO261" s="47">
        <v>28.825982154253698</v>
      </c>
      <c r="AP261" s="51"/>
      <c r="AQ261" s="52"/>
    </row>
    <row r="262" spans="33:43">
      <c r="AG262" s="62">
        <v>2.12</v>
      </c>
      <c r="AH262" s="47">
        <v>66.116040855067197</v>
      </c>
      <c r="AI262" s="51"/>
      <c r="AJ262" s="52"/>
      <c r="AK262" s="47">
        <v>36.630939282769496</v>
      </c>
      <c r="AL262" s="51"/>
      <c r="AM262" s="52"/>
      <c r="AN262" s="59">
        <v>2.11</v>
      </c>
      <c r="AO262" s="47">
        <v>28.666128816715702</v>
      </c>
      <c r="AP262" s="51"/>
      <c r="AQ262" s="52"/>
    </row>
    <row r="263" spans="33:43">
      <c r="AG263" s="62">
        <v>2.13</v>
      </c>
      <c r="AH263" s="47">
        <v>66.341963766962692</v>
      </c>
      <c r="AI263" s="51"/>
      <c r="AJ263" s="52"/>
      <c r="AK263" s="47">
        <v>36.857343687417995</v>
      </c>
      <c r="AL263" s="51"/>
      <c r="AM263" s="52"/>
      <c r="AN263" s="59">
        <v>2.12</v>
      </c>
      <c r="AO263" s="47">
        <v>28.507154462102601</v>
      </c>
      <c r="AP263" s="51"/>
      <c r="AQ263" s="52"/>
    </row>
    <row r="264" spans="33:43">
      <c r="AG264" s="62">
        <v>2.14</v>
      </c>
      <c r="AH264" s="47">
        <v>66.566776023063795</v>
      </c>
      <c r="AI264" s="51"/>
      <c r="AJ264" s="52"/>
      <c r="AK264" s="47">
        <v>37.083551150302</v>
      </c>
      <c r="AL264" s="51"/>
      <c r="AM264" s="52"/>
      <c r="AN264" s="59">
        <v>2.13</v>
      </c>
      <c r="AO264" s="47">
        <v>28.344860038714696</v>
      </c>
      <c r="AP264" s="51"/>
      <c r="AQ264" s="52"/>
    </row>
    <row r="265" spans="33:43">
      <c r="AG265" s="62">
        <v>2.15</v>
      </c>
      <c r="AH265" s="47">
        <v>66.7904811374665</v>
      </c>
      <c r="AI265" s="51"/>
      <c r="AJ265" s="52"/>
      <c r="AK265" s="47">
        <v>37.309556603846701</v>
      </c>
      <c r="AL265" s="51"/>
      <c r="AM265" s="52"/>
      <c r="AN265" s="59">
        <v>2.14</v>
      </c>
      <c r="AO265" s="47">
        <v>28.180837656680701</v>
      </c>
      <c r="AP265" s="51"/>
      <c r="AQ265" s="52"/>
    </row>
    <row r="266" spans="33:43">
      <c r="AG266" s="62">
        <v>2.16</v>
      </c>
      <c r="AH266" s="47">
        <v>67.013082637094897</v>
      </c>
      <c r="AI266" s="51"/>
      <c r="AJ266" s="52"/>
      <c r="AK266" s="47">
        <v>37.535355036741706</v>
      </c>
      <c r="AL266" s="51"/>
      <c r="AM266" s="52"/>
      <c r="AN266" s="59">
        <v>2.15</v>
      </c>
      <c r="AO266" s="47">
        <v>28.0178113498344</v>
      </c>
      <c r="AP266" s="51"/>
      <c r="AQ266" s="52"/>
    </row>
    <row r="267" spans="33:43">
      <c r="AG267" s="62">
        <v>2.17</v>
      </c>
      <c r="AH267" s="47">
        <v>67.2345840582867</v>
      </c>
      <c r="AI267" s="51"/>
      <c r="AJ267" s="52"/>
      <c r="AK267" s="47">
        <v>37.760941503163295</v>
      </c>
      <c r="AL267" s="51"/>
      <c r="AM267" s="52"/>
      <c r="AN267" s="59">
        <v>2.16</v>
      </c>
      <c r="AO267" s="47">
        <v>27.8557749992986</v>
      </c>
      <c r="AP267" s="51"/>
      <c r="AQ267" s="52"/>
    </row>
    <row r="268" spans="33:43">
      <c r="AG268" s="62">
        <v>2.1800000000000002</v>
      </c>
      <c r="AH268" s="47">
        <v>67.454988947657895</v>
      </c>
      <c r="AI268" s="51"/>
      <c r="AJ268" s="52"/>
      <c r="AK268" s="47">
        <v>37.986311117437999</v>
      </c>
      <c r="AL268" s="51"/>
      <c r="AM268" s="52"/>
      <c r="AN268" s="59">
        <v>2.17</v>
      </c>
      <c r="AO268" s="47">
        <v>27.7053027825798</v>
      </c>
      <c r="AP268" s="51"/>
      <c r="AQ268" s="52"/>
    </row>
    <row r="269" spans="33:43">
      <c r="AG269" s="62">
        <v>2.19</v>
      </c>
      <c r="AH269" s="47">
        <v>67.674300867255099</v>
      </c>
      <c r="AI269" s="51"/>
      <c r="AJ269" s="52"/>
      <c r="AK269" s="47">
        <v>38.211459054236904</v>
      </c>
      <c r="AL269" s="51"/>
      <c r="AM269" s="52"/>
      <c r="AN269" s="59">
        <v>2.1800000000000002</v>
      </c>
      <c r="AO269" s="47">
        <v>27.555846848243899</v>
      </c>
      <c r="AP269" s="51"/>
      <c r="AQ269" s="52"/>
    </row>
    <row r="270" spans="33:43">
      <c r="AG270" s="62">
        <v>2.2000000000000002</v>
      </c>
      <c r="AH270" s="47">
        <v>67.892523376293795</v>
      </c>
      <c r="AI270" s="51"/>
      <c r="AJ270" s="52"/>
      <c r="AK270" s="47">
        <v>38.436380550352801</v>
      </c>
      <c r="AL270" s="51"/>
      <c r="AM270" s="52"/>
      <c r="AN270" s="59">
        <v>2.19</v>
      </c>
      <c r="AO270" s="47">
        <v>27.407367828650901</v>
      </c>
      <c r="AP270" s="51"/>
      <c r="AQ270" s="52"/>
    </row>
    <row r="271" spans="33:43">
      <c r="AG271" s="62">
        <v>2.21</v>
      </c>
      <c r="AH271" s="47">
        <v>68.109660046006809</v>
      </c>
      <c r="AI271" s="51"/>
      <c r="AJ271" s="52"/>
      <c r="AK271" s="47">
        <v>38.6610709031116</v>
      </c>
      <c r="AL271" s="51"/>
      <c r="AM271" s="52"/>
      <c r="AN271" s="59">
        <v>2.2000000000000002</v>
      </c>
      <c r="AO271" s="47">
        <v>27.259859150183903</v>
      </c>
      <c r="AP271" s="51"/>
      <c r="AQ271" s="52"/>
    </row>
    <row r="272" spans="33:43">
      <c r="AG272" s="62">
        <v>2.2200000000000002</v>
      </c>
      <c r="AH272" s="47">
        <v>68.325714454265395</v>
      </c>
      <c r="AI272" s="51"/>
      <c r="AJ272" s="52"/>
      <c r="AK272" s="47">
        <v>38.885525472803899</v>
      </c>
      <c r="AL272" s="51"/>
      <c r="AM272" s="52"/>
      <c r="AN272" s="59">
        <v>2.21</v>
      </c>
      <c r="AO272" s="47">
        <v>27.113314289938</v>
      </c>
      <c r="AP272" s="51"/>
      <c r="AQ272" s="52"/>
    </row>
    <row r="273" spans="33:43">
      <c r="AG273" s="62">
        <v>2.23</v>
      </c>
      <c r="AH273" s="47">
        <v>68.5406901867523</v>
      </c>
      <c r="AI273" s="51"/>
      <c r="AJ273" s="52"/>
      <c r="AK273" s="47">
        <v>39.1097396825609</v>
      </c>
      <c r="AL273" s="51"/>
      <c r="AM273" s="52"/>
      <c r="AN273" s="59">
        <v>2.2200000000000002</v>
      </c>
      <c r="AO273" s="47">
        <v>26.9677267691509</v>
      </c>
      <c r="AP273" s="51"/>
      <c r="AQ273" s="52"/>
    </row>
    <row r="274" spans="33:43">
      <c r="AG274" s="62">
        <v>2.2400000000000002</v>
      </c>
      <c r="AH274" s="47">
        <v>68.754590842122795</v>
      </c>
      <c r="AI274" s="51"/>
      <c r="AJ274" s="52"/>
      <c r="AK274" s="47">
        <v>39.333709007548599</v>
      </c>
      <c r="AL274" s="51"/>
      <c r="AM274" s="52"/>
      <c r="AN274" s="59">
        <v>2.23</v>
      </c>
      <c r="AO274" s="47">
        <v>26.823090152847101</v>
      </c>
      <c r="AP274" s="51"/>
      <c r="AQ274" s="52"/>
    </row>
    <row r="275" spans="33:43">
      <c r="AG275" s="62">
        <v>2.25</v>
      </c>
      <c r="AH275" s="47">
        <v>68.967420015797003</v>
      </c>
      <c r="AI275" s="51"/>
      <c r="AJ275" s="52"/>
      <c r="AK275" s="47">
        <v>39.557428981902298</v>
      </c>
      <c r="AL275" s="51"/>
      <c r="AM275" s="52"/>
      <c r="AN275" s="59">
        <v>2.2400000000000002</v>
      </c>
      <c r="AO275" s="47">
        <v>26.679398049483101</v>
      </c>
      <c r="AP275" s="51"/>
      <c r="AQ275" s="52"/>
    </row>
    <row r="276" spans="33:43">
      <c r="AG276" s="62">
        <v>2.2599999999999998</v>
      </c>
      <c r="AH276" s="47">
        <v>69.179181310417405</v>
      </c>
      <c r="AI276" s="51"/>
      <c r="AJ276" s="52"/>
      <c r="AK276" s="47">
        <v>39.780895199567304</v>
      </c>
      <c r="AL276" s="51"/>
      <c r="AM276" s="52"/>
      <c r="AN276" s="59">
        <v>2.25</v>
      </c>
      <c r="AO276" s="47">
        <v>26.5302067609346</v>
      </c>
      <c r="AP276" s="51"/>
      <c r="AQ276" s="52"/>
    </row>
    <row r="277" spans="33:43">
      <c r="AG277" s="62">
        <v>2.27</v>
      </c>
      <c r="AH277" s="47">
        <v>69.389878334021205</v>
      </c>
      <c r="AI277" s="51"/>
      <c r="AJ277" s="52"/>
      <c r="AK277" s="47">
        <v>40.0041033120416</v>
      </c>
      <c r="AL277" s="51"/>
      <c r="AM277" s="52"/>
      <c r="AN277" s="59">
        <v>2.2599999999999998</v>
      </c>
      <c r="AO277" s="47">
        <v>26.3802092664355</v>
      </c>
      <c r="AP277" s="51"/>
      <c r="AQ277" s="52"/>
    </row>
    <row r="278" spans="33:43">
      <c r="AG278" s="62">
        <v>2.2799999999999998</v>
      </c>
      <c r="AH278" s="47">
        <v>69.599514700299906</v>
      </c>
      <c r="AI278" s="51"/>
      <c r="AJ278" s="52"/>
      <c r="AK278" s="47">
        <v>40.227049027848402</v>
      </c>
      <c r="AL278" s="51"/>
      <c r="AM278" s="52"/>
      <c r="AN278" s="59">
        <v>2.27</v>
      </c>
      <c r="AO278" s="47">
        <v>26.231139468320404</v>
      </c>
      <c r="AP278" s="51"/>
      <c r="AQ278" s="52"/>
    </row>
    <row r="279" spans="33:43">
      <c r="AG279" s="62">
        <v>2.29</v>
      </c>
      <c r="AH279" s="47">
        <v>69.808094032540808</v>
      </c>
      <c r="AI279" s="51"/>
      <c r="AJ279" s="52"/>
      <c r="AK279" s="47">
        <v>40.449728112314197</v>
      </c>
      <c r="AL279" s="51"/>
      <c r="AM279" s="52"/>
      <c r="AN279" s="59">
        <v>2.2799999999999998</v>
      </c>
      <c r="AO279" s="47">
        <v>26.082991582289399</v>
      </c>
      <c r="AP279" s="51"/>
      <c r="AQ279" s="52"/>
    </row>
    <row r="280" spans="33:43">
      <c r="AG280" s="62">
        <v>2.2999999999999998</v>
      </c>
      <c r="AH280" s="47">
        <v>70.015619948905098</v>
      </c>
      <c r="AI280" s="51"/>
      <c r="AJ280" s="52"/>
      <c r="AK280" s="47">
        <v>40.672136390638094</v>
      </c>
      <c r="AL280" s="51"/>
      <c r="AM280" s="52"/>
      <c r="AN280" s="59">
        <v>2.29</v>
      </c>
      <c r="AO280" s="47">
        <v>25.935759862136099</v>
      </c>
      <c r="AP280" s="51"/>
      <c r="AQ280" s="52"/>
    </row>
    <row r="281" spans="33:43">
      <c r="AG281" s="62">
        <v>2.31</v>
      </c>
      <c r="AH281" s="47">
        <v>70.222096074018808</v>
      </c>
      <c r="AI281" s="51"/>
      <c r="AJ281" s="52"/>
      <c r="AK281" s="47">
        <v>40.894269739747699</v>
      </c>
      <c r="AL281" s="51"/>
      <c r="AM281" s="52"/>
      <c r="AN281" s="59">
        <v>2.2999999999999998</v>
      </c>
      <c r="AO281" s="47">
        <v>25.789438602355403</v>
      </c>
      <c r="AP281" s="51"/>
      <c r="AQ281" s="52"/>
    </row>
    <row r="282" spans="33:43">
      <c r="AG282" s="62">
        <v>2.3199999999999998</v>
      </c>
      <c r="AH282" s="47">
        <v>70.427526035177095</v>
      </c>
      <c r="AI282" s="51"/>
      <c r="AJ282" s="52"/>
      <c r="AK282" s="47">
        <v>41.116124117982203</v>
      </c>
      <c r="AL282" s="51"/>
      <c r="AM282" s="52"/>
      <c r="AN282" s="59">
        <v>2.31</v>
      </c>
      <c r="AO282" s="47">
        <v>25.644022133080004</v>
      </c>
      <c r="AP282" s="51"/>
      <c r="AQ282" s="52"/>
    </row>
    <row r="283" spans="33:43">
      <c r="AG283" s="62">
        <v>2.33</v>
      </c>
      <c r="AH283" s="47">
        <v>70.631913463265292</v>
      </c>
      <c r="AI283" s="51"/>
      <c r="AJ283" s="52"/>
      <c r="AK283" s="47">
        <v>41.341790182854098</v>
      </c>
      <c r="AL283" s="51"/>
      <c r="AM283" s="52"/>
      <c r="AN283" s="59">
        <v>2.3199999999999998</v>
      </c>
      <c r="AO283" s="47">
        <v>25.499504819821002</v>
      </c>
      <c r="AP283" s="51"/>
      <c r="AQ283" s="52"/>
    </row>
    <row r="284" spans="33:43">
      <c r="AG284" s="62">
        <v>2.34</v>
      </c>
      <c r="AH284" s="47">
        <v>70.8352619957938</v>
      </c>
      <c r="AI284" s="51"/>
      <c r="AJ284" s="52"/>
      <c r="AK284" s="47">
        <v>41.570441585371199</v>
      </c>
      <c r="AL284" s="51"/>
      <c r="AM284" s="52"/>
      <c r="AN284" s="59">
        <v>2.33</v>
      </c>
      <c r="AO284" s="47">
        <v>25.355881063208603</v>
      </c>
      <c r="AP284" s="51"/>
      <c r="AQ284" s="52"/>
    </row>
    <row r="285" spans="33:43">
      <c r="AG285" s="62">
        <v>2.35</v>
      </c>
      <c r="AH285" s="47">
        <v>71.037575265190995</v>
      </c>
      <c r="AI285" s="51"/>
      <c r="AJ285" s="52"/>
      <c r="AK285" s="47">
        <v>41.7988107591692</v>
      </c>
      <c r="AL285" s="51"/>
      <c r="AM285" s="52"/>
      <c r="AN285" s="59">
        <v>2.34</v>
      </c>
      <c r="AO285" s="47">
        <v>25.213145298732897</v>
      </c>
      <c r="AP285" s="51"/>
      <c r="AQ285" s="52"/>
    </row>
    <row r="286" spans="33:43">
      <c r="AG286" s="62">
        <v>2.36</v>
      </c>
      <c r="AH286" s="47">
        <v>71.238856908947199</v>
      </c>
      <c r="AI286" s="51"/>
      <c r="AJ286" s="52"/>
      <c r="AK286" s="47">
        <v>42.029958331192304</v>
      </c>
      <c r="AL286" s="51"/>
      <c r="AM286" s="52"/>
      <c r="AN286" s="59">
        <v>2.35</v>
      </c>
      <c r="AO286" s="47">
        <v>25.071291996484302</v>
      </c>
      <c r="AP286" s="51"/>
      <c r="AQ286" s="52"/>
    </row>
    <row r="287" spans="33:43">
      <c r="AG287" s="62">
        <v>2.37</v>
      </c>
      <c r="AH287" s="47">
        <v>71.439110563483496</v>
      </c>
      <c r="AI287" s="51"/>
      <c r="AJ287" s="52"/>
      <c r="AK287" s="47">
        <v>42.254633144344503</v>
      </c>
      <c r="AL287" s="51"/>
      <c r="AM287" s="52"/>
      <c r="AN287" s="59">
        <v>2.36</v>
      </c>
      <c r="AO287" s="47">
        <v>24.930315683834202</v>
      </c>
      <c r="AP287" s="51"/>
      <c r="AQ287" s="52"/>
    </row>
    <row r="288" spans="33:43">
      <c r="AG288" s="62">
        <v>2.38</v>
      </c>
      <c r="AH288" s="47">
        <v>71.638339867857908</v>
      </c>
      <c r="AI288" s="51"/>
      <c r="AJ288" s="52"/>
      <c r="AK288" s="47">
        <v>42.479017373369196</v>
      </c>
      <c r="AL288" s="51"/>
      <c r="AM288" s="52"/>
      <c r="AN288" s="59">
        <v>2.37</v>
      </c>
      <c r="AO288" s="47">
        <v>24.790210904917302</v>
      </c>
      <c r="AP288" s="51"/>
      <c r="AQ288" s="52"/>
    </row>
    <row r="289" spans="33:43">
      <c r="AG289" s="62">
        <v>2.39</v>
      </c>
      <c r="AH289" s="47">
        <v>71.836548465284096</v>
      </c>
      <c r="AI289" s="51"/>
      <c r="AJ289" s="52"/>
      <c r="AK289" s="47">
        <v>42.703106884110397</v>
      </c>
      <c r="AL289" s="51"/>
      <c r="AM289" s="52"/>
      <c r="AN289" s="59">
        <v>2.38</v>
      </c>
      <c r="AO289" s="47">
        <v>24.650972222416101</v>
      </c>
      <c r="AP289" s="51"/>
      <c r="AQ289" s="52"/>
    </row>
    <row r="290" spans="33:43">
      <c r="AG290" s="62">
        <v>2.4</v>
      </c>
      <c r="AH290" s="47">
        <v>72.033739992671997</v>
      </c>
      <c r="AI290" s="51"/>
      <c r="AJ290" s="52"/>
      <c r="AK290" s="47">
        <v>42.9268975947545</v>
      </c>
      <c r="AL290" s="51"/>
      <c r="AM290" s="52"/>
      <c r="AN290" s="59">
        <v>2.39</v>
      </c>
      <c r="AO290" s="47">
        <v>24.515352636876202</v>
      </c>
      <c r="AP290" s="51"/>
      <c r="AQ290" s="52"/>
    </row>
    <row r="291" spans="33:43">
      <c r="AG291" s="62">
        <v>2.41</v>
      </c>
      <c r="AH291" s="47">
        <v>72.22991808902421</v>
      </c>
      <c r="AI291" s="51"/>
      <c r="AJ291" s="52"/>
      <c r="AK291" s="47">
        <v>43.150385477084299</v>
      </c>
      <c r="AL291" s="51"/>
      <c r="AM291" s="52"/>
      <c r="AN291" s="59">
        <v>2.4</v>
      </c>
      <c r="AO291" s="47">
        <v>24.3837559289388</v>
      </c>
      <c r="AP291" s="51"/>
      <c r="AQ291" s="52"/>
    </row>
    <row r="292" spans="33:43">
      <c r="AG292" s="62">
        <v>2.42</v>
      </c>
      <c r="AH292" s="47">
        <v>72.425086392573206</v>
      </c>
      <c r="AI292" s="51"/>
      <c r="AJ292" s="52"/>
      <c r="AK292" s="47">
        <v>43.3735665548745</v>
      </c>
      <c r="AL292" s="51"/>
      <c r="AM292" s="52"/>
      <c r="AN292" s="59">
        <v>2.41</v>
      </c>
      <c r="AO292" s="47">
        <v>24.253006171820399</v>
      </c>
      <c r="AP292" s="51"/>
      <c r="AQ292" s="52"/>
    </row>
    <row r="293" spans="33:43">
      <c r="AG293" s="62">
        <v>2.4300000000000002</v>
      </c>
      <c r="AH293" s="47">
        <v>72.619248541698994</v>
      </c>
      <c r="AI293" s="51"/>
      <c r="AJ293" s="52"/>
      <c r="AK293" s="47">
        <v>43.596436903440697</v>
      </c>
      <c r="AL293" s="51"/>
      <c r="AM293" s="52"/>
      <c r="AN293" s="59">
        <v>2.42</v>
      </c>
      <c r="AO293" s="47">
        <v>24.1230977997369</v>
      </c>
      <c r="AP293" s="51"/>
      <c r="AQ293" s="52"/>
    </row>
    <row r="294" spans="33:43">
      <c r="AG294" s="62">
        <v>2.44</v>
      </c>
      <c r="AH294" s="47">
        <v>72.812408176757799</v>
      </c>
      <c r="AI294" s="51"/>
      <c r="AJ294" s="52"/>
      <c r="AK294" s="47">
        <v>43.818992750627103</v>
      </c>
      <c r="AL294" s="51"/>
      <c r="AM294" s="52"/>
      <c r="AN294" s="59">
        <v>2.4300000000000002</v>
      </c>
      <c r="AO294" s="47">
        <v>23.994025283455699</v>
      </c>
      <c r="AP294" s="51"/>
      <c r="AQ294" s="52"/>
    </row>
    <row r="295" spans="33:43">
      <c r="AG295" s="62">
        <v>2.4500000000000002</v>
      </c>
      <c r="AH295" s="47">
        <v>73.004568930968802</v>
      </c>
      <c r="AI295" s="51"/>
      <c r="AJ295" s="52"/>
      <c r="AK295" s="47">
        <v>44.041230299387799</v>
      </c>
      <c r="AL295" s="51"/>
      <c r="AM295" s="52"/>
      <c r="AN295" s="59">
        <v>2.44</v>
      </c>
      <c r="AO295" s="47">
        <v>23.865783130007003</v>
      </c>
      <c r="AP295" s="51"/>
      <c r="AQ295" s="52"/>
    </row>
    <row r="296" spans="33:43">
      <c r="AG296" s="62">
        <v>2.46</v>
      </c>
      <c r="AH296" s="47">
        <v>73.195734439781603</v>
      </c>
      <c r="AI296" s="51"/>
      <c r="AJ296" s="52"/>
      <c r="AK296" s="47">
        <v>44.2631457200197</v>
      </c>
      <c r="AL296" s="51"/>
      <c r="AM296" s="52"/>
      <c r="AN296" s="59">
        <v>2.4500000000000002</v>
      </c>
      <c r="AO296" s="47">
        <v>23.738365882709399</v>
      </c>
      <c r="AP296" s="51"/>
      <c r="AQ296" s="52"/>
    </row>
    <row r="297" spans="33:43">
      <c r="AG297" s="62">
        <v>2.4700000000000002</v>
      </c>
      <c r="AH297" s="47">
        <v>73.385908337172296</v>
      </c>
      <c r="AI297" s="51"/>
      <c r="AJ297" s="52"/>
      <c r="AK297" s="47">
        <v>44.484735300656297</v>
      </c>
      <c r="AL297" s="51"/>
      <c r="AM297" s="52"/>
      <c r="AN297" s="59">
        <v>2.46</v>
      </c>
      <c r="AO297" s="47">
        <v>23.6117681362851</v>
      </c>
      <c r="AP297" s="51"/>
      <c r="AQ297" s="52"/>
    </row>
    <row r="298" spans="33:43">
      <c r="AG298" s="62">
        <v>2.48</v>
      </c>
      <c r="AH298" s="47">
        <v>73.575094252688103</v>
      </c>
      <c r="AI298" s="51"/>
      <c r="AJ298" s="52"/>
      <c r="AK298" s="47">
        <v>44.707122677254901</v>
      </c>
      <c r="AL298" s="51"/>
      <c r="AM298" s="52"/>
      <c r="AN298" s="59">
        <v>2.4700000000000002</v>
      </c>
      <c r="AO298" s="47">
        <v>23.4859844956461</v>
      </c>
      <c r="AP298" s="51"/>
      <c r="AQ298" s="52"/>
    </row>
    <row r="299" spans="33:43">
      <c r="AG299" s="62">
        <v>2.4900000000000002</v>
      </c>
      <c r="AH299" s="47">
        <v>73.763295817630606</v>
      </c>
      <c r="AI299" s="51"/>
      <c r="AJ299" s="52"/>
      <c r="AK299" s="47">
        <v>44.930117115496699</v>
      </c>
      <c r="AL299" s="51"/>
      <c r="AM299" s="52"/>
      <c r="AN299" s="59">
        <v>2.48</v>
      </c>
      <c r="AO299" s="47">
        <v>23.361009634672801</v>
      </c>
      <c r="AP299" s="51"/>
      <c r="AQ299" s="52"/>
    </row>
    <row r="300" spans="33:43">
      <c r="AG300" s="62">
        <v>2.5</v>
      </c>
      <c r="AH300" s="47">
        <v>73.950516655677404</v>
      </c>
      <c r="AI300" s="51"/>
      <c r="AJ300" s="52"/>
      <c r="AK300" s="47">
        <v>45.152773206683598</v>
      </c>
      <c r="AL300" s="51"/>
      <c r="AM300" s="52"/>
      <c r="AN300" s="59">
        <v>2.4900000000000002</v>
      </c>
      <c r="AO300" s="47">
        <v>23.236838240574599</v>
      </c>
      <c r="AP300" s="51"/>
      <c r="AQ300" s="52"/>
    </row>
    <row r="301" spans="33:43">
      <c r="AG301" s="62">
        <v>2.5099999999999998</v>
      </c>
      <c r="AH301" s="47">
        <v>74.136760389366998</v>
      </c>
      <c r="AI301" s="51"/>
      <c r="AJ301" s="52"/>
      <c r="AK301" s="47">
        <v>45.375087250713101</v>
      </c>
      <c r="AL301" s="51"/>
      <c r="AM301" s="52"/>
      <c r="AN301" s="59">
        <v>2.5</v>
      </c>
      <c r="AO301" s="47">
        <v>23.1214532495779</v>
      </c>
      <c r="AP301" s="51"/>
      <c r="AQ301" s="52"/>
    </row>
    <row r="302" spans="33:43">
      <c r="AG302" s="62">
        <v>2.52</v>
      </c>
      <c r="AH302" s="47">
        <v>74.322030638192103</v>
      </c>
      <c r="AI302" s="51"/>
      <c r="AJ302" s="52"/>
      <c r="AK302" s="47">
        <v>45.597055590439304</v>
      </c>
      <c r="AL302" s="51"/>
      <c r="AM302" s="52"/>
      <c r="AN302" s="59">
        <v>2.5099999999999998</v>
      </c>
      <c r="AO302" s="47">
        <v>23.0158956923873</v>
      </c>
      <c r="AP302" s="51"/>
      <c r="AQ302" s="52"/>
    </row>
    <row r="303" spans="33:43">
      <c r="AG303" s="62">
        <v>2.5299999999999998</v>
      </c>
      <c r="AH303" s="47">
        <v>74.506331018713794</v>
      </c>
      <c r="AI303" s="51"/>
      <c r="AJ303" s="52"/>
      <c r="AK303" s="47">
        <v>45.818674624664403</v>
      </c>
      <c r="AL303" s="51"/>
      <c r="AM303" s="52"/>
      <c r="AN303" s="59">
        <v>2.52</v>
      </c>
      <c r="AO303" s="47">
        <v>22.912636791838199</v>
      </c>
      <c r="AP303" s="51"/>
      <c r="AQ303" s="52"/>
    </row>
    <row r="304" spans="33:43">
      <c r="AG304" s="62">
        <v>2.54</v>
      </c>
      <c r="AH304" s="47">
        <v>74.689665146095692</v>
      </c>
      <c r="AI304" s="51"/>
      <c r="AJ304" s="52"/>
      <c r="AK304" s="47">
        <v>46.039940802538197</v>
      </c>
      <c r="AL304" s="51"/>
      <c r="AM304" s="52"/>
      <c r="AN304" s="59">
        <v>2.5299999999999998</v>
      </c>
      <c r="AO304" s="47">
        <v>22.8101048210799</v>
      </c>
      <c r="AP304" s="51"/>
      <c r="AQ304" s="52"/>
    </row>
    <row r="305" spans="33:43">
      <c r="AG305" s="62">
        <v>2.5499999999999998</v>
      </c>
      <c r="AH305" s="47">
        <v>74.8720366274312</v>
      </c>
      <c r="AI305" s="51"/>
      <c r="AJ305" s="52"/>
      <c r="AK305" s="47">
        <v>46.2608506238834</v>
      </c>
      <c r="AL305" s="51"/>
      <c r="AM305" s="52"/>
      <c r="AN305" s="59">
        <v>2.54</v>
      </c>
      <c r="AO305" s="47">
        <v>22.7082940317454</v>
      </c>
      <c r="AP305" s="51"/>
      <c r="AQ305" s="52"/>
    </row>
    <row r="306" spans="33:43">
      <c r="AG306" s="62">
        <v>2.56</v>
      </c>
      <c r="AH306" s="47">
        <v>75.053449067168998</v>
      </c>
      <c r="AI306" s="51"/>
      <c r="AJ306" s="52"/>
      <c r="AK306" s="47">
        <v>46.481400638069395</v>
      </c>
      <c r="AL306" s="51"/>
      <c r="AM306" s="52"/>
      <c r="AN306" s="59">
        <v>2.5499999999999998</v>
      </c>
      <c r="AO306" s="47">
        <v>22.607198721775902</v>
      </c>
      <c r="AP306" s="51"/>
      <c r="AQ306" s="52"/>
    </row>
    <row r="307" spans="33:43">
      <c r="AG307" s="62">
        <v>2.57</v>
      </c>
      <c r="AH307" s="47">
        <v>75.233906067312191</v>
      </c>
      <c r="AI307" s="51"/>
      <c r="AJ307" s="52"/>
      <c r="AK307" s="47">
        <v>46.701587442305694</v>
      </c>
      <c r="AL307" s="51"/>
      <c r="AM307" s="52"/>
      <c r="AN307" s="59">
        <v>2.56</v>
      </c>
      <c r="AO307" s="47">
        <v>22.502389593893199</v>
      </c>
      <c r="AP307" s="51"/>
      <c r="AQ307" s="52"/>
    </row>
    <row r="308" spans="33:43">
      <c r="AG308" s="62">
        <v>2.58</v>
      </c>
      <c r="AH308" s="47">
        <v>75.413411225535498</v>
      </c>
      <c r="AI308" s="51"/>
      <c r="AJ308" s="52"/>
      <c r="AK308" s="47">
        <v>46.921407683147201</v>
      </c>
      <c r="AL308" s="51"/>
      <c r="AM308" s="52"/>
      <c r="AN308" s="59">
        <v>2.57</v>
      </c>
      <c r="AO308" s="47">
        <v>22.384384716798401</v>
      </c>
      <c r="AP308" s="51"/>
      <c r="AQ308" s="52"/>
    </row>
    <row r="309" spans="33:43">
      <c r="AG309" s="62">
        <v>2.59</v>
      </c>
      <c r="AH309" s="47">
        <v>75.591968134819595</v>
      </c>
      <c r="AI309" s="51"/>
      <c r="AJ309" s="52"/>
      <c r="AK309" s="47">
        <v>47.140858058508499</v>
      </c>
      <c r="AL309" s="51"/>
      <c r="AM309" s="52"/>
      <c r="AN309" s="59">
        <v>2.58</v>
      </c>
      <c r="AO309" s="47">
        <v>22.267130055826101</v>
      </c>
      <c r="AP309" s="51"/>
      <c r="AQ309" s="52"/>
    </row>
    <row r="310" spans="33:43">
      <c r="AG310" s="62">
        <v>2.6</v>
      </c>
      <c r="AH310" s="47">
        <v>75.769580380828302</v>
      </c>
      <c r="AI310" s="51"/>
      <c r="AJ310" s="52"/>
      <c r="AK310" s="47">
        <v>47.353040222865303</v>
      </c>
      <c r="AL310" s="51"/>
      <c r="AM310" s="52"/>
      <c r="AN310" s="59">
        <v>2.59</v>
      </c>
      <c r="AO310" s="47">
        <v>22.1506206871397</v>
      </c>
      <c r="AP310" s="51"/>
      <c r="AQ310" s="52"/>
    </row>
    <row r="311" spans="33:43">
      <c r="AG311" s="62">
        <v>2.61</v>
      </c>
      <c r="AH311" s="47">
        <v>75.946251545383006</v>
      </c>
      <c r="AI311" s="51"/>
      <c r="AJ311" s="52"/>
      <c r="AK311" s="47">
        <v>47.564469576247795</v>
      </c>
      <c r="AL311" s="51"/>
      <c r="AM311" s="52"/>
      <c r="AN311" s="59">
        <v>2.6</v>
      </c>
      <c r="AO311" s="47">
        <v>22.034851679775798</v>
      </c>
      <c r="AP311" s="51"/>
      <c r="AQ311" s="52"/>
    </row>
    <row r="312" spans="33:43">
      <c r="AG312" s="62">
        <v>2.62</v>
      </c>
      <c r="AH312" s="47">
        <v>76.121985205204695</v>
      </c>
      <c r="AI312" s="51"/>
      <c r="AJ312" s="52"/>
      <c r="AK312" s="47">
        <v>47.775515810574497</v>
      </c>
      <c r="AL312" s="51"/>
      <c r="AM312" s="52"/>
      <c r="AN312" s="59">
        <v>2.61</v>
      </c>
      <c r="AO312" s="47">
        <v>21.919818141691401</v>
      </c>
      <c r="AP312" s="51"/>
      <c r="AQ312" s="52"/>
    </row>
    <row r="313" spans="33:43">
      <c r="AG313" s="62">
        <v>2.63</v>
      </c>
      <c r="AH313" s="47">
        <v>76.296784934277994</v>
      </c>
      <c r="AI313" s="51"/>
      <c r="AJ313" s="52"/>
      <c r="AK313" s="47">
        <v>47.986176590972804</v>
      </c>
      <c r="AL313" s="51"/>
      <c r="AM313" s="52"/>
      <c r="AN313" s="59">
        <v>2.62</v>
      </c>
      <c r="AO313" s="47">
        <v>21.805515226493398</v>
      </c>
      <c r="AP313" s="51"/>
      <c r="AQ313" s="52"/>
    </row>
    <row r="314" spans="33:43">
      <c r="AG314" s="62">
        <v>2.64</v>
      </c>
      <c r="AH314" s="47">
        <v>76.472766566333405</v>
      </c>
      <c r="AI314" s="51"/>
      <c r="AJ314" s="52"/>
      <c r="AK314" s="47">
        <v>48.196449442657304</v>
      </c>
      <c r="AL314" s="51"/>
      <c r="AM314" s="52"/>
      <c r="AN314" s="59">
        <v>2.63</v>
      </c>
      <c r="AO314" s="47">
        <v>21.6919381045272</v>
      </c>
      <c r="AP314" s="51"/>
      <c r="AQ314" s="52"/>
    </row>
    <row r="315" spans="33:43">
      <c r="AG315" s="62">
        <v>2.65</v>
      </c>
      <c r="AH315" s="47">
        <v>76.648713623744399</v>
      </c>
      <c r="AI315" s="51"/>
      <c r="AJ315" s="52"/>
      <c r="AK315" s="47">
        <v>48.406331985201504</v>
      </c>
      <c r="AL315" s="51"/>
      <c r="AM315" s="52"/>
      <c r="AN315" s="59">
        <v>2.64</v>
      </c>
      <c r="AO315" s="47">
        <v>21.579081985411399</v>
      </c>
      <c r="AP315" s="51"/>
      <c r="AQ315" s="52"/>
    </row>
    <row r="316" spans="33:43">
      <c r="AG316" s="62">
        <v>2.66</v>
      </c>
      <c r="AH316" s="47">
        <v>76.823644679614404</v>
      </c>
      <c r="AI316" s="51"/>
      <c r="AJ316" s="52"/>
      <c r="AK316" s="47">
        <v>48.615827311512597</v>
      </c>
      <c r="AL316" s="51"/>
      <c r="AM316" s="52"/>
      <c r="AN316" s="59">
        <v>2.65</v>
      </c>
      <c r="AO316" s="47">
        <v>21.466942110420501</v>
      </c>
      <c r="AP316" s="51"/>
      <c r="AQ316" s="52"/>
    </row>
    <row r="317" spans="33:43">
      <c r="AG317" s="62">
        <v>2.67</v>
      </c>
      <c r="AH317" s="47">
        <v>76.997564473431197</v>
      </c>
      <c r="AI317" s="51"/>
      <c r="AJ317" s="52"/>
      <c r="AK317" s="47">
        <v>48.825321823565702</v>
      </c>
      <c r="AL317" s="51"/>
      <c r="AM317" s="52"/>
      <c r="AN317" s="59">
        <v>2.66</v>
      </c>
      <c r="AO317" s="47">
        <v>21.355513752234302</v>
      </c>
      <c r="AP317" s="51"/>
      <c r="AQ317" s="52"/>
    </row>
    <row r="318" spans="33:43">
      <c r="AG318" s="62">
        <v>2.68</v>
      </c>
      <c r="AH318" s="47">
        <v>77.170477751239801</v>
      </c>
      <c r="AI318" s="51"/>
      <c r="AJ318" s="52"/>
      <c r="AK318" s="47">
        <v>49.034423685010999</v>
      </c>
      <c r="AL318" s="51"/>
      <c r="AM318" s="52"/>
      <c r="AN318" s="59">
        <v>2.67</v>
      </c>
      <c r="AO318" s="47">
        <v>21.244792214687301</v>
      </c>
      <c r="AP318" s="51"/>
      <c r="AQ318" s="52"/>
    </row>
    <row r="319" spans="33:43">
      <c r="AG319" s="62">
        <v>2.69</v>
      </c>
      <c r="AH319" s="47">
        <v>77.342389252489895</v>
      </c>
      <c r="AI319" s="51"/>
      <c r="AJ319" s="52"/>
      <c r="AK319" s="47">
        <v>49.243130618944605</v>
      </c>
      <c r="AL319" s="51"/>
      <c r="AM319" s="52"/>
      <c r="AN319" s="59">
        <v>2.68</v>
      </c>
      <c r="AO319" s="47">
        <v>21.134772832518401</v>
      </c>
      <c r="AP319" s="51"/>
      <c r="AQ319" s="52"/>
    </row>
    <row r="320" spans="33:43">
      <c r="AG320" s="62">
        <v>2.7</v>
      </c>
      <c r="AH320" s="47">
        <v>77.513303674607599</v>
      </c>
      <c r="AI320" s="51"/>
      <c r="AJ320" s="52"/>
      <c r="AK320" s="47">
        <v>49.451440386366805</v>
      </c>
      <c r="AL320" s="51"/>
      <c r="AM320" s="52"/>
      <c r="AN320" s="59">
        <v>2.69</v>
      </c>
      <c r="AO320" s="47">
        <v>21.0254509711203</v>
      </c>
      <c r="AP320" s="51"/>
      <c r="AQ320" s="52"/>
    </row>
    <row r="321" spans="33:43">
      <c r="AG321" s="62">
        <v>2.71</v>
      </c>
      <c r="AH321" s="47">
        <v>77.683225717595292</v>
      </c>
      <c r="AI321" s="51"/>
      <c r="AJ321" s="52"/>
      <c r="AK321" s="47">
        <v>49.659516941952099</v>
      </c>
      <c r="AL321" s="51"/>
      <c r="AM321" s="52"/>
      <c r="AN321" s="59">
        <v>2.7</v>
      </c>
      <c r="AO321" s="47">
        <v>20.916822061360499</v>
      </c>
      <c r="AP321" s="51"/>
      <c r="AQ321" s="52"/>
    </row>
    <row r="322" spans="33:43">
      <c r="AG322" s="62">
        <v>2.72</v>
      </c>
      <c r="AH322" s="47">
        <v>77.852160068818804</v>
      </c>
      <c r="AI322" s="51"/>
      <c r="AJ322" s="52"/>
      <c r="AK322" s="47">
        <v>49.869599473815605</v>
      </c>
      <c r="AL322" s="51"/>
      <c r="AM322" s="52"/>
      <c r="AN322" s="59">
        <v>2.71</v>
      </c>
      <c r="AO322" s="47">
        <v>20.808881522857199</v>
      </c>
      <c r="AP322" s="51"/>
      <c r="AQ322" s="52"/>
    </row>
    <row r="323" spans="33:43">
      <c r="AG323" s="62">
        <v>2.73</v>
      </c>
      <c r="AH323" s="47">
        <v>78.020111402318506</v>
      </c>
      <c r="AI323" s="51"/>
      <c r="AJ323" s="52"/>
      <c r="AK323" s="47">
        <v>50.079280660968791</v>
      </c>
      <c r="AL323" s="51"/>
      <c r="AM323" s="52"/>
      <c r="AN323" s="59">
        <v>2.72</v>
      </c>
      <c r="AO323" s="47">
        <v>20.7016248117943</v>
      </c>
      <c r="AP323" s="51"/>
      <c r="AQ323" s="52"/>
    </row>
    <row r="324" spans="33:43">
      <c r="AG324" s="62">
        <v>2.74</v>
      </c>
      <c r="AH324" s="47">
        <v>78.187084393616303</v>
      </c>
      <c r="AI324" s="51"/>
      <c r="AJ324" s="52"/>
      <c r="AK324" s="47">
        <v>50.288558218162606</v>
      </c>
      <c r="AL324" s="51"/>
      <c r="AM324" s="52"/>
      <c r="AN324" s="59">
        <v>2.73</v>
      </c>
      <c r="AO324" s="47">
        <v>20.595047413852399</v>
      </c>
      <c r="AP324" s="51"/>
      <c r="AQ324" s="52"/>
    </row>
    <row r="325" spans="33:43">
      <c r="AG325" s="62">
        <v>2.75</v>
      </c>
      <c r="AH325" s="47">
        <v>78.353083703116695</v>
      </c>
      <c r="AI325" s="51"/>
      <c r="AJ325" s="52"/>
      <c r="AK325" s="47">
        <v>50.497429933634294</v>
      </c>
      <c r="AL325" s="51"/>
      <c r="AM325" s="52"/>
      <c r="AN325" s="59">
        <v>2.74</v>
      </c>
      <c r="AO325" s="47">
        <v>20.489144848972803</v>
      </c>
      <c r="AP325" s="51"/>
      <c r="AQ325" s="52"/>
    </row>
    <row r="326" spans="33:43">
      <c r="AG326" s="62">
        <v>2.76</v>
      </c>
      <c r="AH326" s="47">
        <v>78.518113959807096</v>
      </c>
      <c r="AI326" s="51"/>
      <c r="AJ326" s="52"/>
      <c r="AK326" s="47">
        <v>50.705893661725199</v>
      </c>
      <c r="AL326" s="51"/>
      <c r="AM326" s="52"/>
      <c r="AN326" s="59">
        <v>2.75</v>
      </c>
      <c r="AO326" s="47">
        <v>20.383912666725699</v>
      </c>
      <c r="AP326" s="51"/>
      <c r="AQ326" s="52"/>
    </row>
    <row r="327" spans="33:43">
      <c r="AG327" s="62">
        <v>2.77</v>
      </c>
      <c r="AH327" s="47">
        <v>78.682179787867994</v>
      </c>
      <c r="AI327" s="51"/>
      <c r="AJ327" s="52"/>
      <c r="AK327" s="47">
        <v>50.913947170210506</v>
      </c>
      <c r="AL327" s="51"/>
      <c r="AM327" s="52"/>
      <c r="AN327" s="59">
        <v>2.76</v>
      </c>
      <c r="AO327" s="47">
        <v>20.279346446079199</v>
      </c>
      <c r="AP327" s="51"/>
      <c r="AQ327" s="52"/>
    </row>
    <row r="328" spans="33:43">
      <c r="AG328" s="62">
        <v>2.78</v>
      </c>
      <c r="AH328" s="47">
        <v>78.845285796859898</v>
      </c>
      <c r="AI328" s="51"/>
      <c r="AJ328" s="52"/>
      <c r="AK328" s="47">
        <v>51.121588327737598</v>
      </c>
      <c r="AL328" s="51"/>
      <c r="AM328" s="52"/>
      <c r="AN328" s="59">
        <v>2.77</v>
      </c>
      <c r="AO328" s="47">
        <v>20.1754417951683</v>
      </c>
      <c r="AP328" s="51"/>
      <c r="AQ328" s="52"/>
    </row>
    <row r="329" spans="33:43">
      <c r="AG329" s="62">
        <v>2.79</v>
      </c>
      <c r="AH329" s="47">
        <v>79.007436586172403</v>
      </c>
      <c r="AI329" s="51"/>
      <c r="AJ329" s="52"/>
      <c r="AK329" s="47">
        <v>51.3288150392574</v>
      </c>
      <c r="AL329" s="51"/>
      <c r="AM329" s="52"/>
      <c r="AN329" s="59">
        <v>2.78</v>
      </c>
      <c r="AO329" s="47">
        <v>20.065138273800201</v>
      </c>
      <c r="AP329" s="51"/>
      <c r="AQ329" s="52"/>
    </row>
    <row r="330" spans="33:43">
      <c r="AG330" s="62">
        <v>2.8</v>
      </c>
      <c r="AH330" s="47">
        <v>79.168636749371899</v>
      </c>
      <c r="AI330" s="51"/>
      <c r="AJ330" s="52"/>
      <c r="AK330" s="47">
        <v>51.535625245633497</v>
      </c>
      <c r="AL330" s="51"/>
      <c r="AM330" s="52"/>
      <c r="AN330" s="59">
        <v>2.79</v>
      </c>
      <c r="AO330" s="47">
        <v>19.960991917802502</v>
      </c>
      <c r="AP330" s="51"/>
      <c r="AQ330" s="52"/>
    </row>
    <row r="331" spans="33:43">
      <c r="AG331" s="62">
        <v>2.81</v>
      </c>
      <c r="AH331" s="47">
        <v>79.328890858049192</v>
      </c>
      <c r="AI331" s="51"/>
      <c r="AJ331" s="52"/>
      <c r="AK331" s="47">
        <v>51.742016928063904</v>
      </c>
      <c r="AL331" s="51"/>
      <c r="AM331" s="52"/>
      <c r="AN331" s="59">
        <v>2.8</v>
      </c>
      <c r="AO331" s="47">
        <v>19.8599909397843</v>
      </c>
      <c r="AP331" s="51"/>
      <c r="AQ331" s="52"/>
    </row>
    <row r="332" spans="33:43">
      <c r="AG332" s="62">
        <v>2.82</v>
      </c>
      <c r="AH332" s="47">
        <v>79.488203460362712</v>
      </c>
      <c r="AI332" s="51"/>
      <c r="AJ332" s="52"/>
      <c r="AK332" s="47">
        <v>51.947988110305097</v>
      </c>
      <c r="AL332" s="51"/>
      <c r="AM332" s="52"/>
      <c r="AN332" s="59">
        <v>2.81</v>
      </c>
      <c r="AO332" s="47">
        <v>19.759632134218599</v>
      </c>
      <c r="AP332" s="51"/>
      <c r="AQ332" s="52"/>
    </row>
    <row r="333" spans="33:43">
      <c r="AG333" s="62">
        <v>2.83</v>
      </c>
      <c r="AH333" s="47">
        <v>79.646579094810903</v>
      </c>
      <c r="AI333" s="51"/>
      <c r="AJ333" s="52"/>
      <c r="AK333" s="47">
        <v>52.153536830155097</v>
      </c>
      <c r="AL333" s="51"/>
      <c r="AM333" s="52"/>
      <c r="AN333" s="59">
        <v>2.82</v>
      </c>
      <c r="AO333" s="47">
        <v>19.659911220188999</v>
      </c>
      <c r="AP333" s="51"/>
      <c r="AQ333" s="52"/>
    </row>
    <row r="334" spans="33:43">
      <c r="AG334" s="62">
        <v>2.84</v>
      </c>
      <c r="AH334" s="47">
        <v>79.8040222827224</v>
      </c>
      <c r="AI334" s="51"/>
      <c r="AJ334" s="52"/>
      <c r="AK334" s="47">
        <v>52.358661169902696</v>
      </c>
      <c r="AL334" s="51"/>
      <c r="AM334" s="52"/>
      <c r="AN334" s="59">
        <v>2.83</v>
      </c>
      <c r="AO334" s="47">
        <v>19.560823957272298</v>
      </c>
      <c r="AP334" s="51"/>
      <c r="AQ334" s="52"/>
    </row>
    <row r="335" spans="33:43">
      <c r="AG335" s="62">
        <v>2.85</v>
      </c>
      <c r="AH335" s="47">
        <v>79.960537528139596</v>
      </c>
      <c r="AI335" s="51"/>
      <c r="AJ335" s="52"/>
      <c r="AK335" s="47">
        <v>52.563359245971796</v>
      </c>
      <c r="AL335" s="51"/>
      <c r="AM335" s="52"/>
      <c r="AN335" s="59">
        <v>2.84</v>
      </c>
      <c r="AO335" s="47">
        <v>19.4612245909275</v>
      </c>
      <c r="AP335" s="51"/>
      <c r="AQ335" s="52"/>
    </row>
    <row r="336" spans="33:43">
      <c r="AG336" s="62">
        <v>2.86</v>
      </c>
      <c r="AH336" s="47">
        <v>80.116129336032898</v>
      </c>
      <c r="AI336" s="51"/>
      <c r="AJ336" s="52"/>
      <c r="AK336" s="47">
        <v>52.767629208538004</v>
      </c>
      <c r="AL336" s="51"/>
      <c r="AM336" s="52"/>
      <c r="AN336" s="59">
        <v>2.85</v>
      </c>
      <c r="AO336" s="47">
        <v>19.352035001951901</v>
      </c>
      <c r="AP336" s="51"/>
      <c r="AQ336" s="52"/>
    </row>
    <row r="337" spans="33:43">
      <c r="AG337" s="62">
        <v>2.87</v>
      </c>
      <c r="AH337" s="47">
        <v>80.2708021813866</v>
      </c>
      <c r="AI337" s="51"/>
      <c r="AJ337" s="52"/>
      <c r="AK337" s="47">
        <v>52.968122923596809</v>
      </c>
      <c r="AL337" s="51"/>
      <c r="AM337" s="52"/>
      <c r="AN337" s="59">
        <v>2.86</v>
      </c>
      <c r="AO337" s="47">
        <v>19.2434867623058</v>
      </c>
      <c r="AP337" s="51"/>
      <c r="AQ337" s="52"/>
    </row>
    <row r="338" spans="33:43">
      <c r="AG338" s="62">
        <v>2.88</v>
      </c>
      <c r="AH338" s="47">
        <v>80.424560519140996</v>
      </c>
      <c r="AI338" s="51"/>
      <c r="AJ338" s="52"/>
      <c r="AK338" s="47">
        <v>53.165989458778093</v>
      </c>
      <c r="AL338" s="51"/>
      <c r="AM338" s="52"/>
      <c r="AN338" s="59">
        <v>2.87</v>
      </c>
      <c r="AO338" s="47">
        <v>19.1355760536071</v>
      </c>
      <c r="AP338" s="51"/>
      <c r="AQ338" s="52"/>
    </row>
    <row r="339" spans="33:43">
      <c r="AG339" s="62">
        <v>2.89</v>
      </c>
      <c r="AH339" s="47">
        <v>80.577408791155904</v>
      </c>
      <c r="AI339" s="51"/>
      <c r="AJ339" s="52"/>
      <c r="AK339" s="47">
        <v>53.363425725686696</v>
      </c>
      <c r="AL339" s="51"/>
      <c r="AM339" s="52"/>
      <c r="AN339" s="59">
        <v>2.88</v>
      </c>
      <c r="AO339" s="47">
        <v>19.0282990800095</v>
      </c>
      <c r="AP339" s="51"/>
      <c r="AQ339" s="52"/>
    </row>
    <row r="340" spans="33:43">
      <c r="AG340" s="62">
        <v>2.9</v>
      </c>
      <c r="AH340" s="47">
        <v>80.729351433019403</v>
      </c>
      <c r="AI340" s="51"/>
      <c r="AJ340" s="52"/>
      <c r="AK340" s="47">
        <v>53.560430451768703</v>
      </c>
      <c r="AL340" s="51"/>
      <c r="AM340" s="52"/>
      <c r="AN340" s="59">
        <v>2.89</v>
      </c>
      <c r="AO340" s="47">
        <v>18.9216520680407</v>
      </c>
      <c r="AP340" s="51"/>
      <c r="AQ340" s="52"/>
    </row>
    <row r="341" spans="33:43">
      <c r="AG341" s="62">
        <v>2.91</v>
      </c>
      <c r="AH341" s="47">
        <v>80.880392849226894</v>
      </c>
      <c r="AI341" s="51"/>
      <c r="AJ341" s="52"/>
      <c r="AK341" s="47">
        <v>53.761872160844604</v>
      </c>
      <c r="AL341" s="51"/>
      <c r="AM341" s="52"/>
      <c r="AN341" s="59">
        <v>2.9</v>
      </c>
      <c r="AO341" s="47">
        <v>18.815631266441297</v>
      </c>
      <c r="AP341" s="51"/>
      <c r="AQ341" s="52"/>
    </row>
    <row r="342" spans="33:43">
      <c r="AG342" s="62">
        <v>2.92</v>
      </c>
      <c r="AH342" s="47">
        <v>81.030537447658304</v>
      </c>
      <c r="AI342" s="51"/>
      <c r="AJ342" s="52"/>
      <c r="AK342" s="47">
        <v>53.963507472239606</v>
      </c>
      <c r="AL342" s="51"/>
      <c r="AM342" s="52"/>
      <c r="AN342" s="59">
        <v>2.91</v>
      </c>
      <c r="AO342" s="47">
        <v>18.718134300056899</v>
      </c>
      <c r="AP342" s="51"/>
      <c r="AQ342" s="52"/>
    </row>
    <row r="343" spans="33:43">
      <c r="AG343" s="62">
        <v>2.93</v>
      </c>
      <c r="AH343" s="47">
        <v>81.179789602640099</v>
      </c>
      <c r="AI343" s="51"/>
      <c r="AJ343" s="52"/>
      <c r="AK343" s="47">
        <v>54.164693647328299</v>
      </c>
      <c r="AL343" s="51"/>
      <c r="AM343" s="52"/>
      <c r="AN343" s="59">
        <v>2.92</v>
      </c>
      <c r="AO343" s="47">
        <v>18.622278635834199</v>
      </c>
      <c r="AP343" s="51"/>
      <c r="AQ343" s="52"/>
    </row>
    <row r="344" spans="33:43">
      <c r="AG344" s="62">
        <v>2.94</v>
      </c>
      <c r="AH344" s="47">
        <v>81.328153672613794</v>
      </c>
      <c r="AI344" s="51"/>
      <c r="AJ344" s="52"/>
      <c r="AK344" s="47">
        <v>54.365429122923899</v>
      </c>
      <c r="AL344" s="51"/>
      <c r="AM344" s="52"/>
      <c r="AN344" s="59">
        <v>2.93</v>
      </c>
      <c r="AO344" s="47">
        <v>18.527021107954699</v>
      </c>
      <c r="AP344" s="51"/>
      <c r="AQ344" s="52"/>
    </row>
    <row r="345" spans="33:43">
      <c r="AG345" s="62">
        <v>2.95</v>
      </c>
      <c r="AH345" s="47">
        <v>81.475633996976711</v>
      </c>
      <c r="AI345" s="51"/>
      <c r="AJ345" s="52"/>
      <c r="AK345" s="47">
        <v>54.561367001170503</v>
      </c>
      <c r="AL345" s="51"/>
      <c r="AM345" s="52"/>
      <c r="AN345" s="59">
        <v>2.94</v>
      </c>
      <c r="AO345" s="47">
        <v>18.432357863154799</v>
      </c>
      <c r="AP345" s="51"/>
      <c r="AQ345" s="52"/>
    </row>
    <row r="346" spans="33:43">
      <c r="AG346" s="62">
        <v>2.96</v>
      </c>
      <c r="AH346" s="47">
        <v>81.622234897545098</v>
      </c>
      <c r="AI346" s="51"/>
      <c r="AJ346" s="52"/>
      <c r="AK346" s="47">
        <v>54.756356891839694</v>
      </c>
      <c r="AL346" s="51"/>
      <c r="AM346" s="52"/>
      <c r="AN346" s="59">
        <v>2.95</v>
      </c>
      <c r="AO346" s="47">
        <v>18.338285044411101</v>
      </c>
      <c r="AP346" s="51"/>
      <c r="AQ346" s="52"/>
    </row>
    <row r="347" spans="33:43">
      <c r="AG347" s="62">
        <v>2.97</v>
      </c>
      <c r="AH347" s="47">
        <v>81.767960682366706</v>
      </c>
      <c r="AI347" s="51"/>
      <c r="AJ347" s="52"/>
      <c r="AK347" s="47">
        <v>54.950905450311502</v>
      </c>
      <c r="AL347" s="51"/>
      <c r="AM347" s="52"/>
      <c r="AN347" s="59">
        <v>2.96</v>
      </c>
      <c r="AO347" s="47">
        <v>18.245375083511899</v>
      </c>
      <c r="AP347" s="51"/>
      <c r="AQ347" s="52"/>
    </row>
    <row r="348" spans="33:43">
      <c r="AG348" s="62">
        <v>2.98</v>
      </c>
      <c r="AH348" s="47">
        <v>81.912815654304708</v>
      </c>
      <c r="AI348" s="51"/>
      <c r="AJ348" s="52"/>
      <c r="AK348" s="47">
        <v>55.145011575579296</v>
      </c>
      <c r="AL348" s="51"/>
      <c r="AM348" s="52"/>
      <c r="AN348" s="59">
        <v>2.97</v>
      </c>
      <c r="AO348" s="47">
        <v>18.1482414014577</v>
      </c>
      <c r="AP348" s="51"/>
      <c r="AQ348" s="52"/>
    </row>
    <row r="349" spans="33:43">
      <c r="AG349" s="62">
        <v>2.99</v>
      </c>
      <c r="AH349" s="47">
        <v>82.0568040792473</v>
      </c>
      <c r="AI349" s="51"/>
      <c r="AJ349" s="52"/>
      <c r="AK349" s="47">
        <v>55.338674221467699</v>
      </c>
      <c r="AL349" s="51"/>
      <c r="AM349" s="52"/>
      <c r="AN349" s="59">
        <v>2.98</v>
      </c>
      <c r="AO349" s="47">
        <v>18.049909328820597</v>
      </c>
      <c r="AP349" s="51"/>
      <c r="AQ349" s="52"/>
    </row>
    <row r="350" spans="33:43">
      <c r="AG350" s="62">
        <v>3</v>
      </c>
      <c r="AH350" s="47">
        <v>82.199930210491004</v>
      </c>
      <c r="AI350" s="51"/>
      <c r="AJ350" s="52"/>
      <c r="AK350" s="47">
        <v>55.531892346343504</v>
      </c>
      <c r="AL350" s="51"/>
      <c r="AM350" s="52"/>
      <c r="AN350" s="59">
        <v>2.99</v>
      </c>
      <c r="AO350" s="47">
        <v>17.952189525197802</v>
      </c>
      <c r="AP350" s="51"/>
      <c r="AQ350" s="52"/>
    </row>
    <row r="351" spans="33:43">
      <c r="AG351" s="62">
        <v>3.01</v>
      </c>
      <c r="AH351" s="47">
        <v>82.342198291013403</v>
      </c>
      <c r="AI351" s="51"/>
      <c r="AJ351" s="52"/>
      <c r="AK351" s="47">
        <v>55.727541132939194</v>
      </c>
      <c r="AL351" s="51"/>
      <c r="AM351" s="52"/>
      <c r="AN351" s="59">
        <v>3</v>
      </c>
      <c r="AO351" s="47">
        <v>17.856511303049199</v>
      </c>
      <c r="AP351" s="51"/>
      <c r="AQ351" s="52"/>
    </row>
    <row r="352" spans="33:43">
      <c r="AG352" s="62">
        <v>3.02</v>
      </c>
      <c r="AH352" s="47">
        <v>82.4836125355028</v>
      </c>
      <c r="AI352" s="51"/>
      <c r="AJ352" s="52"/>
      <c r="AK352" s="47">
        <v>55.922764616936306</v>
      </c>
      <c r="AL352" s="51"/>
      <c r="AM352" s="52"/>
      <c r="AN352" s="59">
        <v>3.01</v>
      </c>
      <c r="AO352" s="47">
        <v>17.761405813068603</v>
      </c>
      <c r="AP352" s="51"/>
      <c r="AQ352" s="52"/>
    </row>
    <row r="353" spans="33:43">
      <c r="AG353" s="62">
        <v>3.03</v>
      </c>
      <c r="AH353" s="47">
        <v>82.624177144044893</v>
      </c>
      <c r="AI353" s="51"/>
      <c r="AJ353" s="52"/>
      <c r="AK353" s="47">
        <v>56.117534785336495</v>
      </c>
      <c r="AL353" s="51"/>
      <c r="AM353" s="52"/>
      <c r="AN353" s="59">
        <v>3.02</v>
      </c>
      <c r="AO353" s="47">
        <v>17.6668694854827</v>
      </c>
      <c r="AP353" s="51"/>
      <c r="AQ353" s="52"/>
    </row>
    <row r="354" spans="33:43">
      <c r="AG354" s="62">
        <v>3.04</v>
      </c>
      <c r="AH354" s="47">
        <v>82.763896311590102</v>
      </c>
      <c r="AI354" s="51"/>
      <c r="AJ354" s="52"/>
      <c r="AK354" s="47">
        <v>56.311850475134193</v>
      </c>
      <c r="AL354" s="51"/>
      <c r="AM354" s="52"/>
      <c r="AN354" s="59">
        <v>3.03</v>
      </c>
      <c r="AO354" s="47">
        <v>17.583876632696001</v>
      </c>
      <c r="AP354" s="51"/>
      <c r="AQ354" s="52"/>
    </row>
    <row r="355" spans="33:43">
      <c r="AG355" s="62">
        <v>3.05</v>
      </c>
      <c r="AH355" s="47">
        <v>82.878532390353399</v>
      </c>
      <c r="AI355" s="51"/>
      <c r="AJ355" s="52"/>
      <c r="AK355" s="47">
        <v>56.505710550881304</v>
      </c>
      <c r="AL355" s="51"/>
      <c r="AM355" s="52"/>
      <c r="AN355" s="59">
        <v>3.04</v>
      </c>
      <c r="AO355" s="47">
        <v>17.511889065302398</v>
      </c>
      <c r="AP355" s="51"/>
      <c r="AQ355" s="52"/>
    </row>
    <row r="356" spans="33:43">
      <c r="AG356" s="62">
        <v>3.06</v>
      </c>
      <c r="AH356" s="47">
        <v>82.979973938559809</v>
      </c>
      <c r="AI356" s="51"/>
      <c r="AJ356" s="52"/>
      <c r="AK356" s="47">
        <v>56.699113904361994</v>
      </c>
      <c r="AL356" s="51"/>
      <c r="AM356" s="52"/>
      <c r="AN356" s="59">
        <v>3.05</v>
      </c>
      <c r="AO356" s="47">
        <v>17.440373428303399</v>
      </c>
      <c r="AP356" s="51"/>
      <c r="AQ356" s="52"/>
    </row>
    <row r="357" spans="33:43">
      <c r="AG357" s="62">
        <v>3.07</v>
      </c>
      <c r="AH357" s="47">
        <v>83.080814982851209</v>
      </c>
      <c r="AI357" s="51"/>
      <c r="AJ357" s="52"/>
      <c r="AK357" s="47">
        <v>56.892059454268498</v>
      </c>
      <c r="AL357" s="51"/>
      <c r="AM357" s="52"/>
      <c r="AN357" s="59">
        <v>3.06</v>
      </c>
      <c r="AO357" s="47">
        <v>17.369326062876599</v>
      </c>
      <c r="AP357" s="51"/>
      <c r="AQ357" s="52"/>
    </row>
    <row r="358" spans="33:43">
      <c r="AG358" s="62">
        <v>3.08</v>
      </c>
      <c r="AH358" s="47">
        <v>83.18106004426879</v>
      </c>
      <c r="AI358" s="51"/>
      <c r="AJ358" s="52"/>
      <c r="AK358" s="47">
        <v>57.0845461458754</v>
      </c>
      <c r="AL358" s="51"/>
      <c r="AM358" s="52"/>
      <c r="AN358" s="59">
        <v>3.07</v>
      </c>
      <c r="AO358" s="47">
        <v>17.29874335501</v>
      </c>
      <c r="AP358" s="51"/>
      <c r="AQ358" s="52"/>
    </row>
    <row r="359" spans="33:43">
      <c r="AG359" s="62">
        <v>3.09</v>
      </c>
      <c r="AH359" s="47">
        <v>83.280713595498497</v>
      </c>
      <c r="AI359" s="51"/>
      <c r="AJ359" s="52"/>
      <c r="AK359" s="47">
        <v>57.276572979189098</v>
      </c>
      <c r="AL359" s="51"/>
      <c r="AM359" s="52"/>
      <c r="AN359" s="59">
        <v>3.08</v>
      </c>
      <c r="AO359" s="47">
        <v>17.228621707902899</v>
      </c>
      <c r="AP359" s="51"/>
      <c r="AQ359" s="52"/>
    </row>
    <row r="360" spans="33:43">
      <c r="AG360" s="62">
        <v>3.1</v>
      </c>
      <c r="AH360" s="47">
        <v>83.379780088534204</v>
      </c>
      <c r="AI360" s="51"/>
      <c r="AJ360" s="52"/>
      <c r="AK360" s="47">
        <v>57.468138939410792</v>
      </c>
      <c r="AL360" s="51"/>
      <c r="AM360" s="52"/>
      <c r="AN360" s="59">
        <v>3.09</v>
      </c>
      <c r="AO360" s="47">
        <v>17.1589575456521</v>
      </c>
      <c r="AP360" s="51"/>
      <c r="AQ360" s="52"/>
    </row>
    <row r="361" spans="33:43">
      <c r="AG361" s="62">
        <v>3.11</v>
      </c>
      <c r="AH361" s="47">
        <v>83.478263926223093</v>
      </c>
      <c r="AI361" s="51"/>
      <c r="AJ361" s="52"/>
      <c r="AK361" s="47">
        <v>57.659243049175302</v>
      </c>
      <c r="AL361" s="51"/>
      <c r="AM361" s="52"/>
      <c r="AN361" s="59">
        <v>3.1</v>
      </c>
      <c r="AO361" s="47">
        <v>17.088948088597999</v>
      </c>
      <c r="AP361" s="51"/>
      <c r="AQ361" s="52"/>
    </row>
    <row r="362" spans="33:43">
      <c r="AG362" s="62">
        <v>3.12</v>
      </c>
      <c r="AH362" s="47">
        <v>83.5761694757079</v>
      </c>
      <c r="AI362" s="51"/>
      <c r="AJ362" s="52"/>
      <c r="AK362" s="47">
        <v>57.849884379981297</v>
      </c>
      <c r="AL362" s="51"/>
      <c r="AM362" s="52"/>
      <c r="AN362" s="59">
        <v>3.11</v>
      </c>
      <c r="AO362" s="47">
        <v>17.006523316160198</v>
      </c>
      <c r="AP362" s="51"/>
      <c r="AQ362" s="52"/>
    </row>
    <row r="363" spans="33:43">
      <c r="AG363" s="62">
        <v>3.13</v>
      </c>
      <c r="AH363" s="47">
        <v>83.673501066587491</v>
      </c>
      <c r="AI363" s="51"/>
      <c r="AJ363" s="52"/>
      <c r="AK363" s="47">
        <v>58.040062039268904</v>
      </c>
      <c r="AL363" s="51"/>
      <c r="AM363" s="52"/>
      <c r="AN363" s="59">
        <v>3.12</v>
      </c>
      <c r="AO363" s="47">
        <v>16.924618790185001</v>
      </c>
      <c r="AP363" s="51"/>
      <c r="AQ363" s="52"/>
    </row>
    <row r="364" spans="33:43">
      <c r="AG364" s="62">
        <v>3.14</v>
      </c>
      <c r="AH364" s="47">
        <v>83.770262991228691</v>
      </c>
      <c r="AI364" s="51"/>
      <c r="AJ364" s="52"/>
      <c r="AK364" s="47">
        <v>58.229775100523597</v>
      </c>
      <c r="AL364" s="51"/>
      <c r="AM364" s="52"/>
      <c r="AN364" s="59">
        <v>3.13</v>
      </c>
      <c r="AO364" s="47">
        <v>16.843231058737899</v>
      </c>
      <c r="AP364" s="51"/>
      <c r="AQ364" s="52"/>
    </row>
    <row r="365" spans="33:43">
      <c r="AG365" s="62">
        <v>3.15</v>
      </c>
      <c r="AH365" s="47">
        <v>83.866459501995706</v>
      </c>
      <c r="AI365" s="51"/>
      <c r="AJ365" s="52"/>
      <c r="AK365" s="47">
        <v>58.417704104883192</v>
      </c>
      <c r="AL365" s="51"/>
      <c r="AM365" s="52"/>
      <c r="AN365" s="59">
        <v>3.14</v>
      </c>
      <c r="AO365" s="47">
        <v>16.776023509008699</v>
      </c>
      <c r="AP365" s="51"/>
      <c r="AQ365" s="52"/>
    </row>
    <row r="366" spans="33:43">
      <c r="AG366" s="62">
        <v>3.16</v>
      </c>
      <c r="AH366" s="47">
        <v>83.962094816678601</v>
      </c>
      <c r="AI366" s="51"/>
      <c r="AJ366" s="52"/>
      <c r="AK366" s="47">
        <v>58.604197376871404</v>
      </c>
      <c r="AL366" s="51"/>
      <c r="AM366" s="52"/>
      <c r="AN366" s="59">
        <v>3.15</v>
      </c>
      <c r="AO366" s="47">
        <v>16.722986725912602</v>
      </c>
      <c r="AP366" s="51"/>
      <c r="AQ366" s="52"/>
    </row>
    <row r="367" spans="33:43">
      <c r="AG367" s="62">
        <v>3.17</v>
      </c>
      <c r="AH367" s="47">
        <v>84.057173118371693</v>
      </c>
      <c r="AI367" s="51"/>
      <c r="AJ367" s="52"/>
      <c r="AK367" s="47">
        <v>58.7902292304912</v>
      </c>
      <c r="AL367" s="51"/>
      <c r="AM367" s="52"/>
      <c r="AN367" s="59">
        <v>3.16</v>
      </c>
      <c r="AO367" s="47">
        <v>16.670266800252801</v>
      </c>
      <c r="AP367" s="51"/>
      <c r="AQ367" s="52"/>
    </row>
    <row r="368" spans="33:43">
      <c r="AG368" s="62">
        <v>3.18</v>
      </c>
      <c r="AH368" s="47">
        <v>84.176500743601508</v>
      </c>
      <c r="AI368" s="51"/>
      <c r="AJ368" s="52"/>
      <c r="AK368" s="47">
        <v>58.975799026338507</v>
      </c>
      <c r="AL368" s="51"/>
      <c r="AM368" s="52"/>
      <c r="AN368" s="59">
        <v>3.17</v>
      </c>
      <c r="AO368" s="47">
        <v>16.6178611248503</v>
      </c>
      <c r="AP368" s="51"/>
      <c r="AQ368" s="52"/>
    </row>
    <row r="369" spans="33:43">
      <c r="AG369" s="62">
        <v>3.19</v>
      </c>
      <c r="AH369" s="47">
        <v>84.299350037919197</v>
      </c>
      <c r="AI369" s="51"/>
      <c r="AJ369" s="52"/>
      <c r="AK369" s="47">
        <v>59.160906166375007</v>
      </c>
      <c r="AL369" s="51"/>
      <c r="AM369" s="52"/>
      <c r="AN369" s="59">
        <v>3.18</v>
      </c>
      <c r="AO369" s="47">
        <v>16.565767118378599</v>
      </c>
      <c r="AP369" s="51"/>
      <c r="AQ369" s="52"/>
    </row>
    <row r="370" spans="33:43">
      <c r="AG370" s="62">
        <v>3.2</v>
      </c>
      <c r="AH370" s="47">
        <v>84.421451628420797</v>
      </c>
      <c r="AI370" s="51"/>
      <c r="AJ370" s="52"/>
      <c r="AK370" s="47">
        <v>59.3470263035789</v>
      </c>
      <c r="AL370" s="51"/>
      <c r="AM370" s="52"/>
      <c r="AN370" s="59">
        <v>3.19</v>
      </c>
      <c r="AO370" s="47">
        <v>16.5108763189046</v>
      </c>
      <c r="AP370" s="51"/>
      <c r="AQ370" s="52"/>
    </row>
    <row r="371" spans="33:43">
      <c r="AG371" s="62">
        <v>3.21</v>
      </c>
      <c r="AH371" s="47">
        <v>84.542809589341999</v>
      </c>
      <c r="AI371" s="51"/>
      <c r="AJ371" s="52"/>
      <c r="AK371" s="47">
        <v>59.532983307200304</v>
      </c>
      <c r="AL371" s="51"/>
      <c r="AM371" s="52"/>
      <c r="AN371" s="59">
        <v>3.2</v>
      </c>
      <c r="AO371" s="47">
        <v>16.4503522664854</v>
      </c>
      <c r="AP371" s="51"/>
      <c r="AQ371" s="52"/>
    </row>
    <row r="372" spans="33:43">
      <c r="AG372" s="62">
        <v>3.22</v>
      </c>
      <c r="AH372" s="47">
        <v>84.663427975188696</v>
      </c>
      <c r="AI372" s="51"/>
      <c r="AJ372" s="52"/>
      <c r="AK372" s="47">
        <v>59.718467610566492</v>
      </c>
      <c r="AL372" s="51"/>
      <c r="AM372" s="52"/>
      <c r="AN372" s="59">
        <v>3.21</v>
      </c>
      <c r="AO372" s="47">
        <v>16.378534544637098</v>
      </c>
      <c r="AP372" s="51"/>
      <c r="AQ372" s="52"/>
    </row>
    <row r="373" spans="33:43">
      <c r="AG373" s="62">
        <v>3.23</v>
      </c>
      <c r="AH373" s="47">
        <v>84.78331081064519</v>
      </c>
      <c r="AI373" s="51"/>
      <c r="AJ373" s="52"/>
      <c r="AK373" s="47">
        <v>59.903478706216795</v>
      </c>
      <c r="AL373" s="51"/>
      <c r="AM373" s="52"/>
      <c r="AN373" s="59">
        <v>3.22</v>
      </c>
      <c r="AO373" s="47">
        <v>16.300076515063601</v>
      </c>
      <c r="AP373" s="51"/>
      <c r="AQ373" s="52"/>
    </row>
    <row r="374" spans="33:43">
      <c r="AG374" s="62">
        <v>3.24</v>
      </c>
      <c r="AH374" s="47">
        <v>84.902462100302301</v>
      </c>
      <c r="AI374" s="51"/>
      <c r="AJ374" s="52"/>
      <c r="AK374" s="47">
        <v>60.088015977575004</v>
      </c>
      <c r="AL374" s="51"/>
      <c r="AM374" s="52"/>
      <c r="AN374" s="59">
        <v>3.23</v>
      </c>
      <c r="AO374" s="47">
        <v>16.222104002345699</v>
      </c>
      <c r="AP374" s="51"/>
      <c r="AQ374" s="52"/>
    </row>
    <row r="375" spans="33:43">
      <c r="AG375" s="62">
        <v>3.25</v>
      </c>
      <c r="AH375" s="47">
        <v>85.020885825822702</v>
      </c>
      <c r="AI375" s="51"/>
      <c r="AJ375" s="52"/>
      <c r="AK375" s="47">
        <v>60.272078841665703</v>
      </c>
      <c r="AL375" s="51"/>
      <c r="AM375" s="52"/>
      <c r="AN375" s="59">
        <v>3.24</v>
      </c>
      <c r="AO375" s="47">
        <v>16.144613869433499</v>
      </c>
      <c r="AP375" s="51"/>
      <c r="AQ375" s="52"/>
    </row>
    <row r="376" spans="33:43">
      <c r="AG376" s="62">
        <v>3.26</v>
      </c>
      <c r="AH376" s="47">
        <v>85.138585945582008</v>
      </c>
      <c r="AI376" s="51"/>
      <c r="AJ376" s="52"/>
      <c r="AK376" s="47">
        <v>60.455666748908897</v>
      </c>
      <c r="AL376" s="51"/>
      <c r="AM376" s="52"/>
      <c r="AN376" s="59">
        <v>3.25</v>
      </c>
      <c r="AO376" s="47">
        <v>16.067602964673501</v>
      </c>
      <c r="AP376" s="51"/>
      <c r="AQ376" s="52"/>
    </row>
    <row r="377" spans="33:43">
      <c r="AG377" s="62">
        <v>3.27</v>
      </c>
      <c r="AH377" s="47">
        <v>85.255566397228392</v>
      </c>
      <c r="AI377" s="51"/>
      <c r="AJ377" s="52"/>
      <c r="AK377" s="47">
        <v>60.638779181163002</v>
      </c>
      <c r="AL377" s="51"/>
      <c r="AM377" s="52"/>
      <c r="AN377" s="59">
        <v>3.26</v>
      </c>
      <c r="AO377" s="47">
        <v>15.9910681735448</v>
      </c>
      <c r="AP377" s="51"/>
      <c r="AQ377" s="52"/>
    </row>
    <row r="378" spans="33:43">
      <c r="AG378" s="62">
        <v>3.28</v>
      </c>
      <c r="AH378" s="47">
        <v>85.371831097863506</v>
      </c>
      <c r="AI378" s="51"/>
      <c r="AJ378" s="52"/>
      <c r="AK378" s="47">
        <v>60.8214156416119</v>
      </c>
      <c r="AL378" s="51"/>
      <c r="AM378" s="52"/>
      <c r="AN378" s="59">
        <v>3.27</v>
      </c>
      <c r="AO378" s="47">
        <v>15.907273433269999</v>
      </c>
      <c r="AP378" s="51"/>
      <c r="AQ378" s="52"/>
    </row>
    <row r="379" spans="33:43">
      <c r="AG379" s="62">
        <v>3.29</v>
      </c>
      <c r="AH379" s="47">
        <v>85.487383936677091</v>
      </c>
      <c r="AI379" s="51"/>
      <c r="AJ379" s="52"/>
      <c r="AK379" s="47">
        <v>61.003575654465202</v>
      </c>
      <c r="AL379" s="51"/>
      <c r="AM379" s="52"/>
      <c r="AN379" s="59">
        <v>3.28</v>
      </c>
      <c r="AO379" s="47">
        <v>15.821816149443299</v>
      </c>
      <c r="AP379" s="51"/>
      <c r="AQ379" s="52"/>
    </row>
    <row r="380" spans="33:43">
      <c r="AG380" s="62">
        <v>3.3</v>
      </c>
      <c r="AH380" s="47">
        <v>85.602228782528002</v>
      </c>
      <c r="AI380" s="51"/>
      <c r="AJ380" s="52"/>
      <c r="AK380" s="47">
        <v>61.185258764659501</v>
      </c>
      <c r="AL380" s="51"/>
      <c r="AM380" s="52"/>
      <c r="AN380" s="59">
        <v>3.29</v>
      </c>
      <c r="AO380" s="47">
        <v>15.736850015853701</v>
      </c>
      <c r="AP380" s="51"/>
      <c r="AQ380" s="52"/>
    </row>
    <row r="381" spans="33:43">
      <c r="AG381" s="62">
        <v>3.31</v>
      </c>
      <c r="AH381" s="47">
        <v>85.716369481744607</v>
      </c>
      <c r="AI381" s="51"/>
      <c r="AJ381" s="52"/>
      <c r="AK381" s="47">
        <v>61.366464537558699</v>
      </c>
      <c r="AL381" s="51"/>
      <c r="AM381" s="52"/>
      <c r="AN381" s="59">
        <v>3.3</v>
      </c>
      <c r="AO381" s="47">
        <v>15.6523721509722</v>
      </c>
      <c r="AP381" s="51"/>
      <c r="AQ381" s="52"/>
    </row>
    <row r="382" spans="33:43">
      <c r="AG382" s="62">
        <v>3.32</v>
      </c>
      <c r="AH382" s="47">
        <v>85.829809858167209</v>
      </c>
      <c r="AI382" s="51"/>
      <c r="AJ382" s="52"/>
      <c r="AK382" s="47">
        <v>61.547192558654892</v>
      </c>
      <c r="AL382" s="51"/>
      <c r="AM382" s="52"/>
      <c r="AN382" s="59">
        <v>3.31</v>
      </c>
      <c r="AO382" s="47">
        <v>15.568379690150499</v>
      </c>
      <c r="AP382" s="51"/>
      <c r="AQ382" s="52"/>
    </row>
    <row r="383" spans="33:43">
      <c r="AG383" s="62">
        <v>3.33</v>
      </c>
      <c r="AH383" s="47">
        <v>85.937332922714305</v>
      </c>
      <c r="AI383" s="51"/>
      <c r="AJ383" s="52"/>
      <c r="AK383" s="47">
        <v>61.727442433269097</v>
      </c>
      <c r="AL383" s="51"/>
      <c r="AM383" s="52"/>
      <c r="AN383" s="59">
        <v>3.32</v>
      </c>
      <c r="AO383" s="47">
        <v>15.4848697855025</v>
      </c>
      <c r="AP383" s="51"/>
      <c r="AQ383" s="52"/>
    </row>
    <row r="384" spans="33:43">
      <c r="AG384" s="62">
        <v>3.34</v>
      </c>
      <c r="AH384" s="47">
        <v>86.029254182158098</v>
      </c>
      <c r="AI384" s="51"/>
      <c r="AJ384" s="52"/>
      <c r="AK384" s="47">
        <v>61.907213804520502</v>
      </c>
      <c r="AL384" s="51"/>
      <c r="AM384" s="52"/>
      <c r="AN384" s="59">
        <v>3.33</v>
      </c>
      <c r="AO384" s="47">
        <v>15.401839617561599</v>
      </c>
      <c r="AP384" s="51"/>
      <c r="AQ384" s="52"/>
    </row>
    <row r="385" spans="33:43">
      <c r="AG385" s="62">
        <v>3.35</v>
      </c>
      <c r="AH385" s="47">
        <v>86.120649817599002</v>
      </c>
      <c r="AI385" s="51"/>
      <c r="AJ385" s="52"/>
      <c r="AK385" s="47">
        <v>62.086506306881795</v>
      </c>
      <c r="AL385" s="51"/>
      <c r="AM385" s="52"/>
      <c r="AN385" s="59">
        <v>3.34</v>
      </c>
      <c r="AO385" s="47">
        <v>15.320607983005798</v>
      </c>
      <c r="AP385" s="51"/>
      <c r="AQ385" s="52"/>
    </row>
    <row r="386" spans="33:43">
      <c r="AG386" s="62">
        <v>3.36</v>
      </c>
      <c r="AH386" s="47">
        <v>86.211522893404606</v>
      </c>
      <c r="AI386" s="51"/>
      <c r="AJ386" s="52"/>
      <c r="AK386" s="47">
        <v>62.265319604895197</v>
      </c>
      <c r="AL386" s="51"/>
      <c r="AM386" s="52"/>
      <c r="AN386" s="59">
        <v>3.35</v>
      </c>
      <c r="AO386" s="47">
        <v>15.259034898087002</v>
      </c>
      <c r="AP386" s="51"/>
      <c r="AQ386" s="52"/>
    </row>
    <row r="387" spans="33:43">
      <c r="AG387" s="62">
        <v>3.37</v>
      </c>
      <c r="AH387" s="47">
        <v>86.301876455917309</v>
      </c>
      <c r="AI387" s="51"/>
      <c r="AJ387" s="52"/>
      <c r="AK387" s="47">
        <v>62.443653473915198</v>
      </c>
      <c r="AL387" s="51"/>
      <c r="AM387" s="52"/>
      <c r="AN387" s="59">
        <v>3.36</v>
      </c>
      <c r="AO387" s="47">
        <v>15.1978219831913</v>
      </c>
      <c r="AP387" s="51"/>
      <c r="AQ387" s="52"/>
    </row>
    <row r="388" spans="33:43">
      <c r="AG388" s="62">
        <v>3.38</v>
      </c>
      <c r="AH388" s="47">
        <v>86.3917135331737</v>
      </c>
      <c r="AI388" s="51"/>
      <c r="AJ388" s="52"/>
      <c r="AK388" s="47">
        <v>62.621507694887001</v>
      </c>
      <c r="AL388" s="51"/>
      <c r="AM388" s="52"/>
      <c r="AN388" s="59">
        <v>3.37</v>
      </c>
      <c r="AO388" s="47">
        <v>15.136966607168601</v>
      </c>
      <c r="AP388" s="51"/>
      <c r="AQ388" s="52"/>
    </row>
    <row r="389" spans="33:43">
      <c r="AG389" s="62">
        <v>3.39</v>
      </c>
      <c r="AH389" s="47">
        <v>86.481037135042001</v>
      </c>
      <c r="AI389" s="51"/>
      <c r="AJ389" s="52"/>
      <c r="AK389" s="47">
        <v>62.798881890416403</v>
      </c>
      <c r="AL389" s="51"/>
      <c r="AM389" s="52"/>
      <c r="AN389" s="59">
        <v>3.38</v>
      </c>
      <c r="AO389" s="47">
        <v>15.076466160132302</v>
      </c>
      <c r="AP389" s="51"/>
      <c r="AQ389" s="52"/>
    </row>
    <row r="390" spans="33:43">
      <c r="AG390" s="62">
        <v>3.4</v>
      </c>
      <c r="AH390" s="47">
        <v>86.569850244093502</v>
      </c>
      <c r="AI390" s="51"/>
      <c r="AJ390" s="52"/>
      <c r="AK390" s="47">
        <v>62.975775809064707</v>
      </c>
      <c r="AL390" s="51"/>
      <c r="AM390" s="52"/>
      <c r="AN390" s="59">
        <v>3.39</v>
      </c>
      <c r="AO390" s="47">
        <v>15.0163180531707</v>
      </c>
      <c r="AP390" s="51"/>
      <c r="AQ390" s="52"/>
    </row>
    <row r="391" spans="33:43">
      <c r="AG391" s="62">
        <v>3.41</v>
      </c>
      <c r="AH391" s="47">
        <v>86.658155832972909</v>
      </c>
      <c r="AI391" s="51"/>
      <c r="AJ391" s="52"/>
      <c r="AK391" s="47">
        <v>63.152189217825608</v>
      </c>
      <c r="AL391" s="51"/>
      <c r="AM391" s="52"/>
      <c r="AN391" s="59">
        <v>3.4</v>
      </c>
      <c r="AO391" s="47">
        <v>14.9565197180584</v>
      </c>
      <c r="AP391" s="51"/>
      <c r="AQ391" s="52"/>
    </row>
    <row r="392" spans="33:43">
      <c r="AG392" s="62">
        <v>3.42</v>
      </c>
      <c r="AH392" s="47">
        <v>86.7459568570371</v>
      </c>
      <c r="AI392" s="51"/>
      <c r="AJ392" s="52"/>
      <c r="AK392" s="47">
        <v>63.328121901859902</v>
      </c>
      <c r="AL392" s="51"/>
      <c r="AM392" s="52"/>
      <c r="AN392" s="59">
        <v>3.41</v>
      </c>
      <c r="AO392" s="47">
        <v>14.8944332579199</v>
      </c>
      <c r="AP392" s="51"/>
      <c r="AQ392" s="52"/>
    </row>
    <row r="393" spans="33:43">
      <c r="AG393" s="62">
        <v>3.43</v>
      </c>
      <c r="AH393" s="47">
        <v>86.833256253886304</v>
      </c>
      <c r="AI393" s="51"/>
      <c r="AJ393" s="52"/>
      <c r="AK393" s="47">
        <v>63.503573675672698</v>
      </c>
      <c r="AL393" s="51"/>
      <c r="AM393" s="52"/>
      <c r="AN393" s="59">
        <v>3.42</v>
      </c>
      <c r="AO393" s="47">
        <v>14.8197093335065</v>
      </c>
      <c r="AP393" s="51"/>
      <c r="AQ393" s="52"/>
    </row>
    <row r="394" spans="33:43">
      <c r="AG394" s="62">
        <v>3.44</v>
      </c>
      <c r="AH394" s="47">
        <v>86.920056941921601</v>
      </c>
      <c r="AI394" s="51"/>
      <c r="AJ394" s="52"/>
      <c r="AK394" s="47">
        <v>63.6785443598326</v>
      </c>
      <c r="AL394" s="51"/>
      <c r="AM394" s="52"/>
      <c r="AN394" s="59">
        <v>3.43</v>
      </c>
      <c r="AO394" s="47">
        <v>14.752657972227601</v>
      </c>
      <c r="AP394" s="51"/>
      <c r="AQ394" s="52"/>
    </row>
    <row r="395" spans="33:43">
      <c r="AG395" s="62">
        <v>3.45</v>
      </c>
      <c r="AH395" s="47">
        <v>87.006361821880603</v>
      </c>
      <c r="AI395" s="51"/>
      <c r="AJ395" s="52"/>
      <c r="AK395" s="47">
        <v>63.853033790101101</v>
      </c>
      <c r="AL395" s="51"/>
      <c r="AM395" s="52"/>
      <c r="AN395" s="59">
        <v>3.44</v>
      </c>
      <c r="AO395" s="47">
        <v>14.686024271270401</v>
      </c>
      <c r="AP395" s="51"/>
      <c r="AQ395" s="52"/>
    </row>
    <row r="396" spans="33:43">
      <c r="AG396" s="62">
        <v>3.46</v>
      </c>
      <c r="AH396" s="47">
        <v>87.092173776958404</v>
      </c>
      <c r="AI396" s="51"/>
      <c r="AJ396" s="52"/>
      <c r="AK396" s="47">
        <v>64.027041823486798</v>
      </c>
      <c r="AL396" s="51"/>
      <c r="AM396" s="52"/>
      <c r="AN396" s="59">
        <v>3.45</v>
      </c>
      <c r="AO396" s="47">
        <v>14.619805437696501</v>
      </c>
      <c r="AP396" s="51"/>
      <c r="AQ396" s="52"/>
    </row>
    <row r="397" spans="33:43">
      <c r="AG397" s="62">
        <v>3.47</v>
      </c>
      <c r="AH397" s="47">
        <v>87.177495672928501</v>
      </c>
      <c r="AI397" s="51"/>
      <c r="AJ397" s="52"/>
      <c r="AK397" s="47">
        <v>64.200568334037797</v>
      </c>
      <c r="AL397" s="51"/>
      <c r="AM397" s="52"/>
      <c r="AN397" s="59">
        <v>3.46</v>
      </c>
      <c r="AO397" s="47">
        <v>14.5539986993785</v>
      </c>
      <c r="AP397" s="51"/>
      <c r="AQ397" s="52"/>
    </row>
    <row r="398" spans="33:43">
      <c r="AG398" s="62">
        <v>3.48</v>
      </c>
      <c r="AH398" s="47">
        <v>87.262330350406003</v>
      </c>
      <c r="AI398" s="51"/>
      <c r="AJ398" s="52"/>
      <c r="AK398" s="47">
        <v>64.373613212585596</v>
      </c>
      <c r="AL398" s="51"/>
      <c r="AM398" s="52"/>
      <c r="AN398" s="59">
        <v>3.47</v>
      </c>
      <c r="AO398" s="47">
        <v>14.4886013184052</v>
      </c>
      <c r="AP398" s="51"/>
      <c r="AQ398" s="52"/>
    </row>
    <row r="399" spans="33:43">
      <c r="AG399" s="62">
        <v>3.49</v>
      </c>
      <c r="AH399" s="47">
        <v>87.346680646893105</v>
      </c>
      <c r="AI399" s="51"/>
      <c r="AJ399" s="52"/>
      <c r="AK399" s="47">
        <v>64.546176366488595</v>
      </c>
      <c r="AL399" s="51"/>
      <c r="AM399" s="52"/>
      <c r="AN399" s="59">
        <v>3.48</v>
      </c>
      <c r="AO399" s="47">
        <v>14.423610546989199</v>
      </c>
      <c r="AP399" s="51"/>
      <c r="AQ399" s="52"/>
    </row>
    <row r="400" spans="33:43">
      <c r="AG400" s="62">
        <v>3.5</v>
      </c>
      <c r="AH400" s="47">
        <v>87.430549378519999</v>
      </c>
      <c r="AI400" s="51"/>
      <c r="AJ400" s="52"/>
      <c r="AK400" s="47">
        <v>64.718257719376311</v>
      </c>
      <c r="AL400" s="51"/>
      <c r="AM400" s="52"/>
      <c r="AN400" s="59">
        <v>3.49</v>
      </c>
      <c r="AO400" s="47">
        <v>14.359023674505</v>
      </c>
      <c r="AP400" s="51"/>
      <c r="AQ400" s="52"/>
    </row>
    <row r="401" spans="33:43">
      <c r="AG401" s="62">
        <v>3.51</v>
      </c>
      <c r="AH401" s="47">
        <v>87.513939340202498</v>
      </c>
      <c r="AI401" s="51"/>
      <c r="AJ401" s="52"/>
      <c r="AK401" s="47">
        <v>64.889857231742894</v>
      </c>
      <c r="AL401" s="51"/>
      <c r="AM401" s="52"/>
      <c r="AN401" s="59">
        <v>3.5</v>
      </c>
      <c r="AO401" s="47">
        <v>14.294838000853998</v>
      </c>
      <c r="AP401" s="51"/>
      <c r="AQ401" s="52"/>
    </row>
    <row r="402" spans="33:43">
      <c r="AG402" s="62">
        <v>3.52</v>
      </c>
      <c r="AH402" s="47">
        <v>87.596853312214691</v>
      </c>
      <c r="AI402" s="51"/>
      <c r="AJ402" s="52"/>
      <c r="AK402" s="47">
        <v>65.060975038076194</v>
      </c>
      <c r="AL402" s="51"/>
      <c r="AM402" s="52"/>
      <c r="AN402" s="59">
        <v>3.51</v>
      </c>
      <c r="AO402" s="47">
        <v>14.231050845467101</v>
      </c>
      <c r="AP402" s="51"/>
      <c r="AQ402" s="52"/>
    </row>
    <row r="403" spans="33:43">
      <c r="AG403" s="62">
        <v>3.53</v>
      </c>
      <c r="AH403" s="47">
        <v>87.6792940581377</v>
      </c>
      <c r="AI403" s="51"/>
      <c r="AJ403" s="52"/>
      <c r="AK403" s="47">
        <v>65.231610984257301</v>
      </c>
      <c r="AL403" s="51"/>
      <c r="AM403" s="52"/>
      <c r="AN403" s="59">
        <v>3.52</v>
      </c>
      <c r="AO403" s="47">
        <v>14.1676595471212</v>
      </c>
      <c r="AP403" s="51"/>
      <c r="AQ403" s="52"/>
    </row>
    <row r="404" spans="33:43">
      <c r="AG404" s="62">
        <v>3.54</v>
      </c>
      <c r="AH404" s="47">
        <v>87.761264324982406</v>
      </c>
      <c r="AI404" s="51"/>
      <c r="AJ404" s="52"/>
      <c r="AK404" s="47">
        <v>65.401765059930298</v>
      </c>
      <c r="AL404" s="51"/>
      <c r="AM404" s="52"/>
      <c r="AN404" s="59">
        <v>3.53</v>
      </c>
      <c r="AO404" s="47">
        <v>14.1046614626372</v>
      </c>
      <c r="AP404" s="51"/>
      <c r="AQ404" s="52"/>
    </row>
    <row r="405" spans="33:43">
      <c r="AG405" s="62">
        <v>3.55</v>
      </c>
      <c r="AH405" s="47">
        <v>87.842766843311509</v>
      </c>
      <c r="AI405" s="51"/>
      <c r="AJ405" s="52"/>
      <c r="AK405" s="47">
        <v>65.571437277318907</v>
      </c>
      <c r="AL405" s="51"/>
      <c r="AM405" s="52"/>
      <c r="AN405" s="59">
        <v>3.54</v>
      </c>
      <c r="AO405" s="47">
        <v>14.042053966734199</v>
      </c>
      <c r="AP405" s="51"/>
      <c r="AQ405" s="52"/>
    </row>
    <row r="406" spans="33:43">
      <c r="AG406" s="62">
        <v>3.56</v>
      </c>
      <c r="AH406" s="47">
        <v>87.923804321244504</v>
      </c>
      <c r="AI406" s="51"/>
      <c r="AJ406" s="52"/>
      <c r="AK406" s="47">
        <v>65.740627664251306</v>
      </c>
      <c r="AL406" s="51"/>
      <c r="AM406" s="52"/>
      <c r="AN406" s="59">
        <v>3.55</v>
      </c>
      <c r="AO406" s="47">
        <v>13.975282912183602</v>
      </c>
      <c r="AP406" s="51"/>
      <c r="AQ406" s="52"/>
    </row>
    <row r="407" spans="33:43">
      <c r="AG407" s="62">
        <v>3.57</v>
      </c>
      <c r="AH407" s="47">
        <v>88.004379445280904</v>
      </c>
      <c r="AI407" s="51"/>
      <c r="AJ407" s="52"/>
      <c r="AK407" s="47">
        <v>65.909336263933199</v>
      </c>
      <c r="AL407" s="51"/>
      <c r="AM407" s="52"/>
      <c r="AN407" s="59">
        <v>3.56</v>
      </c>
      <c r="AO407" s="47">
        <v>13.9062464950273</v>
      </c>
      <c r="AP407" s="51"/>
      <c r="AQ407" s="52"/>
    </row>
    <row r="408" spans="33:43">
      <c r="AG408" s="62">
        <v>3.58</v>
      </c>
      <c r="AH408" s="47">
        <v>88.084494903292693</v>
      </c>
      <c r="AI408" s="51"/>
      <c r="AJ408" s="52"/>
      <c r="AK408" s="47">
        <v>66.077563134722709</v>
      </c>
      <c r="AL408" s="51"/>
      <c r="AM408" s="52"/>
      <c r="AN408" s="59">
        <v>3.57</v>
      </c>
      <c r="AO408" s="47">
        <v>13.837614684340499</v>
      </c>
      <c r="AP408" s="51"/>
      <c r="AQ408" s="52"/>
    </row>
    <row r="409" spans="33:43">
      <c r="AG409" s="62">
        <v>3.59</v>
      </c>
      <c r="AH409" s="47">
        <v>88.164153358379409</v>
      </c>
      <c r="AI409" s="51"/>
      <c r="AJ409" s="52"/>
      <c r="AK409" s="47">
        <v>66.245308349904292</v>
      </c>
      <c r="AL409" s="51"/>
      <c r="AM409" s="52"/>
      <c r="AN409" s="59">
        <v>3.58</v>
      </c>
      <c r="AO409" s="47">
        <v>13.769385003051099</v>
      </c>
      <c r="AP409" s="51"/>
      <c r="AQ409" s="52"/>
    </row>
    <row r="410" spans="33:43">
      <c r="AG410" s="62">
        <v>3.6</v>
      </c>
      <c r="AH410" s="47">
        <v>88.243357457425702</v>
      </c>
      <c r="AI410" s="51"/>
      <c r="AJ410" s="52"/>
      <c r="AK410" s="47">
        <v>66.412571997463203</v>
      </c>
      <c r="AL410" s="51"/>
      <c r="AM410" s="52"/>
      <c r="AN410" s="59">
        <v>3.59</v>
      </c>
      <c r="AO410" s="47">
        <v>13.701554987151601</v>
      </c>
      <c r="AP410" s="51"/>
      <c r="AQ410" s="52"/>
    </row>
    <row r="411" spans="33:43">
      <c r="AG411" s="62">
        <v>3.61</v>
      </c>
      <c r="AH411" s="47">
        <v>88.322109831202496</v>
      </c>
      <c r="AI411" s="51"/>
      <c r="AJ411" s="52"/>
      <c r="AK411" s="47">
        <v>66.579354181631004</v>
      </c>
      <c r="AL411" s="51"/>
      <c r="AM411" s="52"/>
      <c r="AN411" s="59">
        <v>3.6</v>
      </c>
      <c r="AO411" s="47">
        <v>13.634122178023301</v>
      </c>
      <c r="AP411" s="51"/>
      <c r="AQ411" s="52"/>
    </row>
    <row r="412" spans="33:43">
      <c r="AG412" s="62">
        <v>3.62</v>
      </c>
      <c r="AH412" s="47">
        <v>88.400413094468902</v>
      </c>
      <c r="AI412" s="51"/>
      <c r="AJ412" s="52"/>
      <c r="AK412" s="47">
        <v>66.745655032207594</v>
      </c>
      <c r="AL412" s="51"/>
      <c r="AM412" s="52"/>
      <c r="AN412" s="59">
        <v>3.61</v>
      </c>
      <c r="AO412" s="47">
        <v>13.567084138437</v>
      </c>
      <c r="AP412" s="51"/>
      <c r="AQ412" s="52"/>
    </row>
    <row r="413" spans="33:43">
      <c r="AG413" s="62">
        <v>3.63</v>
      </c>
      <c r="AH413" s="47">
        <v>88.478269846072592</v>
      </c>
      <c r="AI413" s="51"/>
      <c r="AJ413" s="52"/>
      <c r="AK413" s="47">
        <v>66.911474672341001</v>
      </c>
      <c r="AL413" s="51"/>
      <c r="AM413" s="52"/>
      <c r="AN413" s="59">
        <v>3.62</v>
      </c>
      <c r="AO413" s="47">
        <v>13.500438446322399</v>
      </c>
      <c r="AP413" s="51"/>
      <c r="AQ413" s="52"/>
    </row>
    <row r="414" spans="33:43">
      <c r="AG414" s="62">
        <v>3.64</v>
      </c>
      <c r="AH414" s="47">
        <v>88.555682673670603</v>
      </c>
      <c r="AI414" s="51"/>
      <c r="AJ414" s="52"/>
      <c r="AK414" s="47">
        <v>67.076813248121596</v>
      </c>
      <c r="AL414" s="51"/>
      <c r="AM414" s="52"/>
      <c r="AN414" s="59">
        <v>3.63</v>
      </c>
      <c r="AO414" s="47">
        <v>13.432346991167702</v>
      </c>
      <c r="AP414" s="51"/>
      <c r="AQ414" s="52"/>
    </row>
    <row r="415" spans="33:43">
      <c r="AG415" s="62">
        <v>3.65</v>
      </c>
      <c r="AH415" s="47">
        <v>88.632654144842306</v>
      </c>
      <c r="AI415" s="51"/>
      <c r="AJ415" s="52"/>
      <c r="AK415" s="47">
        <v>67.241670919388497</v>
      </c>
      <c r="AL415" s="51"/>
      <c r="AM415" s="52"/>
      <c r="AN415" s="59">
        <v>3.64</v>
      </c>
      <c r="AO415" s="47">
        <v>13.364076729603699</v>
      </c>
      <c r="AP415" s="51"/>
      <c r="AQ415" s="52"/>
    </row>
    <row r="416" spans="33:43">
      <c r="AG416" s="62">
        <v>3.66</v>
      </c>
      <c r="AH416" s="47">
        <v>88.709186812464196</v>
      </c>
      <c r="AI416" s="51"/>
      <c r="AJ416" s="52"/>
      <c r="AK416" s="47">
        <v>67.406047964375105</v>
      </c>
      <c r="AL416" s="51"/>
      <c r="AM416" s="52"/>
      <c r="AN416" s="59">
        <v>3.65</v>
      </c>
      <c r="AO416" s="47">
        <v>13.296197715421901</v>
      </c>
      <c r="AP416" s="51"/>
      <c r="AQ416" s="52"/>
    </row>
    <row r="417" spans="33:43">
      <c r="AG417" s="62">
        <v>3.67</v>
      </c>
      <c r="AH417" s="47">
        <v>88.785283214720096</v>
      </c>
      <c r="AI417" s="51"/>
      <c r="AJ417" s="52"/>
      <c r="AK417" s="47">
        <v>67.569944525363098</v>
      </c>
      <c r="AL417" s="51"/>
      <c r="AM417" s="52"/>
      <c r="AN417" s="59">
        <v>3.66</v>
      </c>
      <c r="AO417" s="47">
        <v>13.2287076163704</v>
      </c>
      <c r="AP417" s="51"/>
      <c r="AQ417" s="52"/>
    </row>
    <row r="418" spans="33:43">
      <c r="AG418" s="62">
        <v>3.68</v>
      </c>
      <c r="AH418" s="47">
        <v>88.86094587472509</v>
      </c>
      <c r="AI418" s="51"/>
      <c r="AJ418" s="52"/>
      <c r="AK418" s="47">
        <v>67.733360785270705</v>
      </c>
      <c r="AL418" s="51"/>
      <c r="AM418" s="52"/>
      <c r="AN418" s="59">
        <v>3.67</v>
      </c>
      <c r="AO418" s="47">
        <v>13.161604114224101</v>
      </c>
      <c r="AP418" s="51"/>
      <c r="AQ418" s="52"/>
    </row>
    <row r="419" spans="33:43">
      <c r="AG419" s="62">
        <v>3.69</v>
      </c>
      <c r="AH419" s="47">
        <v>88.936177300651195</v>
      </c>
      <c r="AI419" s="51"/>
      <c r="AJ419" s="52"/>
      <c r="AK419" s="47">
        <v>67.896296962691508</v>
      </c>
      <c r="AL419" s="51"/>
      <c r="AM419" s="52"/>
      <c r="AN419" s="59">
        <v>3.68</v>
      </c>
      <c r="AO419" s="47">
        <v>13.096103215039602</v>
      </c>
      <c r="AP419" s="51"/>
      <c r="AQ419" s="52"/>
    </row>
    <row r="420" spans="33:43">
      <c r="AG420" s="62">
        <v>3.7</v>
      </c>
      <c r="AH420" s="47">
        <v>89.010979985851904</v>
      </c>
      <c r="AI420" s="51"/>
      <c r="AJ420" s="52"/>
      <c r="AK420" s="47">
        <v>68.058753289317991</v>
      </c>
      <c r="AL420" s="51"/>
      <c r="AM420" s="52"/>
      <c r="AN420" s="59">
        <v>3.69</v>
      </c>
      <c r="AO420" s="47">
        <v>13.0364010688943</v>
      </c>
      <c r="AP420" s="51"/>
      <c r="AQ420" s="52"/>
    </row>
    <row r="421" spans="33:43">
      <c r="AG421" s="62">
        <v>3.71</v>
      </c>
      <c r="AH421" s="47">
        <v>89.084645746078095</v>
      </c>
      <c r="AI421" s="51"/>
      <c r="AJ421" s="52"/>
      <c r="AK421" s="47">
        <v>68.220730022218007</v>
      </c>
      <c r="AL421" s="51"/>
      <c r="AM421" s="52"/>
      <c r="AN421" s="59">
        <v>3.7</v>
      </c>
      <c r="AO421" s="47">
        <v>12.977060299275301</v>
      </c>
      <c r="AP421" s="51"/>
      <c r="AQ421" s="52"/>
    </row>
    <row r="422" spans="33:43">
      <c r="AG422" s="62">
        <v>3.72</v>
      </c>
      <c r="AH422" s="47">
        <v>89.157033985136806</v>
      </c>
      <c r="AI422" s="51"/>
      <c r="AJ422" s="52"/>
      <c r="AK422" s="47">
        <v>68.382227414480496</v>
      </c>
      <c r="AL422" s="51"/>
      <c r="AM422" s="52"/>
      <c r="AN422" s="59">
        <v>3.71</v>
      </c>
      <c r="AO422" s="47">
        <v>12.918078581287501</v>
      </c>
      <c r="AP422" s="51"/>
      <c r="AQ422" s="52"/>
    </row>
    <row r="423" spans="33:43">
      <c r="AG423" s="62">
        <v>3.73</v>
      </c>
      <c r="AH423" s="47">
        <v>89.228993966223001</v>
      </c>
      <c r="AI423" s="51"/>
      <c r="AJ423" s="52"/>
      <c r="AK423" s="47">
        <v>68.543245735603492</v>
      </c>
      <c r="AL423" s="51"/>
      <c r="AM423" s="52"/>
      <c r="AN423" s="59">
        <v>3.72</v>
      </c>
      <c r="AO423" s="47">
        <v>12.858481426320601</v>
      </c>
      <c r="AP423" s="51"/>
      <c r="AQ423" s="52"/>
    </row>
    <row r="424" spans="33:43">
      <c r="AG424" s="62">
        <v>3.74</v>
      </c>
      <c r="AH424" s="47">
        <v>89.3005285254836</v>
      </c>
      <c r="AI424" s="51"/>
      <c r="AJ424" s="52"/>
      <c r="AK424" s="47">
        <v>68.703785269255008</v>
      </c>
      <c r="AL424" s="51"/>
      <c r="AM424" s="52"/>
      <c r="AN424" s="59">
        <v>3.73</v>
      </c>
      <c r="AO424" s="47">
        <v>12.794349020783699</v>
      </c>
      <c r="AP424" s="51"/>
      <c r="AQ424" s="52"/>
    </row>
    <row r="425" spans="33:43">
      <c r="AG425" s="62">
        <v>3.75</v>
      </c>
      <c r="AH425" s="47">
        <v>89.371640478808402</v>
      </c>
      <c r="AI425" s="51"/>
      <c r="AJ425" s="52"/>
      <c r="AK425" s="47">
        <v>68.863846311360405</v>
      </c>
      <c r="AL425" s="51"/>
      <c r="AM425" s="52"/>
      <c r="AN425" s="59">
        <v>3.74</v>
      </c>
      <c r="AO425" s="47">
        <v>12.730587814403298</v>
      </c>
      <c r="AP425" s="51"/>
      <c r="AQ425" s="52"/>
    </row>
    <row r="426" spans="33:43">
      <c r="AG426" s="62">
        <v>3.76</v>
      </c>
      <c r="AH426" s="47">
        <v>89.442332613912797</v>
      </c>
      <c r="AI426" s="51"/>
      <c r="AJ426" s="52"/>
      <c r="AK426" s="47">
        <v>69.023429169907004</v>
      </c>
      <c r="AL426" s="51"/>
      <c r="AM426" s="52"/>
      <c r="AN426" s="59">
        <v>3.75</v>
      </c>
      <c r="AO426" s="47">
        <v>12.6686732979539</v>
      </c>
      <c r="AP426" s="51"/>
      <c r="AQ426" s="52"/>
    </row>
    <row r="427" spans="33:43">
      <c r="AG427" s="62">
        <v>3.77</v>
      </c>
      <c r="AH427" s="47">
        <v>89.512607679914197</v>
      </c>
      <c r="AI427" s="51"/>
      <c r="AJ427" s="52"/>
      <c r="AK427" s="47">
        <v>69.1825341647491</v>
      </c>
      <c r="AL427" s="51"/>
      <c r="AM427" s="52"/>
      <c r="AN427" s="59">
        <v>3.76</v>
      </c>
      <c r="AO427" s="47">
        <v>12.6072744902644</v>
      </c>
      <c r="AP427" s="51"/>
      <c r="AQ427" s="52"/>
    </row>
    <row r="428" spans="33:43">
      <c r="AG428" s="62">
        <v>3.78</v>
      </c>
      <c r="AH428" s="47">
        <v>89.5824684542456</v>
      </c>
      <c r="AI428" s="51"/>
      <c r="AJ428" s="52"/>
      <c r="AK428" s="47">
        <v>69.34116162741239</v>
      </c>
      <c r="AL428" s="51"/>
      <c r="AM428" s="52"/>
      <c r="AN428" s="59">
        <v>3.77</v>
      </c>
      <c r="AO428" s="47">
        <v>12.550160971053801</v>
      </c>
      <c r="AP428" s="51"/>
      <c r="AQ428" s="52"/>
    </row>
    <row r="429" spans="33:43">
      <c r="AG429" s="62">
        <v>3.79</v>
      </c>
      <c r="AH429" s="47">
        <v>89.651917671573798</v>
      </c>
      <c r="AI429" s="51"/>
      <c r="AJ429" s="52"/>
      <c r="AK429" s="47">
        <v>69.499311900899301</v>
      </c>
      <c r="AL429" s="51"/>
      <c r="AM429" s="52"/>
      <c r="AN429" s="59">
        <v>3.78</v>
      </c>
      <c r="AO429" s="47">
        <v>12.493922013133</v>
      </c>
      <c r="AP429" s="51"/>
      <c r="AQ429" s="52"/>
    </row>
    <row r="430" spans="33:43">
      <c r="AG430" s="62">
        <v>3.8</v>
      </c>
      <c r="AH430" s="47">
        <v>89.720958047532392</v>
      </c>
      <c r="AI430" s="51"/>
      <c r="AJ430" s="52"/>
      <c r="AK430" s="47">
        <v>69.656985388555398</v>
      </c>
      <c r="AL430" s="51"/>
      <c r="AM430" s="52"/>
      <c r="AN430" s="59">
        <v>3.79</v>
      </c>
      <c r="AO430" s="47">
        <v>12.4380258154809</v>
      </c>
      <c r="AP430" s="51"/>
      <c r="AQ430" s="52"/>
    </row>
    <row r="431" spans="33:43">
      <c r="AG431" s="62">
        <v>3.81</v>
      </c>
      <c r="AH431" s="47">
        <v>89.789592278498105</v>
      </c>
      <c r="AI431" s="51"/>
      <c r="AJ431" s="52"/>
      <c r="AK431" s="47">
        <v>69.814182478957704</v>
      </c>
      <c r="AL431" s="51"/>
      <c r="AM431" s="52"/>
      <c r="AN431" s="59">
        <v>3.8</v>
      </c>
      <c r="AO431" s="47">
        <v>12.3824701703091</v>
      </c>
      <c r="AP431" s="51"/>
      <c r="AQ431" s="52"/>
    </row>
    <row r="432" spans="33:43">
      <c r="AG432" s="62">
        <v>3.82</v>
      </c>
      <c r="AH432" s="47">
        <v>89.857823041262193</v>
      </c>
      <c r="AI432" s="51"/>
      <c r="AJ432" s="52"/>
      <c r="AK432" s="47">
        <v>69.970903511608697</v>
      </c>
      <c r="AL432" s="51"/>
      <c r="AM432" s="52"/>
      <c r="AN432" s="59">
        <v>3.81</v>
      </c>
      <c r="AO432" s="47">
        <v>12.327252886021601</v>
      </c>
      <c r="AP432" s="51"/>
      <c r="AQ432" s="52"/>
    </row>
    <row r="433" spans="33:43">
      <c r="AG433" s="62">
        <v>3.83</v>
      </c>
      <c r="AH433" s="47">
        <v>89.925652993926903</v>
      </c>
      <c r="AI433" s="51"/>
      <c r="AJ433" s="52"/>
      <c r="AK433" s="47">
        <v>70.127148878870699</v>
      </c>
      <c r="AL433" s="51"/>
      <c r="AM433" s="52"/>
      <c r="AN433" s="59">
        <v>3.82</v>
      </c>
      <c r="AO433" s="47">
        <v>12.272371785177</v>
      </c>
      <c r="AP433" s="51"/>
      <c r="AQ433" s="52"/>
    </row>
    <row r="434" spans="33:43">
      <c r="AG434" s="62">
        <v>3.84</v>
      </c>
      <c r="AH434" s="47">
        <v>89.993084775701305</v>
      </c>
      <c r="AI434" s="51"/>
      <c r="AJ434" s="52"/>
      <c r="AK434" s="47">
        <v>70.282918984062206</v>
      </c>
      <c r="AL434" s="51"/>
      <c r="AM434" s="52"/>
      <c r="AN434" s="59">
        <v>3.83</v>
      </c>
      <c r="AO434" s="47">
        <v>12.217824704382799</v>
      </c>
      <c r="AP434" s="51"/>
      <c r="AQ434" s="52"/>
    </row>
    <row r="435" spans="33:43">
      <c r="AG435" s="62">
        <v>3.85</v>
      </c>
      <c r="AH435" s="47">
        <v>90.060121006321097</v>
      </c>
      <c r="AI435" s="51"/>
      <c r="AJ435" s="52"/>
      <c r="AK435" s="47">
        <v>70.438214241280093</v>
      </c>
      <c r="AL435" s="51"/>
      <c r="AM435" s="52"/>
      <c r="AN435" s="59">
        <v>3.84</v>
      </c>
      <c r="AO435" s="47">
        <v>12.1636094941887</v>
      </c>
      <c r="AP435" s="51"/>
      <c r="AQ435" s="52"/>
    </row>
    <row r="436" spans="33:43">
      <c r="AG436" s="62">
        <v>3.86</v>
      </c>
      <c r="AH436" s="47">
        <v>90.126764287758903</v>
      </c>
      <c r="AI436" s="51"/>
      <c r="AJ436" s="52"/>
      <c r="AK436" s="47">
        <v>70.594868468183307</v>
      </c>
      <c r="AL436" s="51"/>
      <c r="AM436" s="52"/>
      <c r="AN436" s="59">
        <v>3.85</v>
      </c>
      <c r="AO436" s="47">
        <v>12.1097240189803</v>
      </c>
      <c r="AP436" s="51"/>
      <c r="AQ436" s="52"/>
    </row>
    <row r="437" spans="33:43">
      <c r="AG437" s="62">
        <v>3.87</v>
      </c>
      <c r="AH437" s="47">
        <v>90.193017203279297</v>
      </c>
      <c r="AI437" s="51"/>
      <c r="AJ437" s="52"/>
      <c r="AK437" s="47">
        <v>70.75252967711269</v>
      </c>
      <c r="AL437" s="51"/>
      <c r="AM437" s="52"/>
      <c r="AN437" s="59">
        <v>3.86</v>
      </c>
      <c r="AO437" s="47">
        <v>12.056166157943601</v>
      </c>
      <c r="AP437" s="51"/>
      <c r="AQ437" s="52"/>
    </row>
    <row r="438" spans="33:43">
      <c r="AG438" s="62">
        <v>3.88</v>
      </c>
      <c r="AH438" s="47">
        <v>90.258882314870405</v>
      </c>
      <c r="AI438" s="51"/>
      <c r="AJ438" s="52"/>
      <c r="AK438" s="47">
        <v>70.909700189738004</v>
      </c>
      <c r="AL438" s="51"/>
      <c r="AM438" s="52"/>
      <c r="AN438" s="59">
        <v>3.87</v>
      </c>
      <c r="AO438" s="47">
        <v>12.002933812056201</v>
      </c>
      <c r="AP438" s="51"/>
      <c r="AQ438" s="52"/>
    </row>
    <row r="439" spans="33:43">
      <c r="AG439" s="62">
        <v>3.89</v>
      </c>
      <c r="AH439" s="47">
        <v>90.324362102740693</v>
      </c>
      <c r="AI439" s="51"/>
      <c r="AJ439" s="52"/>
      <c r="AK439" s="47">
        <v>71.066380329810599</v>
      </c>
      <c r="AL439" s="51"/>
      <c r="AM439" s="52"/>
      <c r="AN439" s="59">
        <v>3.88</v>
      </c>
      <c r="AO439" s="47">
        <v>11.950024885046801</v>
      </c>
      <c r="AP439" s="51"/>
      <c r="AQ439" s="52"/>
    </row>
    <row r="440" spans="33:43">
      <c r="AG440" s="62">
        <v>3.9</v>
      </c>
      <c r="AH440" s="47">
        <v>90.389459141045606</v>
      </c>
      <c r="AI440" s="51"/>
      <c r="AJ440" s="52"/>
      <c r="AK440" s="47">
        <v>71.222570506570506</v>
      </c>
      <c r="AL440" s="51"/>
      <c r="AM440" s="52"/>
      <c r="AN440" s="59">
        <v>3.89</v>
      </c>
      <c r="AO440" s="47">
        <v>11.8974372971593</v>
      </c>
      <c r="AP440" s="51"/>
      <c r="AQ440" s="52"/>
    </row>
    <row r="441" spans="33:43">
      <c r="AG441" s="62">
        <v>3.91</v>
      </c>
      <c r="AH441" s="47">
        <v>90.454175938215798</v>
      </c>
      <c r="AI441" s="51"/>
      <c r="AJ441" s="52"/>
      <c r="AK441" s="47">
        <v>71.378271016467295</v>
      </c>
      <c r="AL441" s="51"/>
      <c r="AM441" s="52"/>
      <c r="AN441" s="59">
        <v>3.9</v>
      </c>
      <c r="AO441" s="47">
        <v>11.8451689798286</v>
      </c>
      <c r="AP441" s="51"/>
      <c r="AQ441" s="52"/>
    </row>
    <row r="442" spans="33:43">
      <c r="AG442" s="62">
        <v>3.92</v>
      </c>
      <c r="AH442" s="47">
        <v>90.518514983831594</v>
      </c>
      <c r="AI442" s="51"/>
      <c r="AJ442" s="52"/>
      <c r="AK442" s="47">
        <v>71.5334822154758</v>
      </c>
      <c r="AL442" s="51"/>
      <c r="AM442" s="52"/>
      <c r="AN442" s="59">
        <v>3.91</v>
      </c>
      <c r="AO442" s="47">
        <v>11.793217879951499</v>
      </c>
      <c r="AP442" s="51"/>
      <c r="AQ442" s="52"/>
    </row>
    <row r="443" spans="33:43">
      <c r="AG443" s="62">
        <v>3.93</v>
      </c>
      <c r="AH443" s="47">
        <v>90.582478750232298</v>
      </c>
      <c r="AI443" s="51"/>
      <c r="AJ443" s="52"/>
      <c r="AK443" s="47">
        <v>71.688204475054789</v>
      </c>
      <c r="AL443" s="51"/>
      <c r="AM443" s="52"/>
      <c r="AN443" s="59">
        <v>3.92</v>
      </c>
      <c r="AO443" s="47">
        <v>11.7415819576832</v>
      </c>
      <c r="AP443" s="51"/>
      <c r="AQ443" s="52"/>
    </row>
    <row r="444" spans="33:43">
      <c r="AG444" s="62">
        <v>3.94</v>
      </c>
      <c r="AH444" s="47">
        <v>90.646069690506806</v>
      </c>
      <c r="AI444" s="51"/>
      <c r="AJ444" s="52"/>
      <c r="AK444" s="47">
        <v>71.842438178070395</v>
      </c>
      <c r="AL444" s="51"/>
      <c r="AM444" s="52"/>
      <c r="AN444" s="59">
        <v>3.93</v>
      </c>
      <c r="AO444" s="47">
        <v>11.6902591863387</v>
      </c>
      <c r="AP444" s="51"/>
      <c r="AQ444" s="52"/>
    </row>
    <row r="445" spans="33:43">
      <c r="AG445" s="62">
        <v>3.95</v>
      </c>
      <c r="AH445" s="47">
        <v>90.709290241470299</v>
      </c>
      <c r="AI445" s="51"/>
      <c r="AJ445" s="52"/>
      <c r="AK445" s="47">
        <v>71.996183718623001</v>
      </c>
      <c r="AL445" s="51"/>
      <c r="AM445" s="52"/>
      <c r="AN445" s="59">
        <v>3.94</v>
      </c>
      <c r="AO445" s="47">
        <v>11.6392475522927</v>
      </c>
      <c r="AP445" s="51"/>
      <c r="AQ445" s="52"/>
    </row>
    <row r="446" spans="33:43">
      <c r="AG446" s="62">
        <v>3.96</v>
      </c>
      <c r="AH446" s="47">
        <v>90.772142822256001</v>
      </c>
      <c r="AI446" s="51"/>
      <c r="AJ446" s="52"/>
      <c r="AK446" s="47">
        <v>72.149441501874094</v>
      </c>
      <c r="AL446" s="51"/>
      <c r="AM446" s="52"/>
      <c r="AN446" s="59">
        <v>3.95</v>
      </c>
      <c r="AO446" s="47">
        <v>11.5885450548808</v>
      </c>
      <c r="AP446" s="51"/>
      <c r="AQ446" s="52"/>
    </row>
    <row r="447" spans="33:43">
      <c r="AG447" s="62">
        <v>3.97</v>
      </c>
      <c r="AH447" s="47">
        <v>90.834629836459499</v>
      </c>
      <c r="AI447" s="51"/>
      <c r="AJ447" s="52"/>
      <c r="AK447" s="47">
        <v>72.302211943873701</v>
      </c>
      <c r="AL447" s="51"/>
      <c r="AM447" s="52"/>
      <c r="AN447" s="59">
        <v>3.96</v>
      </c>
      <c r="AO447" s="47">
        <v>11.538866078852001</v>
      </c>
      <c r="AP447" s="51"/>
      <c r="AQ447" s="52"/>
    </row>
    <row r="448" spans="33:43">
      <c r="AG448" s="62">
        <v>3.98</v>
      </c>
      <c r="AH448" s="47">
        <v>90.896753669945994</v>
      </c>
      <c r="AI448" s="51"/>
      <c r="AJ448" s="52"/>
      <c r="AK448" s="47">
        <v>72.4544954715534</v>
      </c>
      <c r="AL448" s="51"/>
      <c r="AM448" s="52"/>
      <c r="AN448" s="59">
        <v>3.97</v>
      </c>
      <c r="AO448" s="47">
        <v>11.4972603311484</v>
      </c>
      <c r="AP448" s="51"/>
      <c r="AQ448" s="52"/>
    </row>
    <row r="449" spans="33:43">
      <c r="AG449" s="62">
        <v>3.99</v>
      </c>
      <c r="AH449" s="47">
        <v>90.958516691800597</v>
      </c>
      <c r="AI449" s="51"/>
      <c r="AJ449" s="52"/>
      <c r="AK449" s="47">
        <v>72.606292545352304</v>
      </c>
      <c r="AL449" s="51"/>
      <c r="AM449" s="52"/>
      <c r="AN449" s="59">
        <v>3.98</v>
      </c>
      <c r="AO449" s="47">
        <v>11.455924400701401</v>
      </c>
      <c r="AP449" s="51"/>
      <c r="AQ449" s="52"/>
    </row>
    <row r="450" spans="33:43">
      <c r="AG450" s="62">
        <v>4</v>
      </c>
      <c r="AH450" s="47">
        <v>91.0199212539153</v>
      </c>
      <c r="AI450" s="51"/>
      <c r="AJ450" s="52"/>
      <c r="AK450" s="47">
        <v>72.757603598397196</v>
      </c>
      <c r="AL450" s="51"/>
      <c r="AM450" s="52"/>
      <c r="AN450" s="59">
        <v>3.99</v>
      </c>
      <c r="AO450" s="47">
        <v>11.414856358373299</v>
      </c>
      <c r="AP450" s="51"/>
      <c r="AQ450" s="52"/>
    </row>
    <row r="451" spans="33:43">
      <c r="AG451" s="62">
        <v>4.01</v>
      </c>
      <c r="AH451" s="47">
        <v>91.080969646093706</v>
      </c>
      <c r="AI451" s="51"/>
      <c r="AJ451" s="52"/>
      <c r="AK451" s="47">
        <v>72.908429089887093</v>
      </c>
      <c r="AL451" s="51"/>
      <c r="AM451" s="52"/>
      <c r="AN451" s="59">
        <v>4</v>
      </c>
      <c r="AO451" s="47">
        <v>11.374054265364601</v>
      </c>
      <c r="AP451" s="51"/>
      <c r="AQ451" s="52"/>
    </row>
    <row r="452" spans="33:43">
      <c r="AG452" s="62">
        <v>4.0199999999999996</v>
      </c>
      <c r="AH452" s="47">
        <v>91.141664209013896</v>
      </c>
      <c r="AI452" s="51"/>
      <c r="AJ452" s="52"/>
      <c r="AK452" s="47">
        <v>73.058769489106297</v>
      </c>
      <c r="AL452" s="51"/>
      <c r="AM452" s="52"/>
      <c r="AN452" s="59">
        <v>4.01</v>
      </c>
      <c r="AO452" s="47">
        <v>11.3335162064896</v>
      </c>
      <c r="AP452" s="51"/>
      <c r="AQ452" s="52"/>
    </row>
    <row r="453" spans="33:43">
      <c r="AG453" s="62">
        <v>4.03</v>
      </c>
      <c r="AH453" s="47">
        <v>91.202007248423499</v>
      </c>
      <c r="AI453" s="51"/>
      <c r="AJ453" s="52"/>
      <c r="AK453" s="47">
        <v>73.208625305719295</v>
      </c>
      <c r="AL453" s="51"/>
      <c r="AM453" s="52"/>
      <c r="AN453" s="59">
        <v>4.0199999999999996</v>
      </c>
      <c r="AO453" s="47">
        <v>11.293240280924801</v>
      </c>
      <c r="AP453" s="51"/>
      <c r="AQ453" s="52"/>
    </row>
    <row r="454" spans="33:43">
      <c r="AG454" s="62">
        <v>4.04</v>
      </c>
      <c r="AH454" s="47">
        <v>91.262001046791298</v>
      </c>
      <c r="AI454" s="51"/>
      <c r="AJ454" s="52"/>
      <c r="AK454" s="47">
        <v>73.35799703303671</v>
      </c>
      <c r="AL454" s="51"/>
      <c r="AM454" s="52"/>
      <c r="AN454" s="59">
        <v>4.03</v>
      </c>
      <c r="AO454" s="47">
        <v>11.253224601642401</v>
      </c>
      <c r="AP454" s="51"/>
      <c r="AQ454" s="52"/>
    </row>
    <row r="455" spans="33:43">
      <c r="AG455" s="62">
        <v>4.05</v>
      </c>
      <c r="AH455" s="47">
        <v>91.321647870720497</v>
      </c>
      <c r="AI455" s="51"/>
      <c r="AJ455" s="52"/>
      <c r="AK455" s="47">
        <v>73.506885153544701</v>
      </c>
      <c r="AL455" s="51"/>
      <c r="AM455" s="52"/>
      <c r="AN455" s="59">
        <v>4.04</v>
      </c>
      <c r="AO455" s="47">
        <v>11.213467295290901</v>
      </c>
      <c r="AP455" s="51"/>
      <c r="AQ455" s="52"/>
    </row>
    <row r="456" spans="33:43">
      <c r="AG456" s="62">
        <v>4.0599999999999996</v>
      </c>
      <c r="AH456" s="47">
        <v>91.380949970893496</v>
      </c>
      <c r="AI456" s="51"/>
      <c r="AJ456" s="52"/>
      <c r="AK456" s="47">
        <v>73.655290177885107</v>
      </c>
      <c r="AL456" s="51"/>
      <c r="AM456" s="52"/>
      <c r="AN456" s="59">
        <v>4.05</v>
      </c>
      <c r="AO456" s="47">
        <v>11.173966502075899</v>
      </c>
      <c r="AP456" s="51"/>
      <c r="AQ456" s="52"/>
    </row>
    <row r="457" spans="33:43">
      <c r="AG457" s="62">
        <v>4.07</v>
      </c>
      <c r="AH457" s="47">
        <v>91.439909582403601</v>
      </c>
      <c r="AI457" s="51"/>
      <c r="AJ457" s="52"/>
      <c r="AK457" s="47">
        <v>73.803212626125799</v>
      </c>
      <c r="AL457" s="51"/>
      <c r="AM457" s="52"/>
      <c r="AN457" s="59">
        <v>4.0599999999999996</v>
      </c>
      <c r="AO457" s="47">
        <v>11.1347203756404</v>
      </c>
      <c r="AP457" s="51"/>
      <c r="AQ457" s="52"/>
    </row>
    <row r="458" spans="33:43">
      <c r="AG458" s="62">
        <v>4.08</v>
      </c>
      <c r="AH458" s="47">
        <v>91.498528923416302</v>
      </c>
      <c r="AI458" s="51"/>
      <c r="AJ458" s="52"/>
      <c r="AK458" s="47">
        <v>73.950653027592608</v>
      </c>
      <c r="AL458" s="51"/>
      <c r="AM458" s="52"/>
      <c r="AN458" s="59">
        <v>4.07</v>
      </c>
      <c r="AO458" s="47">
        <v>11.095727088245901</v>
      </c>
      <c r="AP458" s="51"/>
      <c r="AQ458" s="52"/>
    </row>
    <row r="459" spans="33:43">
      <c r="AG459" s="62">
        <v>4.09</v>
      </c>
      <c r="AH459" s="47">
        <v>91.556810197143506</v>
      </c>
      <c r="AI459" s="51"/>
      <c r="AJ459" s="52"/>
      <c r="AK459" s="47">
        <v>74.097611920701397</v>
      </c>
      <c r="AL459" s="51"/>
      <c r="AM459" s="52"/>
      <c r="AN459" s="59">
        <v>4.08</v>
      </c>
      <c r="AO459" s="47">
        <v>11.0569848210303</v>
      </c>
      <c r="AP459" s="51"/>
      <c r="AQ459" s="52"/>
    </row>
    <row r="460" spans="33:43">
      <c r="AG460" s="62">
        <v>4.0999999999999996</v>
      </c>
      <c r="AH460" s="47">
        <v>91.614755591922005</v>
      </c>
      <c r="AI460" s="51"/>
      <c r="AJ460" s="52"/>
      <c r="AK460" s="47">
        <v>74.244089852789301</v>
      </c>
      <c r="AL460" s="51"/>
      <c r="AM460" s="52"/>
      <c r="AN460" s="59">
        <v>4.09</v>
      </c>
      <c r="AO460" s="47">
        <v>11.018491773720001</v>
      </c>
      <c r="AP460" s="51"/>
      <c r="AQ460" s="52"/>
    </row>
    <row r="461" spans="33:43">
      <c r="AG461" s="62">
        <v>4.1100000000000003</v>
      </c>
      <c r="AH461" s="47">
        <v>91.6723672800549</v>
      </c>
      <c r="AI461" s="51"/>
      <c r="AJ461" s="52"/>
      <c r="AK461" s="47">
        <v>74.390087379947005</v>
      </c>
      <c r="AL461" s="51"/>
      <c r="AM461" s="52"/>
      <c r="AN461" s="59">
        <v>4.0999999999999996</v>
      </c>
      <c r="AO461" s="47">
        <v>10.9802461550515</v>
      </c>
      <c r="AP461" s="51"/>
      <c r="AQ461" s="52"/>
    </row>
    <row r="462" spans="33:43">
      <c r="AG462" s="62">
        <v>4.12</v>
      </c>
      <c r="AH462" s="47">
        <v>91.729647418653798</v>
      </c>
      <c r="AI462" s="51"/>
      <c r="AJ462" s="52"/>
      <c r="AK462" s="47">
        <v>74.535605066850394</v>
      </c>
      <c r="AL462" s="51"/>
      <c r="AM462" s="52"/>
      <c r="AN462" s="59">
        <v>4.1100000000000003</v>
      </c>
      <c r="AO462" s="47">
        <v>10.942246181516101</v>
      </c>
      <c r="AP462" s="51"/>
      <c r="AQ462" s="52"/>
    </row>
    <row r="463" spans="33:43">
      <c r="AG463" s="62">
        <v>4.13</v>
      </c>
      <c r="AH463" s="47">
        <v>91.786598123726506</v>
      </c>
      <c r="AI463" s="51"/>
      <c r="AJ463" s="52"/>
      <c r="AK463" s="47">
        <v>74.680643563160999</v>
      </c>
      <c r="AL463" s="51"/>
      <c r="AM463" s="52"/>
      <c r="AN463" s="59">
        <v>4.12</v>
      </c>
      <c r="AO463" s="47">
        <v>10.8934017851129</v>
      </c>
      <c r="AP463" s="51"/>
      <c r="AQ463" s="52"/>
    </row>
    <row r="464" spans="33:43">
      <c r="AG464" s="62">
        <v>4.1399999999999997</v>
      </c>
      <c r="AH464" s="47">
        <v>91.843221523453494</v>
      </c>
      <c r="AI464" s="51"/>
      <c r="AJ464" s="52"/>
      <c r="AK464" s="47">
        <v>74.825203398184399</v>
      </c>
      <c r="AL464" s="51"/>
      <c r="AM464" s="52"/>
      <c r="AN464" s="59">
        <v>4.13</v>
      </c>
      <c r="AO464" s="47">
        <v>10.844791833425599</v>
      </c>
      <c r="AP464" s="51"/>
      <c r="AQ464" s="52"/>
    </row>
    <row r="465" spans="33:43">
      <c r="AG465" s="62">
        <v>4.1500000000000004</v>
      </c>
      <c r="AH465" s="47">
        <v>91.89951973833071</v>
      </c>
      <c r="AI465" s="51"/>
      <c r="AJ465" s="52"/>
      <c r="AK465" s="47">
        <v>74.969285164047903</v>
      </c>
      <c r="AL465" s="51"/>
      <c r="AM465" s="52"/>
      <c r="AN465" s="59">
        <v>4.1399999999999997</v>
      </c>
      <c r="AO465" s="47">
        <v>10.7964656003585</v>
      </c>
      <c r="AP465" s="51"/>
      <c r="AQ465" s="52"/>
    </row>
    <row r="466" spans="33:43">
      <c r="AG466" s="62">
        <v>4.16</v>
      </c>
      <c r="AH466" s="47">
        <v>91.955494862017588</v>
      </c>
      <c r="AI466" s="51"/>
      <c r="AJ466" s="52"/>
      <c r="AK466" s="47">
        <v>75.112889473331705</v>
      </c>
      <c r="AL466" s="51"/>
      <c r="AM466" s="52"/>
      <c r="AN466" s="59">
        <v>4.1500000000000004</v>
      </c>
      <c r="AO466" s="47">
        <v>10.7484213460503</v>
      </c>
      <c r="AP466" s="51"/>
      <c r="AQ466" s="52"/>
    </row>
    <row r="467" spans="33:43">
      <c r="AG467" s="62">
        <v>4.17</v>
      </c>
      <c r="AH467" s="47">
        <v>92.011148973901697</v>
      </c>
      <c r="AI467" s="51"/>
      <c r="AJ467" s="52"/>
      <c r="AK467" s="47">
        <v>75.256016971974205</v>
      </c>
      <c r="AL467" s="51"/>
      <c r="AM467" s="52"/>
      <c r="AN467" s="59">
        <v>4.16</v>
      </c>
      <c r="AO467" s="47">
        <v>10.70065734131</v>
      </c>
      <c r="AP467" s="51"/>
      <c r="AQ467" s="52"/>
    </row>
    <row r="468" spans="33:43">
      <c r="AG468" s="62">
        <v>4.18</v>
      </c>
      <c r="AH468" s="47">
        <v>92.066484138254395</v>
      </c>
      <c r="AI468" s="51"/>
      <c r="AJ468" s="52"/>
      <c r="AK468" s="47">
        <v>75.398668246650601</v>
      </c>
      <c r="AL468" s="51"/>
      <c r="AM468" s="52"/>
      <c r="AN468" s="59">
        <v>4.17</v>
      </c>
      <c r="AO468" s="47">
        <v>10.653171870289201</v>
      </c>
      <c r="AP468" s="51"/>
      <c r="AQ468" s="52"/>
    </row>
    <row r="469" spans="33:43">
      <c r="AG469" s="62">
        <v>4.1900000000000004</v>
      </c>
      <c r="AH469" s="47">
        <v>92.121502405492095</v>
      </c>
      <c r="AI469" s="51"/>
      <c r="AJ469" s="52"/>
      <c r="AK469" s="47">
        <v>75.540843924693107</v>
      </c>
      <c r="AL469" s="51"/>
      <c r="AM469" s="52"/>
      <c r="AN469" s="59">
        <v>4.18</v>
      </c>
      <c r="AO469" s="47">
        <v>10.6059632292665</v>
      </c>
      <c r="AP469" s="51"/>
      <c r="AQ469" s="52"/>
    </row>
    <row r="470" spans="33:43">
      <c r="AG470" s="62">
        <v>4.2</v>
      </c>
      <c r="AH470" s="47">
        <v>92.176205810542001</v>
      </c>
      <c r="AI470" s="51"/>
      <c r="AJ470" s="52"/>
      <c r="AK470" s="47">
        <v>75.682544641171603</v>
      </c>
      <c r="AL470" s="51"/>
      <c r="AM470" s="52"/>
      <c r="AN470" s="59">
        <v>4.1900000000000004</v>
      </c>
      <c r="AO470" s="47">
        <v>10.5590297172318</v>
      </c>
      <c r="AP470" s="51"/>
      <c r="AQ470" s="52"/>
    </row>
    <row r="471" spans="33:43">
      <c r="AG471" s="62">
        <v>4.21</v>
      </c>
      <c r="AH471" s="47">
        <v>92.230596374181388</v>
      </c>
      <c r="AI471" s="51"/>
      <c r="AJ471" s="52"/>
      <c r="AK471" s="47">
        <v>75.823771038738997</v>
      </c>
      <c r="AL471" s="51"/>
      <c r="AM471" s="52"/>
      <c r="AN471" s="59">
        <v>4.2</v>
      </c>
      <c r="AO471" s="47">
        <v>10.512369649480199</v>
      </c>
      <c r="AP471" s="51"/>
      <c r="AQ471" s="52"/>
    </row>
    <row r="472" spans="33:43">
      <c r="AG472" s="62">
        <v>4.22</v>
      </c>
      <c r="AH472" s="47">
        <v>92.2846761034248</v>
      </c>
      <c r="AI472" s="51"/>
      <c r="AJ472" s="52"/>
      <c r="AK472" s="47">
        <v>75.964523767477502</v>
      </c>
      <c r="AL472" s="51"/>
      <c r="AM472" s="52"/>
      <c r="AN472" s="59">
        <v>4.21</v>
      </c>
      <c r="AO472" s="47">
        <v>10.465981370344899</v>
      </c>
      <c r="AP472" s="51"/>
      <c r="AQ472" s="52"/>
    </row>
    <row r="473" spans="33:43">
      <c r="AG473" s="62">
        <v>4.2300000000000004</v>
      </c>
      <c r="AH473" s="47">
        <v>92.338446990700191</v>
      </c>
      <c r="AI473" s="51"/>
      <c r="AJ473" s="52"/>
      <c r="AK473" s="47">
        <v>76.104803484743798</v>
      </c>
      <c r="AL473" s="51"/>
      <c r="AM473" s="52"/>
      <c r="AN473" s="59">
        <v>4.22</v>
      </c>
      <c r="AO473" s="47">
        <v>10.419863198247201</v>
      </c>
      <c r="AP473" s="51"/>
      <c r="AQ473" s="52"/>
    </row>
    <row r="474" spans="33:43">
      <c r="AG474" s="62">
        <v>4.24</v>
      </c>
      <c r="AH474" s="47">
        <v>92.391911014625308</v>
      </c>
      <c r="AI474" s="51"/>
      <c r="AJ474" s="52"/>
      <c r="AK474" s="47">
        <v>76.24461085501531</v>
      </c>
      <c r="AL474" s="51"/>
      <c r="AM474" s="52"/>
      <c r="AN474" s="59">
        <v>4.2300000000000004</v>
      </c>
      <c r="AO474" s="47">
        <v>10.3740134783536</v>
      </c>
      <c r="AP474" s="51"/>
      <c r="AQ474" s="52"/>
    </row>
    <row r="475" spans="33:43">
      <c r="AG475" s="62">
        <v>4.25</v>
      </c>
      <c r="AH475" s="47">
        <v>92.445070132898095</v>
      </c>
      <c r="AI475" s="51"/>
      <c r="AJ475" s="52"/>
      <c r="AK475" s="47">
        <v>76.38394654973591</v>
      </c>
      <c r="AL475" s="51"/>
      <c r="AM475" s="52"/>
      <c r="AN475" s="59">
        <v>4.24</v>
      </c>
      <c r="AO475" s="47">
        <v>10.3332052765151</v>
      </c>
      <c r="AP475" s="51"/>
      <c r="AQ475" s="52"/>
    </row>
    <row r="476" spans="33:43">
      <c r="AG476" s="62">
        <v>4.26</v>
      </c>
      <c r="AH476" s="47">
        <v>92.497926290174107</v>
      </c>
      <c r="AI476" s="51"/>
      <c r="AJ476" s="52"/>
      <c r="AK476" s="47">
        <v>76.522811247161499</v>
      </c>
      <c r="AL476" s="51"/>
      <c r="AM476" s="52"/>
      <c r="AN476" s="59">
        <v>4.25</v>
      </c>
      <c r="AO476" s="47">
        <v>10.296624478511001</v>
      </c>
      <c r="AP476" s="51"/>
      <c r="AQ476" s="52"/>
    </row>
    <row r="477" spans="33:43">
      <c r="AG477" s="62">
        <v>4.2699999999999996</v>
      </c>
      <c r="AH477" s="47">
        <v>92.550481429750803</v>
      </c>
      <c r="AI477" s="51"/>
      <c r="AJ477" s="52"/>
      <c r="AK477" s="47">
        <v>76.66120574942839</v>
      </c>
      <c r="AL477" s="51"/>
      <c r="AM477" s="52"/>
      <c r="AN477" s="59">
        <v>4.26</v>
      </c>
      <c r="AO477" s="47">
        <v>10.2602724442576</v>
      </c>
      <c r="AP477" s="51"/>
      <c r="AQ477" s="52"/>
    </row>
    <row r="478" spans="33:43">
      <c r="AG478" s="62">
        <v>4.28</v>
      </c>
      <c r="AH478" s="47">
        <v>92.602737473338706</v>
      </c>
      <c r="AI478" s="51"/>
      <c r="AJ478" s="52"/>
      <c r="AK478" s="47">
        <v>76.799130670246498</v>
      </c>
      <c r="AL478" s="51"/>
      <c r="AM478" s="52"/>
      <c r="AN478" s="59">
        <v>4.2699999999999996</v>
      </c>
      <c r="AO478" s="47">
        <v>10.224147597937799</v>
      </c>
      <c r="AP478" s="51"/>
      <c r="AQ478" s="52"/>
    </row>
    <row r="479" spans="33:43">
      <c r="AG479" s="62">
        <v>4.29</v>
      </c>
      <c r="AH479" s="47">
        <v>92.654696328711097</v>
      </c>
      <c r="AI479" s="51"/>
      <c r="AJ479" s="52"/>
      <c r="AK479" s="47">
        <v>76.936586709295497</v>
      </c>
      <c r="AL479" s="51"/>
      <c r="AM479" s="52"/>
      <c r="AN479" s="59">
        <v>4.28</v>
      </c>
      <c r="AO479" s="47">
        <v>10.188248317845899</v>
      </c>
      <c r="AP479" s="51"/>
      <c r="AQ479" s="52"/>
    </row>
    <row r="480" spans="33:43">
      <c r="AG480" s="62">
        <v>4.3</v>
      </c>
      <c r="AH480" s="47">
        <v>92.706359890666803</v>
      </c>
      <c r="AI480" s="51"/>
      <c r="AJ480" s="52"/>
      <c r="AK480" s="47">
        <v>77.073574627731404</v>
      </c>
      <c r="AL480" s="51"/>
      <c r="AM480" s="52"/>
      <c r="AN480" s="59">
        <v>4.29</v>
      </c>
      <c r="AO480" s="47">
        <v>10.152573019747701</v>
      </c>
      <c r="AP480" s="51"/>
      <c r="AQ480" s="52"/>
    </row>
    <row r="481" spans="33:43">
      <c r="AG481" s="62">
        <v>4.3099999999999996</v>
      </c>
      <c r="AH481" s="47">
        <v>92.757730049544492</v>
      </c>
      <c r="AI481" s="51"/>
      <c r="AJ481" s="52"/>
      <c r="AK481" s="47">
        <v>77.210095114729</v>
      </c>
      <c r="AL481" s="51"/>
      <c r="AM481" s="52"/>
      <c r="AN481" s="59">
        <v>4.3</v>
      </c>
      <c r="AO481" s="47">
        <v>10.117120135512101</v>
      </c>
      <c r="AP481" s="51"/>
      <c r="AQ481" s="52"/>
    </row>
    <row r="482" spans="33:43">
      <c r="AG482" s="62">
        <v>4.32</v>
      </c>
      <c r="AH482" s="47">
        <v>92.808808667653793</v>
      </c>
      <c r="AI482" s="51"/>
      <c r="AJ482" s="52"/>
      <c r="AK482" s="47">
        <v>77.34614888933919</v>
      </c>
      <c r="AL482" s="51"/>
      <c r="AM482" s="52"/>
      <c r="AN482" s="59">
        <v>4.3099999999999996</v>
      </c>
      <c r="AO482" s="47">
        <v>10.0818881080721</v>
      </c>
      <c r="AP482" s="51"/>
      <c r="AQ482" s="52"/>
    </row>
    <row r="483" spans="33:43">
      <c r="AG483" s="62">
        <v>4.33</v>
      </c>
      <c r="AH483" s="47">
        <v>92.859597599298411</v>
      </c>
      <c r="AI483" s="51"/>
      <c r="AJ483" s="52"/>
      <c r="AK483" s="47">
        <v>77.481736683236804</v>
      </c>
      <c r="AL483" s="51"/>
      <c r="AM483" s="52"/>
      <c r="AN483" s="59">
        <v>4.32</v>
      </c>
      <c r="AO483" s="47">
        <v>10.0468753913306</v>
      </c>
      <c r="AP483" s="51"/>
      <c r="AQ483" s="52"/>
    </row>
    <row r="484" spans="33:43">
      <c r="AG484" s="62">
        <v>4.34</v>
      </c>
      <c r="AH484" s="47">
        <v>92.910098685247206</v>
      </c>
      <c r="AI484" s="51"/>
      <c r="AJ484" s="52"/>
      <c r="AK484" s="47">
        <v>77.616859234374004</v>
      </c>
      <c r="AL484" s="51"/>
      <c r="AM484" s="52"/>
      <c r="AN484" s="59">
        <v>4.33</v>
      </c>
      <c r="AO484" s="47">
        <v>10.012080450068</v>
      </c>
      <c r="AP484" s="51"/>
      <c r="AQ484" s="52"/>
    </row>
    <row r="485" spans="33:43">
      <c r="AG485" s="62">
        <v>4.3499999999999996</v>
      </c>
      <c r="AH485" s="47">
        <v>92.960313752784501</v>
      </c>
      <c r="AI485" s="51"/>
      <c r="AJ485" s="52"/>
      <c r="AK485" s="47">
        <v>77.748562581127004</v>
      </c>
      <c r="AL485" s="51"/>
      <c r="AM485" s="52"/>
      <c r="AN485" s="59">
        <v>4.34</v>
      </c>
      <c r="AO485" s="47">
        <v>9.9775017598476907</v>
      </c>
      <c r="AP485" s="51"/>
      <c r="AQ485" s="52"/>
    </row>
    <row r="486" spans="33:43">
      <c r="AG486" s="62">
        <v>4.3600000000000003</v>
      </c>
      <c r="AH486" s="47">
        <v>93.010244620065492</v>
      </c>
      <c r="AI486" s="51"/>
      <c r="AJ486" s="52"/>
      <c r="AK486" s="47">
        <v>77.879492394437506</v>
      </c>
      <c r="AL486" s="51"/>
      <c r="AM486" s="52"/>
      <c r="AN486" s="59">
        <v>4.3499999999999996</v>
      </c>
      <c r="AO486" s="47">
        <v>9.9431378069234402</v>
      </c>
      <c r="AP486" s="51"/>
      <c r="AQ486" s="52"/>
    </row>
    <row r="487" spans="33:43">
      <c r="AG487" s="62">
        <v>4.37</v>
      </c>
      <c r="AH487" s="47">
        <v>93.059893098187402</v>
      </c>
      <c r="AI487" s="51"/>
      <c r="AJ487" s="52"/>
      <c r="AK487" s="47">
        <v>78.009983291310604</v>
      </c>
      <c r="AL487" s="51"/>
      <c r="AM487" s="52"/>
      <c r="AN487" s="59">
        <v>4.3600000000000003</v>
      </c>
      <c r="AO487" s="47">
        <v>9.9089870881454001</v>
      </c>
      <c r="AP487" s="51"/>
      <c r="AQ487" s="52"/>
    </row>
    <row r="488" spans="33:43">
      <c r="AG488" s="62">
        <v>4.38</v>
      </c>
      <c r="AH488" s="47">
        <v>93.109260952871892</v>
      </c>
      <c r="AI488" s="51"/>
      <c r="AJ488" s="52"/>
      <c r="AK488" s="47">
        <v>78.1400361313312</v>
      </c>
      <c r="AL488" s="51"/>
      <c r="AM488" s="52"/>
      <c r="AN488" s="59">
        <v>4.37</v>
      </c>
      <c r="AO488" s="47">
        <v>9.8750481108668193</v>
      </c>
      <c r="AP488" s="51"/>
      <c r="AQ488" s="52"/>
    </row>
    <row r="489" spans="33:43">
      <c r="AG489" s="62">
        <v>4.3899999999999997</v>
      </c>
      <c r="AH489" s="47">
        <v>93.158349973282</v>
      </c>
      <c r="AI489" s="51"/>
      <c r="AJ489" s="52"/>
      <c r="AK489" s="47">
        <v>78.269651753267098</v>
      </c>
      <c r="AL489" s="51"/>
      <c r="AM489" s="52"/>
      <c r="AN489" s="59">
        <v>4.38</v>
      </c>
      <c r="AO489" s="47">
        <v>9.8413193991612093</v>
      </c>
      <c r="AP489" s="51"/>
      <c r="AQ489" s="52"/>
    </row>
    <row r="490" spans="33:43">
      <c r="AG490" s="62">
        <v>4.4000000000000004</v>
      </c>
      <c r="AH490" s="47">
        <v>93.20716192235659</v>
      </c>
      <c r="AI490" s="51"/>
      <c r="AJ490" s="52"/>
      <c r="AK490" s="47">
        <v>78.398831002761199</v>
      </c>
      <c r="AL490" s="51"/>
      <c r="AM490" s="52"/>
      <c r="AN490" s="59">
        <v>4.3899999999999997</v>
      </c>
      <c r="AO490" s="47">
        <v>9.807799478687711</v>
      </c>
      <c r="AP490" s="51"/>
      <c r="AQ490" s="52"/>
    </row>
    <row r="491" spans="33:43">
      <c r="AG491" s="62">
        <v>4.41</v>
      </c>
      <c r="AH491" s="47">
        <v>93.255698550050397</v>
      </c>
      <c r="AI491" s="51"/>
      <c r="AJ491" s="52"/>
      <c r="AK491" s="47">
        <v>78.527574833328501</v>
      </c>
      <c r="AL491" s="51"/>
      <c r="AM491" s="52"/>
      <c r="AN491" s="59">
        <v>4.4000000000000004</v>
      </c>
      <c r="AO491" s="47">
        <v>9.7744868874648301</v>
      </c>
      <c r="AP491" s="51"/>
      <c r="AQ491" s="52"/>
    </row>
    <row r="492" spans="33:43">
      <c r="AG492" s="62">
        <v>4.42</v>
      </c>
      <c r="AH492" s="47">
        <v>93.303961601743708</v>
      </c>
      <c r="AI492" s="51"/>
      <c r="AJ492" s="52"/>
      <c r="AK492" s="47">
        <v>78.6558840390326</v>
      </c>
      <c r="AL492" s="51"/>
      <c r="AM492" s="52"/>
      <c r="AN492" s="59">
        <v>4.41</v>
      </c>
      <c r="AO492" s="47">
        <v>9.7413801915946294</v>
      </c>
      <c r="AP492" s="51"/>
      <c r="AQ492" s="52"/>
    </row>
    <row r="493" spans="33:43">
      <c r="AG493" s="62">
        <v>4.43</v>
      </c>
      <c r="AH493" s="47">
        <v>93.351952816195507</v>
      </c>
      <c r="AI493" s="51"/>
      <c r="AJ493" s="52"/>
      <c r="AK493" s="47">
        <v>78.783759480944909</v>
      </c>
      <c r="AL493" s="51"/>
      <c r="AM493" s="52"/>
      <c r="AN493" s="59">
        <v>4.42</v>
      </c>
      <c r="AO493" s="47">
        <v>9.7084779728656798</v>
      </c>
      <c r="AP493" s="51"/>
      <c r="AQ493" s="52"/>
    </row>
    <row r="494" spans="33:43">
      <c r="AG494" s="62">
        <v>4.4400000000000004</v>
      </c>
      <c r="AH494" s="47">
        <v>93.3996738987437</v>
      </c>
      <c r="AI494" s="51"/>
      <c r="AJ494" s="52"/>
      <c r="AK494" s="47">
        <v>78.911202028803302</v>
      </c>
      <c r="AL494" s="51"/>
      <c r="AM494" s="52"/>
      <c r="AN494" s="59">
        <v>4.43</v>
      </c>
      <c r="AO494" s="47">
        <v>9.6726447942122604</v>
      </c>
      <c r="AP494" s="51"/>
      <c r="AQ494" s="52"/>
    </row>
    <row r="495" spans="33:43">
      <c r="AG495" s="62">
        <v>4.45</v>
      </c>
      <c r="AH495" s="47">
        <v>93.447126551935597</v>
      </c>
      <c r="AI495" s="51"/>
      <c r="AJ495" s="52"/>
      <c r="AK495" s="47">
        <v>79.038212556130205</v>
      </c>
      <c r="AL495" s="51"/>
      <c r="AM495" s="52"/>
      <c r="AN495" s="59">
        <v>4.4400000000000004</v>
      </c>
      <c r="AO495" s="47">
        <v>9.6362779129263991</v>
      </c>
      <c r="AP495" s="51"/>
      <c r="AQ495" s="52"/>
    </row>
    <row r="496" spans="33:43">
      <c r="AG496" s="62">
        <v>4.46</v>
      </c>
      <c r="AH496" s="47">
        <v>93.494312465943295</v>
      </c>
      <c r="AI496" s="51"/>
      <c r="AJ496" s="52"/>
      <c r="AK496" s="47">
        <v>79.164791940131991</v>
      </c>
      <c r="AL496" s="51"/>
      <c r="AM496" s="52"/>
      <c r="AN496" s="59">
        <v>4.45</v>
      </c>
      <c r="AO496" s="47">
        <v>9.59972415751424</v>
      </c>
      <c r="AP496" s="51"/>
      <c r="AQ496" s="52"/>
    </row>
    <row r="497" spans="33:43">
      <c r="AG497" s="62">
        <v>4.47</v>
      </c>
      <c r="AH497" s="47">
        <v>93.541233318608789</v>
      </c>
      <c r="AI497" s="51"/>
      <c r="AJ497" s="52"/>
      <c r="AK497" s="47">
        <v>79.290941061597991</v>
      </c>
      <c r="AL497" s="51"/>
      <c r="AM497" s="52"/>
      <c r="AN497" s="59">
        <v>4.46</v>
      </c>
      <c r="AO497" s="47">
        <v>9.5677329567123</v>
      </c>
      <c r="AP497" s="51"/>
      <c r="AQ497" s="52"/>
    </row>
    <row r="498" spans="33:43">
      <c r="AG498" s="62">
        <v>4.4800000000000004</v>
      </c>
      <c r="AH498" s="47">
        <v>93.587890786706893</v>
      </c>
      <c r="AI498" s="51"/>
      <c r="AJ498" s="52"/>
      <c r="AK498" s="47">
        <v>79.416660804800301</v>
      </c>
      <c r="AL498" s="51"/>
      <c r="AM498" s="52"/>
      <c r="AN498" s="59">
        <v>4.47</v>
      </c>
      <c r="AO498" s="47">
        <v>9.5359442354066299</v>
      </c>
      <c r="AP498" s="51"/>
      <c r="AQ498" s="52"/>
    </row>
    <row r="499" spans="33:43">
      <c r="AG499" s="62">
        <v>4.49</v>
      </c>
      <c r="AH499" s="47">
        <v>93.634286531513993</v>
      </c>
      <c r="AI499" s="51"/>
      <c r="AJ499" s="52"/>
      <c r="AK499" s="47">
        <v>79.541952061096097</v>
      </c>
      <c r="AL499" s="51"/>
      <c r="AM499" s="52"/>
      <c r="AN499" s="59">
        <v>4.4800000000000004</v>
      </c>
      <c r="AO499" s="47">
        <v>9.5043565951008002</v>
      </c>
      <c r="AP499" s="51"/>
      <c r="AQ499" s="52"/>
    </row>
    <row r="500" spans="33:43">
      <c r="AG500" s="62">
        <v>4.5</v>
      </c>
      <c r="AH500" s="47">
        <v>93.680422169491294</v>
      </c>
      <c r="AI500" s="51"/>
      <c r="AJ500" s="52"/>
      <c r="AK500" s="47">
        <v>79.666815737874202</v>
      </c>
      <c r="AL500" s="51"/>
      <c r="AM500" s="52"/>
      <c r="AN500" s="59">
        <v>4.49</v>
      </c>
      <c r="AO500" s="47">
        <v>9.4729686439040606</v>
      </c>
      <c r="AP500" s="51"/>
      <c r="AQ500" s="52"/>
    </row>
    <row r="501" spans="33:43">
      <c r="AG501" s="62">
        <v>4.51</v>
      </c>
      <c r="AH501" s="47">
        <v>93.726299347700206</v>
      </c>
      <c r="AI501" s="51"/>
      <c r="AJ501" s="52"/>
      <c r="AK501" s="47">
        <v>79.791252717419809</v>
      </c>
      <c r="AL501" s="51"/>
      <c r="AM501" s="52"/>
      <c r="AN501" s="59">
        <v>4.5</v>
      </c>
      <c r="AO501" s="47">
        <v>9.4346306790158696</v>
      </c>
      <c r="AP501" s="51"/>
      <c r="AQ501" s="52"/>
    </row>
    <row r="502" spans="33:43">
      <c r="AG502" s="62">
        <v>4.5199999999999996</v>
      </c>
      <c r="AH502" s="47">
        <v>93.771919685952696</v>
      </c>
      <c r="AI502" s="51"/>
      <c r="AJ502" s="52"/>
      <c r="AK502" s="47">
        <v>79.9152638983673</v>
      </c>
      <c r="AL502" s="51"/>
      <c r="AM502" s="52"/>
      <c r="AN502" s="59">
        <v>4.51</v>
      </c>
      <c r="AO502" s="47">
        <v>9.3957567239622097</v>
      </c>
      <c r="AP502" s="51"/>
      <c r="AQ502" s="52"/>
    </row>
    <row r="503" spans="33:43">
      <c r="AG503" s="62">
        <v>4.53</v>
      </c>
      <c r="AH503" s="47">
        <v>93.817284792246397</v>
      </c>
      <c r="AI503" s="51"/>
      <c r="AJ503" s="52"/>
      <c r="AK503" s="47">
        <v>80.038850182462994</v>
      </c>
      <c r="AL503" s="51"/>
      <c r="AM503" s="52"/>
      <c r="AN503" s="59">
        <v>4.5199999999999996</v>
      </c>
      <c r="AO503" s="47">
        <v>9.3571063316665004</v>
      </c>
      <c r="AP503" s="51"/>
      <c r="AQ503" s="52"/>
    </row>
    <row r="504" spans="33:43">
      <c r="AG504" s="62">
        <v>4.54</v>
      </c>
      <c r="AH504" s="47">
        <v>93.862396275770294</v>
      </c>
      <c r="AI504" s="51"/>
      <c r="AJ504" s="52"/>
      <c r="AK504" s="47">
        <v>80.162012474469307</v>
      </c>
      <c r="AL504" s="51"/>
      <c r="AM504" s="52"/>
      <c r="AN504" s="59">
        <v>4.53</v>
      </c>
      <c r="AO504" s="47">
        <v>9.3186781597217401</v>
      </c>
      <c r="AP504" s="51"/>
      <c r="AQ504" s="52"/>
    </row>
    <row r="505" spans="33:43">
      <c r="AG505" s="62">
        <v>4.55</v>
      </c>
      <c r="AH505" s="47">
        <v>93.907255724597007</v>
      </c>
      <c r="AI505" s="51"/>
      <c r="AJ505" s="52"/>
      <c r="AK505" s="47">
        <v>80.284751745039898</v>
      </c>
      <c r="AL505" s="51"/>
      <c r="AM505" s="52"/>
      <c r="AN505" s="59">
        <v>4.54</v>
      </c>
      <c r="AO505" s="47">
        <v>9.2786385844458792</v>
      </c>
      <c r="AP505" s="51"/>
      <c r="AQ505" s="52"/>
    </row>
    <row r="506" spans="33:43">
      <c r="AG506" s="62">
        <v>4.5599999999999996</v>
      </c>
      <c r="AH506" s="47">
        <v>93.951864709967609</v>
      </c>
      <c r="AI506" s="51"/>
      <c r="AJ506" s="52"/>
      <c r="AK506" s="47">
        <v>80.407068866201499</v>
      </c>
      <c r="AL506" s="51"/>
      <c r="AM506" s="52"/>
      <c r="AN506" s="59">
        <v>4.55</v>
      </c>
      <c r="AO506" s="47">
        <v>9.2345906671471987</v>
      </c>
      <c r="AP506" s="51"/>
      <c r="AQ506" s="52"/>
    </row>
    <row r="507" spans="33:43">
      <c r="AG507" s="62">
        <v>4.57</v>
      </c>
      <c r="AH507" s="47">
        <v>93.996224796482494</v>
      </c>
      <c r="AI507" s="51"/>
      <c r="AJ507" s="52"/>
      <c r="AK507" s="47">
        <v>80.528964749866802</v>
      </c>
      <c r="AL507" s="51"/>
      <c r="AM507" s="52"/>
      <c r="AN507" s="59">
        <v>4.5599999999999996</v>
      </c>
      <c r="AO507" s="47">
        <v>9.1907831123721895</v>
      </c>
      <c r="AP507" s="51"/>
      <c r="AQ507" s="52"/>
    </row>
    <row r="508" spans="33:43">
      <c r="AG508" s="62">
        <v>4.58</v>
      </c>
      <c r="AH508" s="47">
        <v>94.040337537447911</v>
      </c>
      <c r="AI508" s="51"/>
      <c r="AJ508" s="52"/>
      <c r="AK508" s="47">
        <v>80.65044031509791</v>
      </c>
      <c r="AL508" s="51"/>
      <c r="AM508" s="52"/>
      <c r="AN508" s="59">
        <v>4.57</v>
      </c>
      <c r="AO508" s="47">
        <v>9.1472145751880198</v>
      </c>
      <c r="AP508" s="51"/>
      <c r="AQ508" s="52"/>
    </row>
    <row r="509" spans="33:43">
      <c r="AG509" s="62">
        <v>4.59</v>
      </c>
      <c r="AH509" s="47">
        <v>94.084204474916802</v>
      </c>
      <c r="AI509" s="51"/>
      <c r="AJ509" s="52"/>
      <c r="AK509" s="47">
        <v>80.771496483733998</v>
      </c>
      <c r="AL509" s="51"/>
      <c r="AM509" s="52"/>
      <c r="AN509" s="59">
        <v>4.58</v>
      </c>
      <c r="AO509" s="47">
        <v>9.1038837181026402</v>
      </c>
      <c r="AP509" s="51"/>
      <c r="AQ509" s="52"/>
    </row>
    <row r="510" spans="33:43">
      <c r="AG510" s="62">
        <v>4.5999999999999996</v>
      </c>
      <c r="AH510" s="47">
        <v>94.127827154767303</v>
      </c>
      <c r="AI510" s="51"/>
      <c r="AJ510" s="52"/>
      <c r="AK510" s="47">
        <v>80.8921341803036</v>
      </c>
      <c r="AL510" s="51"/>
      <c r="AM510" s="52"/>
      <c r="AN510" s="59">
        <v>4.59</v>
      </c>
      <c r="AO510" s="47">
        <v>9.0607892148281497</v>
      </c>
      <c r="AP510" s="51"/>
      <c r="AQ510" s="52"/>
    </row>
    <row r="511" spans="33:43">
      <c r="AG511" s="62">
        <v>4.6100000000000003</v>
      </c>
      <c r="AH511" s="47">
        <v>94.171207095501103</v>
      </c>
      <c r="AI511" s="51"/>
      <c r="AJ511" s="52"/>
      <c r="AK511" s="47">
        <v>81.012354343190594</v>
      </c>
      <c r="AL511" s="51"/>
      <c r="AM511" s="52"/>
      <c r="AN511" s="59">
        <v>4.5999999999999996</v>
      </c>
      <c r="AO511" s="47">
        <v>9.0179297558096891</v>
      </c>
      <c r="AP511" s="51"/>
      <c r="AQ511" s="52"/>
    </row>
    <row r="512" spans="33:43">
      <c r="AG512" s="62">
        <v>4.62</v>
      </c>
      <c r="AH512" s="47">
        <v>94.214345785511298</v>
      </c>
      <c r="AI512" s="51"/>
      <c r="AJ512" s="52"/>
      <c r="AK512" s="47">
        <v>81.132157903949903</v>
      </c>
      <c r="AL512" s="51"/>
      <c r="AM512" s="52"/>
      <c r="AN512" s="59">
        <v>4.6100000000000003</v>
      </c>
      <c r="AO512" s="47">
        <v>8.9753040144076195</v>
      </c>
      <c r="AP512" s="51"/>
      <c r="AQ512" s="52"/>
    </row>
    <row r="513" spans="33:43">
      <c r="AG513" s="62">
        <v>4.63</v>
      </c>
      <c r="AH513" s="47">
        <v>94.257244735086104</v>
      </c>
      <c r="AI513" s="51"/>
      <c r="AJ513" s="52"/>
      <c r="AK513" s="47">
        <v>81.251545789508299</v>
      </c>
      <c r="AL513" s="51"/>
      <c r="AM513" s="52"/>
      <c r="AN513" s="59">
        <v>4.62</v>
      </c>
      <c r="AO513" s="47">
        <v>8.9329106832057796</v>
      </c>
      <c r="AP513" s="51"/>
      <c r="AQ513" s="52"/>
    </row>
    <row r="514" spans="33:43">
      <c r="AG514" s="62">
        <v>4.6399999999999997</v>
      </c>
      <c r="AH514" s="47">
        <v>94.299905435507696</v>
      </c>
      <c r="AI514" s="51"/>
      <c r="AJ514" s="52"/>
      <c r="AK514" s="47">
        <v>81.370518935619302</v>
      </c>
      <c r="AL514" s="51"/>
      <c r="AM514" s="52"/>
      <c r="AN514" s="59">
        <v>4.63</v>
      </c>
      <c r="AO514" s="47">
        <v>8.8907484620369299</v>
      </c>
      <c r="AP514" s="51"/>
      <c r="AQ514" s="52"/>
    </row>
    <row r="515" spans="33:43">
      <c r="AG515" s="62">
        <v>4.6500000000000004</v>
      </c>
      <c r="AH515" s="47">
        <v>94.342329364472306</v>
      </c>
      <c r="AI515" s="51"/>
      <c r="AJ515" s="52"/>
      <c r="AK515" s="47">
        <v>81.489078280408194</v>
      </c>
      <c r="AL515" s="51"/>
      <c r="AM515" s="52"/>
      <c r="AN515" s="59">
        <v>4.6399999999999997</v>
      </c>
      <c r="AO515" s="47">
        <v>8.8488160579340303</v>
      </c>
      <c r="AP515" s="51"/>
      <c r="AQ515" s="52"/>
    </row>
    <row r="516" spans="33:43">
      <c r="AG516" s="62">
        <v>4.66</v>
      </c>
      <c r="AH516" s="47">
        <v>94.384518006885898</v>
      </c>
      <c r="AI516" s="51"/>
      <c r="AJ516" s="52"/>
      <c r="AK516" s="47">
        <v>81.607224764289199</v>
      </c>
      <c r="AL516" s="51"/>
      <c r="AM516" s="52"/>
      <c r="AN516" s="59">
        <v>4.6500000000000004</v>
      </c>
      <c r="AO516" s="47">
        <v>8.80839240496306</v>
      </c>
      <c r="AP516" s="51"/>
      <c r="AQ516" s="52"/>
    </row>
    <row r="517" spans="33:43">
      <c r="AG517" s="62">
        <v>4.67</v>
      </c>
      <c r="AH517" s="47">
        <v>94.42647281297279</v>
      </c>
      <c r="AI517" s="51"/>
      <c r="AJ517" s="52"/>
      <c r="AK517" s="47">
        <v>81.724959329882296</v>
      </c>
      <c r="AL517" s="51"/>
      <c r="AM517" s="52"/>
      <c r="AN517" s="59">
        <v>4.66</v>
      </c>
      <c r="AO517" s="47">
        <v>8.7686102329654201</v>
      </c>
      <c r="AP517" s="51"/>
      <c r="AQ517" s="52"/>
    </row>
    <row r="518" spans="33:43">
      <c r="AG518" s="62">
        <v>4.68</v>
      </c>
      <c r="AH518" s="47">
        <v>94.468195230374391</v>
      </c>
      <c r="AI518" s="51"/>
      <c r="AJ518" s="52"/>
      <c r="AK518" s="47">
        <v>81.842282921930092</v>
      </c>
      <c r="AL518" s="51"/>
      <c r="AM518" s="52"/>
      <c r="AN518" s="59">
        <v>4.67</v>
      </c>
      <c r="AO518" s="47">
        <v>8.7290475007128592</v>
      </c>
      <c r="AP518" s="51"/>
      <c r="AQ518" s="52"/>
    </row>
    <row r="519" spans="33:43">
      <c r="AG519" s="62">
        <v>4.6900000000000004</v>
      </c>
      <c r="AH519" s="47">
        <v>94.509686696980594</v>
      </c>
      <c r="AI519" s="51"/>
      <c r="AJ519" s="52"/>
      <c r="AK519" s="47">
        <v>81.959196528490892</v>
      </c>
      <c r="AL519" s="51"/>
      <c r="AM519" s="52"/>
      <c r="AN519" s="59">
        <v>4.68</v>
      </c>
      <c r="AO519" s="47">
        <v>8.6897029450597607</v>
      </c>
      <c r="AP519" s="51"/>
      <c r="AQ519" s="52"/>
    </row>
    <row r="520" spans="33:43">
      <c r="AG520" s="62">
        <v>4.7</v>
      </c>
      <c r="AH520" s="47">
        <v>94.550948640306999</v>
      </c>
      <c r="AI520" s="51"/>
      <c r="AJ520" s="52"/>
      <c r="AK520" s="47">
        <v>82.075701074242005</v>
      </c>
      <c r="AL520" s="51"/>
      <c r="AM520" s="52"/>
      <c r="AN520" s="59">
        <v>4.6900000000000004</v>
      </c>
      <c r="AO520" s="47">
        <v>8.6505753149920093</v>
      </c>
      <c r="AP520" s="51"/>
      <c r="AQ520" s="52"/>
    </row>
    <row r="521" spans="33:43">
      <c r="AG521" s="62">
        <v>4.71</v>
      </c>
      <c r="AH521" s="47">
        <v>94.59198247888871</v>
      </c>
      <c r="AI521" s="51"/>
      <c r="AJ521" s="52"/>
      <c r="AK521" s="47">
        <v>82.191797508108493</v>
      </c>
      <c r="AL521" s="51"/>
      <c r="AM521" s="52"/>
      <c r="AN521" s="59">
        <v>4.7</v>
      </c>
      <c r="AO521" s="47">
        <v>8.6116633898095998</v>
      </c>
      <c r="AP521" s="51"/>
      <c r="AQ521" s="52"/>
    </row>
    <row r="522" spans="33:43">
      <c r="AG522" s="62">
        <v>4.72</v>
      </c>
      <c r="AH522" s="47">
        <v>94.632789636557007</v>
      </c>
      <c r="AI522" s="51"/>
      <c r="AJ522" s="52"/>
      <c r="AK522" s="47">
        <v>82.307486784672903</v>
      </c>
      <c r="AL522" s="51"/>
      <c r="AM522" s="52"/>
      <c r="AN522" s="59">
        <v>4.71</v>
      </c>
      <c r="AO522" s="47">
        <v>8.57296590515916</v>
      </c>
      <c r="AP522" s="51"/>
      <c r="AQ522" s="52"/>
    </row>
    <row r="523" spans="33:43">
      <c r="AG523" s="62">
        <v>4.7300000000000004</v>
      </c>
      <c r="AH523" s="47">
        <v>94.673371503188193</v>
      </c>
      <c r="AI523" s="51"/>
      <c r="AJ523" s="52"/>
      <c r="AK523" s="47">
        <v>82.422769878532492</v>
      </c>
      <c r="AL523" s="51"/>
      <c r="AM523" s="52"/>
      <c r="AN523" s="59">
        <v>4.72</v>
      </c>
      <c r="AO523" s="47">
        <v>8.5344816276311608</v>
      </c>
      <c r="AP523" s="51"/>
      <c r="AQ523" s="52"/>
    </row>
    <row r="524" spans="33:43">
      <c r="AG524" s="62">
        <v>4.74</v>
      </c>
      <c r="AH524" s="47">
        <v>94.713729458398802</v>
      </c>
      <c r="AI524" s="51"/>
      <c r="AJ524" s="52"/>
      <c r="AK524" s="47">
        <v>82.537647736228308</v>
      </c>
      <c r="AL524" s="51"/>
      <c r="AM524" s="52"/>
      <c r="AN524" s="59">
        <v>4.7300000000000004</v>
      </c>
      <c r="AO524" s="47">
        <v>8.4962093308528495</v>
      </c>
      <c r="AP524" s="51"/>
      <c r="AQ524" s="52"/>
    </row>
    <row r="525" spans="33:43">
      <c r="AG525" s="62">
        <v>4.75</v>
      </c>
      <c r="AH525" s="47">
        <v>94.753864882108189</v>
      </c>
      <c r="AI525" s="51"/>
      <c r="AJ525" s="52"/>
      <c r="AK525" s="47">
        <v>82.652121318822608</v>
      </c>
      <c r="AL525" s="51"/>
      <c r="AM525" s="52"/>
      <c r="AN525" s="59">
        <v>4.74</v>
      </c>
      <c r="AO525" s="47">
        <v>8.4581478093342799</v>
      </c>
      <c r="AP525" s="51"/>
      <c r="AQ525" s="52"/>
    </row>
    <row r="526" spans="33:43">
      <c r="AG526" s="62">
        <v>4.76</v>
      </c>
      <c r="AH526" s="47">
        <v>94.793779147042002</v>
      </c>
      <c r="AI526" s="51"/>
      <c r="AJ526" s="52"/>
      <c r="AK526" s="47">
        <v>82.766191589118392</v>
      </c>
      <c r="AL526" s="51"/>
      <c r="AM526" s="52"/>
      <c r="AN526" s="59">
        <v>4.75</v>
      </c>
      <c r="AO526" s="47">
        <v>8.4202958449714504</v>
      </c>
      <c r="AP526" s="51"/>
      <c r="AQ526" s="52"/>
    </row>
    <row r="527" spans="33:43">
      <c r="AG527" s="62">
        <v>4.7699999999999996</v>
      </c>
      <c r="AH527" s="47">
        <v>94.833473615265902</v>
      </c>
      <c r="AI527" s="51"/>
      <c r="AJ527" s="52"/>
      <c r="AK527" s="47">
        <v>82.879859511585693</v>
      </c>
      <c r="AL527" s="51"/>
      <c r="AM527" s="52"/>
      <c r="AN527" s="59">
        <v>4.76</v>
      </c>
      <c r="AO527" s="47">
        <v>8.3826522297620087</v>
      </c>
      <c r="AP527" s="51"/>
      <c r="AQ527" s="52"/>
    </row>
    <row r="528" spans="33:43">
      <c r="AG528" s="62">
        <v>4.78</v>
      </c>
      <c r="AH528" s="47">
        <v>94.872949648980594</v>
      </c>
      <c r="AI528" s="51"/>
      <c r="AJ528" s="52"/>
      <c r="AK528" s="47">
        <v>82.993126052287408</v>
      </c>
      <c r="AL528" s="51"/>
      <c r="AM528" s="52"/>
      <c r="AN528" s="59">
        <v>4.7699999999999996</v>
      </c>
      <c r="AO528" s="47">
        <v>8.3452157657629797</v>
      </c>
      <c r="AP528" s="51"/>
      <c r="AQ528" s="52"/>
    </row>
    <row r="529" spans="33:43">
      <c r="AG529" s="62">
        <v>4.79</v>
      </c>
      <c r="AH529" s="47">
        <v>94.912208581782892</v>
      </c>
      <c r="AI529" s="51"/>
      <c r="AJ529" s="52"/>
      <c r="AK529" s="47">
        <v>83.105992178806503</v>
      </c>
      <c r="AL529" s="51"/>
      <c r="AM529" s="52"/>
      <c r="AN529" s="59">
        <v>4.78</v>
      </c>
      <c r="AO529" s="47">
        <v>8.307985261874661</v>
      </c>
      <c r="AP529" s="51"/>
      <c r="AQ529" s="52"/>
    </row>
    <row r="530" spans="33:43">
      <c r="AG530" s="62">
        <v>4.8</v>
      </c>
      <c r="AH530" s="47">
        <v>94.951251745592302</v>
      </c>
      <c r="AI530" s="51"/>
      <c r="AJ530" s="52"/>
      <c r="AK530" s="47">
        <v>83.218458860171694</v>
      </c>
      <c r="AL530" s="51"/>
      <c r="AM530" s="52"/>
      <c r="AN530" s="59">
        <v>4.79</v>
      </c>
      <c r="AO530" s="47">
        <v>8.2709595337922099</v>
      </c>
      <c r="AP530" s="51"/>
      <c r="AQ530" s="52"/>
    </row>
    <row r="531" spans="33:43">
      <c r="AG531" s="62">
        <v>4.8099999999999996</v>
      </c>
      <c r="AH531" s="47">
        <v>94.990080462806901</v>
      </c>
      <c r="AI531" s="51"/>
      <c r="AJ531" s="52"/>
      <c r="AK531" s="47">
        <v>83.3305270667841</v>
      </c>
      <c r="AL531" s="51"/>
      <c r="AM531" s="52"/>
      <c r="AN531" s="59">
        <v>4.8</v>
      </c>
      <c r="AO531" s="47">
        <v>8.2341374039573498</v>
      </c>
      <c r="AP531" s="51"/>
      <c r="AQ531" s="52"/>
    </row>
    <row r="532" spans="33:43">
      <c r="AG532" s="62">
        <v>4.82</v>
      </c>
      <c r="AH532" s="47">
        <v>95.028696046337103</v>
      </c>
      <c r="AI532" s="51"/>
      <c r="AJ532" s="52"/>
      <c r="AK532" s="47">
        <v>83.442197770343597</v>
      </c>
      <c r="AL532" s="51"/>
      <c r="AM532" s="52"/>
      <c r="AN532" s="59">
        <v>4.8099999999999996</v>
      </c>
      <c r="AO532" s="47">
        <v>8.1975177015100105</v>
      </c>
      <c r="AP532" s="51"/>
      <c r="AQ532" s="52"/>
    </row>
    <row r="533" spans="33:43">
      <c r="AG533" s="62">
        <v>4.83</v>
      </c>
      <c r="AH533" s="47">
        <v>95.067099804958104</v>
      </c>
      <c r="AI533" s="51"/>
      <c r="AJ533" s="52"/>
      <c r="AK533" s="47">
        <v>83.553471983827905</v>
      </c>
      <c r="AL533" s="51"/>
      <c r="AM533" s="52"/>
      <c r="AN533" s="59">
        <v>4.82</v>
      </c>
      <c r="AO533" s="47">
        <v>8.1610992622399188</v>
      </c>
      <c r="AP533" s="51"/>
      <c r="AQ533" s="52"/>
    </row>
    <row r="534" spans="33:43">
      <c r="AG534" s="62">
        <v>4.84</v>
      </c>
      <c r="AH534" s="47">
        <v>95.105293042489009</v>
      </c>
      <c r="AI534" s="51"/>
      <c r="AJ534" s="52"/>
      <c r="AK534" s="47">
        <v>83.664350665198</v>
      </c>
      <c r="AL534" s="51"/>
      <c r="AM534" s="52"/>
      <c r="AN534" s="59">
        <v>4.83</v>
      </c>
      <c r="AO534" s="47">
        <v>8.1248809285382997</v>
      </c>
      <c r="AP534" s="51"/>
      <c r="AQ534" s="52"/>
    </row>
    <row r="535" spans="33:43">
      <c r="AG535" s="62">
        <v>4.8499999999999996</v>
      </c>
      <c r="AH535" s="47">
        <v>95.143277039611888</v>
      </c>
      <c r="AI535" s="51"/>
      <c r="AJ535" s="52"/>
      <c r="AK535" s="47">
        <v>83.774834793724793</v>
      </c>
      <c r="AL535" s="51"/>
      <c r="AM535" s="52"/>
      <c r="AN535" s="59">
        <v>4.84</v>
      </c>
      <c r="AO535" s="47">
        <v>8.0888615672362807</v>
      </c>
      <c r="AP535" s="51"/>
      <c r="AQ535" s="52"/>
    </row>
    <row r="536" spans="33:43">
      <c r="AG536" s="62">
        <v>4.8600000000000003</v>
      </c>
      <c r="AH536" s="47">
        <v>95.181053068134304</v>
      </c>
      <c r="AI536" s="51"/>
      <c r="AJ536" s="52"/>
      <c r="AK536" s="47">
        <v>83.884925341365999</v>
      </c>
      <c r="AL536" s="51"/>
      <c r="AM536" s="52"/>
      <c r="AN536" s="59">
        <v>4.8499999999999996</v>
      </c>
      <c r="AO536" s="47">
        <v>8.0530400369968103</v>
      </c>
      <c r="AP536" s="51"/>
      <c r="AQ536" s="52"/>
    </row>
    <row r="537" spans="33:43">
      <c r="AG537" s="62">
        <v>4.87</v>
      </c>
      <c r="AH537" s="47">
        <v>95.218622392644605</v>
      </c>
      <c r="AI537" s="51"/>
      <c r="AJ537" s="52"/>
      <c r="AK537" s="47">
        <v>83.994623288569798</v>
      </c>
      <c r="AL537" s="51"/>
      <c r="AM537" s="52"/>
      <c r="AN537" s="59">
        <v>4.8600000000000003</v>
      </c>
      <c r="AO537" s="47">
        <v>8.0174151890104692</v>
      </c>
      <c r="AP537" s="51"/>
      <c r="AQ537" s="52"/>
    </row>
    <row r="538" spans="33:43">
      <c r="AG538" s="62">
        <v>4.88</v>
      </c>
      <c r="AH538" s="47">
        <v>95.255986278141705</v>
      </c>
      <c r="AI538" s="51"/>
      <c r="AJ538" s="52"/>
      <c r="AK538" s="47">
        <v>84.103783880622402</v>
      </c>
      <c r="AL538" s="51"/>
      <c r="AM538" s="52"/>
      <c r="AN538" s="59">
        <v>4.87</v>
      </c>
      <c r="AO538" s="47">
        <v>7.9819858929984804</v>
      </c>
      <c r="AP538" s="51"/>
      <c r="AQ538" s="52"/>
    </row>
    <row r="539" spans="33:43">
      <c r="AG539" s="62">
        <v>4.8899999999999997</v>
      </c>
      <c r="AH539" s="47">
        <v>95.29314598187581</v>
      </c>
      <c r="AI539" s="51"/>
      <c r="AJ539" s="52"/>
      <c r="AK539" s="47">
        <v>84.212476510748104</v>
      </c>
      <c r="AL539" s="51"/>
      <c r="AM539" s="52"/>
      <c r="AN539" s="59">
        <v>4.88</v>
      </c>
      <c r="AO539" s="47">
        <v>7.9467510307677403</v>
      </c>
      <c r="AP539" s="51"/>
      <c r="AQ539" s="52"/>
    </row>
    <row r="540" spans="33:43">
      <c r="AG540" s="62">
        <v>4.9000000000000004</v>
      </c>
      <c r="AH540" s="47">
        <v>95.330102751071095</v>
      </c>
      <c r="AI540" s="51"/>
      <c r="AJ540" s="52"/>
      <c r="AK540" s="47">
        <v>84.320782603760307</v>
      </c>
      <c r="AL540" s="51"/>
      <c r="AM540" s="52"/>
      <c r="AN540" s="59">
        <v>4.8899999999999997</v>
      </c>
      <c r="AO540" s="47">
        <v>7.9117094921020898</v>
      </c>
      <c r="AP540" s="51"/>
      <c r="AQ540" s="52"/>
    </row>
    <row r="541" spans="33:43">
      <c r="AG541" s="62">
        <v>4.91</v>
      </c>
      <c r="AH541" s="47">
        <v>95.366857815068101</v>
      </c>
      <c r="AI541" s="51"/>
      <c r="AJ541" s="52"/>
      <c r="AK541" s="47">
        <v>84.428703129326692</v>
      </c>
      <c r="AL541" s="51"/>
      <c r="AM541" s="52"/>
      <c r="AN541" s="59">
        <v>4.9000000000000004</v>
      </c>
      <c r="AO541" s="47">
        <v>7.8768601582505493</v>
      </c>
      <c r="AP541" s="51"/>
      <c r="AQ541" s="52"/>
    </row>
    <row r="542" spans="33:43">
      <c r="AG542" s="62">
        <v>4.92</v>
      </c>
      <c r="AH542" s="47">
        <v>95.403412399383996</v>
      </c>
      <c r="AI542" s="51"/>
      <c r="AJ542" s="52"/>
      <c r="AK542" s="47">
        <v>84.536239058012697</v>
      </c>
      <c r="AL542" s="51"/>
      <c r="AM542" s="52"/>
      <c r="AN542" s="59">
        <v>4.91</v>
      </c>
      <c r="AO542" s="47">
        <v>7.8422019252178305</v>
      </c>
      <c r="AP542" s="51"/>
      <c r="AQ542" s="52"/>
    </row>
    <row r="543" spans="33:43">
      <c r="AG543" s="62">
        <v>4.93</v>
      </c>
      <c r="AH543" s="47">
        <v>95.439767720821393</v>
      </c>
      <c r="AI543" s="51"/>
      <c r="AJ543" s="52"/>
      <c r="AK543" s="47">
        <v>84.643391361220694</v>
      </c>
      <c r="AL543" s="51"/>
      <c r="AM543" s="52"/>
      <c r="AN543" s="59">
        <v>4.92</v>
      </c>
      <c r="AO543" s="47">
        <v>7.8077336953429901</v>
      </c>
      <c r="AP543" s="51"/>
      <c r="AQ543" s="52"/>
    </row>
    <row r="544" spans="33:43">
      <c r="AG544" s="62">
        <v>4.9400000000000004</v>
      </c>
      <c r="AH544" s="47">
        <v>95.475924987498601</v>
      </c>
      <c r="AI544" s="51"/>
      <c r="AJ544" s="52"/>
      <c r="AK544" s="47">
        <v>84.750161011128498</v>
      </c>
      <c r="AL544" s="51"/>
      <c r="AM544" s="52"/>
      <c r="AN544" s="59">
        <v>4.93</v>
      </c>
      <c r="AO544" s="47">
        <v>7.7734543772559501</v>
      </c>
      <c r="AP544" s="51"/>
      <c r="AQ544" s="52"/>
    </row>
    <row r="545" spans="33:43">
      <c r="AG545" s="62">
        <v>4.95</v>
      </c>
      <c r="AH545" s="47">
        <v>95.511885408046311</v>
      </c>
      <c r="AI545" s="51"/>
      <c r="AJ545" s="52"/>
      <c r="AK545" s="47">
        <v>84.856548980628801</v>
      </c>
      <c r="AL545" s="51"/>
      <c r="AM545" s="52"/>
      <c r="AN545" s="59">
        <v>4.9400000000000004</v>
      </c>
      <c r="AO545" s="47">
        <v>7.7393628858341001</v>
      </c>
      <c r="AP545" s="51"/>
      <c r="AQ545" s="52"/>
    </row>
    <row r="546" spans="33:43">
      <c r="AG546" s="62">
        <v>4.96</v>
      </c>
      <c r="AH546" s="47">
        <v>95.547650176110494</v>
      </c>
      <c r="AI546" s="51"/>
      <c r="AJ546" s="52"/>
      <c r="AK546" s="47">
        <v>84.962556254872595</v>
      </c>
      <c r="AL546" s="51"/>
      <c r="AM546" s="52"/>
      <c r="AN546" s="59">
        <v>4.95</v>
      </c>
      <c r="AO546" s="47">
        <v>7.7054581421588502</v>
      </c>
      <c r="AP546" s="51"/>
      <c r="AQ546" s="52"/>
    </row>
    <row r="547" spans="33:43">
      <c r="AG547" s="62">
        <v>4.97</v>
      </c>
      <c r="AH547" s="47">
        <v>95.583220472727305</v>
      </c>
      <c r="AI547" s="51"/>
      <c r="AJ547" s="52"/>
      <c r="AK547" s="47">
        <v>85.068183803723301</v>
      </c>
      <c r="AL547" s="51"/>
      <c r="AM547" s="52"/>
      <c r="AN547" s="59">
        <v>4.96</v>
      </c>
      <c r="AO547" s="47">
        <v>7.6717390734721693</v>
      </c>
      <c r="AP547" s="51"/>
      <c r="AQ547" s="52"/>
    </row>
    <row r="548" spans="33:43">
      <c r="AG548" s="62">
        <v>4.9800000000000004</v>
      </c>
      <c r="AH548" s="47">
        <v>95.618597471262504</v>
      </c>
      <c r="AI548" s="51"/>
      <c r="AJ548" s="52"/>
      <c r="AK548" s="47">
        <v>85.173432600553298</v>
      </c>
      <c r="AL548" s="51"/>
      <c r="AM548" s="52"/>
      <c r="AN548" s="59">
        <v>4.97</v>
      </c>
      <c r="AO548" s="47">
        <v>7.6382046131331709</v>
      </c>
      <c r="AP548" s="51"/>
      <c r="AQ548" s="52"/>
    </row>
    <row r="549" spans="33:43">
      <c r="AG549" s="62">
        <v>4.99</v>
      </c>
      <c r="AH549" s="47">
        <v>95.6537823323537</v>
      </c>
      <c r="AI549" s="51"/>
      <c r="AJ549" s="52"/>
      <c r="AK549" s="47">
        <v>85.2783036214974</v>
      </c>
      <c r="AL549" s="51"/>
      <c r="AM549" s="52"/>
      <c r="AN549" s="59">
        <v>4.9800000000000004</v>
      </c>
      <c r="AO549" s="47">
        <v>7.6048537005746502</v>
      </c>
      <c r="AP549" s="51"/>
      <c r="AQ549" s="52"/>
    </row>
    <row r="550" spans="33:43">
      <c r="AG550" s="62">
        <v>5</v>
      </c>
      <c r="AH550" s="47">
        <v>95.688776221404311</v>
      </c>
      <c r="AI550" s="51"/>
      <c r="AJ550" s="52"/>
      <c r="AK550" s="47">
        <v>85.382797843188001</v>
      </c>
      <c r="AL550" s="51"/>
      <c r="AM550" s="52"/>
      <c r="AN550" s="59">
        <v>4.99</v>
      </c>
      <c r="AO550" s="47">
        <v>7.5716853024471797</v>
      </c>
      <c r="AP550" s="51"/>
      <c r="AQ550" s="52"/>
    </row>
    <row r="551" spans="33:43">
      <c r="AG551" s="62">
        <v>5.01</v>
      </c>
      <c r="AH551" s="47">
        <v>95.723580304265198</v>
      </c>
      <c r="AI551" s="51"/>
      <c r="AJ551" s="52"/>
      <c r="AK551" s="47">
        <v>85.486916242697092</v>
      </c>
      <c r="AL551" s="51"/>
      <c r="AM551" s="52"/>
      <c r="AN551" s="59">
        <v>5</v>
      </c>
      <c r="AO551" s="47">
        <v>7.5386983557323095</v>
      </c>
      <c r="AP551" s="51"/>
      <c r="AQ551" s="52"/>
    </row>
    <row r="552" spans="33:43">
      <c r="AG552" s="62">
        <v>5.0199999999999996</v>
      </c>
      <c r="AH552" s="47">
        <v>95.758195721939003</v>
      </c>
      <c r="AI552" s="51"/>
      <c r="AJ552" s="52"/>
      <c r="AK552" s="47">
        <v>85.590659810882798</v>
      </c>
      <c r="AL552" s="51"/>
      <c r="AM552" s="52"/>
      <c r="AN552" s="59">
        <v>5.01</v>
      </c>
      <c r="AO552" s="47">
        <v>7.5064030402259299</v>
      </c>
      <c r="AP552" s="51"/>
      <c r="AQ552" s="52"/>
    </row>
    <row r="553" spans="33:43">
      <c r="AG553" s="62">
        <v>5.03</v>
      </c>
      <c r="AH553" s="47">
        <v>95.792623608289489</v>
      </c>
      <c r="AI553" s="51"/>
      <c r="AJ553" s="52"/>
      <c r="AK553" s="47">
        <v>85.694029564059903</v>
      </c>
      <c r="AL553" s="51"/>
      <c r="AM553" s="52"/>
      <c r="AN553" s="59">
        <v>5.0199999999999996</v>
      </c>
      <c r="AO553" s="47">
        <v>7.4742894064564798</v>
      </c>
      <c r="AP553" s="51"/>
      <c r="AQ553" s="52"/>
    </row>
    <row r="554" spans="33:43">
      <c r="AG554" s="62">
        <v>5.04</v>
      </c>
      <c r="AH554" s="47">
        <v>95.826865091921505</v>
      </c>
      <c r="AI554" s="51"/>
      <c r="AJ554" s="52"/>
      <c r="AK554" s="47">
        <v>85.797026445273801</v>
      </c>
      <c r="AL554" s="51"/>
      <c r="AM554" s="52"/>
      <c r="AN554" s="59">
        <v>5.03</v>
      </c>
      <c r="AO554" s="47">
        <v>7.44235263462277</v>
      </c>
      <c r="AP554" s="51"/>
      <c r="AQ554" s="52"/>
    </row>
    <row r="555" spans="33:43">
      <c r="AG555" s="62">
        <v>5.05</v>
      </c>
      <c r="AH555" s="47">
        <v>95.860921293385601</v>
      </c>
      <c r="AI555" s="51"/>
      <c r="AJ555" s="52"/>
      <c r="AK555" s="47">
        <v>85.8996514349694</v>
      </c>
      <c r="AL555" s="51"/>
      <c r="AM555" s="52"/>
      <c r="AN555" s="59">
        <v>5.04</v>
      </c>
      <c r="AO555" s="47">
        <v>7.4105917009938294</v>
      </c>
      <c r="AP555" s="51"/>
      <c r="AQ555" s="52"/>
    </row>
    <row r="556" spans="33:43">
      <c r="AG556" s="62">
        <v>5.0599999999999996</v>
      </c>
      <c r="AH556" s="47">
        <v>95.894793325189298</v>
      </c>
      <c r="AI556" s="51"/>
      <c r="AJ556" s="52"/>
      <c r="AK556" s="47">
        <v>86.001905513894599</v>
      </c>
      <c r="AL556" s="51"/>
      <c r="AM556" s="52"/>
      <c r="AN556" s="59">
        <v>5.05</v>
      </c>
      <c r="AO556" s="47">
        <v>7.3790055877556302</v>
      </c>
      <c r="AP556" s="51"/>
      <c r="AQ556" s="52"/>
    </row>
    <row r="557" spans="33:43">
      <c r="AG557" s="62">
        <v>5.07</v>
      </c>
      <c r="AH557" s="47">
        <v>95.928482291809402</v>
      </c>
      <c r="AI557" s="51"/>
      <c r="AJ557" s="52"/>
      <c r="AK557" s="47">
        <v>86.103789667934208</v>
      </c>
      <c r="AL557" s="51"/>
      <c r="AM557" s="52"/>
      <c r="AN557" s="59">
        <v>5.0599999999999996</v>
      </c>
      <c r="AO557" s="47">
        <v>7.3475932829699095</v>
      </c>
      <c r="AP557" s="51"/>
      <c r="AQ557" s="52"/>
    </row>
    <row r="558" spans="33:43">
      <c r="AG558" s="62">
        <v>5.08</v>
      </c>
      <c r="AH558" s="47">
        <v>95.961989289702501</v>
      </c>
      <c r="AI558" s="51"/>
      <c r="AJ558" s="52"/>
      <c r="AK558" s="47">
        <v>86.205304894860802</v>
      </c>
      <c r="AL558" s="51"/>
      <c r="AM558" s="52"/>
      <c r="AN558" s="59">
        <v>5.07</v>
      </c>
      <c r="AO558" s="47">
        <v>7.3163537805330803</v>
      </c>
      <c r="AP558" s="51"/>
      <c r="AQ558" s="52"/>
    </row>
    <row r="559" spans="33:43">
      <c r="AG559" s="62">
        <v>5.09</v>
      </c>
      <c r="AH559" s="47">
        <v>95.995315407317094</v>
      </c>
      <c r="AI559" s="51"/>
      <c r="AJ559" s="52"/>
      <c r="AK559" s="47">
        <v>86.306452162198894</v>
      </c>
      <c r="AL559" s="51"/>
      <c r="AM559" s="52"/>
      <c r="AN559" s="59">
        <v>5.08</v>
      </c>
      <c r="AO559" s="47">
        <v>7.2852860801350294</v>
      </c>
      <c r="AP559" s="51"/>
      <c r="AQ559" s="52"/>
    </row>
    <row r="560" spans="33:43">
      <c r="AG560" s="62">
        <v>5.0999999999999996</v>
      </c>
      <c r="AH560" s="47">
        <v>96.028461744919497</v>
      </c>
      <c r="AI560" s="51"/>
      <c r="AJ560" s="52"/>
      <c r="AK560" s="47">
        <v>86.407232452303688</v>
      </c>
      <c r="AL560" s="51"/>
      <c r="AM560" s="52"/>
      <c r="AN560" s="59">
        <v>5.09</v>
      </c>
      <c r="AO560" s="47">
        <v>7.2543891872181101</v>
      </c>
      <c r="AP560" s="51"/>
      <c r="AQ560" s="52"/>
    </row>
    <row r="561" spans="33:43">
      <c r="AG561" s="62">
        <v>5.1100000000000003</v>
      </c>
      <c r="AH561" s="47">
        <v>96.061429375021007</v>
      </c>
      <c r="AI561" s="51"/>
      <c r="AJ561" s="52"/>
      <c r="AK561" s="47">
        <v>86.507646747602593</v>
      </c>
      <c r="AL561" s="51"/>
      <c r="AM561" s="52"/>
      <c r="AN561" s="59">
        <v>5.0999999999999996</v>
      </c>
      <c r="AO561" s="47">
        <v>7.2236621129358598</v>
      </c>
      <c r="AP561" s="51"/>
      <c r="AQ561" s="52"/>
    </row>
    <row r="562" spans="33:43">
      <c r="AG562" s="62">
        <v>5.12</v>
      </c>
      <c r="AH562" s="47">
        <v>96.094219360060691</v>
      </c>
      <c r="AI562" s="51"/>
      <c r="AJ562" s="52"/>
      <c r="AK562" s="47">
        <v>86.607696030540708</v>
      </c>
      <c r="AL562" s="51"/>
      <c r="AM562" s="52"/>
      <c r="AN562" s="59">
        <v>5.1100000000000003</v>
      </c>
      <c r="AO562" s="47">
        <v>7.1931038741120101</v>
      </c>
      <c r="AP562" s="51"/>
      <c r="AQ562" s="52"/>
    </row>
    <row r="563" spans="33:43">
      <c r="AG563" s="62">
        <v>5.13</v>
      </c>
      <c r="AH563" s="47">
        <v>96.126832760460104</v>
      </c>
      <c r="AI563" s="51"/>
      <c r="AJ563" s="52"/>
      <c r="AK563" s="47">
        <v>86.707381283526601</v>
      </c>
      <c r="AL563" s="51"/>
      <c r="AM563" s="52"/>
      <c r="AN563" s="59">
        <v>5.12</v>
      </c>
      <c r="AO563" s="47">
        <v>7.1672891871063102</v>
      </c>
      <c r="AP563" s="51"/>
      <c r="AQ563" s="52"/>
    </row>
    <row r="564" spans="33:43">
      <c r="AG564" s="62">
        <v>5.14</v>
      </c>
      <c r="AH564" s="47">
        <v>96.159270629096099</v>
      </c>
      <c r="AI564" s="51"/>
      <c r="AJ564" s="52"/>
      <c r="AK564" s="47">
        <v>86.806703488877503</v>
      </c>
      <c r="AL564" s="51"/>
      <c r="AM564" s="52"/>
      <c r="AN564" s="59">
        <v>5.13</v>
      </c>
      <c r="AO564" s="47">
        <v>7.1437235882336498</v>
      </c>
      <c r="AP564" s="51"/>
      <c r="AQ564" s="52"/>
    </row>
    <row r="565" spans="33:43">
      <c r="AG565" s="62">
        <v>5.15</v>
      </c>
      <c r="AH565" s="47">
        <v>96.191534011325999</v>
      </c>
      <c r="AI565" s="51"/>
      <c r="AJ565" s="52"/>
      <c r="AK565" s="47">
        <v>86.905663628765495</v>
      </c>
      <c r="AL565" s="51"/>
      <c r="AM565" s="52"/>
      <c r="AN565" s="59">
        <v>5.14</v>
      </c>
      <c r="AO565" s="47">
        <v>7.1202956853556598</v>
      </c>
      <c r="AP565" s="51"/>
      <c r="AQ565" s="52"/>
    </row>
    <row r="566" spans="33:43">
      <c r="AG566" s="62">
        <v>5.16</v>
      </c>
      <c r="AH566" s="47">
        <v>96.223623945012704</v>
      </c>
      <c r="AI566" s="51"/>
      <c r="AJ566" s="52"/>
      <c r="AK566" s="47">
        <v>87.004262685162402</v>
      </c>
      <c r="AL566" s="51"/>
      <c r="AM566" s="52"/>
      <c r="AN566" s="59">
        <v>5.15</v>
      </c>
      <c r="AO566" s="47">
        <v>7.0970045560747304</v>
      </c>
      <c r="AP566" s="51"/>
      <c r="AQ566" s="52"/>
    </row>
    <row r="567" spans="33:43">
      <c r="AG567" s="62">
        <v>5.17</v>
      </c>
      <c r="AH567" s="47">
        <v>96.255541460550205</v>
      </c>
      <c r="AI567" s="51"/>
      <c r="AJ567" s="52"/>
      <c r="AK567" s="47">
        <v>87.102501639785899</v>
      </c>
      <c r="AL567" s="51"/>
      <c r="AM567" s="52"/>
      <c r="AN567" s="59">
        <v>5.16</v>
      </c>
      <c r="AO567" s="47">
        <v>7.0738493091027799</v>
      </c>
      <c r="AP567" s="51"/>
      <c r="AQ567" s="52"/>
    </row>
    <row r="568" spans="33:43">
      <c r="AG568" s="62">
        <v>5.18</v>
      </c>
      <c r="AH568" s="47">
        <v>96.287287580888801</v>
      </c>
      <c r="AI568" s="51"/>
      <c r="AJ568" s="52"/>
      <c r="AK568" s="47">
        <v>87.200381513787093</v>
      </c>
      <c r="AL568" s="51"/>
      <c r="AM568" s="52"/>
      <c r="AN568" s="59">
        <v>5.17</v>
      </c>
      <c r="AO568" s="47">
        <v>7.0508290590286595</v>
      </c>
      <c r="AP568" s="51"/>
      <c r="AQ568" s="52"/>
    </row>
    <row r="569" spans="33:43">
      <c r="AG569" s="62">
        <v>5.19</v>
      </c>
      <c r="AH569" s="47">
        <v>96.318863331198003</v>
      </c>
      <c r="AI569" s="51"/>
      <c r="AJ569" s="52"/>
      <c r="AK569" s="47">
        <v>87.297903287096602</v>
      </c>
      <c r="AL569" s="51"/>
      <c r="AM569" s="52"/>
      <c r="AN569" s="59">
        <v>5.18</v>
      </c>
      <c r="AO569" s="47">
        <v>7.0279429262701907</v>
      </c>
      <c r="AP569" s="51"/>
      <c r="AQ569" s="52"/>
    </row>
    <row r="570" spans="33:43">
      <c r="AG570" s="62">
        <v>5.2</v>
      </c>
      <c r="AH570" s="47">
        <v>96.350269752010192</v>
      </c>
      <c r="AI570" s="51"/>
      <c r="AJ570" s="52"/>
      <c r="AK570" s="47">
        <v>87.395067921173194</v>
      </c>
      <c r="AL570" s="51"/>
      <c r="AM570" s="52"/>
      <c r="AN570" s="59">
        <v>5.19</v>
      </c>
      <c r="AO570" s="47">
        <v>7.0051900370263498</v>
      </c>
      <c r="AP570" s="51"/>
      <c r="AQ570" s="52"/>
    </row>
    <row r="571" spans="33:43">
      <c r="AG571" s="62">
        <v>5.21</v>
      </c>
      <c r="AH571" s="47">
        <v>96.381507824300499</v>
      </c>
      <c r="AI571" s="51"/>
      <c r="AJ571" s="52"/>
      <c r="AK571" s="47">
        <v>87.491876398637999</v>
      </c>
      <c r="AL571" s="51"/>
      <c r="AM571" s="52"/>
      <c r="AN571" s="59">
        <v>5.2</v>
      </c>
      <c r="AO571" s="47">
        <v>6.9825695232293805</v>
      </c>
      <c r="AP571" s="51"/>
      <c r="AQ571" s="52"/>
    </row>
    <row r="572" spans="33:43">
      <c r="AG572" s="62">
        <v>5.22</v>
      </c>
      <c r="AH572" s="47">
        <v>96.412578546222704</v>
      </c>
      <c r="AI572" s="51"/>
      <c r="AJ572" s="52"/>
      <c r="AK572" s="47">
        <v>87.588329701753693</v>
      </c>
      <c r="AL572" s="51"/>
      <c r="AM572" s="52"/>
      <c r="AN572" s="59">
        <v>5.21</v>
      </c>
      <c r="AO572" s="47">
        <v>6.9583414070482101</v>
      </c>
      <c r="AP572" s="51"/>
      <c r="AQ572" s="52"/>
    </row>
    <row r="573" spans="33:43">
      <c r="AG573" s="62">
        <v>5.23</v>
      </c>
      <c r="AH573" s="47">
        <v>96.4434828996269</v>
      </c>
      <c r="AI573" s="51"/>
      <c r="AJ573" s="52"/>
      <c r="AK573" s="47">
        <v>87.684428812375799</v>
      </c>
      <c r="AL573" s="51"/>
      <c r="AM573" s="52"/>
      <c r="AN573" s="59">
        <v>5.22</v>
      </c>
      <c r="AO573" s="47">
        <v>6.9325602801657293</v>
      </c>
      <c r="AP573" s="51"/>
      <c r="AQ573" s="52"/>
    </row>
    <row r="574" spans="33:43">
      <c r="AG574" s="62">
        <v>5.24</v>
      </c>
      <c r="AH574" s="47">
        <v>96.474221873718506</v>
      </c>
      <c r="AI574" s="51"/>
      <c r="AJ574" s="52"/>
      <c r="AK574" s="47">
        <v>87.780174711902802</v>
      </c>
      <c r="AL574" s="51"/>
      <c r="AM574" s="52"/>
      <c r="AN574" s="59">
        <v>5.23</v>
      </c>
      <c r="AO574" s="47">
        <v>6.9069206791543696</v>
      </c>
      <c r="AP574" s="51"/>
      <c r="AQ574" s="52"/>
    </row>
    <row r="575" spans="33:43">
      <c r="AG575" s="62">
        <v>5.25</v>
      </c>
      <c r="AH575" s="47">
        <v>96.504796446997901</v>
      </c>
      <c r="AI575" s="51"/>
      <c r="AJ575" s="52"/>
      <c r="AK575" s="47">
        <v>87.875568438860896</v>
      </c>
      <c r="AL575" s="51"/>
      <c r="AM575" s="52"/>
      <c r="AN575" s="59">
        <v>5.24</v>
      </c>
      <c r="AO575" s="47">
        <v>6.8814217526453003</v>
      </c>
      <c r="AP575" s="51"/>
      <c r="AQ575" s="52"/>
    </row>
    <row r="576" spans="33:43">
      <c r="AG576" s="62">
        <v>5.26</v>
      </c>
      <c r="AH576" s="47">
        <v>96.535207590073597</v>
      </c>
      <c r="AI576" s="51"/>
      <c r="AJ576" s="52"/>
      <c r="AK576" s="47">
        <v>87.970610953831994</v>
      </c>
      <c r="AL576" s="51"/>
      <c r="AM576" s="52"/>
      <c r="AN576" s="59">
        <v>5.25</v>
      </c>
      <c r="AO576" s="47">
        <v>6.8560626544976495</v>
      </c>
      <c r="AP576" s="51"/>
      <c r="AQ576" s="52"/>
    </row>
    <row r="577" spans="33:43">
      <c r="AG577" s="62">
        <v>5.27</v>
      </c>
      <c r="AH577" s="47">
        <v>96.565456266905002</v>
      </c>
      <c r="AI577" s="51"/>
      <c r="AJ577" s="52"/>
      <c r="AK577" s="47">
        <v>88.065303220323599</v>
      </c>
      <c r="AL577" s="51"/>
      <c r="AM577" s="52"/>
      <c r="AN577" s="59">
        <v>5.26</v>
      </c>
      <c r="AO577" s="47">
        <v>6.8284350485196406</v>
      </c>
      <c r="AP577" s="51"/>
      <c r="AQ577" s="52"/>
    </row>
    <row r="578" spans="33:43">
      <c r="AG578" s="62">
        <v>5.28</v>
      </c>
      <c r="AH578" s="47">
        <v>96.595543434850995</v>
      </c>
      <c r="AI578" s="51"/>
      <c r="AJ578" s="52"/>
      <c r="AK578" s="47">
        <v>88.159646219880798</v>
      </c>
      <c r="AL578" s="51"/>
      <c r="AM578" s="52"/>
      <c r="AN578" s="59">
        <v>5.27</v>
      </c>
      <c r="AO578" s="47">
        <v>6.7983902181407405</v>
      </c>
      <c r="AP578" s="51"/>
      <c r="AQ578" s="52"/>
    </row>
    <row r="579" spans="33:43">
      <c r="AG579" s="62">
        <v>5.29</v>
      </c>
      <c r="AH579" s="47">
        <v>96.625470061594498</v>
      </c>
      <c r="AI579" s="51"/>
      <c r="AJ579" s="52"/>
      <c r="AK579" s="47">
        <v>88.253640933485997</v>
      </c>
      <c r="AL579" s="51"/>
      <c r="AM579" s="52"/>
      <c r="AN579" s="59">
        <v>5.28</v>
      </c>
      <c r="AO579" s="47">
        <v>6.7685039624846901</v>
      </c>
      <c r="AP579" s="51"/>
      <c r="AQ579" s="52"/>
    </row>
    <row r="580" spans="33:43">
      <c r="AG580" s="62">
        <v>5.3</v>
      </c>
      <c r="AH580" s="47">
        <v>96.655237082987</v>
      </c>
      <c r="AI580" s="51"/>
      <c r="AJ580" s="52"/>
      <c r="AK580" s="47">
        <v>88.3472883415117</v>
      </c>
      <c r="AL580" s="51"/>
      <c r="AM580" s="52"/>
      <c r="AN580" s="59">
        <v>5.29</v>
      </c>
      <c r="AO580" s="47">
        <v>6.7387753955091307</v>
      </c>
      <c r="AP580" s="51"/>
      <c r="AQ580" s="52"/>
    </row>
    <row r="581" spans="33:43">
      <c r="AG581" s="62">
        <v>5.31</v>
      </c>
      <c r="AH581" s="47">
        <v>96.684845438049209</v>
      </c>
      <c r="AI581" s="51"/>
      <c r="AJ581" s="52"/>
      <c r="AK581" s="47">
        <v>88.440589423674496</v>
      </c>
      <c r="AL581" s="51"/>
      <c r="AM581" s="52"/>
      <c r="AN581" s="59">
        <v>5.3</v>
      </c>
      <c r="AO581" s="47">
        <v>6.7094940258870102</v>
      </c>
      <c r="AP581" s="51"/>
      <c r="AQ581" s="52"/>
    </row>
    <row r="582" spans="33:43">
      <c r="AG582" s="62">
        <v>5.32</v>
      </c>
      <c r="AH582" s="47">
        <v>96.714296060130195</v>
      </c>
      <c r="AI582" s="51"/>
      <c r="AJ582" s="52"/>
      <c r="AK582" s="47">
        <v>88.533545158988005</v>
      </c>
      <c r="AL582" s="51"/>
      <c r="AM582" s="52"/>
      <c r="AN582" s="59">
        <v>5.31</v>
      </c>
      <c r="AO582" s="47">
        <v>6.6888644839337497</v>
      </c>
      <c r="AP582" s="51"/>
      <c r="AQ582" s="52"/>
    </row>
    <row r="583" spans="33:43">
      <c r="AG583" s="62">
        <v>5.33</v>
      </c>
      <c r="AH583" s="47">
        <v>96.7435898764234</v>
      </c>
      <c r="AI583" s="51"/>
      <c r="AJ583" s="52"/>
      <c r="AK583" s="47">
        <v>88.626156525716809</v>
      </c>
      <c r="AL583" s="51"/>
      <c r="AM583" s="52"/>
      <c r="AN583" s="59">
        <v>5.32</v>
      </c>
      <c r="AO583" s="47">
        <v>6.6683485081915697</v>
      </c>
      <c r="AP583" s="51"/>
      <c r="AQ583" s="52"/>
    </row>
    <row r="584" spans="33:43">
      <c r="AG584" s="62">
        <v>5.34</v>
      </c>
      <c r="AH584" s="47">
        <v>96.772727808024499</v>
      </c>
      <c r="AI584" s="51"/>
      <c r="AJ584" s="52"/>
      <c r="AK584" s="47">
        <v>88.718424560376803</v>
      </c>
      <c r="AL584" s="51"/>
      <c r="AM584" s="52"/>
      <c r="AN584" s="59">
        <v>5.33</v>
      </c>
      <c r="AO584" s="47">
        <v>6.6479453495149707</v>
      </c>
      <c r="AP584" s="51"/>
      <c r="AQ584" s="52"/>
    </row>
    <row r="585" spans="33:43">
      <c r="AG585" s="62">
        <v>5.35</v>
      </c>
      <c r="AH585" s="47">
        <v>96.801710763083307</v>
      </c>
      <c r="AI585" s="51"/>
      <c r="AJ585" s="52"/>
      <c r="AK585" s="47">
        <v>88.810892866654797</v>
      </c>
      <c r="AL585" s="51"/>
      <c r="AM585" s="52"/>
      <c r="AN585" s="59">
        <v>5.34</v>
      </c>
      <c r="AO585" s="47">
        <v>6.6276542637580702</v>
      </c>
      <c r="AP585" s="51"/>
      <c r="AQ585" s="52"/>
    </row>
    <row r="586" spans="33:43">
      <c r="AG586" s="62">
        <v>5.36</v>
      </c>
      <c r="AH586" s="47">
        <v>96.830539651217393</v>
      </c>
      <c r="AI586" s="51"/>
      <c r="AJ586" s="52"/>
      <c r="AK586" s="47">
        <v>88.904442256000308</v>
      </c>
      <c r="AL586" s="51"/>
      <c r="AM586" s="52"/>
      <c r="AN586" s="59">
        <v>5.35</v>
      </c>
      <c r="AO586" s="47">
        <v>6.6074745117242903</v>
      </c>
      <c r="AP586" s="51"/>
      <c r="AQ586" s="52"/>
    </row>
    <row r="587" spans="33:43">
      <c r="AG587" s="62">
        <v>5.37</v>
      </c>
      <c r="AH587" s="47">
        <v>96.859215377815403</v>
      </c>
      <c r="AI587" s="51"/>
      <c r="AJ587" s="52"/>
      <c r="AK587" s="47">
        <v>88.997624150692502</v>
      </c>
      <c r="AL587" s="51"/>
      <c r="AM587" s="52"/>
      <c r="AN587" s="59">
        <v>5.36</v>
      </c>
      <c r="AO587" s="47">
        <v>6.5874053591160804</v>
      </c>
      <c r="AP587" s="51"/>
      <c r="AQ587" s="52"/>
    </row>
    <row r="588" spans="33:43">
      <c r="AG588" s="62">
        <v>5.38</v>
      </c>
      <c r="AH588" s="47">
        <v>96.887738834767305</v>
      </c>
      <c r="AI588" s="51"/>
      <c r="AJ588" s="52"/>
      <c r="AK588" s="47">
        <v>89.090439566339199</v>
      </c>
      <c r="AL588" s="51"/>
      <c r="AM588" s="52"/>
      <c r="AN588" s="59">
        <v>5.37</v>
      </c>
      <c r="AO588" s="47">
        <v>6.5674460764845994</v>
      </c>
      <c r="AP588" s="51"/>
      <c r="AQ588" s="52"/>
    </row>
    <row r="589" spans="33:43">
      <c r="AG589" s="62">
        <v>5.39</v>
      </c>
      <c r="AH589" s="47">
        <v>96.916110912664593</v>
      </c>
      <c r="AI589" s="51"/>
      <c r="AJ589" s="52"/>
      <c r="AK589" s="47">
        <v>89.182889518552102</v>
      </c>
      <c r="AL589" s="51"/>
      <c r="AM589" s="52"/>
      <c r="AN589" s="59">
        <v>5.38</v>
      </c>
      <c r="AO589" s="47">
        <v>6.5475959391793594</v>
      </c>
      <c r="AP589" s="51"/>
      <c r="AQ589" s="52"/>
    </row>
    <row r="590" spans="33:43">
      <c r="AG590" s="62">
        <v>5.4</v>
      </c>
      <c r="AH590" s="47">
        <v>96.944332497520605</v>
      </c>
      <c r="AI590" s="51"/>
      <c r="AJ590" s="52"/>
      <c r="AK590" s="47">
        <v>89.274975022898502</v>
      </c>
      <c r="AL590" s="51"/>
      <c r="AM590" s="52"/>
      <c r="AN590" s="59">
        <v>5.39</v>
      </c>
      <c r="AO590" s="47">
        <v>6.52785422729798</v>
      </c>
      <c r="AP590" s="51"/>
      <c r="AQ590" s="52"/>
    </row>
    <row r="591" spans="33:43">
      <c r="AG591" s="62">
        <v>5.41</v>
      </c>
      <c r="AH591" s="47">
        <v>96.972404467738698</v>
      </c>
      <c r="AI591" s="51"/>
      <c r="AJ591" s="52"/>
      <c r="AK591" s="47">
        <v>89.366697094853791</v>
      </c>
      <c r="AL591" s="51"/>
      <c r="AM591" s="52"/>
      <c r="AN591" s="59">
        <v>5.4</v>
      </c>
      <c r="AO591" s="47">
        <v>6.5082202256358395</v>
      </c>
      <c r="AP591" s="51"/>
      <c r="AQ591" s="52"/>
    </row>
    <row r="592" spans="33:43">
      <c r="AG592" s="62">
        <v>5.42</v>
      </c>
      <c r="AH592" s="47">
        <v>97.000327695934999</v>
      </c>
      <c r="AI592" s="51"/>
      <c r="AJ592" s="52"/>
      <c r="AK592" s="47">
        <v>89.458056756588007</v>
      </c>
      <c r="AL592" s="51"/>
      <c r="AM592" s="52"/>
      <c r="AN592" s="59">
        <v>5.41</v>
      </c>
      <c r="AO592" s="47">
        <v>6.4886932236357495</v>
      </c>
      <c r="AP592" s="51"/>
      <c r="AQ592" s="52"/>
    </row>
    <row r="593" spans="33:43">
      <c r="AG593" s="62">
        <v>5.43</v>
      </c>
      <c r="AH593" s="47">
        <v>97.028103048989607</v>
      </c>
      <c r="AI593" s="51"/>
      <c r="AJ593" s="52"/>
      <c r="AK593" s="47">
        <v>89.549055025880392</v>
      </c>
      <c r="AL593" s="51"/>
      <c r="AM593" s="52"/>
      <c r="AN593" s="59">
        <v>5.42</v>
      </c>
      <c r="AO593" s="47">
        <v>6.46927251854971</v>
      </c>
      <c r="AP593" s="51"/>
      <c r="AQ593" s="52"/>
    </row>
    <row r="594" spans="33:43">
      <c r="AG594" s="62">
        <v>5.44</v>
      </c>
      <c r="AH594" s="47">
        <v>97.055731388097101</v>
      </c>
      <c r="AI594" s="51"/>
      <c r="AJ594" s="52"/>
      <c r="AK594" s="47">
        <v>89.6396929135813</v>
      </c>
      <c r="AL594" s="51"/>
      <c r="AM594" s="52"/>
      <c r="AN594" s="59">
        <v>5.43</v>
      </c>
      <c r="AO594" s="47">
        <v>6.4499574210691897</v>
      </c>
      <c r="AP594" s="51"/>
      <c r="AQ594" s="52"/>
    </row>
    <row r="595" spans="33:43">
      <c r="AG595" s="62">
        <v>5.45</v>
      </c>
      <c r="AH595" s="47">
        <v>97.083949571312402</v>
      </c>
      <c r="AI595" s="51"/>
      <c r="AJ595" s="52"/>
      <c r="AK595" s="47">
        <v>89.729971435230198</v>
      </c>
      <c r="AL595" s="51"/>
      <c r="AM595" s="52"/>
      <c r="AN595" s="59">
        <v>5.44</v>
      </c>
      <c r="AO595" s="47">
        <v>6.43074722411842</v>
      </c>
      <c r="AP595" s="51"/>
      <c r="AQ595" s="52"/>
    </row>
    <row r="596" spans="33:43">
      <c r="AG596" s="62">
        <v>5.46</v>
      </c>
      <c r="AH596" s="47">
        <v>97.116837927825912</v>
      </c>
      <c r="AI596" s="51"/>
      <c r="AJ596" s="52"/>
      <c r="AK596" s="47">
        <v>89.819891606117892</v>
      </c>
      <c r="AL596" s="51"/>
      <c r="AM596" s="52"/>
      <c r="AN596" s="59">
        <v>5.45</v>
      </c>
      <c r="AO596" s="47">
        <v>6.4116412359411497</v>
      </c>
      <c r="AP596" s="51"/>
      <c r="AQ596" s="52"/>
    </row>
    <row r="597" spans="33:43">
      <c r="AG597" s="62">
        <v>5.47</v>
      </c>
      <c r="AH597" s="47">
        <v>97.149506725322695</v>
      </c>
      <c r="AI597" s="51"/>
      <c r="AJ597" s="52"/>
      <c r="AK597" s="47">
        <v>89.909454441241493</v>
      </c>
      <c r="AL597" s="51"/>
      <c r="AM597" s="52"/>
      <c r="AN597" s="59">
        <v>5.46</v>
      </c>
      <c r="AO597" s="47">
        <v>6.3926388518442208</v>
      </c>
      <c r="AP597" s="51"/>
      <c r="AQ597" s="52"/>
    </row>
    <row r="598" spans="33:43">
      <c r="AG598" s="62">
        <v>5.48</v>
      </c>
      <c r="AH598" s="47">
        <v>97.181956830265307</v>
      </c>
      <c r="AI598" s="51"/>
      <c r="AJ598" s="52"/>
      <c r="AK598" s="47">
        <v>89.998660955260007</v>
      </c>
      <c r="AL598" s="51"/>
      <c r="AM598" s="52"/>
      <c r="AN598" s="59">
        <v>5.47</v>
      </c>
      <c r="AO598" s="47">
        <v>6.3737393901088</v>
      </c>
      <c r="AP598" s="51"/>
      <c r="AQ598" s="52"/>
    </row>
    <row r="599" spans="33:43">
      <c r="AG599" s="62">
        <v>5.49</v>
      </c>
      <c r="AH599" s="47">
        <v>97.214189113293301</v>
      </c>
      <c r="AI599" s="51"/>
      <c r="AJ599" s="52"/>
      <c r="AK599" s="47">
        <v>90.087512177797706</v>
      </c>
      <c r="AL599" s="51"/>
      <c r="AM599" s="52"/>
      <c r="AN599" s="59">
        <v>5.48</v>
      </c>
      <c r="AO599" s="47">
        <v>6.3549421245578994</v>
      </c>
      <c r="AP599" s="51"/>
      <c r="AQ599" s="52"/>
    </row>
    <row r="600" spans="33:43">
      <c r="AG600" s="62">
        <v>5.5</v>
      </c>
      <c r="AH600" s="47">
        <v>97.2462044356337</v>
      </c>
      <c r="AI600" s="51"/>
      <c r="AJ600" s="52"/>
      <c r="AK600" s="47">
        <v>90.176009140660199</v>
      </c>
      <c r="AL600" s="51"/>
      <c r="AM600" s="52"/>
      <c r="AN600" s="59">
        <v>5.49</v>
      </c>
      <c r="AO600" s="47">
        <v>6.3319011354624202</v>
      </c>
      <c r="AP600" s="51"/>
      <c r="AQ600" s="52"/>
    </row>
    <row r="601" spans="33:43">
      <c r="AG601" s="62">
        <v>5.51</v>
      </c>
      <c r="AH601" s="47">
        <v>97.278003653821102</v>
      </c>
      <c r="AI601" s="51"/>
      <c r="AJ601" s="52"/>
      <c r="AK601" s="47">
        <v>90.264152836336393</v>
      </c>
      <c r="AL601" s="51"/>
      <c r="AM601" s="52"/>
      <c r="AN601" s="59">
        <v>5.5</v>
      </c>
      <c r="AO601" s="47">
        <v>6.3045051826658494</v>
      </c>
      <c r="AP601" s="51"/>
      <c r="AQ601" s="52"/>
    </row>
    <row r="602" spans="33:43">
      <c r="AG602" s="62">
        <v>5.52</v>
      </c>
      <c r="AH602" s="47">
        <v>97.309587619733492</v>
      </c>
      <c r="AI602" s="51"/>
      <c r="AJ602" s="52"/>
      <c r="AK602" s="47">
        <v>90.351944279280701</v>
      </c>
      <c r="AL602" s="51"/>
      <c r="AM602" s="52"/>
      <c r="AN602" s="59">
        <v>5.51</v>
      </c>
      <c r="AO602" s="47">
        <v>6.2772507700358711</v>
      </c>
      <c r="AP602" s="51"/>
      <c r="AQ602" s="52"/>
    </row>
    <row r="603" spans="33:43">
      <c r="AG603" s="62">
        <v>5.53</v>
      </c>
      <c r="AH603" s="47">
        <v>97.340957180628592</v>
      </c>
      <c r="AI603" s="51"/>
      <c r="AJ603" s="52"/>
      <c r="AK603" s="47">
        <v>90.4393844834958</v>
      </c>
      <c r="AL603" s="51"/>
      <c r="AM603" s="52"/>
      <c r="AN603" s="59">
        <v>5.52</v>
      </c>
      <c r="AO603" s="47">
        <v>6.2501371303095894</v>
      </c>
      <c r="AP603" s="51"/>
      <c r="AQ603" s="52"/>
    </row>
    <row r="604" spans="33:43">
      <c r="AG604" s="62">
        <v>5.54</v>
      </c>
      <c r="AH604" s="47">
        <v>97.372113179179991</v>
      </c>
      <c r="AI604" s="51"/>
      <c r="AJ604" s="52"/>
      <c r="AK604" s="47">
        <v>90.526474474434607</v>
      </c>
      <c r="AL604" s="51"/>
      <c r="AM604" s="52"/>
      <c r="AN604" s="59">
        <v>5.53</v>
      </c>
      <c r="AO604" s="47">
        <v>6.2231635003889094</v>
      </c>
      <c r="AP604" s="51"/>
      <c r="AQ604" s="52"/>
    </row>
    <row r="605" spans="33:43">
      <c r="AG605" s="62">
        <v>5.55</v>
      </c>
      <c r="AH605" s="47">
        <v>97.403056451516008</v>
      </c>
      <c r="AI605" s="51"/>
      <c r="AJ605" s="52"/>
      <c r="AK605" s="47">
        <v>90.613215258083599</v>
      </c>
      <c r="AL605" s="51"/>
      <c r="AM605" s="52"/>
      <c r="AN605" s="59">
        <v>5.54</v>
      </c>
      <c r="AO605" s="47">
        <v>6.1963291213126999</v>
      </c>
      <c r="AP605" s="51"/>
      <c r="AQ605" s="52"/>
    </row>
    <row r="606" spans="33:43">
      <c r="AG606" s="62">
        <v>5.56</v>
      </c>
      <c r="AH606" s="47">
        <v>97.433787829307704</v>
      </c>
      <c r="AI606" s="51"/>
      <c r="AJ606" s="52"/>
      <c r="AK606" s="47">
        <v>90.699607847177305</v>
      </c>
      <c r="AL606" s="51"/>
      <c r="AM606" s="52"/>
      <c r="AN606" s="59">
        <v>5.55</v>
      </c>
      <c r="AO606" s="47">
        <v>6.1696332382288999</v>
      </c>
      <c r="AP606" s="51"/>
      <c r="AQ606" s="52"/>
    </row>
    <row r="607" spans="33:43">
      <c r="AG607" s="62">
        <v>5.57</v>
      </c>
      <c r="AH607" s="47">
        <v>97.464308141188098</v>
      </c>
      <c r="AI607" s="51"/>
      <c r="AJ607" s="52"/>
      <c r="AK607" s="47">
        <v>90.785653254364291</v>
      </c>
      <c r="AL607" s="51"/>
      <c r="AM607" s="52"/>
      <c r="AN607" s="59">
        <v>5.56</v>
      </c>
      <c r="AO607" s="47">
        <v>6.1430751003666604</v>
      </c>
      <c r="AP607" s="51"/>
      <c r="AQ607" s="52"/>
    </row>
    <row r="608" spans="33:43">
      <c r="AG608" s="62">
        <v>5.58</v>
      </c>
      <c r="AH608" s="47">
        <v>97.494618212861297</v>
      </c>
      <c r="AI608" s="51"/>
      <c r="AJ608" s="52"/>
      <c r="AK608" s="47">
        <v>90.871352491711605</v>
      </c>
      <c r="AL608" s="51"/>
      <c r="AM608" s="52"/>
      <c r="AN608" s="59">
        <v>5.57</v>
      </c>
      <c r="AO608" s="47">
        <v>6.1166539704068601</v>
      </c>
      <c r="AP608" s="51"/>
      <c r="AQ608" s="52"/>
    </row>
    <row r="609" spans="33:43">
      <c r="AG609" s="62">
        <v>5.59</v>
      </c>
      <c r="AH609" s="47">
        <v>97.524718864011788</v>
      </c>
      <c r="AI609" s="51"/>
      <c r="AJ609" s="52"/>
      <c r="AK609" s="47">
        <v>90.956706570666</v>
      </c>
      <c r="AL609" s="51"/>
      <c r="AM609" s="52"/>
      <c r="AN609" s="59">
        <v>5.58</v>
      </c>
      <c r="AO609" s="47">
        <v>6.0903691057453297</v>
      </c>
      <c r="AP609" s="51"/>
      <c r="AQ609" s="52"/>
    </row>
    <row r="610" spans="33:43">
      <c r="AG610" s="62">
        <v>5.6</v>
      </c>
      <c r="AH610" s="47">
        <v>97.554610909896695</v>
      </c>
      <c r="AI610" s="51"/>
      <c r="AJ610" s="52"/>
      <c r="AK610" s="47">
        <v>91.041716502015802</v>
      </c>
      <c r="AL610" s="51"/>
      <c r="AM610" s="52"/>
      <c r="AN610" s="59">
        <v>5.59</v>
      </c>
      <c r="AO610" s="47">
        <v>6.0642197632017698</v>
      </c>
      <c r="AP610" s="51"/>
      <c r="AQ610" s="52"/>
    </row>
    <row r="611" spans="33:43">
      <c r="AG611" s="62">
        <v>5.61</v>
      </c>
      <c r="AH611" s="47">
        <v>97.584295161379899</v>
      </c>
      <c r="AI611" s="51"/>
      <c r="AJ611" s="52"/>
      <c r="AK611" s="47">
        <v>91.126383295852293</v>
      </c>
      <c r="AL611" s="51"/>
      <c r="AM611" s="52"/>
      <c r="AN611" s="59">
        <v>5.6</v>
      </c>
      <c r="AO611" s="47">
        <v>6.04157552926028</v>
      </c>
      <c r="AP611" s="51"/>
      <c r="AQ611" s="52"/>
    </row>
    <row r="612" spans="33:43">
      <c r="AG612" s="62">
        <v>5.62</v>
      </c>
      <c r="AH612" s="47">
        <v>97.61377242496529</v>
      </c>
      <c r="AI612" s="51"/>
      <c r="AJ612" s="52"/>
      <c r="AK612" s="47">
        <v>91.210707961531398</v>
      </c>
      <c r="AL612" s="51"/>
      <c r="AM612" s="52"/>
      <c r="AN612" s="59">
        <v>5.61</v>
      </c>
      <c r="AO612" s="47">
        <v>6.0209440003140502</v>
      </c>
      <c r="AP612" s="51"/>
      <c r="AQ612" s="52"/>
    </row>
    <row r="613" spans="33:43">
      <c r="AG613" s="62">
        <v>5.63</v>
      </c>
      <c r="AH613" s="47">
        <v>97.643043502830295</v>
      </c>
      <c r="AI613" s="51"/>
      <c r="AJ613" s="52"/>
      <c r="AK613" s="47">
        <v>91.294691507635292</v>
      </c>
      <c r="AL613" s="51"/>
      <c r="AM613" s="52"/>
      <c r="AN613" s="59">
        <v>5.62</v>
      </c>
      <c r="AO613" s="47">
        <v>6.0004225943598701</v>
      </c>
      <c r="AP613" s="51"/>
      <c r="AQ613" s="52"/>
    </row>
    <row r="614" spans="33:43">
      <c r="AG614" s="62">
        <v>5.64</v>
      </c>
      <c r="AH614" s="47">
        <v>97.672109192859907</v>
      </c>
      <c r="AI614" s="51"/>
      <c r="AJ614" s="52"/>
      <c r="AK614" s="47">
        <v>91.378334941933801</v>
      </c>
      <c r="AL614" s="51"/>
      <c r="AM614" s="52"/>
      <c r="AN614" s="59">
        <v>5.63</v>
      </c>
      <c r="AO614" s="47">
        <v>5.9800106648950297</v>
      </c>
      <c r="AP614" s="51"/>
      <c r="AQ614" s="52"/>
    </row>
    <row r="615" spans="33:43">
      <c r="AG615" s="62">
        <v>5.65</v>
      </c>
      <c r="AH615" s="47">
        <v>97.700970288679599</v>
      </c>
      <c r="AI615" s="51"/>
      <c r="AJ615" s="52"/>
      <c r="AK615" s="47">
        <v>91.461639300898796</v>
      </c>
      <c r="AL615" s="51"/>
      <c r="AM615" s="52"/>
      <c r="AN615" s="59">
        <v>5.64</v>
      </c>
      <c r="AO615" s="47">
        <v>5.9597075831545201</v>
      </c>
      <c r="AP615" s="51"/>
      <c r="AQ615" s="52"/>
    </row>
    <row r="616" spans="33:43">
      <c r="AG616" s="62">
        <v>5.66</v>
      </c>
      <c r="AH616" s="47">
        <v>97.729627580607399</v>
      </c>
      <c r="AI616" s="51"/>
      <c r="AJ616" s="52"/>
      <c r="AK616" s="47">
        <v>91.544605586583998</v>
      </c>
      <c r="AL616" s="51"/>
      <c r="AM616" s="52"/>
      <c r="AN616" s="59">
        <v>5.65</v>
      </c>
      <c r="AO616" s="47">
        <v>5.9395127037377504</v>
      </c>
      <c r="AP616" s="51"/>
      <c r="AQ616" s="52"/>
    </row>
    <row r="617" spans="33:43">
      <c r="AG617" s="62">
        <v>5.67</v>
      </c>
      <c r="AH617" s="47">
        <v>97.758081850861004</v>
      </c>
      <c r="AI617" s="51"/>
      <c r="AJ617" s="52"/>
      <c r="AK617" s="47">
        <v>91.627234793231509</v>
      </c>
      <c r="AL617" s="51"/>
      <c r="AM617" s="52"/>
      <c r="AN617" s="59">
        <v>5.66</v>
      </c>
      <c r="AO617" s="47">
        <v>5.91442651612177</v>
      </c>
      <c r="AP617" s="51"/>
      <c r="AQ617" s="52"/>
    </row>
    <row r="618" spans="33:43">
      <c r="AG618" s="62">
        <v>5.68</v>
      </c>
      <c r="AH618" s="47">
        <v>97.7863338808055</v>
      </c>
      <c r="AI618" s="51"/>
      <c r="AJ618" s="52"/>
      <c r="AK618" s="47">
        <v>91.709527927025107</v>
      </c>
      <c r="AL618" s="51"/>
      <c r="AM618" s="52"/>
      <c r="AN618" s="59">
        <v>5.67</v>
      </c>
      <c r="AO618" s="47">
        <v>5.8906007649636205</v>
      </c>
      <c r="AP618" s="51"/>
      <c r="AQ618" s="52"/>
    </row>
    <row r="619" spans="33:43">
      <c r="AG619" s="62">
        <v>5.69</v>
      </c>
      <c r="AH619" s="47">
        <v>97.814384448223507</v>
      </c>
      <c r="AI619" s="51"/>
      <c r="AJ619" s="52"/>
      <c r="AK619" s="47">
        <v>91.791485993301009</v>
      </c>
      <c r="AL619" s="51"/>
      <c r="AM619" s="52"/>
      <c r="AN619" s="59">
        <v>5.68</v>
      </c>
      <c r="AO619" s="47">
        <v>5.8669005613445098</v>
      </c>
      <c r="AP619" s="51"/>
      <c r="AQ619" s="52"/>
    </row>
    <row r="620" spans="33:43">
      <c r="AG620" s="62">
        <v>5.7</v>
      </c>
      <c r="AH620" s="47">
        <v>97.842234325816307</v>
      </c>
      <c r="AI620" s="51"/>
      <c r="AJ620" s="52"/>
      <c r="AK620" s="47">
        <v>91.873109996514202</v>
      </c>
      <c r="AL620" s="51"/>
      <c r="AM620" s="52"/>
      <c r="AN620" s="59">
        <v>5.69</v>
      </c>
      <c r="AO620" s="47">
        <v>5.8433252010486294</v>
      </c>
      <c r="AP620" s="51"/>
      <c r="AQ620" s="52"/>
    </row>
    <row r="621" spans="33:43">
      <c r="AG621" s="62">
        <v>5.71</v>
      </c>
      <c r="AH621" s="47">
        <v>97.8698842822171</v>
      </c>
      <c r="AI621" s="51"/>
      <c r="AJ621" s="52"/>
      <c r="AK621" s="47">
        <v>91.954400940205403</v>
      </c>
      <c r="AL621" s="51"/>
      <c r="AM621" s="52"/>
      <c r="AN621" s="59">
        <v>5.7</v>
      </c>
      <c r="AO621" s="47">
        <v>5.8198739838044595</v>
      </c>
      <c r="AP621" s="51"/>
      <c r="AQ621" s="52"/>
    </row>
    <row r="622" spans="33:43">
      <c r="AG622" s="62">
        <v>5.72</v>
      </c>
      <c r="AH622" s="47">
        <v>97.897335082025208</v>
      </c>
      <c r="AI622" s="51"/>
      <c r="AJ622" s="52"/>
      <c r="AK622" s="47">
        <v>92.035359826968104</v>
      </c>
      <c r="AL622" s="51"/>
      <c r="AM622" s="52"/>
      <c r="AN622" s="59">
        <v>5.71</v>
      </c>
      <c r="AO622" s="47">
        <v>5.7965462135437695</v>
      </c>
      <c r="AP622" s="51"/>
      <c r="AQ622" s="52"/>
    </row>
    <row r="623" spans="33:43">
      <c r="AG623" s="62">
        <v>5.73</v>
      </c>
      <c r="AH623" s="47">
        <v>97.924587485838899</v>
      </c>
      <c r="AI623" s="51"/>
      <c r="AJ623" s="52"/>
      <c r="AK623" s="47">
        <v>92.115815072474604</v>
      </c>
      <c r="AL623" s="51"/>
      <c r="AM623" s="52"/>
      <c r="AN623" s="59">
        <v>5.72</v>
      </c>
      <c r="AO623" s="47">
        <v>5.7733412105615702</v>
      </c>
      <c r="AP623" s="51"/>
      <c r="AQ623" s="52"/>
    </row>
    <row r="624" spans="33:43">
      <c r="AG624" s="62">
        <v>5.74</v>
      </c>
      <c r="AH624" s="47">
        <v>97.952553538712394</v>
      </c>
      <c r="AI624" s="51"/>
      <c r="AJ624" s="52"/>
      <c r="AK624" s="47">
        <v>92.195822739109005</v>
      </c>
      <c r="AL624" s="51"/>
      <c r="AM624" s="52"/>
      <c r="AN624" s="59">
        <v>5.73</v>
      </c>
      <c r="AO624" s="47">
        <v>5.7502582770039199</v>
      </c>
      <c r="AP624" s="51"/>
      <c r="AQ624" s="52"/>
    </row>
    <row r="625" spans="33:43">
      <c r="AG625" s="62">
        <v>5.75</v>
      </c>
      <c r="AH625" s="47">
        <v>97.980997293787695</v>
      </c>
      <c r="AI625" s="51"/>
      <c r="AJ625" s="52"/>
      <c r="AK625" s="47">
        <v>92.275506062876403</v>
      </c>
      <c r="AL625" s="51"/>
      <c r="AM625" s="52"/>
      <c r="AN625" s="59">
        <v>5.74</v>
      </c>
      <c r="AO625" s="47">
        <v>5.7272967286313401</v>
      </c>
      <c r="AP625" s="51"/>
      <c r="AQ625" s="52"/>
    </row>
    <row r="626" spans="33:43">
      <c r="AG626" s="62">
        <v>5.76</v>
      </c>
      <c r="AH626" s="47">
        <v>98.009214619282901</v>
      </c>
      <c r="AI626" s="51"/>
      <c r="AJ626" s="52"/>
      <c r="AK626" s="47">
        <v>92.354866041894297</v>
      </c>
      <c r="AL626" s="51"/>
      <c r="AM626" s="52"/>
      <c r="AN626" s="59">
        <v>5.75</v>
      </c>
      <c r="AO626" s="47">
        <v>5.7044558850498204</v>
      </c>
      <c r="AP626" s="51"/>
      <c r="AQ626" s="52"/>
    </row>
    <row r="627" spans="33:43">
      <c r="AG627" s="62">
        <v>5.77</v>
      </c>
      <c r="AH627" s="47">
        <v>98.037206384953606</v>
      </c>
      <c r="AI627" s="51"/>
      <c r="AJ627" s="52"/>
      <c r="AK627" s="47">
        <v>92.433903680896606</v>
      </c>
      <c r="AL627" s="51"/>
      <c r="AM627" s="52"/>
      <c r="AN627" s="59">
        <v>5.76</v>
      </c>
      <c r="AO627" s="47">
        <v>5.68173506968437</v>
      </c>
      <c r="AP627" s="51"/>
      <c r="AQ627" s="52"/>
    </row>
    <row r="628" spans="33:43">
      <c r="AG628" s="62">
        <v>5.78</v>
      </c>
      <c r="AH628" s="47">
        <v>98.064973450484601</v>
      </c>
      <c r="AI628" s="51"/>
      <c r="AJ628" s="52"/>
      <c r="AK628" s="47">
        <v>92.512619972651905</v>
      </c>
      <c r="AL628" s="51"/>
      <c r="AM628" s="52"/>
      <c r="AN628" s="59">
        <v>5.77</v>
      </c>
      <c r="AO628" s="47">
        <v>5.6591336097526295</v>
      </c>
      <c r="AP628" s="51"/>
      <c r="AQ628" s="52"/>
    </row>
    <row r="629" spans="33:43">
      <c r="AG629" s="62">
        <v>5.79</v>
      </c>
      <c r="AH629" s="47">
        <v>98.092516673680691</v>
      </c>
      <c r="AI629" s="51"/>
      <c r="AJ629" s="52"/>
      <c r="AK629" s="47">
        <v>92.591015909983497</v>
      </c>
      <c r="AL629" s="51"/>
      <c r="AM629" s="52"/>
      <c r="AN629" s="59">
        <v>5.78</v>
      </c>
      <c r="AO629" s="47">
        <v>5.6366508362384096</v>
      </c>
      <c r="AP629" s="51"/>
      <c r="AQ629" s="52"/>
    </row>
    <row r="630" spans="33:43">
      <c r="AG630" s="62">
        <v>5.8</v>
      </c>
      <c r="AH630" s="47">
        <v>98.119836913207408</v>
      </c>
      <c r="AI630" s="51"/>
      <c r="AJ630" s="52"/>
      <c r="AK630" s="47">
        <v>92.669092486062794</v>
      </c>
      <c r="AL630" s="51"/>
      <c r="AM630" s="52"/>
      <c r="AN630" s="59">
        <v>5.79</v>
      </c>
      <c r="AO630" s="47">
        <v>5.6142860838652497</v>
      </c>
      <c r="AP630" s="51"/>
      <c r="AQ630" s="52"/>
    </row>
    <row r="631" spans="33:43">
      <c r="AG631" s="62">
        <v>5.81</v>
      </c>
      <c r="AH631" s="47">
        <v>98.146935020420798</v>
      </c>
      <c r="AI631" s="51"/>
      <c r="AJ631" s="52"/>
      <c r="AK631" s="47">
        <v>92.746850745383895</v>
      </c>
      <c r="AL631" s="51"/>
      <c r="AM631" s="52"/>
      <c r="AN631" s="59">
        <v>5.8</v>
      </c>
      <c r="AO631" s="47">
        <v>5.59203869107</v>
      </c>
      <c r="AP631" s="51"/>
      <c r="AQ631" s="52"/>
    </row>
    <row r="632" spans="33:43">
      <c r="AG632" s="62">
        <v>5.82</v>
      </c>
      <c r="AH632" s="47">
        <v>98.173811842738502</v>
      </c>
      <c r="AI632" s="51"/>
      <c r="AJ632" s="52"/>
      <c r="AK632" s="47">
        <v>92.824291717026497</v>
      </c>
      <c r="AL632" s="51"/>
      <c r="AM632" s="52"/>
      <c r="AN632" s="59">
        <v>5.81</v>
      </c>
      <c r="AO632" s="47">
        <v>5.5699079999763903</v>
      </c>
      <c r="AP632" s="51"/>
      <c r="AQ632" s="52"/>
    </row>
    <row r="633" spans="33:43">
      <c r="AG633" s="62">
        <v>5.83</v>
      </c>
      <c r="AH633" s="47">
        <v>98.200468223674704</v>
      </c>
      <c r="AI633" s="51"/>
      <c r="AJ633" s="52"/>
      <c r="AK633" s="47">
        <v>92.901416329125595</v>
      </c>
      <c r="AL633" s="51"/>
      <c r="AM633" s="52"/>
      <c r="AN633" s="59">
        <v>5.82</v>
      </c>
      <c r="AO633" s="47">
        <v>5.5478933690128196</v>
      </c>
      <c r="AP633" s="51"/>
      <c r="AQ633" s="52"/>
    </row>
    <row r="634" spans="33:43">
      <c r="AG634" s="62">
        <v>5.84</v>
      </c>
      <c r="AH634" s="47">
        <v>98.226905002875299</v>
      </c>
      <c r="AI634" s="51"/>
      <c r="AJ634" s="52"/>
      <c r="AK634" s="47">
        <v>92.978225572237506</v>
      </c>
      <c r="AL634" s="51"/>
      <c r="AM634" s="52"/>
      <c r="AN634" s="59">
        <v>5.83</v>
      </c>
      <c r="AO634" s="47">
        <v>5.5259941465947797</v>
      </c>
      <c r="AP634" s="51"/>
      <c r="AQ634" s="52"/>
    </row>
    <row r="635" spans="33:43">
      <c r="AG635" s="62">
        <v>5.85</v>
      </c>
      <c r="AH635" s="47">
        <v>98.253123016153197</v>
      </c>
      <c r="AI635" s="51"/>
      <c r="AJ635" s="52"/>
      <c r="AK635" s="47">
        <v>93.054720435536794</v>
      </c>
      <c r="AL635" s="51"/>
      <c r="AM635" s="52"/>
      <c r="AN635" s="59">
        <v>5.84</v>
      </c>
      <c r="AO635" s="47">
        <v>5.5045159761659797</v>
      </c>
      <c r="AP635" s="51"/>
      <c r="AQ635" s="52"/>
    </row>
    <row r="636" spans="33:43">
      <c r="AG636" s="62">
        <v>5.86</v>
      </c>
      <c r="AH636" s="47">
        <v>98.279123095523502</v>
      </c>
      <c r="AI636" s="51"/>
      <c r="AJ636" s="52"/>
      <c r="AK636" s="47">
        <v>93.130901906788196</v>
      </c>
      <c r="AL636" s="51"/>
      <c r="AM636" s="52"/>
      <c r="AN636" s="59">
        <v>5.85</v>
      </c>
      <c r="AO636" s="47">
        <v>5.4897338857283602</v>
      </c>
      <c r="AP636" s="51"/>
      <c r="AQ636" s="52"/>
    </row>
    <row r="637" spans="33:43">
      <c r="AG637" s="62">
        <v>5.87</v>
      </c>
      <c r="AH637" s="47">
        <v>98.304906069238598</v>
      </c>
      <c r="AI637" s="51"/>
      <c r="AJ637" s="52"/>
      <c r="AK637" s="47">
        <v>93.206770972317003</v>
      </c>
      <c r="AL637" s="51"/>
      <c r="AM637" s="52"/>
      <c r="AN637" s="59">
        <v>5.86</v>
      </c>
      <c r="AO637" s="47">
        <v>5.47503355537257</v>
      </c>
      <c r="AP637" s="51"/>
      <c r="AQ637" s="52"/>
    </row>
    <row r="638" spans="33:43">
      <c r="AG638" s="62">
        <v>5.88</v>
      </c>
      <c r="AH638" s="47">
        <v>98.330472761823401</v>
      </c>
      <c r="AI638" s="51"/>
      <c r="AJ638" s="52"/>
      <c r="AK638" s="47">
        <v>93.282328618713791</v>
      </c>
      <c r="AL638" s="51"/>
      <c r="AM638" s="52"/>
      <c r="AN638" s="59">
        <v>5.87</v>
      </c>
      <c r="AO638" s="47">
        <v>5.4604144531152299</v>
      </c>
      <c r="AP638" s="51"/>
      <c r="AQ638" s="52"/>
    </row>
    <row r="639" spans="33:43">
      <c r="AG639" s="62">
        <v>5.89</v>
      </c>
      <c r="AH639" s="47">
        <v>98.355823994110409</v>
      </c>
      <c r="AI639" s="51"/>
      <c r="AJ639" s="52"/>
      <c r="AK639" s="47">
        <v>93.357362945134497</v>
      </c>
      <c r="AL639" s="51"/>
      <c r="AM639" s="52"/>
      <c r="AN639" s="59">
        <v>5.88</v>
      </c>
      <c r="AO639" s="47">
        <v>5.4458760421252297</v>
      </c>
      <c r="AP639" s="51"/>
      <c r="AQ639" s="52"/>
    </row>
    <row r="640" spans="33:43">
      <c r="AG640" s="62">
        <v>5.9</v>
      </c>
      <c r="AH640" s="47">
        <v>98.380960582666205</v>
      </c>
      <c r="AI640" s="51"/>
      <c r="AJ640" s="52"/>
      <c r="AK640" s="47">
        <v>93.431188238587509</v>
      </c>
      <c r="AL640" s="51"/>
      <c r="AM640" s="52"/>
      <c r="AN640" s="59">
        <v>5.89</v>
      </c>
      <c r="AO640" s="47">
        <v>5.4314177943284498</v>
      </c>
      <c r="AP640" s="51"/>
      <c r="AQ640" s="52"/>
    </row>
    <row r="641" spans="33:43">
      <c r="AG641" s="62">
        <v>5.91</v>
      </c>
      <c r="AH641" s="47">
        <v>98.405883334634709</v>
      </c>
      <c r="AI641" s="51"/>
      <c r="AJ641" s="52"/>
      <c r="AK641" s="47">
        <v>93.5047274608321</v>
      </c>
      <c r="AL641" s="51"/>
      <c r="AM641" s="52"/>
      <c r="AN641" s="59">
        <v>5.9</v>
      </c>
      <c r="AO641" s="47">
        <v>5.4170391851663195</v>
      </c>
      <c r="AP641" s="51"/>
      <c r="AQ641" s="52"/>
    </row>
    <row r="642" spans="33:43">
      <c r="AG642" s="62">
        <v>5.92</v>
      </c>
      <c r="AH642" s="47">
        <v>98.430593044820199</v>
      </c>
      <c r="AI642" s="51"/>
      <c r="AJ642" s="52"/>
      <c r="AK642" s="47">
        <v>93.57798153816141</v>
      </c>
      <c r="AL642" s="51"/>
      <c r="AM642" s="52"/>
      <c r="AN642" s="59">
        <v>5.91</v>
      </c>
      <c r="AO642" s="47">
        <v>5.4027396935651701</v>
      </c>
      <c r="AP642" s="51"/>
      <c r="AQ642" s="52"/>
    </row>
    <row r="643" spans="33:43">
      <c r="AG643" s="62">
        <v>5.93</v>
      </c>
      <c r="AH643" s="47">
        <v>98.455090507455694</v>
      </c>
      <c r="AI643" s="51"/>
      <c r="AJ643" s="52"/>
      <c r="AK643" s="47">
        <v>93.650951394959307</v>
      </c>
      <c r="AL643" s="51"/>
      <c r="AM643" s="52"/>
      <c r="AN643" s="59">
        <v>5.92</v>
      </c>
      <c r="AO643" s="47">
        <v>5.3885188019054997</v>
      </c>
      <c r="AP643" s="51"/>
      <c r="AQ643" s="52"/>
    </row>
    <row r="644" spans="33:43">
      <c r="AG644" s="62">
        <v>5.94</v>
      </c>
      <c r="AH644" s="47">
        <v>98.479376544007209</v>
      </c>
      <c r="AI644" s="51"/>
      <c r="AJ644" s="52"/>
      <c r="AK644" s="47">
        <v>93.72363795368031</v>
      </c>
      <c r="AL644" s="51"/>
      <c r="AM644" s="52"/>
      <c r="AN644" s="59">
        <v>5.93</v>
      </c>
      <c r="AO644" s="47">
        <v>5.3743759959912696</v>
      </c>
      <c r="AP644" s="51"/>
      <c r="AQ644" s="52"/>
    </row>
    <row r="645" spans="33:43">
      <c r="AG645" s="62">
        <v>5.95</v>
      </c>
      <c r="AH645" s="47">
        <v>98.503451951930401</v>
      </c>
      <c r="AI645" s="51"/>
      <c r="AJ645" s="52"/>
      <c r="AK645" s="47">
        <v>93.796042136808595</v>
      </c>
      <c r="AL645" s="51"/>
      <c r="AM645" s="52"/>
      <c r="AN645" s="59">
        <v>5.94</v>
      </c>
      <c r="AO645" s="47">
        <v>5.3607353597792802</v>
      </c>
      <c r="AP645" s="51"/>
      <c r="AQ645" s="52"/>
    </row>
    <row r="646" spans="33:43">
      <c r="AG646" s="62">
        <v>5.96</v>
      </c>
      <c r="AH646" s="47">
        <v>98.527317525113901</v>
      </c>
      <c r="AI646" s="51"/>
      <c r="AJ646" s="52"/>
      <c r="AK646" s="47">
        <v>93.868164872925291</v>
      </c>
      <c r="AL646" s="51"/>
      <c r="AM646" s="52"/>
      <c r="AN646" s="59">
        <v>5.95</v>
      </c>
      <c r="AO646" s="47">
        <v>5.3503804838696505</v>
      </c>
      <c r="AP646" s="51"/>
      <c r="AQ646" s="52"/>
    </row>
    <row r="647" spans="33:43">
      <c r="AG647" s="62">
        <v>5.97</v>
      </c>
      <c r="AH647" s="47">
        <v>98.550974053911204</v>
      </c>
      <c r="AI647" s="51"/>
      <c r="AJ647" s="52"/>
      <c r="AK647" s="47">
        <v>93.940007070707196</v>
      </c>
      <c r="AL647" s="51"/>
      <c r="AM647" s="52"/>
      <c r="AN647" s="59">
        <v>5.96</v>
      </c>
      <c r="AO647" s="47">
        <v>5.3400864844661902</v>
      </c>
      <c r="AP647" s="51"/>
      <c r="AQ647" s="52"/>
    </row>
    <row r="648" spans="33:43">
      <c r="AG648" s="62">
        <v>5.98</v>
      </c>
      <c r="AH648" s="47">
        <v>98.574422325173799</v>
      </c>
      <c r="AI648" s="51"/>
      <c r="AJ648" s="52"/>
      <c r="AK648" s="47">
        <v>94.011569645299403</v>
      </c>
      <c r="AL648" s="51"/>
      <c r="AM648" s="52"/>
      <c r="AN648" s="59">
        <v>5.97</v>
      </c>
      <c r="AO648" s="47">
        <v>5.3298529381696405</v>
      </c>
      <c r="AP648" s="51"/>
      <c r="AQ648" s="52"/>
    </row>
    <row r="649" spans="33:43">
      <c r="AG649" s="62">
        <v>5.99</v>
      </c>
      <c r="AH649" s="47">
        <v>98.597663122283194</v>
      </c>
      <c r="AI649" s="51"/>
      <c r="AJ649" s="52"/>
      <c r="AK649" s="47">
        <v>94.082853509863298</v>
      </c>
      <c r="AL649" s="51"/>
      <c r="AM649" s="52"/>
      <c r="AN649" s="59">
        <v>5.98</v>
      </c>
      <c r="AO649" s="47">
        <v>5.3196793796369803</v>
      </c>
      <c r="AP649" s="51"/>
      <c r="AQ649" s="52"/>
    </row>
    <row r="650" spans="33:43">
      <c r="AG650" s="62">
        <v>6</v>
      </c>
      <c r="AH650" s="47">
        <v>98.620697225184301</v>
      </c>
      <c r="AI650" s="51"/>
      <c r="AJ650" s="52"/>
      <c r="AK650" s="47">
        <v>94.153859656794708</v>
      </c>
      <c r="AL650" s="51"/>
      <c r="AM650" s="52"/>
      <c r="AN650" s="59">
        <v>5.99</v>
      </c>
      <c r="AO650" s="47">
        <v>5.3095653646201297</v>
      </c>
      <c r="AP650" s="51"/>
      <c r="AQ650" s="52"/>
    </row>
    <row r="651" spans="33:43">
      <c r="AG651" s="62">
        <v>6.01</v>
      </c>
      <c r="AH651" s="47">
        <v>98.643525410417197</v>
      </c>
      <c r="AI651" s="51"/>
      <c r="AJ651" s="52"/>
      <c r="AK651" s="47">
        <v>94.224588961943994</v>
      </c>
      <c r="AL651" s="51"/>
      <c r="AM651" s="52"/>
      <c r="AN651" s="59">
        <v>6</v>
      </c>
      <c r="AO651" s="47">
        <v>5.29951045343548</v>
      </c>
      <c r="AP651" s="51"/>
      <c r="AQ651" s="52"/>
    </row>
    <row r="652" spans="33:43">
      <c r="AG652" s="62">
        <v>6.02</v>
      </c>
      <c r="AH652" s="47">
        <v>98.666148451150406</v>
      </c>
      <c r="AI652" s="51"/>
      <c r="AJ652" s="52"/>
      <c r="AK652" s="47">
        <v>94.295042311240692</v>
      </c>
      <c r="AL652" s="51"/>
      <c r="AM652" s="52"/>
      <c r="AN652" s="59">
        <v>6.01</v>
      </c>
      <c r="AO652" s="47">
        <v>5.2895142096422205</v>
      </c>
      <c r="AP652" s="51"/>
      <c r="AQ652" s="52"/>
    </row>
    <row r="653" spans="33:43">
      <c r="AG653" s="62">
        <v>6.03</v>
      </c>
      <c r="AH653" s="47">
        <v>98.688567113089704</v>
      </c>
      <c r="AI653" s="51"/>
      <c r="AJ653" s="52"/>
      <c r="AK653" s="47">
        <v>94.365220612571605</v>
      </c>
      <c r="AL653" s="51"/>
      <c r="AM653" s="52"/>
      <c r="AN653" s="59">
        <v>6.02</v>
      </c>
      <c r="AO653" s="47">
        <v>5.2795762000108999</v>
      </c>
      <c r="AP653" s="51"/>
      <c r="AQ653" s="52"/>
    </row>
    <row r="654" spans="33:43">
      <c r="AG654" s="62">
        <v>6.04</v>
      </c>
      <c r="AH654" s="47">
        <v>98.710782163222703</v>
      </c>
      <c r="AI654" s="51"/>
      <c r="AJ654" s="52"/>
      <c r="AK654" s="47">
        <v>94.435124771910097</v>
      </c>
      <c r="AL654" s="51"/>
      <c r="AM654" s="52"/>
      <c r="AN654" s="59">
        <v>6.03</v>
      </c>
      <c r="AO654" s="47">
        <v>5.2696959944919994</v>
      </c>
      <c r="AP654" s="51"/>
      <c r="AQ654" s="52"/>
    </row>
    <row r="655" spans="33:43">
      <c r="AG655" s="62">
        <v>6.05</v>
      </c>
      <c r="AH655" s="47">
        <v>98.732794366083894</v>
      </c>
      <c r="AI655" s="51"/>
      <c r="AJ655" s="52"/>
      <c r="AK655" s="47">
        <v>94.504755693301306</v>
      </c>
      <c r="AL655" s="51"/>
      <c r="AM655" s="52"/>
      <c r="AN655" s="59">
        <v>6.04</v>
      </c>
      <c r="AO655" s="47">
        <v>5.2616520285685402</v>
      </c>
      <c r="AP655" s="51"/>
      <c r="AQ655" s="52"/>
    </row>
    <row r="656" spans="33:43">
      <c r="AG656" s="62">
        <v>6.06</v>
      </c>
      <c r="AH656" s="47">
        <v>98.754604481309201</v>
      </c>
      <c r="AI656" s="51"/>
      <c r="AJ656" s="52"/>
      <c r="AK656" s="47">
        <v>94.574114278847205</v>
      </c>
      <c r="AL656" s="51"/>
      <c r="AM656" s="52"/>
      <c r="AN656" s="59">
        <v>6.05</v>
      </c>
      <c r="AO656" s="47">
        <v>5.2537939407035097</v>
      </c>
      <c r="AP656" s="51"/>
      <c r="AQ656" s="52"/>
    </row>
    <row r="657" spans="33:43">
      <c r="AG657" s="62">
        <v>6.07</v>
      </c>
      <c r="AH657" s="47">
        <v>98.7762132652948</v>
      </c>
      <c r="AI657" s="51"/>
      <c r="AJ657" s="52"/>
      <c r="AK657" s="47">
        <v>94.643201428692407</v>
      </c>
      <c r="AL657" s="51"/>
      <c r="AM657" s="52"/>
      <c r="AN657" s="59">
        <v>6.06</v>
      </c>
      <c r="AO657" s="47">
        <v>5.2459776907289504</v>
      </c>
      <c r="AP657" s="51"/>
      <c r="AQ657" s="52"/>
    </row>
    <row r="658" spans="33:43">
      <c r="AG658" s="62">
        <v>6.08</v>
      </c>
      <c r="AH658" s="47">
        <v>98.797621471227899</v>
      </c>
      <c r="AI658" s="51"/>
      <c r="AJ658" s="52"/>
      <c r="AK658" s="47">
        <v>94.712018041009003</v>
      </c>
      <c r="AL658" s="51"/>
      <c r="AM658" s="52"/>
      <c r="AN658" s="59">
        <v>6.07</v>
      </c>
      <c r="AO658" s="47">
        <v>5.2382029454044599</v>
      </c>
      <c r="AP658" s="51"/>
      <c r="AQ658" s="52"/>
    </row>
    <row r="659" spans="33:43">
      <c r="AG659" s="62">
        <v>6.09</v>
      </c>
      <c r="AH659" s="47">
        <v>98.818829821500898</v>
      </c>
      <c r="AI659" s="51"/>
      <c r="AJ659" s="52"/>
      <c r="AK659" s="47">
        <v>94.780565016866305</v>
      </c>
      <c r="AL659" s="51"/>
      <c r="AM659" s="52"/>
      <c r="AN659" s="59">
        <v>6.08</v>
      </c>
      <c r="AO659" s="47">
        <v>5.23046937418881</v>
      </c>
      <c r="AP659" s="51"/>
      <c r="AQ659" s="52"/>
    </row>
    <row r="660" spans="33:43">
      <c r="AG660" s="62">
        <v>6.1</v>
      </c>
      <c r="AH660" s="47">
        <v>98.839839027341895</v>
      </c>
      <c r="AI660" s="51"/>
      <c r="AJ660" s="52"/>
      <c r="AK660" s="47">
        <v>94.848843254138401</v>
      </c>
      <c r="AL660" s="51"/>
      <c r="AM660" s="52"/>
      <c r="AN660" s="59">
        <v>6.09</v>
      </c>
      <c r="AO660" s="47">
        <v>5.2227766492099796</v>
      </c>
      <c r="AP660" s="51"/>
      <c r="AQ660" s="52"/>
    </row>
    <row r="661" spans="33:43">
      <c r="AG661" s="62">
        <v>6.11</v>
      </c>
      <c r="AH661" s="47">
        <v>98.86064987434861</v>
      </c>
      <c r="AI661" s="51"/>
      <c r="AJ661" s="52"/>
      <c r="AK661" s="47">
        <v>94.916853640271498</v>
      </c>
      <c r="AL661" s="51"/>
      <c r="AM661" s="52"/>
      <c r="AN661" s="59">
        <v>6.1</v>
      </c>
      <c r="AO661" s="47">
        <v>5.2151244452351797</v>
      </c>
      <c r="AP661" s="51"/>
      <c r="AQ661" s="52"/>
    </row>
    <row r="662" spans="33:43">
      <c r="AG662" s="62">
        <v>6.12</v>
      </c>
      <c r="AH662" s="47">
        <v>98.8812631006614</v>
      </c>
      <c r="AI662" s="51"/>
      <c r="AJ662" s="52"/>
      <c r="AK662" s="47">
        <v>94.984597065958795</v>
      </c>
      <c r="AL662" s="51"/>
      <c r="AM662" s="52"/>
      <c r="AN662" s="59">
        <v>6.11</v>
      </c>
      <c r="AO662" s="47">
        <v>5.2075124396407997</v>
      </c>
      <c r="AP662" s="51"/>
      <c r="AQ662" s="52"/>
    </row>
    <row r="663" spans="33:43">
      <c r="AG663" s="62">
        <v>6.13</v>
      </c>
      <c r="AH663" s="47">
        <v>98.901679441211101</v>
      </c>
      <c r="AI663" s="51"/>
      <c r="AJ663" s="52"/>
      <c r="AK663" s="47">
        <v>95.052074419890801</v>
      </c>
      <c r="AL663" s="51"/>
      <c r="AM663" s="52"/>
      <c r="AN663" s="59">
        <v>6.12</v>
      </c>
      <c r="AO663" s="47">
        <v>5.1999403207980999</v>
      </c>
      <c r="AP663" s="51"/>
      <c r="AQ663" s="52"/>
    </row>
    <row r="664" spans="33:43">
      <c r="AG664" s="62">
        <v>6.14</v>
      </c>
      <c r="AH664" s="47">
        <v>98.921899627746399</v>
      </c>
      <c r="AI664" s="51"/>
      <c r="AJ664" s="52"/>
      <c r="AK664" s="47">
        <v>95.119286588742398</v>
      </c>
      <c r="AL664" s="51"/>
      <c r="AM664" s="52"/>
      <c r="AN664" s="59">
        <v>6.13</v>
      </c>
      <c r="AO664" s="47">
        <v>5.19240778076297</v>
      </c>
      <c r="AP664" s="51"/>
      <c r="AQ664" s="52"/>
    </row>
    <row r="665" spans="33:43">
      <c r="AG665" s="62">
        <v>6.15</v>
      </c>
      <c r="AH665" s="47">
        <v>98.941924387568008</v>
      </c>
      <c r="AI665" s="51"/>
      <c r="AJ665" s="52"/>
      <c r="AK665" s="47">
        <v>95.186234457159202</v>
      </c>
      <c r="AL665" s="51"/>
      <c r="AM665" s="52"/>
      <c r="AN665" s="59">
        <v>6.14</v>
      </c>
      <c r="AO665" s="47">
        <v>5.1849144933445004</v>
      </c>
      <c r="AP665" s="51"/>
      <c r="AQ665" s="52"/>
    </row>
    <row r="666" spans="33:43">
      <c r="AG666" s="62">
        <v>6.16</v>
      </c>
      <c r="AH666" s="47">
        <v>98.961754442855792</v>
      </c>
      <c r="AI666" s="51"/>
      <c r="AJ666" s="52"/>
      <c r="AK666" s="47">
        <v>95.252918907744601</v>
      </c>
      <c r="AL666" s="51"/>
      <c r="AM666" s="52"/>
      <c r="AN666" s="59">
        <v>6.15</v>
      </c>
      <c r="AO666" s="47">
        <v>5.1774601473359594</v>
      </c>
      <c r="AP666" s="51"/>
      <c r="AQ666" s="52"/>
    </row>
    <row r="667" spans="33:43">
      <c r="AG667" s="62">
        <v>6.17</v>
      </c>
      <c r="AH667" s="47">
        <v>98.981390518660291</v>
      </c>
      <c r="AI667" s="51"/>
      <c r="AJ667" s="52"/>
      <c r="AK667" s="47">
        <v>95.319340821046296</v>
      </c>
      <c r="AL667" s="51"/>
      <c r="AM667" s="52"/>
      <c r="AN667" s="59">
        <v>6.16</v>
      </c>
      <c r="AO667" s="47">
        <v>5.1700444523957998</v>
      </c>
      <c r="AP667" s="51"/>
      <c r="AQ667" s="52"/>
    </row>
    <row r="668" spans="33:43">
      <c r="AG668" s="62">
        <v>6.18</v>
      </c>
      <c r="AH668" s="47">
        <v>99.000833333969993</v>
      </c>
      <c r="AI668" s="51"/>
      <c r="AJ668" s="52"/>
      <c r="AK668" s="47">
        <v>95.385501079974603</v>
      </c>
      <c r="AL668" s="51"/>
      <c r="AM668" s="52"/>
      <c r="AN668" s="59">
        <v>6.17</v>
      </c>
      <c r="AO668" s="47">
        <v>5.1626670880403003</v>
      </c>
      <c r="AP668" s="51"/>
      <c r="AQ668" s="52"/>
    </row>
    <row r="669" spans="33:43">
      <c r="AG669" s="62">
        <v>6.19</v>
      </c>
      <c r="AH669" s="47">
        <v>99.020083604701597</v>
      </c>
      <c r="AI669" s="51"/>
      <c r="AJ669" s="52"/>
      <c r="AK669" s="47">
        <v>95.451400613666607</v>
      </c>
      <c r="AL669" s="51"/>
      <c r="AM669" s="52"/>
      <c r="AN669" s="59">
        <v>6.18</v>
      </c>
      <c r="AO669" s="47">
        <v>5.15532775071319</v>
      </c>
      <c r="AP669" s="51"/>
      <c r="AQ669" s="52"/>
    </row>
    <row r="670" spans="33:43">
      <c r="AG670" s="62">
        <v>6.2</v>
      </c>
      <c r="AH670" s="47">
        <v>99.0391420437265</v>
      </c>
      <c r="AI670" s="51"/>
      <c r="AJ670" s="52"/>
      <c r="AK670" s="47">
        <v>95.5170402528925</v>
      </c>
      <c r="AL670" s="51"/>
      <c r="AM670" s="52"/>
      <c r="AN670" s="59">
        <v>6.19</v>
      </c>
      <c r="AO670" s="47">
        <v>5.1480261393130595</v>
      </c>
      <c r="AP670" s="51"/>
      <c r="AQ670" s="52"/>
    </row>
    <row r="671" spans="33:43">
      <c r="AG671" s="62">
        <v>6.21</v>
      </c>
      <c r="AH671" s="47">
        <v>99.058009360897401</v>
      </c>
      <c r="AI671" s="51"/>
      <c r="AJ671" s="52"/>
      <c r="AK671" s="47">
        <v>95.582420871341796</v>
      </c>
      <c r="AL671" s="51"/>
      <c r="AM671" s="52"/>
      <c r="AN671" s="59">
        <v>6.2</v>
      </c>
      <c r="AO671" s="47">
        <v>5.1407619551644199</v>
      </c>
      <c r="AP671" s="51"/>
      <c r="AQ671" s="52"/>
    </row>
    <row r="672" spans="33:43">
      <c r="AG672" s="62">
        <v>6.22</v>
      </c>
      <c r="AH672" s="47">
        <v>99.076686263074293</v>
      </c>
      <c r="AI672" s="51"/>
      <c r="AJ672" s="52"/>
      <c r="AK672" s="47">
        <v>95.647543340670708</v>
      </c>
      <c r="AL672" s="51"/>
      <c r="AM672" s="52"/>
      <c r="AN672" s="59">
        <v>6.21</v>
      </c>
      <c r="AO672" s="47">
        <v>5.1335349019888401</v>
      </c>
      <c r="AP672" s="51"/>
      <c r="AQ672" s="52"/>
    </row>
    <row r="673" spans="33:43">
      <c r="AG673" s="62">
        <v>6.23</v>
      </c>
      <c r="AH673" s="47">
        <v>99.095173454150896</v>
      </c>
      <c r="AI673" s="51"/>
      <c r="AJ673" s="52"/>
      <c r="AK673" s="47">
        <v>95.712408537839195</v>
      </c>
      <c r="AL673" s="51"/>
      <c r="AM673" s="52"/>
      <c r="AN673" s="59">
        <v>6.22</v>
      </c>
      <c r="AO673" s="47">
        <v>5.1263446858760497</v>
      </c>
      <c r="AP673" s="51"/>
      <c r="AQ673" s="52"/>
    </row>
    <row r="674" spans="33:43">
      <c r="AG674" s="62">
        <v>6.24</v>
      </c>
      <c r="AH674" s="47">
        <v>99.113471635081396</v>
      </c>
      <c r="AI674" s="51"/>
      <c r="AJ674" s="52"/>
      <c r="AK674" s="47">
        <v>95.777017328582204</v>
      </c>
      <c r="AL674" s="51"/>
      <c r="AM674" s="52"/>
      <c r="AN674" s="59">
        <v>6.23</v>
      </c>
      <c r="AO674" s="47">
        <v>5.11919101525503</v>
      </c>
      <c r="AP674" s="51"/>
      <c r="AQ674" s="52"/>
    </row>
    <row r="675" spans="33:43">
      <c r="AG675" s="62">
        <v>6.25</v>
      </c>
      <c r="AH675" s="47">
        <v>99.13158150390619</v>
      </c>
      <c r="AI675" s="51"/>
      <c r="AJ675" s="52"/>
      <c r="AK675" s="47">
        <v>95.841370576422108</v>
      </c>
      <c r="AL675" s="51"/>
      <c r="AM675" s="52"/>
      <c r="AN675" s="59">
        <v>6.24</v>
      </c>
      <c r="AO675" s="47">
        <v>5.1120736008651804</v>
      </c>
      <c r="AP675" s="51"/>
      <c r="AQ675" s="52"/>
    </row>
    <row r="676" spans="33:43">
      <c r="AG676" s="62">
        <v>6.26</v>
      </c>
      <c r="AH676" s="47">
        <v>99.149503738401108</v>
      </c>
      <c r="AI676" s="51"/>
      <c r="AJ676" s="52"/>
      <c r="AK676" s="47">
        <v>95.905469145275802</v>
      </c>
      <c r="AL676" s="51"/>
      <c r="AM676" s="52"/>
      <c r="AN676" s="59">
        <v>6.25</v>
      </c>
      <c r="AO676" s="47">
        <v>5.1049921557273503</v>
      </c>
      <c r="AP676" s="51"/>
      <c r="AQ676" s="52"/>
    </row>
    <row r="677" spans="33:43">
      <c r="AG677" s="62">
        <v>6.27</v>
      </c>
      <c r="AH677" s="47">
        <v>99.167238986113105</v>
      </c>
      <c r="AI677" s="51"/>
      <c r="AJ677" s="52"/>
      <c r="AK677" s="47">
        <v>95.969313897009997</v>
      </c>
      <c r="AL677" s="51"/>
      <c r="AM677" s="52"/>
      <c r="AN677" s="59">
        <v>6.26</v>
      </c>
      <c r="AO677" s="47">
        <v>5.0979463951150299</v>
      </c>
      <c r="AP677" s="51"/>
      <c r="AQ677" s="52"/>
    </row>
    <row r="678" spans="33:43">
      <c r="AG678" s="62">
        <v>6.28</v>
      </c>
      <c r="AH678" s="47">
        <v>99.184787975961001</v>
      </c>
      <c r="AI678" s="51"/>
      <c r="AJ678" s="52"/>
      <c r="AK678" s="47">
        <v>96.032905691431807</v>
      </c>
      <c r="AL678" s="51"/>
      <c r="AM678" s="52"/>
      <c r="AN678" s="59">
        <v>6.27</v>
      </c>
      <c r="AO678" s="47">
        <v>5.09093603652539</v>
      </c>
      <c r="AP678" s="51"/>
      <c r="AQ678" s="52"/>
    </row>
    <row r="679" spans="33:43">
      <c r="AG679" s="62">
        <v>6.29</v>
      </c>
      <c r="AH679" s="47">
        <v>99.202151394137189</v>
      </c>
      <c r="AI679" s="51"/>
      <c r="AJ679" s="52"/>
      <c r="AK679" s="47">
        <v>96.096245386278497</v>
      </c>
      <c r="AL679" s="51"/>
      <c r="AM679" s="52"/>
      <c r="AN679" s="59">
        <v>6.28</v>
      </c>
      <c r="AO679" s="47">
        <v>5.0839608161053604</v>
      </c>
      <c r="AP679" s="51"/>
      <c r="AQ679" s="52"/>
    </row>
    <row r="680" spans="33:43">
      <c r="AG680" s="62">
        <v>6.3</v>
      </c>
      <c r="AH680" s="47">
        <v>99.219329922432394</v>
      </c>
      <c r="AI680" s="51"/>
      <c r="AJ680" s="52"/>
      <c r="AK680" s="47">
        <v>96.159333837208209</v>
      </c>
      <c r="AL680" s="51"/>
      <c r="AM680" s="52"/>
      <c r="AN680" s="59">
        <v>6.29</v>
      </c>
      <c r="AO680" s="47">
        <v>5.0770204480648093</v>
      </c>
      <c r="AP680" s="51"/>
      <c r="AQ680" s="52"/>
    </row>
    <row r="681" spans="33:43">
      <c r="AG681" s="62">
        <v>6.31</v>
      </c>
      <c r="AH681" s="47">
        <v>99.236324239169605</v>
      </c>
      <c r="AI681" s="51"/>
      <c r="AJ681" s="52"/>
      <c r="AK681" s="47">
        <v>96.222171897789906</v>
      </c>
      <c r="AL681" s="51"/>
      <c r="AM681" s="52"/>
      <c r="AN681" s="59">
        <v>6.3</v>
      </c>
      <c r="AO681" s="47">
        <v>5.0701146537530501</v>
      </c>
      <c r="AP681" s="51"/>
      <c r="AQ681" s="52"/>
    </row>
    <row r="682" spans="33:43">
      <c r="AG682" s="62">
        <v>6.32</v>
      </c>
      <c r="AH682" s="47">
        <v>99.253135019770497</v>
      </c>
      <c r="AI682" s="51"/>
      <c r="AJ682" s="52"/>
      <c r="AK682" s="47">
        <v>96.284760419494091</v>
      </c>
      <c r="AL682" s="51"/>
      <c r="AM682" s="52"/>
      <c r="AN682" s="59">
        <v>6.31</v>
      </c>
      <c r="AO682" s="47">
        <v>5.0632431600479899</v>
      </c>
      <c r="AP682" s="51"/>
      <c r="AQ682" s="52"/>
    </row>
    <row r="683" spans="33:43">
      <c r="AG683" s="62">
        <v>6.33</v>
      </c>
      <c r="AH683" s="47">
        <v>99.269762936777198</v>
      </c>
      <c r="AI683" s="51"/>
      <c r="AJ683" s="52"/>
      <c r="AK683" s="47">
        <v>96.347100251682306</v>
      </c>
      <c r="AL683" s="51"/>
      <c r="AM683" s="52"/>
      <c r="AN683" s="59">
        <v>6.32</v>
      </c>
      <c r="AO683" s="47">
        <v>5.0564056959595396</v>
      </c>
      <c r="AP683" s="51"/>
      <c r="AQ683" s="52"/>
    </row>
    <row r="684" spans="33:43">
      <c r="AG684" s="62">
        <v>6.34</v>
      </c>
      <c r="AH684" s="47">
        <v>99.286208659874092</v>
      </c>
      <c r="AI684" s="51"/>
      <c r="AJ684" s="52"/>
      <c r="AK684" s="47">
        <v>96.409192241598291</v>
      </c>
      <c r="AL684" s="51"/>
      <c r="AM684" s="52"/>
      <c r="AN684" s="59">
        <v>6.33</v>
      </c>
      <c r="AO684" s="47">
        <v>5.0492575439468395</v>
      </c>
      <c r="AP684" s="51"/>
      <c r="AQ684" s="52"/>
    </row>
    <row r="685" spans="33:43">
      <c r="AG685" s="62">
        <v>6.35</v>
      </c>
      <c r="AH685" s="47">
        <v>99.302472855909301</v>
      </c>
      <c r="AI685" s="51"/>
      <c r="AJ685" s="52"/>
      <c r="AK685" s="47">
        <v>96.47103723435751</v>
      </c>
      <c r="AL685" s="51"/>
      <c r="AM685" s="52"/>
      <c r="AN685" s="59">
        <v>6.34</v>
      </c>
      <c r="AO685" s="47">
        <v>5.0386933655828896</v>
      </c>
      <c r="AP685" s="51"/>
      <c r="AQ685" s="52"/>
    </row>
    <row r="686" spans="33:43">
      <c r="AG686" s="62">
        <v>6.36</v>
      </c>
      <c r="AH686" s="47">
        <v>99.31855618891629</v>
      </c>
      <c r="AI686" s="51"/>
      <c r="AJ686" s="52"/>
      <c r="AK686" s="47">
        <v>96.532636072937905</v>
      </c>
      <c r="AL686" s="51"/>
      <c r="AM686" s="52"/>
      <c r="AN686" s="59">
        <v>6.35</v>
      </c>
      <c r="AO686" s="47">
        <v>5.0281813845087395</v>
      </c>
      <c r="AP686" s="51"/>
      <c r="AQ686" s="52"/>
    </row>
    <row r="687" spans="33:43">
      <c r="AG687" s="62">
        <v>6.37</v>
      </c>
      <c r="AH687" s="47">
        <v>99.334459320135906</v>
      </c>
      <c r="AI687" s="51"/>
      <c r="AJ687" s="52"/>
      <c r="AK687" s="47">
        <v>96.593989620013303</v>
      </c>
      <c r="AL687" s="51"/>
      <c r="AM687" s="52"/>
      <c r="AN687" s="59">
        <v>6.36</v>
      </c>
      <c r="AO687" s="47">
        <v>5.0177213061556705</v>
      </c>
      <c r="AP687" s="51"/>
      <c r="AQ687" s="52"/>
    </row>
    <row r="688" spans="33:43">
      <c r="AG688" s="62">
        <v>6.38</v>
      </c>
      <c r="AH688" s="47">
        <v>99.350182908037596</v>
      </c>
      <c r="AI688" s="51"/>
      <c r="AJ688" s="52"/>
      <c r="AK688" s="47">
        <v>96.655098718652695</v>
      </c>
      <c r="AL688" s="51"/>
      <c r="AM688" s="52"/>
      <c r="AN688" s="59">
        <v>6.37</v>
      </c>
      <c r="AO688" s="47">
        <v>5.0042335183518603</v>
      </c>
      <c r="AP688" s="51"/>
      <c r="AQ688" s="52"/>
    </row>
    <row r="689" spans="33:43">
      <c r="AG689" s="62">
        <v>6.39</v>
      </c>
      <c r="AH689" s="47">
        <v>99.365727608341402</v>
      </c>
      <c r="AI689" s="51"/>
      <c r="AJ689" s="52"/>
      <c r="AK689" s="47">
        <v>96.7159641900586</v>
      </c>
      <c r="AL689" s="51"/>
      <c r="AM689" s="52"/>
      <c r="AN689" s="59">
        <v>6.38</v>
      </c>
      <c r="AO689" s="47">
        <v>4.9879880730671804</v>
      </c>
      <c r="AP689" s="51"/>
      <c r="AQ689" s="52"/>
    </row>
    <row r="690" spans="33:43">
      <c r="AG690" s="62">
        <v>6.4</v>
      </c>
      <c r="AH690" s="47">
        <v>99.381094072472095</v>
      </c>
      <c r="AI690" s="51"/>
      <c r="AJ690" s="52"/>
      <c r="AK690" s="47">
        <v>96.776586869842589</v>
      </c>
      <c r="AL690" s="51"/>
      <c r="AM690" s="52"/>
      <c r="AN690" s="59">
        <v>6.39</v>
      </c>
      <c r="AO690" s="47">
        <v>4.9718206786794994</v>
      </c>
      <c r="AP690" s="51"/>
      <c r="AQ690" s="52"/>
    </row>
    <row r="691" spans="33:43">
      <c r="AG691" s="62">
        <v>6.41</v>
      </c>
      <c r="AH691" s="47">
        <v>99.396282949427089</v>
      </c>
      <c r="AI691" s="51"/>
      <c r="AJ691" s="52"/>
      <c r="AK691" s="47">
        <v>96.836967591512902</v>
      </c>
      <c r="AL691" s="51"/>
      <c r="AM691" s="52"/>
      <c r="AN691" s="59">
        <v>6.4</v>
      </c>
      <c r="AO691" s="47">
        <v>4.9557308977101702</v>
      </c>
      <c r="AP691" s="51"/>
      <c r="AQ691" s="52"/>
    </row>
    <row r="692" spans="33:43">
      <c r="AG692" s="62">
        <v>6.42</v>
      </c>
      <c r="AH692" s="47">
        <v>99.41129488827039</v>
      </c>
      <c r="AI692" s="51"/>
      <c r="AJ692" s="52"/>
      <c r="AK692" s="47">
        <v>96.897107186466002</v>
      </c>
      <c r="AL692" s="51"/>
      <c r="AM692" s="52"/>
      <c r="AN692" s="59">
        <v>6.41</v>
      </c>
      <c r="AO692" s="47">
        <v>4.9397182952213301</v>
      </c>
      <c r="AP692" s="51"/>
      <c r="AQ692" s="52"/>
    </row>
    <row r="693" spans="33:43">
      <c r="AG693" s="62">
        <v>6.43</v>
      </c>
      <c r="AH693" s="47">
        <v>99.426130528358698</v>
      </c>
      <c r="AI693" s="51"/>
      <c r="AJ693" s="52"/>
      <c r="AK693" s="47">
        <v>96.957006483979896</v>
      </c>
      <c r="AL693" s="51"/>
      <c r="AM693" s="52"/>
      <c r="AN693" s="59">
        <v>6.42</v>
      </c>
      <c r="AO693" s="47">
        <v>4.9237824387972005</v>
      </c>
      <c r="AP693" s="51"/>
      <c r="AQ693" s="52"/>
    </row>
    <row r="694" spans="33:43">
      <c r="AG694" s="62">
        <v>6.44</v>
      </c>
      <c r="AH694" s="47">
        <v>99.44079048161511</v>
      </c>
      <c r="AI694" s="51"/>
      <c r="AJ694" s="52"/>
      <c r="AK694" s="47">
        <v>97.016666311206095</v>
      </c>
      <c r="AL694" s="51"/>
      <c r="AM694" s="52"/>
      <c r="AN694" s="59">
        <v>6.43</v>
      </c>
      <c r="AO694" s="47">
        <v>4.9079228985252801</v>
      </c>
      <c r="AP694" s="51"/>
      <c r="AQ694" s="52"/>
    </row>
    <row r="695" spans="33:43">
      <c r="AG695" s="62">
        <v>6.45</v>
      </c>
      <c r="AH695" s="47">
        <v>99.455275413157295</v>
      </c>
      <c r="AI695" s="51"/>
      <c r="AJ695" s="52"/>
      <c r="AK695" s="47">
        <v>97.076087493163001</v>
      </c>
      <c r="AL695" s="51"/>
      <c r="AM695" s="52"/>
      <c r="AN695" s="59">
        <v>6.44</v>
      </c>
      <c r="AO695" s="47">
        <v>4.8921392469776199</v>
      </c>
      <c r="AP695" s="51"/>
      <c r="AQ695" s="52"/>
    </row>
    <row r="696" spans="33:43">
      <c r="AG696" s="62">
        <v>6.46</v>
      </c>
      <c r="AH696" s="47">
        <v>99.469585958618097</v>
      </c>
      <c r="AI696" s="51"/>
      <c r="AJ696" s="52"/>
      <c r="AK696" s="47">
        <v>97.1352708527277</v>
      </c>
      <c r="AL696" s="51"/>
      <c r="AM696" s="52"/>
      <c r="AN696" s="59">
        <v>6.45</v>
      </c>
      <c r="AO696" s="47">
        <v>4.8764310591920195</v>
      </c>
      <c r="AP696" s="51"/>
      <c r="AQ696" s="52"/>
    </row>
    <row r="697" spans="33:43">
      <c r="AG697" s="62">
        <v>6.47</v>
      </c>
      <c r="AH697" s="47">
        <v>99.483722750958506</v>
      </c>
      <c r="AI697" s="51"/>
      <c r="AJ697" s="52"/>
      <c r="AK697" s="47">
        <v>97.194217210629091</v>
      </c>
      <c r="AL697" s="51"/>
      <c r="AM697" s="52"/>
      <c r="AN697" s="59">
        <v>6.46</v>
      </c>
      <c r="AO697" s="47">
        <v>4.8607979126533296</v>
      </c>
      <c r="AP697" s="51"/>
      <c r="AQ697" s="52"/>
    </row>
    <row r="698" spans="33:43">
      <c r="AG698" s="62">
        <v>6.48</v>
      </c>
      <c r="AH698" s="47">
        <v>99.497686420486801</v>
      </c>
      <c r="AI698" s="51"/>
      <c r="AJ698" s="52"/>
      <c r="AK698" s="47">
        <v>97.252927385440302</v>
      </c>
      <c r="AL698" s="51"/>
      <c r="AM698" s="52"/>
      <c r="AN698" s="59">
        <v>6.47</v>
      </c>
      <c r="AO698" s="47">
        <v>4.8452393872746402</v>
      </c>
      <c r="AP698" s="51"/>
      <c r="AQ698" s="52"/>
    </row>
    <row r="699" spans="33:43">
      <c r="AG699" s="62">
        <v>6.49</v>
      </c>
      <c r="AH699" s="47">
        <v>99.51147759487759</v>
      </c>
      <c r="AI699" s="51"/>
      <c r="AJ699" s="52"/>
      <c r="AK699" s="47">
        <v>97.311402193571297</v>
      </c>
      <c r="AL699" s="51"/>
      <c r="AM699" s="52"/>
      <c r="AN699" s="59">
        <v>6.48</v>
      </c>
      <c r="AO699" s="47">
        <v>4.8297550653785501</v>
      </c>
      <c r="AP699" s="51"/>
      <c r="AQ699" s="52"/>
    </row>
    <row r="700" spans="33:43">
      <c r="AG700" s="62">
        <v>6.5</v>
      </c>
      <c r="AH700" s="47">
        <v>99.525096899190302</v>
      </c>
      <c r="AI700" s="51"/>
      <c r="AJ700" s="52"/>
      <c r="AK700" s="47">
        <v>97.369642451158299</v>
      </c>
      <c r="AL700" s="51"/>
      <c r="AM700" s="52"/>
      <c r="AN700" s="59">
        <v>6.49</v>
      </c>
      <c r="AO700" s="47">
        <v>4.8143445316784002</v>
      </c>
      <c r="AP700" s="51"/>
      <c r="AQ700" s="52"/>
    </row>
    <row r="701" spans="33:43">
      <c r="AG701" s="62">
        <v>6.51</v>
      </c>
      <c r="AH701" s="47">
        <v>99.538544955888696</v>
      </c>
      <c r="AI701" s="51"/>
      <c r="AJ701" s="52"/>
      <c r="AK701" s="47">
        <v>97.427648974706003</v>
      </c>
      <c r="AL701" s="51"/>
      <c r="AM701" s="52"/>
      <c r="AN701" s="59">
        <v>6.5</v>
      </c>
      <c r="AO701" s="47">
        <v>4.8010006855341301</v>
      </c>
      <c r="AP701" s="51"/>
      <c r="AQ701" s="52"/>
    </row>
    <row r="702" spans="33:43">
      <c r="AG702" s="62">
        <v>6.52</v>
      </c>
      <c r="AH702" s="47">
        <v>99.551822384775008</v>
      </c>
      <c r="AI702" s="51"/>
      <c r="AJ702" s="52"/>
      <c r="AK702" s="47">
        <v>97.485422570161191</v>
      </c>
      <c r="AL702" s="51"/>
      <c r="AM702" s="52"/>
      <c r="AN702" s="59">
        <v>6.51</v>
      </c>
      <c r="AO702" s="47">
        <v>4.7899663952635096</v>
      </c>
      <c r="AP702" s="51"/>
      <c r="AQ702" s="52"/>
    </row>
    <row r="703" spans="33:43">
      <c r="AG703" s="62">
        <v>6.53</v>
      </c>
      <c r="AH703" s="47">
        <v>99.564929799992797</v>
      </c>
      <c r="AI703" s="51"/>
      <c r="AJ703" s="52"/>
      <c r="AK703" s="47">
        <v>97.5429640455596</v>
      </c>
      <c r="AL703" s="51"/>
      <c r="AM703" s="52"/>
      <c r="AN703" s="59">
        <v>6.52</v>
      </c>
      <c r="AO703" s="47">
        <v>4.7789900829208305</v>
      </c>
      <c r="AP703" s="51"/>
      <c r="AQ703" s="52"/>
    </row>
    <row r="704" spans="33:43">
      <c r="AG704" s="62">
        <v>6.54</v>
      </c>
      <c r="AH704" s="47">
        <v>99.577867818479007</v>
      </c>
      <c r="AI704" s="51"/>
      <c r="AJ704" s="52"/>
      <c r="AK704" s="47">
        <v>97.600274206764396</v>
      </c>
      <c r="AL704" s="51"/>
      <c r="AM704" s="52"/>
      <c r="AN704" s="59">
        <v>6.53</v>
      </c>
      <c r="AO704" s="47">
        <v>4.7680713956986001</v>
      </c>
      <c r="AP704" s="51"/>
      <c r="AQ704" s="52"/>
    </row>
    <row r="705" spans="33:43">
      <c r="AG705" s="62">
        <v>6.55</v>
      </c>
      <c r="AH705" s="47">
        <v>99.590637052318996</v>
      </c>
      <c r="AI705" s="51"/>
      <c r="AJ705" s="52"/>
      <c r="AK705" s="47">
        <v>97.657353857459597</v>
      </c>
      <c r="AL705" s="51"/>
      <c r="AM705" s="52"/>
      <c r="AN705" s="59">
        <v>6.54</v>
      </c>
      <c r="AO705" s="47">
        <v>4.7572099602888196</v>
      </c>
      <c r="AP705" s="51"/>
      <c r="AQ705" s="52"/>
    </row>
    <row r="706" spans="33:43">
      <c r="AG706" s="62">
        <v>6.56</v>
      </c>
      <c r="AH706" s="47">
        <v>99.603238111080699</v>
      </c>
      <c r="AI706" s="51"/>
      <c r="AJ706" s="52"/>
      <c r="AK706" s="47">
        <v>97.714203823767392</v>
      </c>
      <c r="AL706" s="51"/>
      <c r="AM706" s="52"/>
      <c r="AN706" s="59">
        <v>6.55</v>
      </c>
      <c r="AO706" s="47">
        <v>4.7464054123808301</v>
      </c>
      <c r="AP706" s="51"/>
      <c r="AQ706" s="52"/>
    </row>
    <row r="707" spans="33:43">
      <c r="AG707" s="62">
        <v>6.57</v>
      </c>
      <c r="AH707" s="47">
        <v>99.6156716018331</v>
      </c>
      <c r="AI707" s="51"/>
      <c r="AJ707" s="52"/>
      <c r="AK707" s="47">
        <v>97.770824895713304</v>
      </c>
      <c r="AL707" s="51"/>
      <c r="AM707" s="52"/>
      <c r="AN707" s="59">
        <v>6.56</v>
      </c>
      <c r="AO707" s="47">
        <v>4.7319754814342101</v>
      </c>
      <c r="AP707" s="51"/>
      <c r="AQ707" s="52"/>
    </row>
    <row r="708" spans="33:43">
      <c r="AG708" s="62">
        <v>6.58</v>
      </c>
      <c r="AH708" s="47">
        <v>99.62793812916459</v>
      </c>
      <c r="AI708" s="51"/>
      <c r="AJ708" s="52"/>
      <c r="AK708" s="47">
        <v>97.827217863360104</v>
      </c>
      <c r="AL708" s="51"/>
      <c r="AM708" s="52"/>
      <c r="AN708" s="59">
        <v>6.57</v>
      </c>
      <c r="AO708" s="47">
        <v>4.71632476655435</v>
      </c>
      <c r="AP708" s="51"/>
      <c r="AQ708" s="52"/>
    </row>
    <row r="709" spans="33:43">
      <c r="AG709" s="62">
        <v>6.59</v>
      </c>
      <c r="AH709" s="47">
        <v>99.640038295201009</v>
      </c>
      <c r="AI709" s="51"/>
      <c r="AJ709" s="52"/>
      <c r="AK709" s="47">
        <v>97.883383522493489</v>
      </c>
      <c r="AL709" s="51"/>
      <c r="AM709" s="52"/>
      <c r="AN709" s="59">
        <v>6.58</v>
      </c>
      <c r="AO709" s="47">
        <v>4.7007511458500604</v>
      </c>
      <c r="AP709" s="51"/>
      <c r="AQ709" s="52"/>
    </row>
    <row r="710" spans="33:43">
      <c r="AG710" s="62">
        <v>6.6</v>
      </c>
      <c r="AH710" s="47">
        <v>99.651972698478801</v>
      </c>
      <c r="AI710" s="51"/>
      <c r="AJ710" s="52"/>
      <c r="AK710" s="47">
        <v>97.939322666738605</v>
      </c>
      <c r="AL710" s="51"/>
      <c r="AM710" s="52"/>
      <c r="AN710" s="59">
        <v>6.59</v>
      </c>
      <c r="AO710" s="47">
        <v>4.6852541985015099</v>
      </c>
      <c r="AP710" s="51"/>
      <c r="AQ710" s="52"/>
    </row>
    <row r="711" spans="33:43">
      <c r="AG711" s="62">
        <v>6.61</v>
      </c>
      <c r="AH711" s="47">
        <v>99.663741911217599</v>
      </c>
      <c r="AI711" s="51"/>
      <c r="AJ711" s="52"/>
      <c r="AK711" s="47">
        <v>97.995036087554595</v>
      </c>
      <c r="AL711" s="51"/>
      <c r="AM711" s="52"/>
      <c r="AN711" s="59">
        <v>6.6</v>
      </c>
      <c r="AO711" s="47">
        <v>4.6698335059668201</v>
      </c>
      <c r="AP711" s="51"/>
      <c r="AQ711" s="52"/>
    </row>
    <row r="712" spans="33:43">
      <c r="AG712" s="62">
        <v>6.62</v>
      </c>
      <c r="AH712" s="47">
        <v>99.675346547821803</v>
      </c>
      <c r="AI712" s="51"/>
      <c r="AJ712" s="52"/>
      <c r="AK712" s="47">
        <v>98.050738117228391</v>
      </c>
      <c r="AL712" s="51"/>
      <c r="AM712" s="52"/>
      <c r="AN712" s="59">
        <v>6.61</v>
      </c>
      <c r="AO712" s="47">
        <v>4.6544886519650301</v>
      </c>
      <c r="AP712" s="51"/>
      <c r="AQ712" s="52"/>
    </row>
    <row r="713" spans="33:43">
      <c r="AG713" s="62">
        <v>6.63</v>
      </c>
      <c r="AH713" s="47">
        <v>99.686787199957607</v>
      </c>
      <c r="AI713" s="51"/>
      <c r="AJ713" s="52"/>
      <c r="AK713" s="47">
        <v>98.106265857758004</v>
      </c>
      <c r="AL713" s="51"/>
      <c r="AM713" s="52"/>
      <c r="AN713" s="59">
        <v>6.62</v>
      </c>
      <c r="AO713" s="47">
        <v>4.6392192224591806</v>
      </c>
      <c r="AP713" s="51"/>
      <c r="AQ713" s="52"/>
    </row>
    <row r="714" spans="33:43">
      <c r="AG714" s="62">
        <v>6.64</v>
      </c>
      <c r="AH714" s="47">
        <v>99.698064456869702</v>
      </c>
      <c r="AI714" s="51"/>
      <c r="AJ714" s="52"/>
      <c r="AK714" s="47">
        <v>98.161292072685796</v>
      </c>
      <c r="AL714" s="51"/>
      <c r="AM714" s="52"/>
      <c r="AN714" s="59">
        <v>6.63</v>
      </c>
      <c r="AO714" s="47">
        <v>4.6240248056392002</v>
      </c>
      <c r="AP714" s="51"/>
      <c r="AQ714" s="52"/>
    </row>
    <row r="715" spans="33:43">
      <c r="AG715" s="62">
        <v>6.65</v>
      </c>
      <c r="AH715" s="47">
        <v>99.709178903735591</v>
      </c>
      <c r="AI715" s="51"/>
      <c r="AJ715" s="52"/>
      <c r="AK715" s="47">
        <v>98.216095822747292</v>
      </c>
      <c r="AL715" s="51"/>
      <c r="AM715" s="52"/>
      <c r="AN715" s="59">
        <v>6.64</v>
      </c>
      <c r="AO715" s="47">
        <v>4.6089049919050007</v>
      </c>
      <c r="AP715" s="51"/>
      <c r="AQ715" s="52"/>
    </row>
    <row r="716" spans="33:43">
      <c r="AG716" s="62">
        <v>6.66</v>
      </c>
      <c r="AH716" s="47">
        <v>99.720131124889207</v>
      </c>
      <c r="AI716" s="51"/>
      <c r="AJ716" s="52"/>
      <c r="AK716" s="47">
        <v>98.270677888098206</v>
      </c>
      <c r="AL716" s="51"/>
      <c r="AM716" s="52"/>
      <c r="AN716" s="59">
        <v>6.65</v>
      </c>
      <c r="AO716" s="47">
        <v>4.5938593738494395</v>
      </c>
      <c r="AP716" s="51"/>
      <c r="AQ716" s="52"/>
    </row>
    <row r="717" spans="33:43">
      <c r="AG717" s="62">
        <v>6.67</v>
      </c>
      <c r="AH717" s="47">
        <v>99.730921703133802</v>
      </c>
      <c r="AI717" s="51"/>
      <c r="AJ717" s="52"/>
      <c r="AK717" s="47">
        <v>98.325039046690904</v>
      </c>
      <c r="AL717" s="51"/>
      <c r="AM717" s="52"/>
      <c r="AN717" s="59">
        <v>6.66</v>
      </c>
      <c r="AO717" s="47">
        <v>4.5788875462413001</v>
      </c>
      <c r="AP717" s="51"/>
      <c r="AQ717" s="52"/>
    </row>
    <row r="718" spans="33:43">
      <c r="AG718" s="62">
        <v>6.68</v>
      </c>
      <c r="AH718" s="47">
        <v>99.741551218030594</v>
      </c>
      <c r="AI718" s="51"/>
      <c r="AJ718" s="52"/>
      <c r="AK718" s="47">
        <v>98.379180074267509</v>
      </c>
      <c r="AL718" s="51"/>
      <c r="AM718" s="52"/>
      <c r="AN718" s="59">
        <v>6.67</v>
      </c>
      <c r="AO718" s="47">
        <v>4.5639891060083198</v>
      </c>
      <c r="AP718" s="51"/>
      <c r="AQ718" s="52"/>
    </row>
    <row r="719" spans="33:43">
      <c r="AG719" s="62">
        <v>6.69</v>
      </c>
      <c r="AH719" s="47">
        <v>99.752020246790096</v>
      </c>
      <c r="AI719" s="51"/>
      <c r="AJ719" s="52"/>
      <c r="AK719" s="47">
        <v>98.433101744354104</v>
      </c>
      <c r="AL719" s="51"/>
      <c r="AM719" s="52"/>
      <c r="AN719" s="59">
        <v>6.68</v>
      </c>
      <c r="AO719" s="47">
        <v>4.5491636522201899</v>
      </c>
      <c r="AP719" s="51"/>
      <c r="AQ719" s="52"/>
    </row>
    <row r="720" spans="33:43">
      <c r="AG720" s="62">
        <v>6.7</v>
      </c>
      <c r="AH720" s="47">
        <v>99.762329364287709</v>
      </c>
      <c r="AI720" s="51"/>
      <c r="AJ720" s="52"/>
      <c r="AK720" s="47">
        <v>98.486804828254506</v>
      </c>
      <c r="AL720" s="51"/>
      <c r="AM720" s="52"/>
      <c r="AN720" s="59">
        <v>6.69</v>
      </c>
      <c r="AO720" s="47">
        <v>4.5399345517360503</v>
      </c>
      <c r="AP720" s="51"/>
      <c r="AQ720" s="52"/>
    </row>
    <row r="721" spans="33:43">
      <c r="AG721" s="62">
        <v>6.71</v>
      </c>
      <c r="AH721" s="47">
        <v>99.7724791430811</v>
      </c>
      <c r="AI721" s="51"/>
      <c r="AJ721" s="52"/>
      <c r="AK721" s="47">
        <v>98.540290095043801</v>
      </c>
      <c r="AL721" s="51"/>
      <c r="AM721" s="52"/>
      <c r="AN721" s="59">
        <v>6.7</v>
      </c>
      <c r="AO721" s="47">
        <v>4.5308479796745003</v>
      </c>
      <c r="AP721" s="51"/>
      <c r="AQ721" s="52"/>
    </row>
    <row r="722" spans="33:43">
      <c r="AG722" s="62">
        <v>6.72</v>
      </c>
      <c r="AH722" s="47">
        <v>99.78247015342599</v>
      </c>
      <c r="AI722" s="51"/>
      <c r="AJ722" s="52"/>
      <c r="AK722" s="47">
        <v>98.593558311562205</v>
      </c>
      <c r="AL722" s="51"/>
      <c r="AM722" s="52"/>
      <c r="AN722" s="59">
        <v>6.71</v>
      </c>
      <c r="AO722" s="47">
        <v>4.5218094540221498</v>
      </c>
      <c r="AP722" s="51"/>
      <c r="AQ722" s="52"/>
    </row>
    <row r="723" spans="33:43">
      <c r="AG723" s="62">
        <v>6.73</v>
      </c>
      <c r="AH723" s="47">
        <v>99.792302963292798</v>
      </c>
      <c r="AI723" s="51"/>
      <c r="AJ723" s="52"/>
      <c r="AK723" s="47">
        <v>98.646610242408912</v>
      </c>
      <c r="AL723" s="51"/>
      <c r="AM723" s="52"/>
      <c r="AN723" s="59">
        <v>6.72</v>
      </c>
      <c r="AO723" s="47">
        <v>4.5128186640472006</v>
      </c>
      <c r="AP723" s="51"/>
      <c r="AQ723" s="52"/>
    </row>
    <row r="724" spans="33:43">
      <c r="AG724" s="62">
        <v>6.74</v>
      </c>
      <c r="AH724" s="47">
        <v>99.801978138383092</v>
      </c>
      <c r="AI724" s="51"/>
      <c r="AJ724" s="52"/>
      <c r="AK724" s="47">
        <v>98.699446652175411</v>
      </c>
      <c r="AL724" s="51"/>
      <c r="AM724" s="52"/>
      <c r="AN724" s="59">
        <v>6.73</v>
      </c>
      <c r="AO724" s="47">
        <v>4.50387532330471</v>
      </c>
      <c r="AP724" s="51"/>
      <c r="AQ724" s="52"/>
    </row>
    <row r="725" spans="33:43">
      <c r="AG725" s="62">
        <v>6.75</v>
      </c>
      <c r="AH725" s="47">
        <v>99.811496242145708</v>
      </c>
      <c r="AI725" s="51"/>
      <c r="AJ725" s="52"/>
      <c r="AK725" s="47">
        <v>98.752068335406889</v>
      </c>
      <c r="AL725" s="51"/>
      <c r="AM725" s="52"/>
      <c r="AN725" s="59">
        <v>6.74</v>
      </c>
      <c r="AO725" s="47">
        <v>4.4966163114775899</v>
      </c>
      <c r="AP725" s="51"/>
      <c r="AQ725" s="52"/>
    </row>
    <row r="726" spans="33:43">
      <c r="AG726" s="62">
        <v>6.76</v>
      </c>
      <c r="AH726" s="47">
        <v>99.82085783579339</v>
      </c>
      <c r="AI726" s="51"/>
      <c r="AJ726" s="52"/>
      <c r="AK726" s="47">
        <v>98.804476021889201</v>
      </c>
      <c r="AL726" s="51"/>
      <c r="AM726" s="52"/>
      <c r="AN726" s="59">
        <v>6.75</v>
      </c>
      <c r="AO726" s="47">
        <v>4.4911259663977594</v>
      </c>
      <c r="AP726" s="51"/>
      <c r="AQ726" s="52"/>
    </row>
    <row r="727" spans="33:43">
      <c r="AG727" s="62">
        <v>6.77</v>
      </c>
      <c r="AH727" s="47">
        <v>99.830063477877601</v>
      </c>
      <c r="AI727" s="51"/>
      <c r="AJ727" s="52"/>
      <c r="AK727" s="47">
        <v>98.856670468143406</v>
      </c>
      <c r="AL727" s="51"/>
      <c r="AM727" s="52"/>
      <c r="AN727" s="59">
        <v>6.76</v>
      </c>
      <c r="AO727" s="47">
        <v>4.4820505266173196</v>
      </c>
      <c r="AP727" s="51"/>
      <c r="AQ727" s="52"/>
    </row>
    <row r="728" spans="33:43">
      <c r="AG728" s="62">
        <v>6.78</v>
      </c>
      <c r="AH728" s="47">
        <v>99.839113701643797</v>
      </c>
      <c r="AI728" s="51"/>
      <c r="AJ728" s="52"/>
      <c r="AK728" s="47">
        <v>98.908738901107199</v>
      </c>
      <c r="AL728" s="51"/>
      <c r="AM728" s="52"/>
      <c r="AN728" s="59">
        <v>6.77</v>
      </c>
      <c r="AO728" s="47">
        <v>4.4710697960557804</v>
      </c>
      <c r="AP728" s="51"/>
      <c r="AQ728" s="52"/>
    </row>
    <row r="729" spans="33:43">
      <c r="AG729" s="62">
        <v>6.79</v>
      </c>
      <c r="AH729" s="47">
        <v>99.848009078067605</v>
      </c>
      <c r="AI729" s="51"/>
      <c r="AJ729" s="52"/>
      <c r="AK729" s="47">
        <v>98.960646046588593</v>
      </c>
      <c r="AL729" s="51"/>
      <c r="AM729" s="52"/>
      <c r="AN729" s="59">
        <v>6.78</v>
      </c>
      <c r="AO729" s="47">
        <v>4.4561320056564604</v>
      </c>
      <c r="AP729" s="51"/>
      <c r="AQ729" s="52"/>
    </row>
    <row r="730" spans="33:43">
      <c r="AG730" s="62">
        <v>6.8</v>
      </c>
      <c r="AH730" s="47">
        <v>99.856750159896805</v>
      </c>
      <c r="AI730" s="51"/>
      <c r="AJ730" s="52"/>
      <c r="AK730" s="47">
        <v>99.012328768064094</v>
      </c>
      <c r="AL730" s="51"/>
      <c r="AM730" s="52"/>
      <c r="AN730" s="59">
        <v>6.79</v>
      </c>
      <c r="AO730" s="47">
        <v>4.4397023643610503</v>
      </c>
      <c r="AP730" s="51"/>
      <c r="AQ730" s="52"/>
    </row>
    <row r="731" spans="33:43">
      <c r="AG731" s="62">
        <v>6.81</v>
      </c>
      <c r="AH731" s="47">
        <v>99.865337496538402</v>
      </c>
      <c r="AI731" s="51"/>
      <c r="AJ731" s="52"/>
      <c r="AK731" s="47">
        <v>99.063787806358505</v>
      </c>
      <c r="AL731" s="51"/>
      <c r="AM731" s="52"/>
      <c r="AN731" s="59">
        <v>6.8</v>
      </c>
      <c r="AO731" s="47">
        <v>4.42488361828162</v>
      </c>
      <c r="AP731" s="51"/>
      <c r="AQ731" s="52"/>
    </row>
    <row r="732" spans="33:43">
      <c r="AG732" s="62">
        <v>6.82</v>
      </c>
      <c r="AH732" s="47">
        <v>99.873771635204704</v>
      </c>
      <c r="AI732" s="51"/>
      <c r="AJ732" s="52"/>
      <c r="AK732" s="47">
        <v>99.115023914848592</v>
      </c>
      <c r="AL732" s="51"/>
      <c r="AM732" s="52"/>
      <c r="AN732" s="59">
        <v>6.81</v>
      </c>
      <c r="AO732" s="47">
        <v>4.4129617503503793</v>
      </c>
      <c r="AP732" s="51"/>
      <c r="AQ732" s="52"/>
    </row>
    <row r="733" spans="33:43">
      <c r="AG733" s="62">
        <v>6.83</v>
      </c>
      <c r="AH733" s="47">
        <v>99.882053120927907</v>
      </c>
      <c r="AI733" s="51"/>
      <c r="AJ733" s="52"/>
      <c r="AK733" s="47">
        <v>99.16603784487809</v>
      </c>
      <c r="AL733" s="51"/>
      <c r="AM733" s="52"/>
      <c r="AN733" s="59">
        <v>6.82</v>
      </c>
      <c r="AO733" s="47">
        <v>4.4011152566234601</v>
      </c>
      <c r="AP733" s="51"/>
      <c r="AQ733" s="52"/>
    </row>
    <row r="734" spans="33:43">
      <c r="AG734" s="62">
        <v>6.84</v>
      </c>
      <c r="AH734" s="47">
        <v>99.890182496574994</v>
      </c>
      <c r="AI734" s="51"/>
      <c r="AJ734" s="52"/>
      <c r="AK734" s="47">
        <v>99.216830345754104</v>
      </c>
      <c r="AL734" s="51"/>
      <c r="AM734" s="52"/>
      <c r="AN734" s="59">
        <v>6.83</v>
      </c>
      <c r="AO734" s="47">
        <v>4.3896495122578498</v>
      </c>
      <c r="AP734" s="51"/>
      <c r="AQ734" s="52"/>
    </row>
    <row r="735" spans="33:43">
      <c r="AG735" s="62">
        <v>6.85</v>
      </c>
      <c r="AH735" s="47">
        <v>99.898160302862507</v>
      </c>
      <c r="AI735" s="51"/>
      <c r="AJ735" s="52"/>
      <c r="AK735" s="47">
        <v>99.267402164743203</v>
      </c>
      <c r="AL735" s="51"/>
      <c r="AM735" s="52"/>
      <c r="AN735" s="59">
        <v>6.84</v>
      </c>
      <c r="AO735" s="47">
        <v>4.3801514899533602</v>
      </c>
      <c r="AP735" s="51"/>
      <c r="AQ735" s="52"/>
    </row>
    <row r="736" spans="33:43">
      <c r="AG736" s="62">
        <v>6.86</v>
      </c>
      <c r="AH736" s="47">
        <v>99.905987078371197</v>
      </c>
      <c r="AI736" s="51"/>
      <c r="AJ736" s="52"/>
      <c r="AK736" s="47">
        <v>99.317754047067595</v>
      </c>
      <c r="AL736" s="51"/>
      <c r="AM736" s="52"/>
      <c r="AN736" s="59">
        <v>6.85</v>
      </c>
      <c r="AO736" s="47">
        <v>4.3707018346525306</v>
      </c>
      <c r="AP736" s="51"/>
      <c r="AQ736" s="52"/>
    </row>
    <row r="737" spans="33:43">
      <c r="AG737" s="62">
        <v>6.87</v>
      </c>
      <c r="AH737" s="47">
        <v>99.9136633595609</v>
      </c>
      <c r="AI737" s="51"/>
      <c r="AJ737" s="52"/>
      <c r="AK737" s="47">
        <v>99.367886735901905</v>
      </c>
      <c r="AL737" s="51"/>
      <c r="AM737" s="52"/>
      <c r="AN737" s="59">
        <v>6.86</v>
      </c>
      <c r="AO737" s="47">
        <v>4.36130024436968</v>
      </c>
      <c r="AP737" s="51"/>
      <c r="AQ737" s="52"/>
    </row>
    <row r="738" spans="33:43">
      <c r="AG738" s="62">
        <v>6.88</v>
      </c>
      <c r="AH738" s="47">
        <v>99.921189680785503</v>
      </c>
      <c r="AI738" s="51"/>
      <c r="AJ738" s="52"/>
      <c r="AK738" s="47">
        <v>99.417800972368795</v>
      </c>
      <c r="AL738" s="51"/>
      <c r="AM738" s="52"/>
      <c r="AN738" s="59">
        <v>6.87</v>
      </c>
      <c r="AO738" s="47">
        <v>4.35194643075189</v>
      </c>
      <c r="AP738" s="51"/>
      <c r="AQ738" s="52"/>
    </row>
    <row r="739" spans="33:43">
      <c r="AG739" s="62">
        <v>6.89</v>
      </c>
      <c r="AH739" s="47">
        <v>99.928566574307098</v>
      </c>
      <c r="AI739" s="51"/>
      <c r="AJ739" s="52"/>
      <c r="AK739" s="47">
        <v>99.467497495535596</v>
      </c>
      <c r="AL739" s="51"/>
      <c r="AM739" s="52"/>
      <c r="AN739" s="59">
        <v>6.88</v>
      </c>
      <c r="AO739" s="47">
        <v>4.3426400888923498</v>
      </c>
      <c r="AP739" s="51"/>
      <c r="AQ739" s="52"/>
    </row>
    <row r="740" spans="33:43">
      <c r="AG740" s="62">
        <v>6.9</v>
      </c>
      <c r="AH740" s="47">
        <v>99.935794568680905</v>
      </c>
      <c r="AI740" s="51"/>
      <c r="AJ740" s="52"/>
      <c r="AK740" s="47">
        <v>99.516977042410602</v>
      </c>
      <c r="AL740" s="51"/>
      <c r="AM740" s="52"/>
      <c r="AN740" s="59">
        <v>6.89</v>
      </c>
      <c r="AO740" s="47">
        <v>4.3333809211054701</v>
      </c>
      <c r="AP740" s="51"/>
      <c r="AQ740" s="52"/>
    </row>
    <row r="741" spans="33:43">
      <c r="AG741" s="62">
        <v>6.91</v>
      </c>
      <c r="AH741" s="47">
        <v>99.942874192601408</v>
      </c>
      <c r="AI741" s="51"/>
      <c r="AJ741" s="52"/>
      <c r="AK741" s="47">
        <v>99.5662403479391</v>
      </c>
      <c r="AL741" s="51"/>
      <c r="AM741" s="52"/>
      <c r="AN741" s="59">
        <v>6.9</v>
      </c>
      <c r="AO741" s="47">
        <v>4.3241686332846099</v>
      </c>
      <c r="AP741" s="51"/>
      <c r="AQ741" s="52"/>
    </row>
    <row r="742" spans="33:43">
      <c r="AG742" s="62">
        <v>6.92</v>
      </c>
      <c r="AH742" s="47">
        <v>99.949805972396206</v>
      </c>
      <c r="AI742" s="51"/>
      <c r="AJ742" s="52"/>
      <c r="AK742" s="47">
        <v>99.615288144999909</v>
      </c>
      <c r="AL742" s="51"/>
      <c r="AM742" s="52"/>
      <c r="AN742" s="59">
        <v>6.91</v>
      </c>
      <c r="AO742" s="47">
        <v>4.3150029331709598</v>
      </c>
      <c r="AP742" s="51"/>
      <c r="AQ742" s="52"/>
    </row>
    <row r="743" spans="33:43">
      <c r="AG743" s="62">
        <v>6.93</v>
      </c>
      <c r="AH743" s="47">
        <v>99.956590431984012</v>
      </c>
      <c r="AI743" s="51"/>
      <c r="AJ743" s="52"/>
      <c r="AK743" s="47">
        <v>99.664121175844301</v>
      </c>
      <c r="AL743" s="51"/>
      <c r="AM743" s="52"/>
      <c r="AN743" s="59">
        <v>6.92</v>
      </c>
      <c r="AO743" s="47">
        <v>4.30588353033811</v>
      </c>
      <c r="AP743" s="51"/>
      <c r="AQ743" s="52"/>
    </row>
    <row r="744" spans="33:43">
      <c r="AG744" s="62">
        <v>6.94</v>
      </c>
      <c r="AH744" s="47">
        <v>99.963228093255495</v>
      </c>
      <c r="AI744" s="51"/>
      <c r="AJ744" s="52"/>
      <c r="AK744" s="47">
        <v>99.712740180107602</v>
      </c>
      <c r="AL744" s="51"/>
      <c r="AM744" s="52"/>
      <c r="AN744" s="59">
        <v>6.93</v>
      </c>
      <c r="AO744" s="47">
        <v>4.2968101361766298</v>
      </c>
      <c r="AP744" s="51"/>
      <c r="AQ744" s="52"/>
    </row>
    <row r="745" spans="33:43">
      <c r="AG745" s="62">
        <v>6.95</v>
      </c>
      <c r="AH745" s="47">
        <v>99.969719453403698</v>
      </c>
      <c r="AI745" s="51"/>
      <c r="AJ745" s="52"/>
      <c r="AK745" s="47">
        <v>99.761157511477109</v>
      </c>
      <c r="AL745" s="51"/>
      <c r="AM745" s="52"/>
      <c r="AN745" s="59">
        <v>6.94</v>
      </c>
      <c r="AO745" s="47">
        <v>4.2877824638786199</v>
      </c>
      <c r="AP745" s="51"/>
      <c r="AQ745" s="52"/>
    </row>
    <row r="746" spans="33:43">
      <c r="AG746" s="62">
        <v>6.96</v>
      </c>
      <c r="AH746" s="47">
        <v>99.976065042646198</v>
      </c>
      <c r="AI746" s="51"/>
      <c r="AJ746" s="52"/>
      <c r="AK746" s="47">
        <v>99.809362920465603</v>
      </c>
      <c r="AL746" s="51"/>
      <c r="AM746" s="52"/>
      <c r="AN746" s="59">
        <v>6.95</v>
      </c>
      <c r="AO746" s="47">
        <v>4.2788002284223001</v>
      </c>
      <c r="AP746" s="51"/>
      <c r="AQ746" s="52"/>
    </row>
    <row r="747" spans="33:43">
      <c r="AG747" s="62">
        <v>6.97</v>
      </c>
      <c r="AH747" s="47">
        <v>99.982265379854894</v>
      </c>
      <c r="AI747" s="51"/>
      <c r="AJ747" s="52"/>
      <c r="AK747" s="47">
        <v>99.857349143339206</v>
      </c>
      <c r="AL747" s="51"/>
      <c r="AM747" s="52"/>
      <c r="AN747" s="59">
        <v>6.96</v>
      </c>
      <c r="AO747" s="47">
        <v>4.2698631465565899</v>
      </c>
      <c r="AP747" s="51"/>
      <c r="AQ747" s="52"/>
    </row>
    <row r="748" spans="33:43">
      <c r="AG748" s="62">
        <v>6.98</v>
      </c>
      <c r="AH748" s="47">
        <v>99.988320978105307</v>
      </c>
      <c r="AI748" s="51"/>
      <c r="AJ748" s="52"/>
      <c r="AK748" s="47">
        <v>99.905116909427505</v>
      </c>
      <c r="AL748" s="51"/>
      <c r="AM748" s="52"/>
      <c r="AN748" s="59">
        <v>6.97</v>
      </c>
      <c r="AO748" s="47">
        <v>4.2609709516700001</v>
      </c>
      <c r="AP748" s="51"/>
      <c r="AQ748" s="52"/>
    </row>
    <row r="749" spans="33:43">
      <c r="AG749" s="62">
        <v>6.99</v>
      </c>
      <c r="AH749" s="47">
        <v>99.994232348463498</v>
      </c>
      <c r="AI749" s="51"/>
      <c r="AJ749" s="52"/>
      <c r="AK749" s="47">
        <v>99.952666951411402</v>
      </c>
      <c r="AL749" s="51"/>
      <c r="AM749" s="52"/>
      <c r="AN749" s="59">
        <v>6.98</v>
      </c>
      <c r="AO749" s="47">
        <v>4.2521233558089602</v>
      </c>
      <c r="AP749" s="51"/>
      <c r="AQ749" s="52"/>
    </row>
    <row r="750" spans="33:43">
      <c r="AG750" s="63">
        <v>7</v>
      </c>
      <c r="AH750" s="47">
        <v>100</v>
      </c>
      <c r="AI750" s="51"/>
      <c r="AJ750" s="52"/>
      <c r="AK750" s="47">
        <v>100</v>
      </c>
      <c r="AL750" s="51"/>
      <c r="AM750" s="52"/>
      <c r="AN750" s="59">
        <v>6.99</v>
      </c>
      <c r="AO750" s="47">
        <v>4.2433200791324195</v>
      </c>
      <c r="AP750" s="51"/>
      <c r="AQ750" s="52"/>
    </row>
    <row r="751" spans="33:43">
      <c r="AH751" s="47"/>
      <c r="AI751" s="51"/>
      <c r="AJ751" s="52"/>
      <c r="AK751" s="47"/>
      <c r="AL751" s="51"/>
      <c r="AM751" s="52"/>
      <c r="AN751" s="59">
        <v>7</v>
      </c>
      <c r="AO751" s="47">
        <v>4.2345608458867403</v>
      </c>
      <c r="AP751" s="51"/>
      <c r="AQ751" s="52"/>
    </row>
    <row r="752" spans="33:43">
      <c r="AH752" s="47"/>
      <c r="AI752" s="51"/>
      <c r="AJ752" s="52"/>
      <c r="AK752" s="47"/>
      <c r="AL752" s="51"/>
      <c r="AM752" s="52"/>
      <c r="AN752" s="59">
        <v>7.01</v>
      </c>
      <c r="AO752" s="47">
        <v>4.2258453820477699</v>
      </c>
      <c r="AP752" s="51"/>
      <c r="AQ752" s="52"/>
    </row>
    <row r="753" spans="34:43">
      <c r="AH753" s="47"/>
      <c r="AI753" s="51"/>
      <c r="AJ753" s="52"/>
      <c r="AK753" s="47"/>
      <c r="AL753" s="51"/>
      <c r="AM753" s="52"/>
      <c r="AN753" s="59">
        <v>7.02</v>
      </c>
      <c r="AO753" s="47">
        <v>4.2167847453211698</v>
      </c>
      <c r="AP753" s="51"/>
      <c r="AQ753" s="52"/>
    </row>
    <row r="754" spans="34:43">
      <c r="AH754" s="47"/>
      <c r="AI754" s="51"/>
      <c r="AJ754" s="52"/>
      <c r="AK754" s="47"/>
      <c r="AL754" s="51"/>
      <c r="AM754" s="52"/>
      <c r="AN754" s="59">
        <v>7.03</v>
      </c>
      <c r="AO754" s="47">
        <v>4.2051922252534606</v>
      </c>
      <c r="AP754" s="51"/>
      <c r="AQ754" s="52"/>
    </row>
    <row r="755" spans="34:43">
      <c r="AH755" s="47"/>
      <c r="AI755" s="51"/>
      <c r="AJ755" s="52"/>
      <c r="AK755" s="47"/>
      <c r="AL755" s="51"/>
      <c r="AM755" s="52"/>
      <c r="AN755" s="59">
        <v>7.04</v>
      </c>
      <c r="AO755" s="47">
        <v>4.1936577965693296</v>
      </c>
      <c r="AP755" s="51"/>
      <c r="AQ755" s="52"/>
    </row>
    <row r="756" spans="34:43">
      <c r="AH756" s="47"/>
      <c r="AI756" s="51"/>
      <c r="AJ756" s="52"/>
      <c r="AK756" s="47"/>
      <c r="AL756" s="51"/>
      <c r="AM756" s="52"/>
      <c r="AN756" s="59">
        <v>7.05</v>
      </c>
      <c r="AO756" s="47">
        <v>4.1821811283838102</v>
      </c>
      <c r="AP756" s="51"/>
      <c r="AQ756" s="52"/>
    </row>
    <row r="757" spans="34:43">
      <c r="AH757" s="47"/>
      <c r="AI757" s="51"/>
      <c r="AJ757" s="52"/>
      <c r="AK757" s="47"/>
      <c r="AL757" s="51"/>
      <c r="AM757" s="52"/>
      <c r="AN757" s="59">
        <v>7.06</v>
      </c>
      <c r="AO757" s="47">
        <v>4.17076189671194</v>
      </c>
      <c r="AP757" s="51"/>
      <c r="AQ757" s="52"/>
    </row>
    <row r="758" spans="34:43">
      <c r="AH758" s="47"/>
      <c r="AI758" s="51"/>
      <c r="AJ758" s="52"/>
      <c r="AK758" s="47"/>
      <c r="AL758" s="51"/>
      <c r="AM758" s="52"/>
      <c r="AN758" s="59">
        <v>7.07</v>
      </c>
      <c r="AO758" s="47">
        <v>4.1593997810079202</v>
      </c>
      <c r="AP758" s="51"/>
      <c r="AQ758" s="52"/>
    </row>
    <row r="759" spans="34:43">
      <c r="AH759" s="47"/>
      <c r="AI759" s="51"/>
      <c r="AJ759" s="52"/>
      <c r="AK759" s="47"/>
      <c r="AL759" s="51"/>
      <c r="AM759" s="52"/>
      <c r="AN759" s="59">
        <v>7.08</v>
      </c>
      <c r="AO759" s="47">
        <v>4.1480944624945701</v>
      </c>
      <c r="AP759" s="51"/>
      <c r="AQ759" s="52"/>
    </row>
    <row r="760" spans="34:43">
      <c r="AH760" s="47"/>
      <c r="AI760" s="51"/>
      <c r="AJ760" s="52"/>
      <c r="AK760" s="47"/>
      <c r="AL760" s="51"/>
      <c r="AM760" s="52"/>
      <c r="AN760" s="59">
        <v>7.09</v>
      </c>
      <c r="AO760" s="47">
        <v>4.1368456241503999</v>
      </c>
      <c r="AP760" s="51"/>
      <c r="AQ760" s="52"/>
    </row>
    <row r="761" spans="34:43">
      <c r="AH761" s="47"/>
      <c r="AI761" s="51"/>
      <c r="AJ761" s="52"/>
      <c r="AK761" s="47"/>
      <c r="AL761" s="51"/>
      <c r="AM761" s="52"/>
      <c r="AN761" s="59">
        <v>7.1</v>
      </c>
      <c r="AO761" s="47">
        <v>4.1256529506967894</v>
      </c>
      <c r="AP761" s="51"/>
      <c r="AQ761" s="52"/>
    </row>
    <row r="762" spans="34:43">
      <c r="AH762" s="47"/>
      <c r="AI762" s="51"/>
      <c r="AJ762" s="52"/>
      <c r="AK762" s="47"/>
      <c r="AL762" s="51"/>
      <c r="AM762" s="52"/>
      <c r="AN762" s="59">
        <v>7.11</v>
      </c>
      <c r="AO762" s="47">
        <v>4.1145161285850298</v>
      </c>
      <c r="AP762" s="51"/>
      <c r="AQ762" s="52"/>
    </row>
    <row r="763" spans="34:43">
      <c r="AH763" s="47"/>
      <c r="AI763" s="51"/>
      <c r="AJ763" s="52"/>
      <c r="AK763" s="47"/>
      <c r="AL763" s="51"/>
      <c r="AM763" s="52"/>
      <c r="AN763" s="59">
        <v>7.12</v>
      </c>
      <c r="AO763" s="47">
        <v>4.1034348459834602</v>
      </c>
      <c r="AP763" s="51"/>
      <c r="AQ763" s="52"/>
    </row>
    <row r="764" spans="34:43">
      <c r="AH764" s="47"/>
      <c r="AI764" s="51"/>
      <c r="AJ764" s="52"/>
      <c r="AK764" s="47"/>
      <c r="AL764" s="51"/>
      <c r="AM764" s="52"/>
      <c r="AN764" s="59">
        <v>7.13</v>
      </c>
      <c r="AO764" s="47">
        <v>4.0924088224777</v>
      </c>
      <c r="AP764" s="51"/>
      <c r="AQ764" s="52"/>
    </row>
    <row r="765" spans="34:43">
      <c r="AH765" s="47"/>
      <c r="AI765" s="51"/>
      <c r="AJ765" s="52"/>
      <c r="AK765" s="47"/>
      <c r="AL765" s="51"/>
      <c r="AM765" s="52"/>
      <c r="AN765" s="59">
        <v>7.14</v>
      </c>
      <c r="AO765" s="47">
        <v>4.0814377316339101</v>
      </c>
      <c r="AP765" s="51"/>
      <c r="AQ765" s="52"/>
    </row>
    <row r="766" spans="34:43">
      <c r="AH766" s="47"/>
      <c r="AI766" s="51"/>
      <c r="AJ766" s="52"/>
      <c r="AK766" s="47"/>
      <c r="AL766" s="51"/>
      <c r="AM766" s="52"/>
      <c r="AN766" s="59">
        <v>7.15</v>
      </c>
      <c r="AO766" s="47">
        <v>4.0705212624229103</v>
      </c>
      <c r="AP766" s="51"/>
      <c r="AQ766" s="52"/>
    </row>
    <row r="767" spans="34:43">
      <c r="AH767" s="47"/>
      <c r="AI767" s="51"/>
      <c r="AJ767" s="52"/>
      <c r="AK767" s="47"/>
      <c r="AL767" s="51"/>
      <c r="AM767" s="52"/>
      <c r="AN767" s="59">
        <v>7.16</v>
      </c>
      <c r="AO767" s="47">
        <v>4.0596591104397497</v>
      </c>
      <c r="AP767" s="51"/>
      <c r="AQ767" s="52"/>
    </row>
    <row r="768" spans="34:43">
      <c r="AH768" s="47"/>
      <c r="AI768" s="51"/>
      <c r="AJ768" s="52"/>
      <c r="AK768" s="47"/>
      <c r="AL768" s="51"/>
      <c r="AM768" s="52"/>
      <c r="AN768" s="59">
        <v>7.17</v>
      </c>
      <c r="AO768" s="47">
        <v>4.0488509729664397</v>
      </c>
      <c r="AP768" s="51"/>
      <c r="AQ768" s="52"/>
    </row>
    <row r="769" spans="34:43">
      <c r="AH769" s="47"/>
      <c r="AI769" s="51"/>
      <c r="AJ769" s="52"/>
      <c r="AK769" s="47"/>
      <c r="AL769" s="51"/>
      <c r="AM769" s="52"/>
      <c r="AN769" s="59">
        <v>7.18</v>
      </c>
      <c r="AO769" s="47">
        <v>4.0380965489599099</v>
      </c>
      <c r="AP769" s="51"/>
      <c r="AQ769" s="52"/>
    </row>
    <row r="770" spans="34:43">
      <c r="AH770" s="47"/>
      <c r="AI770" s="51"/>
      <c r="AJ770" s="52"/>
      <c r="AK770" s="47"/>
      <c r="AL770" s="51"/>
      <c r="AM770" s="52"/>
      <c r="AN770" s="59">
        <v>7.19</v>
      </c>
      <c r="AO770" s="47">
        <v>4.0273955390397607</v>
      </c>
      <c r="AP770" s="51"/>
      <c r="AQ770" s="52"/>
    </row>
    <row r="771" spans="34:43">
      <c r="AH771" s="47"/>
      <c r="AI771" s="51"/>
      <c r="AJ771" s="52"/>
      <c r="AK771" s="47"/>
      <c r="AL771" s="51"/>
      <c r="AM771" s="52"/>
      <c r="AN771" s="59">
        <v>7.2</v>
      </c>
      <c r="AO771" s="47">
        <v>4.0167476454762294</v>
      </c>
      <c r="AP771" s="51"/>
      <c r="AQ771" s="52"/>
    </row>
    <row r="772" spans="34:43">
      <c r="AH772" s="47"/>
      <c r="AI772" s="51"/>
      <c r="AJ772" s="52"/>
      <c r="AK772" s="47"/>
      <c r="AL772" s="51"/>
      <c r="AM772" s="52"/>
      <c r="AN772" s="59">
        <v>7.21</v>
      </c>
      <c r="AO772" s="47">
        <v>4.0061525823131099</v>
      </c>
      <c r="AP772" s="51"/>
      <c r="AQ772" s="52"/>
    </row>
    <row r="773" spans="34:43">
      <c r="AH773" s="47"/>
      <c r="AI773" s="51"/>
      <c r="AJ773" s="52"/>
      <c r="AK773" s="47"/>
      <c r="AL773" s="51"/>
      <c r="AM773" s="52"/>
      <c r="AN773" s="59">
        <v>7.22</v>
      </c>
      <c r="AO773" s="47">
        <v>3.9956100493500903</v>
      </c>
      <c r="AP773" s="51"/>
      <c r="AQ773" s="52"/>
    </row>
    <row r="774" spans="34:43">
      <c r="AH774" s="47"/>
      <c r="AI774" s="51"/>
      <c r="AJ774" s="52"/>
      <c r="AK774" s="47"/>
      <c r="AL774" s="51"/>
      <c r="AM774" s="52"/>
      <c r="AN774" s="59">
        <v>7.23</v>
      </c>
      <c r="AO774" s="47">
        <v>3.98511975259028</v>
      </c>
      <c r="AP774" s="51"/>
      <c r="AQ774" s="52"/>
    </row>
    <row r="775" spans="34:43">
      <c r="AH775" s="47"/>
      <c r="AI775" s="51"/>
      <c r="AJ775" s="52"/>
      <c r="AK775" s="47"/>
      <c r="AL775" s="51"/>
      <c r="AM775" s="52"/>
      <c r="AN775" s="59">
        <v>7.24</v>
      </c>
      <c r="AO775" s="47">
        <v>3.9746814011607103</v>
      </c>
      <c r="AP775" s="51"/>
      <c r="AQ775" s="52"/>
    </row>
    <row r="776" spans="34:43">
      <c r="AH776" s="47"/>
      <c r="AI776" s="51"/>
      <c r="AJ776" s="52"/>
      <c r="AK776" s="47"/>
      <c r="AL776" s="51"/>
      <c r="AM776" s="52"/>
      <c r="AN776" s="59">
        <v>7.25</v>
      </c>
      <c r="AO776" s="47">
        <v>3.9642947058018305</v>
      </c>
      <c r="AP776" s="51"/>
      <c r="AQ776" s="52"/>
    </row>
    <row r="777" spans="34:43">
      <c r="AH777" s="47"/>
      <c r="AI777" s="51"/>
      <c r="AJ777" s="52"/>
      <c r="AK777" s="47"/>
      <c r="AL777" s="51"/>
      <c r="AM777" s="52"/>
      <c r="AN777" s="59">
        <v>7.26</v>
      </c>
      <c r="AO777" s="47">
        <v>3.9539593788559904</v>
      </c>
      <c r="AP777" s="51"/>
      <c r="AQ777" s="52"/>
    </row>
    <row r="778" spans="34:43">
      <c r="AH778" s="47"/>
      <c r="AI778" s="51"/>
      <c r="AJ778" s="52"/>
      <c r="AK778" s="47"/>
      <c r="AL778" s="51"/>
      <c r="AM778" s="52"/>
      <c r="AN778" s="59">
        <v>7.27</v>
      </c>
      <c r="AO778" s="47">
        <v>3.9436751342559204</v>
      </c>
      <c r="AP778" s="51"/>
      <c r="AQ778" s="52"/>
    </row>
    <row r="779" spans="34:43">
      <c r="AH779" s="47"/>
      <c r="AI779" s="51"/>
      <c r="AJ779" s="52"/>
      <c r="AK779" s="47"/>
      <c r="AL779" s="51"/>
      <c r="AM779" s="52"/>
      <c r="AN779" s="59">
        <v>7.28</v>
      </c>
      <c r="AO779" s="47">
        <v>3.9334416875132496</v>
      </c>
      <c r="AP779" s="51"/>
      <c r="AQ779" s="52"/>
    </row>
    <row r="780" spans="34:43">
      <c r="AH780" s="47"/>
      <c r="AI780" s="51"/>
      <c r="AJ780" s="52"/>
      <c r="AK780" s="47"/>
      <c r="AL780" s="51"/>
      <c r="AM780" s="52"/>
      <c r="AN780" s="59">
        <v>7.29</v>
      </c>
      <c r="AO780" s="47">
        <v>3.9232587557069598</v>
      </c>
      <c r="AP780" s="51"/>
      <c r="AQ780" s="52"/>
    </row>
    <row r="781" spans="34:43">
      <c r="AH781" s="47"/>
      <c r="AI781" s="51"/>
      <c r="AJ781" s="52"/>
      <c r="AK781" s="47"/>
      <c r="AL781" s="51"/>
      <c r="AM781" s="52"/>
      <c r="AN781" s="59">
        <v>7.3</v>
      </c>
      <c r="AO781" s="47">
        <v>3.9131260574719398</v>
      </c>
      <c r="AP781" s="51"/>
      <c r="AQ781" s="52"/>
    </row>
    <row r="782" spans="34:43">
      <c r="AH782" s="47"/>
      <c r="AI782" s="51"/>
      <c r="AJ782" s="52"/>
      <c r="AK782" s="47"/>
      <c r="AL782" s="51"/>
      <c r="AM782" s="52"/>
      <c r="AN782" s="59">
        <v>7.31</v>
      </c>
      <c r="AO782" s="47">
        <v>3.9030433129874398</v>
      </c>
      <c r="AP782" s="51"/>
      <c r="AQ782" s="52"/>
    </row>
    <row r="783" spans="34:43">
      <c r="AH783" s="47"/>
      <c r="AI783" s="51"/>
      <c r="AJ783" s="52"/>
      <c r="AK783" s="47"/>
      <c r="AL783" s="51"/>
      <c r="AM783" s="52"/>
      <c r="AN783" s="59">
        <v>7.32</v>
      </c>
      <c r="AO783" s="47">
        <v>3.8930102439655596</v>
      </c>
      <c r="AP783" s="51"/>
      <c r="AQ783" s="52"/>
    </row>
    <row r="784" spans="34:43">
      <c r="AH784" s="47"/>
      <c r="AI784" s="51"/>
      <c r="AJ784" s="52"/>
      <c r="AK784" s="47"/>
      <c r="AL784" s="51"/>
      <c r="AM784" s="52"/>
      <c r="AN784" s="59">
        <v>7.33</v>
      </c>
      <c r="AO784" s="47">
        <v>3.8830265736397895</v>
      </c>
      <c r="AP784" s="51"/>
      <c r="AQ784" s="52"/>
    </row>
    <row r="785" spans="34:43">
      <c r="AH785" s="47"/>
      <c r="AI785" s="51"/>
      <c r="AJ785" s="52"/>
      <c r="AK785" s="47"/>
      <c r="AL785" s="51"/>
      <c r="AM785" s="52"/>
      <c r="AN785" s="59">
        <v>7.34</v>
      </c>
      <c r="AO785" s="47">
        <v>3.8730920344798698</v>
      </c>
      <c r="AP785" s="51"/>
      <c r="AQ785" s="52"/>
    </row>
    <row r="786" spans="34:43">
      <c r="AH786" s="47"/>
      <c r="AI786" s="51"/>
      <c r="AJ786" s="52"/>
      <c r="AK786" s="47"/>
      <c r="AL786" s="51"/>
      <c r="AM786" s="52"/>
      <c r="AN786" s="59">
        <v>7.35</v>
      </c>
      <c r="AO786" s="47">
        <v>3.8632063689030502</v>
      </c>
      <c r="AP786" s="51"/>
      <c r="AQ786" s="52"/>
    </row>
    <row r="787" spans="34:43">
      <c r="AH787" s="47"/>
      <c r="AI787" s="51"/>
      <c r="AJ787" s="52"/>
      <c r="AK787" s="47"/>
      <c r="AL787" s="51"/>
      <c r="AM787" s="52"/>
      <c r="AN787" s="59">
        <v>7.36</v>
      </c>
      <c r="AO787" s="47">
        <v>3.8533692867003202</v>
      </c>
      <c r="AP787" s="51"/>
      <c r="AQ787" s="52"/>
    </row>
    <row r="788" spans="34:43">
      <c r="AH788" s="47"/>
      <c r="AI788" s="51"/>
      <c r="AJ788" s="52"/>
      <c r="AK788" s="47"/>
      <c r="AL788" s="51"/>
      <c r="AM788" s="52"/>
      <c r="AN788" s="59">
        <v>7.37</v>
      </c>
      <c r="AO788" s="47">
        <v>3.8435805176394</v>
      </c>
      <c r="AP788" s="51"/>
      <c r="AQ788" s="52"/>
    </row>
    <row r="789" spans="34:43">
      <c r="AH789" s="47"/>
      <c r="AI789" s="51"/>
      <c r="AJ789" s="52"/>
      <c r="AK789" s="47"/>
      <c r="AL789" s="51"/>
      <c r="AM789" s="52"/>
      <c r="AN789" s="59">
        <v>7.38</v>
      </c>
      <c r="AO789" s="47">
        <v>3.8338398017628101</v>
      </c>
      <c r="AP789" s="51"/>
      <c r="AQ789" s="52"/>
    </row>
    <row r="790" spans="34:43">
      <c r="AH790" s="47"/>
      <c r="AI790" s="51"/>
      <c r="AJ790" s="52"/>
      <c r="AK790" s="47"/>
      <c r="AL790" s="51"/>
      <c r="AM790" s="52"/>
      <c r="AN790" s="59">
        <v>7.39</v>
      </c>
      <c r="AO790" s="47">
        <v>3.8241468668532597</v>
      </c>
      <c r="AP790" s="51"/>
      <c r="AQ790" s="52"/>
    </row>
    <row r="791" spans="34:43">
      <c r="AH791" s="47"/>
      <c r="AI791" s="51"/>
      <c r="AJ791" s="52"/>
      <c r="AK791" s="47"/>
      <c r="AL791" s="51"/>
      <c r="AM791" s="52"/>
      <c r="AN791" s="59">
        <v>7.4</v>
      </c>
      <c r="AO791" s="47">
        <v>3.81450144612251</v>
      </c>
      <c r="AP791" s="51"/>
      <c r="AQ791" s="52"/>
    </row>
    <row r="792" spans="34:43">
      <c r="AH792" s="47"/>
      <c r="AI792" s="51"/>
      <c r="AJ792" s="52"/>
      <c r="AK792" s="47"/>
      <c r="AL792" s="51"/>
      <c r="AM792" s="52"/>
      <c r="AN792" s="59">
        <v>7.41</v>
      </c>
      <c r="AO792" s="47">
        <v>3.8049032755692402</v>
      </c>
      <c r="AP792" s="51"/>
      <c r="AQ792" s="52"/>
    </row>
    <row r="793" spans="34:43">
      <c r="AH793" s="47"/>
      <c r="AI793" s="51"/>
      <c r="AJ793" s="52"/>
      <c r="AK793" s="47"/>
      <c r="AL793" s="51"/>
      <c r="AM793" s="52"/>
      <c r="AN793" s="59">
        <v>7.42</v>
      </c>
      <c r="AO793" s="47">
        <v>3.7953520926615898</v>
      </c>
      <c r="AP793" s="51"/>
      <c r="AQ793" s="52"/>
    </row>
    <row r="794" spans="34:43">
      <c r="AH794" s="47"/>
      <c r="AI794" s="51"/>
      <c r="AJ794" s="52"/>
      <c r="AK794" s="47"/>
      <c r="AL794" s="51"/>
      <c r="AM794" s="52"/>
      <c r="AN794" s="59">
        <v>7.43</v>
      </c>
      <c r="AO794" s="47">
        <v>3.7858476363268099</v>
      </c>
      <c r="AP794" s="51"/>
      <c r="AQ794" s="52"/>
    </row>
    <row r="795" spans="34:43">
      <c r="AH795" s="47"/>
      <c r="AI795" s="51"/>
      <c r="AJ795" s="52"/>
      <c r="AK795" s="47"/>
      <c r="AL795" s="51"/>
      <c r="AM795" s="52"/>
      <c r="AN795" s="59">
        <v>7.44</v>
      </c>
      <c r="AO795" s="47">
        <v>3.7763896469409697</v>
      </c>
      <c r="AP795" s="51"/>
      <c r="AQ795" s="52"/>
    </row>
    <row r="796" spans="34:43">
      <c r="AH796" s="47"/>
      <c r="AI796" s="51"/>
      <c r="AJ796" s="52"/>
      <c r="AK796" s="47"/>
      <c r="AL796" s="51"/>
      <c r="AM796" s="52"/>
      <c r="AN796" s="59">
        <v>7.45</v>
      </c>
      <c r="AO796" s="47">
        <v>3.7669778663186402</v>
      </c>
      <c r="AP796" s="51"/>
      <c r="AQ796" s="52"/>
    </row>
    <row r="797" spans="34:43">
      <c r="AH797" s="47"/>
      <c r="AI797" s="51"/>
      <c r="AJ797" s="52"/>
      <c r="AK797" s="47"/>
      <c r="AL797" s="51"/>
      <c r="AM797" s="52"/>
      <c r="AN797" s="59">
        <v>7.46</v>
      </c>
      <c r="AO797" s="47">
        <v>3.7576120377025499</v>
      </c>
      <c r="AP797" s="51"/>
      <c r="AQ797" s="52"/>
    </row>
    <row r="798" spans="34:43">
      <c r="AH798" s="47"/>
      <c r="AI798" s="51"/>
      <c r="AJ798" s="52"/>
      <c r="AK798" s="47"/>
      <c r="AL798" s="51"/>
      <c r="AM798" s="52"/>
      <c r="AN798" s="59">
        <v>7.47</v>
      </c>
      <c r="AO798" s="47">
        <v>3.7482919057532897</v>
      </c>
      <c r="AP798" s="51"/>
      <c r="AQ798" s="52"/>
    </row>
    <row r="799" spans="34:43">
      <c r="AH799" s="47"/>
      <c r="AI799" s="51"/>
      <c r="AJ799" s="52"/>
      <c r="AK799" s="47"/>
      <c r="AL799" s="51"/>
      <c r="AM799" s="52"/>
      <c r="AN799" s="59">
        <v>7.48</v>
      </c>
      <c r="AO799" s="47">
        <v>3.7390172165389903</v>
      </c>
      <c r="AP799" s="51"/>
      <c r="AQ799" s="52"/>
    </row>
    <row r="800" spans="34:43">
      <c r="AH800" s="47"/>
      <c r="AI800" s="51"/>
      <c r="AJ800" s="52"/>
      <c r="AK800" s="47"/>
      <c r="AL800" s="51"/>
      <c r="AM800" s="52"/>
      <c r="AN800" s="59">
        <v>7.49</v>
      </c>
      <c r="AO800" s="47">
        <v>3.7297877175249896</v>
      </c>
      <c r="AP800" s="51"/>
      <c r="AQ800" s="52"/>
    </row>
    <row r="801" spans="34:43">
      <c r="AH801" s="47"/>
      <c r="AI801" s="51"/>
      <c r="AJ801" s="52"/>
      <c r="AK801" s="47"/>
      <c r="AL801" s="51"/>
      <c r="AM801" s="52"/>
      <c r="AN801" s="59">
        <v>7.5</v>
      </c>
      <c r="AO801" s="47">
        <v>3.7206031575635103</v>
      </c>
      <c r="AP801" s="51"/>
      <c r="AQ801" s="52"/>
    </row>
    <row r="802" spans="34:43">
      <c r="AH802" s="47"/>
      <c r="AI802" s="51"/>
      <c r="AJ802" s="52"/>
      <c r="AK802" s="47"/>
      <c r="AL802" s="51"/>
      <c r="AM802" s="52"/>
      <c r="AN802" s="59">
        <v>7.51</v>
      </c>
      <c r="AO802" s="47">
        <v>3.7114632868833799</v>
      </c>
      <c r="AP802" s="51"/>
      <c r="AQ802" s="52"/>
    </row>
    <row r="803" spans="34:43">
      <c r="AH803" s="47"/>
      <c r="AI803" s="51"/>
      <c r="AJ803" s="52"/>
      <c r="AK803" s="47"/>
      <c r="AL803" s="51"/>
      <c r="AM803" s="52"/>
      <c r="AN803" s="59">
        <v>7.52</v>
      </c>
      <c r="AO803" s="47">
        <v>3.7023678570796701</v>
      </c>
      <c r="AP803" s="51"/>
      <c r="AQ803" s="52"/>
    </row>
    <row r="804" spans="34:43">
      <c r="AH804" s="47"/>
      <c r="AI804" s="51"/>
      <c r="AJ804" s="52"/>
      <c r="AK804" s="47"/>
      <c r="AL804" s="51"/>
      <c r="AM804" s="52"/>
      <c r="AN804" s="59">
        <v>7.53</v>
      </c>
      <c r="AO804" s="47">
        <v>3.6933166211033797</v>
      </c>
      <c r="AP804" s="51"/>
      <c r="AQ804" s="52"/>
    </row>
    <row r="805" spans="34:43">
      <c r="AH805" s="47"/>
      <c r="AI805" s="51"/>
      <c r="AJ805" s="52"/>
      <c r="AK805" s="47"/>
      <c r="AL805" s="51"/>
      <c r="AM805" s="52"/>
      <c r="AN805" s="59">
        <v>7.54</v>
      </c>
      <c r="AO805" s="47">
        <v>3.6843093332511496</v>
      </c>
      <c r="AP805" s="51"/>
      <c r="AQ805" s="52"/>
    </row>
    <row r="806" spans="34:43">
      <c r="AH806" s="47"/>
      <c r="AI806" s="51"/>
      <c r="AJ806" s="52"/>
      <c r="AK806" s="47"/>
      <c r="AL806" s="51"/>
      <c r="AM806" s="52"/>
      <c r="AN806" s="59">
        <v>7.55</v>
      </c>
      <c r="AO806" s="47">
        <v>3.6753457569538801</v>
      </c>
      <c r="AP806" s="51"/>
      <c r="AQ806" s="52"/>
    </row>
    <row r="807" spans="34:43">
      <c r="AH807" s="47"/>
      <c r="AI807" s="51"/>
      <c r="AJ807" s="52"/>
      <c r="AK807" s="47"/>
      <c r="AL807" s="51"/>
      <c r="AM807" s="52"/>
      <c r="AN807" s="59">
        <v>7.56</v>
      </c>
      <c r="AO807" s="47">
        <v>3.66642566271971</v>
      </c>
      <c r="AP807" s="51"/>
      <c r="AQ807" s="52"/>
    </row>
    <row r="808" spans="34:43">
      <c r="AH808" s="47"/>
      <c r="AI808" s="51"/>
      <c r="AJ808" s="52"/>
      <c r="AK808" s="47"/>
      <c r="AL808" s="51"/>
      <c r="AM808" s="52"/>
      <c r="AN808" s="59">
        <v>7.57</v>
      </c>
      <c r="AO808" s="47">
        <v>3.65754880174413</v>
      </c>
      <c r="AP808" s="51"/>
      <c r="AQ808" s="52"/>
    </row>
    <row r="809" spans="34:43">
      <c r="AH809" s="47"/>
      <c r="AI809" s="51"/>
      <c r="AJ809" s="52"/>
      <c r="AK809" s="47"/>
      <c r="AL809" s="51"/>
      <c r="AM809" s="52"/>
      <c r="AN809" s="59">
        <v>7.58</v>
      </c>
      <c r="AO809" s="47">
        <v>3.6487149275284598</v>
      </c>
      <c r="AP809" s="51"/>
      <c r="AQ809" s="52"/>
    </row>
    <row r="810" spans="34:43">
      <c r="AH810" s="47"/>
      <c r="AI810" s="51"/>
      <c r="AJ810" s="52"/>
      <c r="AK810" s="47"/>
      <c r="AL810" s="51"/>
      <c r="AM810" s="52"/>
      <c r="AN810" s="59">
        <v>7.59</v>
      </c>
      <c r="AO810" s="47">
        <v>3.6399238017522499</v>
      </c>
      <c r="AP810" s="51"/>
      <c r="AQ810" s="52"/>
    </row>
    <row r="811" spans="34:43">
      <c r="AH811" s="47"/>
      <c r="AI811" s="51"/>
      <c r="AJ811" s="52"/>
      <c r="AK811" s="47"/>
      <c r="AL811" s="51"/>
      <c r="AM811" s="52"/>
      <c r="AN811" s="59">
        <v>7.6</v>
      </c>
      <c r="AO811" s="47">
        <v>3.6311751874226204</v>
      </c>
      <c r="AP811" s="51"/>
      <c r="AQ811" s="52"/>
    </row>
    <row r="812" spans="34:43">
      <c r="AH812" s="47"/>
      <c r="AI812" s="51"/>
      <c r="AJ812" s="52"/>
      <c r="AK812" s="47"/>
      <c r="AL812" s="51"/>
      <c r="AM812" s="52"/>
      <c r="AN812" s="59">
        <v>7.61</v>
      </c>
      <c r="AO812" s="47">
        <v>3.6224688488649397</v>
      </c>
      <c r="AP812" s="51"/>
      <c r="AQ812" s="52"/>
    </row>
    <row r="813" spans="34:43">
      <c r="AH813" s="47"/>
      <c r="AI813" s="51"/>
      <c r="AJ813" s="52"/>
      <c r="AK813" s="47"/>
      <c r="AL813" s="51"/>
      <c r="AM813" s="52"/>
      <c r="AN813" s="59">
        <v>7.62</v>
      </c>
      <c r="AO813" s="47">
        <v>3.6138045517136299</v>
      </c>
      <c r="AP813" s="51"/>
      <c r="AQ813" s="52"/>
    </row>
    <row r="814" spans="34:43">
      <c r="AH814" s="47"/>
      <c r="AI814" s="51"/>
      <c r="AJ814" s="52"/>
      <c r="AK814" s="47"/>
      <c r="AL814" s="51"/>
      <c r="AM814" s="52"/>
      <c r="AN814" s="59">
        <v>7.63</v>
      </c>
      <c r="AO814" s="47">
        <v>3.6051820629028097</v>
      </c>
      <c r="AP814" s="51"/>
      <c r="AQ814" s="52"/>
    </row>
    <row r="815" spans="34:43">
      <c r="AH815" s="47"/>
      <c r="AI815" s="51"/>
      <c r="AJ815" s="52"/>
      <c r="AK815" s="47"/>
      <c r="AL815" s="51"/>
      <c r="AM815" s="52"/>
      <c r="AN815" s="59">
        <v>7.64</v>
      </c>
      <c r="AO815" s="47">
        <v>3.5966011506570501</v>
      </c>
      <c r="AP815" s="51"/>
      <c r="AQ815" s="52"/>
    </row>
    <row r="816" spans="34:43">
      <c r="AH816" s="47"/>
      <c r="AI816" s="51"/>
      <c r="AJ816" s="52"/>
      <c r="AK816" s="47"/>
      <c r="AL816" s="51"/>
      <c r="AM816" s="52"/>
      <c r="AN816" s="59">
        <v>7.65</v>
      </c>
      <c r="AO816" s="47">
        <v>3.58806158448211</v>
      </c>
      <c r="AP816" s="51"/>
      <c r="AQ816" s="52"/>
    </row>
    <row r="817" spans="34:43">
      <c r="AH817" s="47"/>
      <c r="AI817" s="51"/>
      <c r="AJ817" s="52"/>
      <c r="AK817" s="47"/>
      <c r="AL817" s="51"/>
      <c r="AM817" s="52"/>
      <c r="AN817" s="59">
        <v>7.66</v>
      </c>
      <c r="AO817" s="47">
        <v>3.5795631351556501</v>
      </c>
      <c r="AP817" s="51"/>
      <c r="AQ817" s="52"/>
    </row>
    <row r="818" spans="34:43">
      <c r="AH818" s="47"/>
      <c r="AI818" s="51"/>
      <c r="AJ818" s="52"/>
      <c r="AK818" s="47"/>
      <c r="AL818" s="51"/>
      <c r="AM818" s="52"/>
      <c r="AN818" s="59">
        <v>7.67</v>
      </c>
      <c r="AO818" s="47">
        <v>3.5711055747179303</v>
      </c>
      <c r="AP818" s="51"/>
      <c r="AQ818" s="52"/>
    </row>
    <row r="819" spans="34:43">
      <c r="AH819" s="47"/>
      <c r="AI819" s="51"/>
      <c r="AJ819" s="52"/>
      <c r="AK819" s="47"/>
      <c r="AL819" s="51"/>
      <c r="AM819" s="52"/>
      <c r="AN819" s="59">
        <v>7.68</v>
      </c>
      <c r="AO819" s="47">
        <v>3.56268867646257</v>
      </c>
      <c r="AP819" s="51"/>
      <c r="AQ819" s="52"/>
    </row>
    <row r="820" spans="34:43">
      <c r="AH820" s="47"/>
      <c r="AI820" s="51"/>
      <c r="AJ820" s="52"/>
      <c r="AK820" s="47"/>
      <c r="AL820" s="51"/>
      <c r="AM820" s="52"/>
      <c r="AN820" s="59">
        <v>7.69</v>
      </c>
      <c r="AO820" s="47">
        <v>3.5543122149272701</v>
      </c>
      <c r="AP820" s="51"/>
      <c r="AQ820" s="52"/>
    </row>
    <row r="821" spans="34:43">
      <c r="AH821" s="47"/>
      <c r="AI821" s="51"/>
      <c r="AJ821" s="52"/>
      <c r="AK821" s="47"/>
      <c r="AL821" s="51"/>
      <c r="AM821" s="52"/>
      <c r="AN821" s="59">
        <v>7.7</v>
      </c>
      <c r="AO821" s="47">
        <v>3.5459759658845096</v>
      </c>
      <c r="AP821" s="51"/>
      <c r="AQ821" s="52"/>
    </row>
    <row r="822" spans="34:43">
      <c r="AH822" s="47"/>
      <c r="AI822" s="51"/>
      <c r="AJ822" s="52"/>
      <c r="AK822" s="47"/>
      <c r="AL822" s="51"/>
      <c r="AM822" s="52"/>
      <c r="AN822" s="59">
        <v>7.71</v>
      </c>
      <c r="AO822" s="47">
        <v>3.5376797063322702</v>
      </c>
      <c r="AP822" s="51"/>
      <c r="AQ822" s="52"/>
    </row>
    <row r="823" spans="34:43">
      <c r="AH823" s="47"/>
      <c r="AI823" s="51"/>
      <c r="AJ823" s="52"/>
      <c r="AK823" s="47"/>
      <c r="AL823" s="51"/>
      <c r="AM823" s="52"/>
      <c r="AN823" s="59">
        <v>7.72</v>
      </c>
      <c r="AO823" s="47">
        <v>3.5294232216590498</v>
      </c>
      <c r="AP823" s="51"/>
      <c r="AQ823" s="52"/>
    </row>
    <row r="824" spans="34:43">
      <c r="AH824" s="47"/>
      <c r="AI824" s="51"/>
      <c r="AJ824" s="52"/>
      <c r="AK824" s="47"/>
      <c r="AL824" s="51"/>
      <c r="AM824" s="52"/>
      <c r="AN824" s="59">
        <v>7.73</v>
      </c>
      <c r="AO824" s="47">
        <v>3.5212062872519603</v>
      </c>
      <c r="AP824" s="51"/>
      <c r="AQ824" s="52"/>
    </row>
    <row r="825" spans="34:43">
      <c r="AH825" s="47"/>
      <c r="AI825" s="51"/>
      <c r="AJ825" s="52"/>
      <c r="AK825" s="47"/>
      <c r="AL825" s="51"/>
      <c r="AM825" s="52"/>
      <c r="AN825" s="59">
        <v>7.74</v>
      </c>
      <c r="AO825" s="47">
        <v>3.5130286828992801</v>
      </c>
      <c r="AP825" s="51"/>
      <c r="AQ825" s="52"/>
    </row>
    <row r="826" spans="34:43">
      <c r="AH826" s="47"/>
      <c r="AI826" s="51"/>
      <c r="AJ826" s="52"/>
      <c r="AK826" s="47"/>
      <c r="AL826" s="51"/>
      <c r="AM826" s="52"/>
      <c r="AN826" s="59">
        <v>7.75</v>
      </c>
      <c r="AO826" s="47">
        <v>3.5048901906751597</v>
      </c>
      <c r="AP826" s="51"/>
      <c r="AQ826" s="52"/>
    </row>
    <row r="827" spans="34:43">
      <c r="AH827" s="47"/>
      <c r="AI827" s="51"/>
      <c r="AJ827" s="52"/>
      <c r="AK827" s="47"/>
      <c r="AL827" s="51"/>
      <c r="AM827" s="52"/>
      <c r="AN827" s="59">
        <v>7.76</v>
      </c>
      <c r="AO827" s="47">
        <v>3.4967905938495698</v>
      </c>
      <c r="AP827" s="51"/>
      <c r="AQ827" s="52"/>
    </row>
    <row r="828" spans="34:43">
      <c r="AH828" s="47"/>
      <c r="AI828" s="51"/>
      <c r="AJ828" s="52"/>
      <c r="AK828" s="47"/>
      <c r="AL828" s="51"/>
      <c r="AM828" s="52"/>
      <c r="AN828" s="59">
        <v>7.77</v>
      </c>
      <c r="AO828" s="47">
        <v>3.4887296798237704</v>
      </c>
      <c r="AP828" s="51"/>
      <c r="AQ828" s="52"/>
    </row>
    <row r="829" spans="34:43">
      <c r="AH829" s="47"/>
      <c r="AI829" s="51"/>
      <c r="AJ829" s="52"/>
      <c r="AK829" s="47"/>
      <c r="AL829" s="51"/>
      <c r="AM829" s="52"/>
      <c r="AN829" s="59">
        <v>7.78</v>
      </c>
      <c r="AO829" s="47">
        <v>3.4807072528382297</v>
      </c>
      <c r="AP829" s="51"/>
      <c r="AQ829" s="52"/>
    </row>
    <row r="830" spans="34:43">
      <c r="AH830" s="47"/>
      <c r="AI830" s="51"/>
      <c r="AJ830" s="52"/>
      <c r="AK830" s="47"/>
      <c r="AL830" s="51"/>
      <c r="AM830" s="52"/>
      <c r="AN830" s="59">
        <v>7.79</v>
      </c>
      <c r="AO830" s="47">
        <v>3.47272308282519</v>
      </c>
      <c r="AP830" s="51"/>
      <c r="AQ830" s="52"/>
    </row>
    <row r="831" spans="34:43">
      <c r="AH831" s="47"/>
      <c r="AI831" s="51"/>
      <c r="AJ831" s="52"/>
      <c r="AK831" s="47"/>
      <c r="AL831" s="51"/>
      <c r="AM831" s="52"/>
      <c r="AN831" s="59">
        <v>7.8</v>
      </c>
      <c r="AO831" s="47">
        <v>3.46477695819455</v>
      </c>
      <c r="AP831" s="51"/>
      <c r="AQ831" s="52"/>
    </row>
    <row r="832" spans="34:43">
      <c r="AH832" s="47"/>
      <c r="AI832" s="51"/>
      <c r="AJ832" s="52"/>
      <c r="AK832" s="47"/>
      <c r="AL832" s="51"/>
      <c r="AM832" s="52"/>
      <c r="AN832" s="59">
        <v>7.81</v>
      </c>
      <c r="AO832" s="47">
        <v>3.4568686685306598</v>
      </c>
      <c r="AP832" s="51"/>
      <c r="AQ832" s="52"/>
    </row>
    <row r="833" spans="34:43">
      <c r="AH833" s="47"/>
      <c r="AI833" s="51"/>
      <c r="AJ833" s="52"/>
      <c r="AK833" s="47"/>
      <c r="AL833" s="51"/>
      <c r="AM833" s="52"/>
      <c r="AN833" s="59">
        <v>7.82</v>
      </c>
      <c r="AO833" s="47">
        <v>3.4489980045839799</v>
      </c>
      <c r="AP833" s="51"/>
      <c r="AQ833" s="52"/>
    </row>
    <row r="834" spans="34:43">
      <c r="AH834" s="47"/>
      <c r="AI834" s="51"/>
      <c r="AJ834" s="52"/>
      <c r="AK834" s="47"/>
      <c r="AL834" s="51"/>
      <c r="AM834" s="52"/>
      <c r="AN834" s="59">
        <v>7.83</v>
      </c>
      <c r="AO834" s="47">
        <v>3.44116475826277</v>
      </c>
      <c r="AP834" s="51"/>
      <c r="AQ834" s="52"/>
    </row>
    <row r="835" spans="34:43">
      <c r="AH835" s="47"/>
      <c r="AI835" s="51"/>
      <c r="AJ835" s="52"/>
      <c r="AK835" s="47"/>
      <c r="AL835" s="51"/>
      <c r="AM835" s="52"/>
      <c r="AN835" s="59">
        <v>7.84</v>
      </c>
      <c r="AO835" s="47">
        <v>3.4333687226247704</v>
      </c>
      <c r="AP835" s="51"/>
      <c r="AQ835" s="52"/>
    </row>
    <row r="836" spans="34:43">
      <c r="AH836" s="47"/>
      <c r="AI836" s="51"/>
      <c r="AJ836" s="52"/>
      <c r="AK836" s="47"/>
      <c r="AL836" s="51"/>
      <c r="AM836" s="52"/>
      <c r="AN836" s="59">
        <v>7.85</v>
      </c>
      <c r="AO836" s="47">
        <v>3.4256096918688903</v>
      </c>
      <c r="AP836" s="51"/>
      <c r="AQ836" s="52"/>
    </row>
    <row r="837" spans="34:43">
      <c r="AH837" s="47"/>
      <c r="AI837" s="51"/>
      <c r="AJ837" s="52"/>
      <c r="AK837" s="47"/>
      <c r="AL837" s="51"/>
      <c r="AM837" s="52"/>
      <c r="AN837" s="59">
        <v>7.86</v>
      </c>
      <c r="AO837" s="47">
        <v>3.4178874613268504</v>
      </c>
      <c r="AP837" s="51"/>
      <c r="AQ837" s="52"/>
    </row>
    <row r="838" spans="34:43">
      <c r="AH838" s="47"/>
      <c r="AI838" s="51"/>
      <c r="AJ838" s="52"/>
      <c r="AK838" s="47"/>
      <c r="AL838" s="51"/>
      <c r="AM838" s="52"/>
      <c r="AN838" s="59">
        <v>7.87</v>
      </c>
      <c r="AO838" s="47">
        <v>3.41020182745492</v>
      </c>
      <c r="AP838" s="51"/>
      <c r="AQ838" s="52"/>
    </row>
    <row r="839" spans="34:43">
      <c r="AH839" s="47"/>
      <c r="AI839" s="51"/>
      <c r="AJ839" s="52"/>
      <c r="AK839" s="47"/>
      <c r="AL839" s="51"/>
      <c r="AM839" s="52"/>
      <c r="AN839" s="59">
        <v>7.88</v>
      </c>
      <c r="AO839" s="47">
        <v>3.4025525878255198</v>
      </c>
      <c r="AP839" s="51"/>
      <c r="AQ839" s="52"/>
    </row>
    <row r="840" spans="34:43">
      <c r="AH840" s="47"/>
      <c r="AI840" s="51"/>
      <c r="AJ840" s="52"/>
      <c r="AK840" s="47"/>
      <c r="AL840" s="51"/>
      <c r="AM840" s="52"/>
      <c r="AN840" s="59">
        <v>7.89</v>
      </c>
      <c r="AO840" s="47">
        <v>3.3949395477142201</v>
      </c>
      <c r="AP840" s="51"/>
      <c r="AQ840" s="52"/>
    </row>
    <row r="841" spans="34:43">
      <c r="AH841" s="47"/>
      <c r="AI841" s="51"/>
      <c r="AJ841" s="52"/>
      <c r="AK841" s="47"/>
      <c r="AL841" s="51"/>
      <c r="AM841" s="52"/>
      <c r="AN841" s="59">
        <v>7.9</v>
      </c>
      <c r="AO841" s="47">
        <v>3.3873625032002801</v>
      </c>
      <c r="AP841" s="51"/>
      <c r="AQ841" s="52"/>
    </row>
    <row r="842" spans="34:43">
      <c r="AH842" s="47"/>
      <c r="AI842" s="51"/>
      <c r="AJ842" s="52"/>
      <c r="AK842" s="47"/>
      <c r="AL842" s="51"/>
      <c r="AM842" s="52"/>
      <c r="AN842" s="59">
        <v>7.91</v>
      </c>
      <c r="AO842" s="47">
        <v>3.3798212543852499</v>
      </c>
      <c r="AP842" s="51"/>
      <c r="AQ842" s="52"/>
    </row>
    <row r="843" spans="34:43">
      <c r="AH843" s="47"/>
      <c r="AI843" s="51"/>
      <c r="AJ843" s="52"/>
      <c r="AK843" s="47"/>
      <c r="AL843" s="51"/>
      <c r="AM843" s="52"/>
      <c r="AN843" s="59">
        <v>7.92</v>
      </c>
      <c r="AO843" s="47">
        <v>3.3723156034686701</v>
      </c>
      <c r="AP843" s="51"/>
      <c r="AQ843" s="52"/>
    </row>
    <row r="844" spans="34:43">
      <c r="AH844" s="47"/>
      <c r="AI844" s="51"/>
      <c r="AJ844" s="52"/>
      <c r="AK844" s="47"/>
      <c r="AL844" s="51"/>
      <c r="AM844" s="52"/>
      <c r="AN844" s="59">
        <v>7.93</v>
      </c>
      <c r="AO844" s="47">
        <v>3.3648453537400598</v>
      </c>
      <c r="AP844" s="51"/>
      <c r="AQ844" s="52"/>
    </row>
    <row r="845" spans="34:43">
      <c r="AH845" s="47"/>
      <c r="AI845" s="51"/>
      <c r="AJ845" s="52"/>
      <c r="AK845" s="47"/>
      <c r="AL845" s="51"/>
      <c r="AM845" s="52"/>
      <c r="AN845" s="59">
        <v>7.94</v>
      </c>
      <c r="AO845" s="47">
        <v>3.3574103095709802</v>
      </c>
      <c r="AP845" s="51"/>
      <c r="AQ845" s="52"/>
    </row>
    <row r="846" spans="34:43">
      <c r="AH846" s="47"/>
      <c r="AI846" s="51"/>
      <c r="AJ846" s="52"/>
      <c r="AK846" s="47"/>
      <c r="AL846" s="51"/>
      <c r="AM846" s="52"/>
      <c r="AN846" s="59">
        <v>7.95</v>
      </c>
      <c r="AO846" s="47">
        <v>3.3500102764071498</v>
      </c>
      <c r="AP846" s="51"/>
      <c r="AQ846" s="52"/>
    </row>
    <row r="847" spans="34:43">
      <c r="AH847" s="47"/>
      <c r="AI847" s="51"/>
      <c r="AJ847" s="52"/>
      <c r="AK847" s="47"/>
      <c r="AL847" s="51"/>
      <c r="AM847" s="52"/>
      <c r="AN847" s="59">
        <v>7.96</v>
      </c>
      <c r="AO847" s="47">
        <v>3.34264506076051</v>
      </c>
      <c r="AP847" s="51"/>
      <c r="AQ847" s="52"/>
    </row>
    <row r="848" spans="34:43">
      <c r="AH848" s="47"/>
      <c r="AI848" s="51"/>
      <c r="AJ848" s="52"/>
      <c r="AK848" s="47"/>
      <c r="AL848" s="51"/>
      <c r="AM848" s="52"/>
      <c r="AN848" s="59">
        <v>7.97</v>
      </c>
      <c r="AO848" s="47">
        <v>3.33531447020136</v>
      </c>
      <c r="AP848" s="51"/>
      <c r="AQ848" s="52"/>
    </row>
    <row r="849" spans="34:43">
      <c r="AH849" s="47"/>
      <c r="AI849" s="51"/>
      <c r="AJ849" s="52"/>
      <c r="AK849" s="47"/>
      <c r="AL849" s="51"/>
      <c r="AM849" s="52"/>
      <c r="AN849" s="59">
        <v>7.98</v>
      </c>
      <c r="AO849" s="47">
        <v>3.32801831335042</v>
      </c>
      <c r="AP849" s="51"/>
      <c r="AQ849" s="52"/>
    </row>
    <row r="850" spans="34:43">
      <c r="AH850" s="47"/>
      <c r="AI850" s="51"/>
      <c r="AJ850" s="52"/>
      <c r="AK850" s="47"/>
      <c r="AL850" s="51"/>
      <c r="AM850" s="52"/>
      <c r="AN850" s="59">
        <v>7.99</v>
      </c>
      <c r="AO850" s="47">
        <v>3.3207564116456796</v>
      </c>
      <c r="AP850" s="51"/>
      <c r="AQ850" s="52"/>
    </row>
    <row r="851" spans="34:43">
      <c r="AH851" s="48"/>
      <c r="AI851" s="53"/>
      <c r="AJ851" s="54"/>
      <c r="AK851" s="48"/>
      <c r="AL851" s="53"/>
      <c r="AM851" s="54"/>
      <c r="AN851" s="60">
        <v>8</v>
      </c>
      <c r="AO851" s="47">
        <v>3.3135285763496696</v>
      </c>
      <c r="AP851" s="53"/>
      <c r="AQ851" s="54"/>
    </row>
  </sheetData>
  <mergeCells count="3">
    <mergeCell ref="A49:AE49"/>
    <mergeCell ref="AG49:AQ49"/>
    <mergeCell ref="A48:AQ48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H28" sqref="H28"/>
    </sheetView>
  </sheetViews>
  <sheetFormatPr baseColWidth="10" defaultColWidth="10.6640625" defaultRowHeight="15" x14ac:dyDescent="0"/>
  <sheetData>
    <row r="1" spans="1:8">
      <c r="A1" s="97" t="s">
        <v>224</v>
      </c>
      <c r="B1" s="99"/>
      <c r="C1" s="70"/>
      <c r="D1" s="71"/>
    </row>
    <row r="2" spans="1:8">
      <c r="A2" s="20" t="s">
        <v>225</v>
      </c>
      <c r="B2" s="20" t="s">
        <v>226</v>
      </c>
      <c r="C2" s="21" t="s">
        <v>167</v>
      </c>
      <c r="D2" s="23" t="s">
        <v>168</v>
      </c>
    </row>
    <row r="3" spans="1:8">
      <c r="A3" s="45">
        <v>1</v>
      </c>
      <c r="B3" s="14">
        <v>3.2389420578303098E-3</v>
      </c>
      <c r="C3" s="14">
        <v>3.2389420578303098E-3</v>
      </c>
      <c r="D3" s="15">
        <v>3.57487320819158E-3</v>
      </c>
      <c r="F3" s="65"/>
      <c r="G3" s="65"/>
      <c r="H3" s="65"/>
    </row>
    <row r="4" spans="1:8">
      <c r="A4" s="25">
        <v>2</v>
      </c>
      <c r="B4" s="66">
        <v>1.6668517472426899E-8</v>
      </c>
      <c r="C4" s="66">
        <v>1.6668517472426899E-8</v>
      </c>
      <c r="D4" s="67">
        <v>2.16832274135762E-7</v>
      </c>
    </row>
    <row r="5" spans="1:8">
      <c r="A5" s="25">
        <v>3</v>
      </c>
      <c r="B5" s="14">
        <v>3.2720692945032602E-3</v>
      </c>
      <c r="C5" s="14">
        <v>3.2720692945032602E-3</v>
      </c>
      <c r="D5" s="15">
        <v>4.5979014880580902E-3</v>
      </c>
      <c r="F5" s="65"/>
      <c r="G5" s="65"/>
    </row>
    <row r="6" spans="1:8">
      <c r="A6" s="25">
        <v>4</v>
      </c>
      <c r="B6" s="66">
        <v>5.3879274110207199E-5</v>
      </c>
      <c r="C6" s="66">
        <v>5.3879274110207199E-5</v>
      </c>
      <c r="D6" s="15">
        <v>1.28962323302089E-4</v>
      </c>
      <c r="F6" s="65"/>
      <c r="G6" s="65"/>
    </row>
    <row r="7" spans="1:8">
      <c r="A7" s="25">
        <v>5</v>
      </c>
      <c r="B7" s="66">
        <v>7.4995275853323497E-5</v>
      </c>
      <c r="C7" s="66">
        <v>7.4995275853323497E-5</v>
      </c>
      <c r="D7" s="15">
        <v>1.9604366025352801E-4</v>
      </c>
    </row>
    <row r="8" spans="1:8">
      <c r="A8" s="25">
        <v>6</v>
      </c>
      <c r="B8" s="14">
        <v>5.6066390098590598E-4</v>
      </c>
      <c r="C8" s="14">
        <v>5.6066390098590598E-4</v>
      </c>
      <c r="D8" s="15">
        <v>7.2009224619860304E-4</v>
      </c>
    </row>
    <row r="9" spans="1:8">
      <c r="A9" s="25">
        <v>7</v>
      </c>
      <c r="B9" s="14">
        <v>1.6000992640500299E-3</v>
      </c>
      <c r="C9" s="14">
        <v>1.6000992640500299E-3</v>
      </c>
      <c r="D9" s="15">
        <v>2.8982024799765701E-3</v>
      </c>
      <c r="F9" s="65"/>
    </row>
    <row r="10" spans="1:8">
      <c r="A10" s="25">
        <v>8</v>
      </c>
      <c r="B10" s="14">
        <v>1.01869105026872E-4</v>
      </c>
      <c r="C10" s="14">
        <v>1.01869105026872E-4</v>
      </c>
      <c r="D10" s="15">
        <v>2.6649555605076501E-4</v>
      </c>
    </row>
    <row r="11" spans="1:8">
      <c r="A11" s="25">
        <v>9</v>
      </c>
      <c r="B11" s="14">
        <v>1.82805177102635E-3</v>
      </c>
      <c r="C11" s="14">
        <v>1.82805177102635E-3</v>
      </c>
      <c r="D11" s="15">
        <v>2.6512306077428002E-3</v>
      </c>
    </row>
    <row r="12" spans="1:8">
      <c r="A12" s="25">
        <v>10</v>
      </c>
      <c r="B12" s="14">
        <v>4.8591230880148299E-4</v>
      </c>
      <c r="C12" s="14">
        <v>4.8591230880148299E-4</v>
      </c>
      <c r="D12" s="15">
        <v>6.8627958872060301E-4</v>
      </c>
      <c r="F12" s="65"/>
      <c r="G12" s="65"/>
      <c r="H12" s="65"/>
    </row>
    <row r="13" spans="1:8">
      <c r="A13" s="25">
        <v>11</v>
      </c>
      <c r="B13" s="66">
        <v>1.47024248193101E-5</v>
      </c>
      <c r="C13" s="66">
        <v>1.47024248193101E-5</v>
      </c>
      <c r="D13" s="67">
        <v>4.5265340043077803E-5</v>
      </c>
    </row>
    <row r="14" spans="1:8">
      <c r="A14" s="25">
        <v>12</v>
      </c>
      <c r="B14" s="14">
        <v>6.2781107405589004E-4</v>
      </c>
      <c r="C14" s="14">
        <v>6.2781107405589004E-4</v>
      </c>
      <c r="D14" s="15">
        <v>1.8000519177476201E-3</v>
      </c>
    </row>
    <row r="15" spans="1:8">
      <c r="A15" s="25">
        <v>13</v>
      </c>
      <c r="B15" s="14">
        <v>1.27135919651916E-3</v>
      </c>
      <c r="C15" s="14">
        <v>1.27135919651916E-3</v>
      </c>
      <c r="D15" s="15">
        <v>2.0479277720268198E-3</v>
      </c>
      <c r="F15" s="65"/>
      <c r="G15" s="65"/>
      <c r="H15" s="65"/>
    </row>
    <row r="16" spans="1:8">
      <c r="A16" s="25">
        <v>14</v>
      </c>
      <c r="B16" s="66">
        <v>1.88829979128896E-5</v>
      </c>
      <c r="C16" s="66">
        <v>1.88829979128896E-5</v>
      </c>
      <c r="D16" s="67">
        <v>7.2038856525016905E-5</v>
      </c>
      <c r="F16" s="65"/>
      <c r="G16" s="65"/>
      <c r="H16" s="65"/>
    </row>
    <row r="17" spans="1:8">
      <c r="A17" s="25">
        <v>15</v>
      </c>
      <c r="B17" s="66">
        <v>1.51037717318448E-6</v>
      </c>
      <c r="C17" s="66">
        <v>1.51037717318448E-6</v>
      </c>
      <c r="D17" s="67">
        <v>5.3686663340899998E-6</v>
      </c>
    </row>
    <row r="18" spans="1:8">
      <c r="A18" s="25">
        <v>16</v>
      </c>
      <c r="B18" s="14">
        <v>8.36873006439737E-4</v>
      </c>
      <c r="C18" s="14">
        <v>8.36873006439737E-4</v>
      </c>
      <c r="D18" s="15">
        <v>1.7223395802922099E-3</v>
      </c>
      <c r="F18" s="65"/>
      <c r="G18" s="65"/>
      <c r="H18" s="65"/>
    </row>
    <row r="19" spans="1:8">
      <c r="A19" s="25">
        <v>17</v>
      </c>
      <c r="B19" s="66">
        <v>3.77807592748392E-6</v>
      </c>
      <c r="C19" s="66">
        <v>3.77807592748392E-6</v>
      </c>
      <c r="D19" s="67">
        <v>1.03319502701226E-5</v>
      </c>
      <c r="F19" s="65"/>
      <c r="G19" s="65"/>
      <c r="H19" s="65"/>
    </row>
    <row r="20" spans="1:8">
      <c r="A20" s="25">
        <v>18</v>
      </c>
      <c r="B20" s="66">
        <v>3.6378539088849E-6</v>
      </c>
      <c r="C20" s="66">
        <v>3.6378539088849E-6</v>
      </c>
      <c r="D20" s="67">
        <v>1.1733288892375601E-5</v>
      </c>
      <c r="F20" s="65"/>
      <c r="G20" s="65"/>
      <c r="H20" s="65"/>
    </row>
    <row r="21" spans="1:8">
      <c r="A21" s="25">
        <v>19</v>
      </c>
      <c r="B21" s="66">
        <v>6.6170223896853699E-7</v>
      </c>
      <c r="C21" s="66">
        <v>6.6170223896853699E-7</v>
      </c>
      <c r="D21" s="67">
        <v>2.1241127388990801E-6</v>
      </c>
    </row>
    <row r="22" spans="1:8">
      <c r="A22" s="25">
        <v>20</v>
      </c>
      <c r="B22" s="14">
        <v>7.0330469346717103E-4</v>
      </c>
      <c r="C22" s="14">
        <v>7.0330469346717103E-4</v>
      </c>
      <c r="D22" s="15">
        <v>1.3017893812725099E-3</v>
      </c>
    </row>
    <row r="23" spans="1:8">
      <c r="A23" s="25">
        <v>21</v>
      </c>
      <c r="B23" s="14">
        <v>9.1381383184753701E-4</v>
      </c>
      <c r="C23" s="14">
        <v>9.1381383184753701E-4</v>
      </c>
      <c r="D23" s="15">
        <v>1.7370782941371001E-3</v>
      </c>
      <c r="F23" s="65"/>
      <c r="G23" s="65"/>
      <c r="H23" s="65"/>
    </row>
    <row r="24" spans="1:8">
      <c r="A24" s="25">
        <v>22</v>
      </c>
      <c r="B24" s="66">
        <v>6.7834811337953203E-6</v>
      </c>
      <c r="C24" s="66">
        <v>6.7834811337953203E-6</v>
      </c>
      <c r="D24" s="67">
        <v>4.8880470403808299E-5</v>
      </c>
      <c r="F24" s="65"/>
      <c r="G24" s="65"/>
      <c r="H24" s="65"/>
    </row>
    <row r="25" spans="1:8">
      <c r="A25" s="25">
        <v>23</v>
      </c>
      <c r="B25" s="66">
        <v>4.8742440275046796E-6</v>
      </c>
      <c r="C25" s="66">
        <v>4.8742440275046796E-6</v>
      </c>
      <c r="D25" s="67">
        <v>2.38070089568424E-5</v>
      </c>
      <c r="F25" s="65"/>
      <c r="G25" s="65"/>
    </row>
    <row r="26" spans="1:8">
      <c r="A26" s="25">
        <v>24</v>
      </c>
      <c r="B26" s="66">
        <v>5.5815057772005502E-5</v>
      </c>
      <c r="C26" s="66">
        <v>5.5815057772005502E-5</v>
      </c>
      <c r="D26" s="15">
        <v>1.5061468802829201E-4</v>
      </c>
      <c r="F26" s="65"/>
      <c r="G26" s="65"/>
    </row>
    <row r="27" spans="1:8">
      <c r="A27" s="25">
        <v>25</v>
      </c>
      <c r="B27" s="66">
        <v>5.02150407990024E-5</v>
      </c>
      <c r="C27" s="66">
        <v>5.02150407990024E-5</v>
      </c>
      <c r="D27" s="15">
        <v>1.38736828989596E-4</v>
      </c>
      <c r="F27" s="65"/>
      <c r="G27" s="65"/>
      <c r="H27" s="65"/>
    </row>
    <row r="28" spans="1:8">
      <c r="A28" s="25">
        <v>26</v>
      </c>
      <c r="B28" s="66">
        <v>2.8005332973239199E-7</v>
      </c>
      <c r="C28" s="66">
        <v>2.8005332973239199E-7</v>
      </c>
      <c r="D28" s="67">
        <v>3.8335490767612297E-6</v>
      </c>
      <c r="F28" s="65"/>
      <c r="G28" s="65"/>
      <c r="H28" s="65"/>
    </row>
    <row r="29" spans="1:8">
      <c r="A29" s="25">
        <v>27</v>
      </c>
      <c r="B29" s="66">
        <v>4.6254463809608698E-6</v>
      </c>
      <c r="C29" s="66">
        <v>4.6254463809608698E-6</v>
      </c>
      <c r="D29" s="67">
        <v>1.840854201388E-5</v>
      </c>
    </row>
    <row r="30" spans="1:8">
      <c r="A30" s="25">
        <v>28</v>
      </c>
      <c r="B30" s="14">
        <v>8.3069872635605695E-4</v>
      </c>
      <c r="C30" s="14">
        <v>8.3069872635605695E-4</v>
      </c>
      <c r="D30" s="15">
        <v>2.1334372521706899E-3</v>
      </c>
    </row>
    <row r="31" spans="1:8">
      <c r="A31" s="25">
        <v>29</v>
      </c>
      <c r="B31" s="14">
        <v>6.0372299203426301E-4</v>
      </c>
      <c r="C31" s="14">
        <v>6.0372299203426301E-4</v>
      </c>
      <c r="D31" s="15">
        <v>1.53190217363303E-3</v>
      </c>
      <c r="F31" s="65"/>
      <c r="G31" s="65"/>
      <c r="H31" s="65"/>
    </row>
    <row r="32" spans="1:8">
      <c r="A32" s="25">
        <v>30</v>
      </c>
      <c r="B32" s="66">
        <v>9.5865631114393509E-7</v>
      </c>
      <c r="C32" s="66">
        <v>9.5865631114393509E-7</v>
      </c>
      <c r="D32" s="67">
        <v>4.3718961551411802E-6</v>
      </c>
      <c r="F32" s="65"/>
      <c r="G32" s="65"/>
      <c r="H32" s="65"/>
    </row>
    <row r="33" spans="1:8">
      <c r="A33" s="25">
        <v>31</v>
      </c>
      <c r="B33" s="66">
        <v>4.6058052016563901E-6</v>
      </c>
      <c r="C33" s="66">
        <v>4.6058052016563901E-6</v>
      </c>
      <c r="D33" s="67">
        <v>1.49528836249832E-5</v>
      </c>
      <c r="F33" s="65"/>
      <c r="G33" s="65"/>
      <c r="H33" s="65"/>
    </row>
    <row r="34" spans="1:8">
      <c r="A34" s="25">
        <v>32</v>
      </c>
      <c r="B34" s="66">
        <v>3.5002512268022902E-6</v>
      </c>
      <c r="C34" s="66">
        <v>3.5002512268022902E-6</v>
      </c>
      <c r="D34" s="67">
        <v>1.11316330940654E-5</v>
      </c>
      <c r="F34" s="65"/>
      <c r="G34" s="65"/>
      <c r="H34" s="65"/>
    </row>
    <row r="35" spans="1:8">
      <c r="A35" s="25">
        <v>33</v>
      </c>
      <c r="B35" s="66">
        <v>4.2453038095222098E-6</v>
      </c>
      <c r="C35" s="66">
        <v>4.2453038095222098E-6</v>
      </c>
      <c r="D35" s="67">
        <v>1.42266441334247E-5</v>
      </c>
      <c r="F35" s="65"/>
      <c r="G35" s="65"/>
      <c r="H35" s="65"/>
    </row>
    <row r="36" spans="1:8">
      <c r="A36" s="25">
        <v>34</v>
      </c>
      <c r="B36" s="66">
        <v>2.54535135047329E-6</v>
      </c>
      <c r="C36" s="66">
        <v>2.54535135047329E-6</v>
      </c>
      <c r="D36" s="67">
        <v>1.02010531415378E-5</v>
      </c>
      <c r="F36" s="65"/>
      <c r="G36" s="65"/>
      <c r="H36" s="65"/>
    </row>
    <row r="37" spans="1:8">
      <c r="A37" s="29">
        <v>35</v>
      </c>
      <c r="B37" s="68">
        <v>7.98468106646393E-9</v>
      </c>
      <c r="C37" s="68">
        <v>7.98468106646393E-9</v>
      </c>
      <c r="D37" s="69">
        <v>1.22649633016562E-7</v>
      </c>
    </row>
  </sheetData>
  <mergeCells count="1">
    <mergeCell ref="A1:B1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opLeftCell="A61" workbookViewId="0">
      <selection activeCell="R44" sqref="R44"/>
    </sheetView>
  </sheetViews>
  <sheetFormatPr baseColWidth="10" defaultColWidth="10.6640625" defaultRowHeight="15" x14ac:dyDescent="0"/>
  <cols>
    <col min="14" max="14" width="11" bestFit="1" customWidth="1"/>
    <col min="15" max="16" width="12.1640625" bestFit="1" customWidth="1"/>
  </cols>
  <sheetData>
    <row r="1" spans="1:16" ht="19">
      <c r="A1" s="1" t="s">
        <v>12</v>
      </c>
      <c r="B1" s="1"/>
      <c r="C1" s="1"/>
      <c r="D1" s="1"/>
    </row>
    <row r="2" spans="1:16">
      <c r="A2" t="s">
        <v>14</v>
      </c>
    </row>
    <row r="3" spans="1:16">
      <c r="A3" t="s">
        <v>15</v>
      </c>
    </row>
    <row r="4" spans="1:16">
      <c r="N4" s="2"/>
      <c r="O4" s="2" t="s">
        <v>16</v>
      </c>
      <c r="P4" s="2"/>
    </row>
    <row r="5" spans="1:16">
      <c r="N5" s="2" t="s">
        <v>17</v>
      </c>
      <c r="O5" s="2" t="s">
        <v>18</v>
      </c>
      <c r="P5" s="2"/>
    </row>
    <row r="6" spans="1:16">
      <c r="B6" t="s">
        <v>19</v>
      </c>
      <c r="C6" t="s">
        <v>20</v>
      </c>
      <c r="N6" s="2"/>
      <c r="O6" s="2"/>
      <c r="P6" s="2"/>
    </row>
    <row r="7" spans="1:16">
      <c r="A7" t="s">
        <v>21</v>
      </c>
      <c r="B7">
        <v>87760</v>
      </c>
      <c r="D7">
        <v>65579</v>
      </c>
      <c r="F7">
        <v>123345</v>
      </c>
      <c r="H7">
        <v>80668</v>
      </c>
      <c r="J7">
        <v>69056</v>
      </c>
      <c r="L7">
        <v>55408</v>
      </c>
      <c r="N7" s="2"/>
      <c r="O7" s="2"/>
      <c r="P7" s="2"/>
    </row>
    <row r="8" spans="1:16">
      <c r="A8" t="s">
        <v>21</v>
      </c>
      <c r="B8">
        <v>85560</v>
      </c>
      <c r="D8">
        <v>66430</v>
      </c>
      <c r="F8">
        <v>113079</v>
      </c>
      <c r="H8">
        <v>75408</v>
      </c>
      <c r="J8">
        <v>73067</v>
      </c>
      <c r="L8">
        <v>59870</v>
      </c>
      <c r="N8" s="2"/>
      <c r="O8" s="2"/>
      <c r="P8" s="2"/>
    </row>
    <row r="9" spans="1:16">
      <c r="A9" t="s">
        <v>21</v>
      </c>
      <c r="B9">
        <v>88453</v>
      </c>
      <c r="D9">
        <v>68096</v>
      </c>
      <c r="F9">
        <v>112897</v>
      </c>
      <c r="H9">
        <v>77443</v>
      </c>
      <c r="J9">
        <v>70143</v>
      </c>
      <c r="L9">
        <v>56443</v>
      </c>
      <c r="N9" s="2"/>
      <c r="O9" s="2"/>
      <c r="P9" s="2" t="s">
        <v>23</v>
      </c>
    </row>
    <row r="10" spans="1:16">
      <c r="A10" s="2" t="s">
        <v>22</v>
      </c>
      <c r="B10" s="3">
        <v>87257.666666666672</v>
      </c>
      <c r="C10" s="3">
        <v>99.999996179896485</v>
      </c>
      <c r="D10" s="3">
        <v>66701.666666666672</v>
      </c>
      <c r="E10" s="3">
        <v>99.999995002623876</v>
      </c>
      <c r="F10" s="3">
        <v>116440.33333333333</v>
      </c>
      <c r="G10" s="3">
        <v>100.00000286269656</v>
      </c>
      <c r="H10" s="3">
        <v>77839.666666666672</v>
      </c>
      <c r="I10" s="3">
        <v>99.999995717693395</v>
      </c>
      <c r="J10" s="3">
        <v>70755.333333333328</v>
      </c>
      <c r="K10" s="3">
        <v>100.00000471107029</v>
      </c>
      <c r="L10" s="3">
        <v>57240.333333333336</v>
      </c>
      <c r="M10" s="3">
        <v>100.00000582339993</v>
      </c>
      <c r="N10" s="4">
        <v>100.00000004956343</v>
      </c>
      <c r="O10" s="4">
        <v>4.9435123401598237E-6</v>
      </c>
      <c r="P10" s="2"/>
    </row>
    <row r="11" spans="1:16">
      <c r="A11" s="2">
        <v>1</v>
      </c>
      <c r="B11" s="3">
        <v>67789</v>
      </c>
      <c r="C11" s="3">
        <v>77.688299492755192</v>
      </c>
      <c r="D11" s="3">
        <v>45667</v>
      </c>
      <c r="E11" s="3">
        <v>68.464552686611896</v>
      </c>
      <c r="F11" s="3">
        <v>85540</v>
      </c>
      <c r="G11" s="3">
        <v>73.462519386539014</v>
      </c>
      <c r="H11" s="3">
        <v>66812</v>
      </c>
      <c r="I11" s="3">
        <v>85.832840761015561</v>
      </c>
      <c r="J11" s="3">
        <v>65678</v>
      </c>
      <c r="K11" s="3">
        <v>92.824102438643138</v>
      </c>
      <c r="L11" s="3">
        <v>44387</v>
      </c>
      <c r="M11" s="3">
        <v>77.544975719042853</v>
      </c>
      <c r="N11" s="4">
        <v>79.302881747434597</v>
      </c>
      <c r="O11" s="4">
        <v>8.7491724465624685</v>
      </c>
      <c r="P11" s="2">
        <v>1.7404426972094349E-4</v>
      </c>
    </row>
    <row r="12" spans="1:16">
      <c r="A12" s="2">
        <v>2</v>
      </c>
      <c r="B12" s="3">
        <v>87650</v>
      </c>
      <c r="C12" s="3">
        <v>100.44962236557544</v>
      </c>
      <c r="D12" s="3">
        <v>67544</v>
      </c>
      <c r="E12" s="3">
        <v>101.26283195008462</v>
      </c>
      <c r="F12" s="3">
        <v>97750</v>
      </c>
      <c r="G12" s="3">
        <v>83.948576923476594</v>
      </c>
      <c r="H12" s="3">
        <v>77509</v>
      </c>
      <c r="I12" s="3">
        <v>99.575190902016928</v>
      </c>
      <c r="J12" s="3">
        <v>75073</v>
      </c>
      <c r="K12" s="3">
        <v>106.10225406340413</v>
      </c>
      <c r="L12" s="3">
        <v>56664</v>
      </c>
      <c r="M12" s="3">
        <v>98.993139976656323</v>
      </c>
      <c r="N12" s="4">
        <v>98.388602696869</v>
      </c>
      <c r="O12" s="4">
        <v>7.5139498868008197</v>
      </c>
      <c r="P12" s="2">
        <v>0.61071040422302958</v>
      </c>
    </row>
    <row r="13" spans="1:16">
      <c r="A13" s="2">
        <v>3</v>
      </c>
      <c r="B13" s="3">
        <v>84430</v>
      </c>
      <c r="C13" s="3">
        <v>96.759402353970714</v>
      </c>
      <c r="D13" s="3">
        <v>65889</v>
      </c>
      <c r="E13" s="3">
        <v>98.78163470269935</v>
      </c>
      <c r="F13" s="3">
        <v>114530</v>
      </c>
      <c r="G13" s="3">
        <v>98.359391458268803</v>
      </c>
      <c r="H13" s="3">
        <v>79008</v>
      </c>
      <c r="I13" s="3">
        <v>101.50094418437283</v>
      </c>
      <c r="J13" s="3">
        <v>71650</v>
      </c>
      <c r="K13" s="3">
        <v>101.26445597808673</v>
      </c>
      <c r="L13" s="3">
        <v>59887</v>
      </c>
      <c r="M13" s="3">
        <v>104.62378536252324</v>
      </c>
      <c r="N13" s="4">
        <v>100.21493567332028</v>
      </c>
      <c r="O13" s="4">
        <v>2.8153640215833753</v>
      </c>
      <c r="P13" s="2">
        <v>0.58962682243146547</v>
      </c>
    </row>
    <row r="14" spans="1:16">
      <c r="A14" s="2">
        <v>4</v>
      </c>
      <c r="B14" s="3">
        <v>85540</v>
      </c>
      <c r="C14" s="3">
        <v>98.031496830020785</v>
      </c>
      <c r="D14" s="3">
        <v>63689</v>
      </c>
      <c r="E14" s="3">
        <v>95.483366458440997</v>
      </c>
      <c r="F14" s="3">
        <v>118760</v>
      </c>
      <c r="G14" s="3">
        <v>101.9921534059548</v>
      </c>
      <c r="H14" s="3">
        <v>64312</v>
      </c>
      <c r="I14" s="3">
        <v>82.621110803784248</v>
      </c>
      <c r="J14" s="3">
        <v>74045</v>
      </c>
      <c r="K14" s="3">
        <v>104.64935998461176</v>
      </c>
      <c r="L14" s="3">
        <v>58876</v>
      </c>
      <c r="M14" s="3">
        <v>102.85754816577752</v>
      </c>
      <c r="N14" s="4">
        <v>97.605839274765003</v>
      </c>
      <c r="O14" s="4">
        <v>8.0704342446098565</v>
      </c>
      <c r="P14" s="2">
        <v>0.47198921255748261</v>
      </c>
    </row>
    <row r="15" spans="1:16">
      <c r="A15" s="2">
        <v>5</v>
      </c>
      <c r="B15" s="3">
        <v>87760</v>
      </c>
      <c r="C15" s="3">
        <v>100.57568578212093</v>
      </c>
      <c r="D15" s="3">
        <v>67554</v>
      </c>
      <c r="E15" s="3">
        <v>101.2778240784676</v>
      </c>
      <c r="F15" s="3">
        <v>116775</v>
      </c>
      <c r="G15" s="3">
        <v>100.28741759835273</v>
      </c>
      <c r="H15" s="3">
        <v>75008</v>
      </c>
      <c r="I15" s="3">
        <v>96.362176252802712</v>
      </c>
      <c r="J15" s="3">
        <v>69543</v>
      </c>
      <c r="K15" s="3">
        <v>98.286588444997705</v>
      </c>
      <c r="L15" s="3">
        <v>54498</v>
      </c>
      <c r="M15" s="3">
        <v>95.20909470647706</v>
      </c>
      <c r="N15" s="4">
        <v>98.666464477203135</v>
      </c>
      <c r="O15" s="4">
        <v>2.4697882391702253</v>
      </c>
      <c r="P15" s="2">
        <v>0.76398421525567783</v>
      </c>
    </row>
    <row r="16" spans="1:16">
      <c r="A16" s="2">
        <v>6</v>
      </c>
      <c r="B16" s="3">
        <v>84335</v>
      </c>
      <c r="C16" s="3">
        <v>96.65052940331779</v>
      </c>
      <c r="D16" s="3">
        <v>60453</v>
      </c>
      <c r="E16" s="3">
        <v>90.63191371370462</v>
      </c>
      <c r="F16" s="3">
        <v>114780</v>
      </c>
      <c r="G16" s="3">
        <v>98.574093701039843</v>
      </c>
      <c r="H16" s="3">
        <v>70665</v>
      </c>
      <c r="I16" s="3">
        <v>90.782758971100463</v>
      </c>
      <c r="J16" s="3">
        <v>66407</v>
      </c>
      <c r="K16" s="3">
        <v>93.854413512028003</v>
      </c>
      <c r="L16" s="3">
        <v>58076</v>
      </c>
      <c r="M16" s="3">
        <v>101.45993218417853</v>
      </c>
      <c r="N16" s="4">
        <v>95.325606914228217</v>
      </c>
      <c r="O16" s="4">
        <v>4.3536344781213527</v>
      </c>
      <c r="P16" s="2">
        <v>0.13277589081337873</v>
      </c>
    </row>
    <row r="17" spans="1:16">
      <c r="A17" s="2">
        <v>7</v>
      </c>
      <c r="B17" s="3">
        <v>54490</v>
      </c>
      <c r="C17" s="3">
        <v>62.447232432403936</v>
      </c>
      <c r="D17" s="3">
        <v>38776</v>
      </c>
      <c r="E17" s="3">
        <v>58.133477017891757</v>
      </c>
      <c r="F17" s="3">
        <v>115077</v>
      </c>
      <c r="G17" s="3">
        <v>98.829159965451836</v>
      </c>
      <c r="H17" s="3">
        <v>48879</v>
      </c>
      <c r="I17" s="3">
        <v>62.794459431803865</v>
      </c>
      <c r="J17" s="3">
        <v>54998</v>
      </c>
      <c r="K17" s="3">
        <v>77.729833215391693</v>
      </c>
      <c r="L17" s="3">
        <v>50004</v>
      </c>
      <c r="M17" s="3">
        <v>87.357986929844742</v>
      </c>
      <c r="N17" s="4">
        <v>74.548691498797979</v>
      </c>
      <c r="O17" s="4">
        <v>16.23456442591284</v>
      </c>
      <c r="P17" s="2">
        <v>1.2736001089919308E-2</v>
      </c>
    </row>
    <row r="18" spans="1:16">
      <c r="A18" s="2">
        <v>8</v>
      </c>
      <c r="B18" s="3">
        <v>82334</v>
      </c>
      <c r="C18" s="3">
        <v>94.35732125324914</v>
      </c>
      <c r="D18" s="3">
        <v>68574</v>
      </c>
      <c r="E18" s="3">
        <v>102.80702117353285</v>
      </c>
      <c r="F18" s="3">
        <v>114378</v>
      </c>
      <c r="G18" s="3">
        <v>98.228852494663997</v>
      </c>
      <c r="H18" s="3">
        <v>78507</v>
      </c>
      <c r="I18" s="3">
        <v>100.85731350094368</v>
      </c>
      <c r="J18" s="3">
        <v>70549</v>
      </c>
      <c r="K18" s="3">
        <v>99.708389459847055</v>
      </c>
      <c r="L18" s="3">
        <v>59335</v>
      </c>
      <c r="M18" s="3">
        <v>103.65943033521994</v>
      </c>
      <c r="N18" s="4">
        <v>99.936388036242775</v>
      </c>
      <c r="O18" s="4">
        <v>3.3776716662846824</v>
      </c>
      <c r="P18" s="2">
        <v>3.7823594817267625E-3</v>
      </c>
    </row>
    <row r="19" spans="1:16">
      <c r="A19" s="2">
        <v>9</v>
      </c>
      <c r="B19" s="3">
        <v>55809</v>
      </c>
      <c r="C19" s="3">
        <v>63.958847399890466</v>
      </c>
      <c r="D19" s="3">
        <v>38860</v>
      </c>
      <c r="E19" s="3">
        <v>58.259410896308893</v>
      </c>
      <c r="F19" s="3">
        <v>114099</v>
      </c>
      <c r="G19" s="3">
        <v>97.989244791731522</v>
      </c>
      <c r="H19" s="3">
        <v>64007</v>
      </c>
      <c r="I19" s="3">
        <v>82.229279749002018</v>
      </c>
      <c r="J19" s="3">
        <v>59433</v>
      </c>
      <c r="K19" s="3">
        <v>83.997912242088333</v>
      </c>
      <c r="L19" s="3">
        <v>44388</v>
      </c>
      <c r="M19" s="3">
        <v>77.546722739019842</v>
      </c>
      <c r="N19" s="4">
        <v>77.330236303006856</v>
      </c>
      <c r="O19" s="4">
        <v>14.40687648395488</v>
      </c>
      <c r="P19" s="2">
        <v>3.8329290458421136E-3</v>
      </c>
    </row>
    <row r="20" spans="1:16">
      <c r="A20" s="2">
        <v>11</v>
      </c>
      <c r="B20" s="3">
        <v>88791</v>
      </c>
      <c r="C20" s="3">
        <v>101.75724380447014</v>
      </c>
      <c r="D20" s="3">
        <v>63442</v>
      </c>
      <c r="E20" s="3">
        <v>95.113060887381081</v>
      </c>
      <c r="F20" s="3">
        <v>114308</v>
      </c>
      <c r="G20" s="3">
        <v>98.16873586668811</v>
      </c>
      <c r="H20" s="3">
        <v>75132</v>
      </c>
      <c r="I20" s="3">
        <v>96.521478058681396</v>
      </c>
      <c r="J20" s="3">
        <v>74667</v>
      </c>
      <c r="K20" s="3">
        <v>105.52844570154645</v>
      </c>
      <c r="L20" s="3">
        <v>57449</v>
      </c>
      <c r="M20" s="3">
        <v>100.36455065860032</v>
      </c>
      <c r="N20" s="4">
        <v>99.575585829561248</v>
      </c>
      <c r="O20" s="4">
        <v>3.7957757475962874</v>
      </c>
      <c r="P20" s="2">
        <v>4.4113151947969033E-3</v>
      </c>
    </row>
    <row r="21" spans="1:16">
      <c r="A21" s="2">
        <v>12</v>
      </c>
      <c r="B21" s="3">
        <v>88408</v>
      </c>
      <c r="C21" s="3">
        <v>101.3183139086799</v>
      </c>
      <c r="D21" s="3">
        <v>24359</v>
      </c>
      <c r="E21" s="3">
        <v>36.519325528131453</v>
      </c>
      <c r="F21" s="3">
        <v>116782</v>
      </c>
      <c r="G21" s="3">
        <v>100.29342926115032</v>
      </c>
      <c r="H21" s="3">
        <v>50896</v>
      </c>
      <c r="I21" s="3">
        <v>65.38568316129809</v>
      </c>
      <c r="J21" s="3">
        <v>59996</v>
      </c>
      <c r="K21" s="3">
        <v>84.793612014812169</v>
      </c>
      <c r="L21" s="3">
        <v>54443</v>
      </c>
      <c r="M21" s="3">
        <v>95.113008607742131</v>
      </c>
      <c r="N21" s="4">
        <v>80.570562080302352</v>
      </c>
      <c r="O21" s="4">
        <v>25.376641176791914</v>
      </c>
      <c r="P21" s="2">
        <v>9.9689217052707099E-2</v>
      </c>
    </row>
    <row r="22" spans="1:16">
      <c r="A22" s="2">
        <v>13</v>
      </c>
      <c r="B22" s="3">
        <v>88112</v>
      </c>
      <c r="C22" s="3">
        <v>100.97908871506654</v>
      </c>
      <c r="D22" s="3">
        <v>66980</v>
      </c>
      <c r="E22" s="3">
        <v>100.41727590928383</v>
      </c>
      <c r="F22" s="3">
        <v>116554</v>
      </c>
      <c r="G22" s="3">
        <v>100.09762081574314</v>
      </c>
      <c r="H22" s="3">
        <v>78554</v>
      </c>
      <c r="I22" s="3">
        <v>100.91769402413962</v>
      </c>
      <c r="J22" s="3">
        <v>63888</v>
      </c>
      <c r="K22" s="3">
        <v>90.294257690551362</v>
      </c>
      <c r="L22" s="3">
        <v>57055</v>
      </c>
      <c r="M22" s="3">
        <v>99.676224787662818</v>
      </c>
      <c r="N22" s="4">
        <v>98.730360323741209</v>
      </c>
      <c r="O22" s="4">
        <v>4.1621816577946138</v>
      </c>
      <c r="P22" s="2">
        <v>0.11431194821184583</v>
      </c>
    </row>
    <row r="23" spans="1:16">
      <c r="A23" s="2">
        <v>14</v>
      </c>
      <c r="B23" s="3">
        <v>89760</v>
      </c>
      <c r="C23" s="3">
        <v>102.86774790113007</v>
      </c>
      <c r="D23" s="3">
        <v>67043</v>
      </c>
      <c r="E23" s="3">
        <v>100.51172631809669</v>
      </c>
      <c r="F23" s="3">
        <v>80554</v>
      </c>
      <c r="G23" s="3">
        <v>69.180497856713387</v>
      </c>
      <c r="H23" s="3">
        <v>62056</v>
      </c>
      <c r="I23" s="3">
        <v>79.722845690378705</v>
      </c>
      <c r="J23" s="3">
        <v>52332</v>
      </c>
      <c r="K23" s="3">
        <v>73.961919193932104</v>
      </c>
      <c r="L23" s="3">
        <v>48776</v>
      </c>
      <c r="M23" s="3">
        <v>85.2126463980903</v>
      </c>
      <c r="N23" s="4">
        <v>85.242897226390212</v>
      </c>
      <c r="O23" s="4">
        <v>13.852837442858041</v>
      </c>
      <c r="P23" s="2">
        <v>4.5459990273616128E-2</v>
      </c>
    </row>
    <row r="24" spans="1:16">
      <c r="A24" s="2">
        <v>15</v>
      </c>
      <c r="B24" s="3">
        <v>85569</v>
      </c>
      <c r="C24" s="3">
        <v>98.064731730746416</v>
      </c>
      <c r="D24" s="3">
        <v>68508</v>
      </c>
      <c r="E24" s="3">
        <v>102.70807312620509</v>
      </c>
      <c r="F24" s="3">
        <v>104553</v>
      </c>
      <c r="G24" s="3">
        <v>89.791054353762135</v>
      </c>
      <c r="H24" s="3">
        <v>60549</v>
      </c>
      <c r="I24" s="3">
        <v>77.786814872159667</v>
      </c>
      <c r="J24" s="3">
        <v>68887</v>
      </c>
      <c r="K24" s="3">
        <v>97.359449811060173</v>
      </c>
      <c r="L24" s="3">
        <v>55006</v>
      </c>
      <c r="M24" s="3">
        <v>96.096580854792407</v>
      </c>
      <c r="N24" s="4">
        <v>93.634450791454313</v>
      </c>
      <c r="O24" s="4">
        <v>8.8069855685970531</v>
      </c>
      <c r="P24" s="2">
        <v>0.23891091892467942</v>
      </c>
    </row>
    <row r="25" spans="1:16">
      <c r="A25" s="2">
        <v>16</v>
      </c>
      <c r="B25" s="3">
        <v>33900</v>
      </c>
      <c r="C25" s="3">
        <v>38.850452917204869</v>
      </c>
      <c r="D25" s="3">
        <v>25443</v>
      </c>
      <c r="E25" s="3">
        <v>38.14447224484784</v>
      </c>
      <c r="F25" s="3">
        <v>65530</v>
      </c>
      <c r="G25" s="3">
        <v>56.277751875144979</v>
      </c>
      <c r="H25" s="3">
        <v>31078</v>
      </c>
      <c r="I25" s="3">
        <v>39.925657444333979</v>
      </c>
      <c r="J25" s="3">
        <v>23998</v>
      </c>
      <c r="K25" s="3">
        <v>33.916879477489537</v>
      </c>
      <c r="L25" s="3">
        <v>23780</v>
      </c>
      <c r="M25" s="3">
        <v>41.544135053029919</v>
      </c>
      <c r="N25" s="4">
        <v>41.443224835341859</v>
      </c>
      <c r="O25" s="4">
        <v>7.7022918079149623</v>
      </c>
      <c r="P25" s="2">
        <v>7.012351473066079E-7</v>
      </c>
    </row>
    <row r="26" spans="1:16">
      <c r="A26" s="2">
        <v>17</v>
      </c>
      <c r="B26" s="3">
        <v>87769</v>
      </c>
      <c r="C26" s="3">
        <v>100.58600006165648</v>
      </c>
      <c r="D26" s="3">
        <v>66980</v>
      </c>
      <c r="E26" s="3">
        <v>100.41727590928383</v>
      </c>
      <c r="F26" s="3">
        <v>115045</v>
      </c>
      <c r="G26" s="3">
        <v>98.801678078377137</v>
      </c>
      <c r="H26" s="3">
        <v>76430</v>
      </c>
      <c r="I26" s="3">
        <v>98.189008252475887</v>
      </c>
      <c r="J26" s="3">
        <v>72225</v>
      </c>
      <c r="K26" s="3">
        <v>102.07711560387041</v>
      </c>
      <c r="L26" s="3">
        <v>57760</v>
      </c>
      <c r="M26" s="3">
        <v>100.90787387144692</v>
      </c>
      <c r="N26" s="4">
        <v>100.16315862951843</v>
      </c>
      <c r="O26" s="4">
        <v>1.4291327133721585</v>
      </c>
      <c r="P26" s="2">
        <v>4.9460916335413271E-9</v>
      </c>
    </row>
    <row r="27" spans="1:16">
      <c r="A27" s="2">
        <v>18</v>
      </c>
      <c r="B27" s="3">
        <v>40078</v>
      </c>
      <c r="C27" s="3">
        <v>45.9306328028241</v>
      </c>
      <c r="D27" s="3">
        <v>45308</v>
      </c>
      <c r="E27" s="3">
        <v>67.92633527766246</v>
      </c>
      <c r="F27" s="3">
        <v>70450</v>
      </c>
      <c r="G27" s="3">
        <v>60.503092012879044</v>
      </c>
      <c r="H27" s="3">
        <v>54760</v>
      </c>
      <c r="I27" s="3">
        <v>70.349732983194812</v>
      </c>
      <c r="J27" s="3">
        <v>60004</v>
      </c>
      <c r="K27" s="3">
        <v>84.804918583518727</v>
      </c>
      <c r="L27" s="3">
        <v>44308</v>
      </c>
      <c r="M27" s="3">
        <v>77.406961140859949</v>
      </c>
      <c r="N27" s="4">
        <v>67.820278800156515</v>
      </c>
      <c r="O27" s="4">
        <v>13.560897298343365</v>
      </c>
      <c r="P27" s="2">
        <v>1.7054998802502167E-4</v>
      </c>
    </row>
    <row r="28" spans="1:16">
      <c r="A28" s="2">
        <v>19</v>
      </c>
      <c r="B28" s="3">
        <v>83224</v>
      </c>
      <c r="C28" s="3">
        <v>95.377288896208213</v>
      </c>
      <c r="D28" s="3">
        <v>67508</v>
      </c>
      <c r="E28" s="3">
        <v>101.20886028790584</v>
      </c>
      <c r="F28" s="3">
        <v>113078</v>
      </c>
      <c r="G28" s="3">
        <v>97.112400832254593</v>
      </c>
      <c r="H28" s="3">
        <v>64023</v>
      </c>
      <c r="I28" s="3">
        <v>82.249834820728296</v>
      </c>
      <c r="J28" s="3">
        <v>70054</v>
      </c>
      <c r="K28" s="3">
        <v>99.008795521128931</v>
      </c>
      <c r="L28" s="3">
        <v>49882</v>
      </c>
      <c r="M28" s="3">
        <v>87.144850492650889</v>
      </c>
      <c r="N28" s="4">
        <v>93.68367180847946</v>
      </c>
      <c r="O28" s="4">
        <v>7.3905174139168182</v>
      </c>
      <c r="P28" s="2">
        <v>2.1378787932516416E-3</v>
      </c>
    </row>
    <row r="29" spans="1:16">
      <c r="A29" s="2">
        <v>20</v>
      </c>
      <c r="B29" s="3">
        <v>69978</v>
      </c>
      <c r="C29" s="3">
        <v>80.196961482010693</v>
      </c>
      <c r="D29" s="3">
        <v>66533</v>
      </c>
      <c r="E29" s="3">
        <v>99.747127770564063</v>
      </c>
      <c r="F29" s="3">
        <v>116097</v>
      </c>
      <c r="G29" s="3">
        <v>99.705145115957677</v>
      </c>
      <c r="H29" s="3">
        <v>81308</v>
      </c>
      <c r="I29" s="3">
        <v>104.45573574502565</v>
      </c>
      <c r="J29" s="3">
        <v>70887</v>
      </c>
      <c r="K29" s="3">
        <v>100.18609198769902</v>
      </c>
      <c r="L29" s="3">
        <v>57764</v>
      </c>
      <c r="M29" s="3">
        <v>100.91486195135492</v>
      </c>
      <c r="N29" s="4">
        <v>97.534320675435353</v>
      </c>
      <c r="O29" s="4">
        <v>8.6782366269875322</v>
      </c>
      <c r="P29" s="2">
        <v>0.42698378094292</v>
      </c>
    </row>
    <row r="30" spans="1:16">
      <c r="A30" s="2">
        <v>21</v>
      </c>
      <c r="B30" s="3">
        <v>52887</v>
      </c>
      <c r="C30" s="3">
        <v>60.610144644018114</v>
      </c>
      <c r="D30" s="3">
        <v>39760</v>
      </c>
      <c r="E30" s="3">
        <v>59.608702450778217</v>
      </c>
      <c r="F30" s="3">
        <v>120675</v>
      </c>
      <c r="G30" s="3">
        <v>103.63677258558096</v>
      </c>
      <c r="H30" s="3">
        <v>70554</v>
      </c>
      <c r="I30" s="3">
        <v>90.640158160999405</v>
      </c>
      <c r="J30" s="3">
        <v>73224</v>
      </c>
      <c r="K30" s="3">
        <v>103.48902337110151</v>
      </c>
      <c r="L30" s="3">
        <v>58776</v>
      </c>
      <c r="M30" s="3">
        <v>102.68284616807765</v>
      </c>
      <c r="N30" s="4">
        <v>86.777941230092651</v>
      </c>
      <c r="O30" s="4">
        <v>21.233390194321935</v>
      </c>
      <c r="P30" s="2">
        <v>0.2773572672286177</v>
      </c>
    </row>
    <row r="31" spans="1:16">
      <c r="A31" s="2">
        <v>22</v>
      </c>
      <c r="B31" s="3">
        <v>75609</v>
      </c>
      <c r="C31" s="3">
        <v>86.650262378080924</v>
      </c>
      <c r="D31" s="3">
        <v>67008</v>
      </c>
      <c r="E31" s="3">
        <v>100.45925386875621</v>
      </c>
      <c r="F31" s="3">
        <v>118066</v>
      </c>
      <c r="G31" s="3">
        <v>101.39613998002238</v>
      </c>
      <c r="H31" s="3">
        <v>77452</v>
      </c>
      <c r="I31" s="3">
        <v>99.501963458992051</v>
      </c>
      <c r="J31" s="3">
        <v>73008</v>
      </c>
      <c r="K31" s="3">
        <v>103.18374601602451</v>
      </c>
      <c r="L31" s="3">
        <v>53440</v>
      </c>
      <c r="M31" s="3">
        <v>93.360747570812393</v>
      </c>
      <c r="N31" s="4">
        <v>97.425352212114731</v>
      </c>
      <c r="O31" s="4">
        <v>6.2460659627175898</v>
      </c>
      <c r="P31" s="2">
        <v>0.26596110394567329</v>
      </c>
    </row>
    <row r="32" spans="1:16">
      <c r="A32" s="2">
        <v>23</v>
      </c>
      <c r="B32" s="3">
        <v>79605</v>
      </c>
      <c r="C32" s="3">
        <v>91.229802491861179</v>
      </c>
      <c r="D32" s="3">
        <v>69778</v>
      </c>
      <c r="E32" s="3">
        <v>104.61207343084514</v>
      </c>
      <c r="F32" s="3">
        <v>117600</v>
      </c>
      <c r="G32" s="3">
        <v>100.99593499949717</v>
      </c>
      <c r="H32" s="3">
        <v>78550</v>
      </c>
      <c r="I32" s="3">
        <v>100.91255525620805</v>
      </c>
      <c r="J32" s="3">
        <v>72331</v>
      </c>
      <c r="K32" s="3">
        <v>102.22692763923226</v>
      </c>
      <c r="L32" s="3">
        <v>57611</v>
      </c>
      <c r="M32" s="3">
        <v>100.64756789487411</v>
      </c>
      <c r="N32" s="4">
        <v>100.10414361875299</v>
      </c>
      <c r="O32" s="4">
        <v>4.5896776534091126</v>
      </c>
      <c r="P32" s="2">
        <v>0.41683285359004785</v>
      </c>
    </row>
    <row r="33" spans="1:16">
      <c r="A33" s="2">
        <v>24</v>
      </c>
      <c r="B33" s="3">
        <v>88977</v>
      </c>
      <c r="C33" s="3">
        <v>101.97040558153799</v>
      </c>
      <c r="D33" s="3">
        <v>64559</v>
      </c>
      <c r="E33" s="3">
        <v>96.787681627761344</v>
      </c>
      <c r="F33" s="3">
        <v>118045</v>
      </c>
      <c r="G33" s="3">
        <v>101.37810499162961</v>
      </c>
      <c r="H33" s="3">
        <v>79445</v>
      </c>
      <c r="I33" s="3">
        <v>102.06235458089687</v>
      </c>
      <c r="J33" s="3">
        <v>70669</v>
      </c>
      <c r="K33" s="3">
        <v>99.877987990445376</v>
      </c>
      <c r="L33" s="3">
        <v>56440</v>
      </c>
      <c r="M33" s="3">
        <v>98.601807501808594</v>
      </c>
      <c r="N33" s="4">
        <v>100.11305704567997</v>
      </c>
      <c r="O33" s="4">
        <v>2.1093650743617522</v>
      </c>
      <c r="P33" s="2">
        <v>0.99685490429640489</v>
      </c>
    </row>
    <row r="35" spans="1:16" ht="19">
      <c r="A35" s="1" t="s">
        <v>24</v>
      </c>
      <c r="B35" s="1"/>
      <c r="C35" s="1"/>
      <c r="D35" s="1"/>
    </row>
    <row r="36" spans="1:16">
      <c r="A36" t="s">
        <v>25</v>
      </c>
    </row>
    <row r="38" spans="1:16">
      <c r="A38" s="4" t="s">
        <v>26</v>
      </c>
      <c r="B38" s="4" t="s">
        <v>27</v>
      </c>
      <c r="C38" s="4" t="s">
        <v>31</v>
      </c>
      <c r="D38" s="4" t="s">
        <v>29</v>
      </c>
      <c r="E38" s="4" t="s">
        <v>28</v>
      </c>
      <c r="F38" s="4" t="s">
        <v>30</v>
      </c>
      <c r="G38" s="4" t="s">
        <v>28</v>
      </c>
      <c r="H38" s="4" t="s">
        <v>3</v>
      </c>
      <c r="I38" s="4" t="s">
        <v>31</v>
      </c>
      <c r="J38" s="4" t="s">
        <v>4</v>
      </c>
      <c r="K38" s="4" t="s">
        <v>31</v>
      </c>
      <c r="L38" s="4" t="s">
        <v>7</v>
      </c>
      <c r="M38" s="4" t="s">
        <v>31</v>
      </c>
    </row>
    <row r="39" spans="1:16">
      <c r="A39" s="4">
        <v>0</v>
      </c>
      <c r="B39" s="4">
        <v>100</v>
      </c>
      <c r="C39" s="4">
        <v>0</v>
      </c>
      <c r="D39" s="4">
        <v>100</v>
      </c>
      <c r="E39" s="4">
        <v>0</v>
      </c>
      <c r="F39" s="4">
        <v>100</v>
      </c>
      <c r="G39" s="4">
        <v>0</v>
      </c>
      <c r="H39" s="4">
        <v>100</v>
      </c>
      <c r="I39" s="4">
        <v>0</v>
      </c>
      <c r="J39" s="4">
        <v>100</v>
      </c>
      <c r="K39" s="4">
        <v>0</v>
      </c>
      <c r="L39" s="4">
        <v>100</v>
      </c>
      <c r="M39" s="4">
        <v>0</v>
      </c>
    </row>
    <row r="40" spans="1:16">
      <c r="A40" s="4">
        <v>0.5</v>
      </c>
      <c r="B40" s="4">
        <v>64.807409608624098</v>
      </c>
      <c r="C40" s="4">
        <v>5.2208714573702801</v>
      </c>
      <c r="D40" s="4">
        <v>67.180564523371572</v>
      </c>
      <c r="E40" s="4">
        <v>7.3702792693786945</v>
      </c>
      <c r="F40" s="4">
        <v>96.632779384173077</v>
      </c>
      <c r="G40" s="4">
        <v>2.7823288701060376</v>
      </c>
      <c r="H40" s="4">
        <v>97.656464458446692</v>
      </c>
      <c r="I40" s="4">
        <v>2.3498506365799967</v>
      </c>
      <c r="J40" s="4">
        <v>70.794024786767793</v>
      </c>
      <c r="K40" s="4">
        <v>2.9071407566431509</v>
      </c>
      <c r="L40" s="4">
        <v>71.068181335053396</v>
      </c>
      <c r="M40" s="4">
        <v>2.2317589634891708</v>
      </c>
    </row>
    <row r="41" spans="1:16">
      <c r="A41" s="4">
        <v>1</v>
      </c>
      <c r="B41" s="4">
        <v>34.401330999780257</v>
      </c>
      <c r="C41" s="4">
        <v>4.3164234992945927</v>
      </c>
      <c r="D41" s="4">
        <v>39.895778748791805</v>
      </c>
      <c r="E41" s="4">
        <v>2.1220862928578454</v>
      </c>
      <c r="F41" s="4">
        <v>88.559178681640219</v>
      </c>
      <c r="G41" s="4">
        <v>4.6011066010223551</v>
      </c>
      <c r="H41" s="4">
        <v>87.953735105379067</v>
      </c>
      <c r="I41" s="4">
        <v>1.2024177778390064</v>
      </c>
      <c r="J41" s="4">
        <v>51.46445892827969</v>
      </c>
      <c r="K41" s="4">
        <v>3.0295069285411409</v>
      </c>
      <c r="L41" s="4">
        <v>46.588159698644489</v>
      </c>
      <c r="M41" s="4">
        <v>2.0648895207081228</v>
      </c>
    </row>
    <row r="42" spans="1:16">
      <c r="A42" s="4">
        <v>2</v>
      </c>
      <c r="B42" s="4">
        <v>25.576951334407561</v>
      </c>
      <c r="C42" s="4">
        <v>3.0074664242120108</v>
      </c>
      <c r="D42" s="4">
        <v>27.312533640993646</v>
      </c>
      <c r="E42" s="4">
        <v>5.4147601208970579</v>
      </c>
      <c r="F42" s="4">
        <v>78.545128446875665</v>
      </c>
      <c r="G42" s="4">
        <v>4.2768759162995931</v>
      </c>
      <c r="H42" s="4">
        <v>76.491536659960616</v>
      </c>
      <c r="I42" s="4">
        <v>1.4424883208258177</v>
      </c>
      <c r="J42" s="4">
        <v>33.788247421550849</v>
      </c>
      <c r="K42" s="4">
        <v>4.5684985419250177</v>
      </c>
      <c r="L42" s="4">
        <v>27.444237826420053</v>
      </c>
      <c r="M42" s="4">
        <v>1.1548953642127393</v>
      </c>
    </row>
    <row r="43" spans="1:16">
      <c r="A43" s="4">
        <v>4</v>
      </c>
      <c r="B43" s="4">
        <v>11.774819676243979</v>
      </c>
      <c r="C43" s="4">
        <v>1.0832939902447771</v>
      </c>
      <c r="D43" s="4">
        <v>16.400943436890163</v>
      </c>
      <c r="E43" s="4">
        <v>2.5656971233592172</v>
      </c>
      <c r="F43" s="4">
        <v>67.141939512393023</v>
      </c>
      <c r="G43" s="4">
        <v>2.4947535002325529</v>
      </c>
      <c r="H43" s="4">
        <v>54.281330581155395</v>
      </c>
      <c r="I43" s="4">
        <v>1.9797247206096922</v>
      </c>
      <c r="J43" s="4">
        <v>18.464679182829283</v>
      </c>
      <c r="K43" s="4">
        <v>2.2984012175841952</v>
      </c>
      <c r="L43" s="4">
        <v>19.821899639023769</v>
      </c>
      <c r="M43" s="4">
        <v>0.84264810237624721</v>
      </c>
    </row>
    <row r="44" spans="1:16">
      <c r="A44" s="4">
        <v>6</v>
      </c>
      <c r="B44" s="4">
        <v>9.1292176145067803</v>
      </c>
      <c r="C44" s="4">
        <v>0.33615480354474031</v>
      </c>
      <c r="D44" s="4">
        <v>9.3326843419359875</v>
      </c>
      <c r="E44" s="4">
        <v>1.9849070273888447</v>
      </c>
      <c r="F44" s="4">
        <v>51.730453132940916</v>
      </c>
      <c r="G44" s="4">
        <v>2.7049321033980473</v>
      </c>
      <c r="H44" s="4">
        <v>38.655641140919364</v>
      </c>
      <c r="I44" s="4">
        <v>0.45487647589689045</v>
      </c>
      <c r="J44" s="4">
        <v>11.203558553363846</v>
      </c>
      <c r="K44" s="4">
        <v>0.97168151161508087</v>
      </c>
      <c r="L44" s="4">
        <v>11.472224414438358</v>
      </c>
      <c r="M44" s="4">
        <v>1.7265621609724664</v>
      </c>
    </row>
    <row r="45" spans="1:16">
      <c r="A45" s="4">
        <v>8</v>
      </c>
      <c r="B45" s="4">
        <v>7.7357892547593199</v>
      </c>
      <c r="C45" s="4">
        <v>1.3493754104546356</v>
      </c>
      <c r="D45" s="4">
        <v>8.0186239005455153</v>
      </c>
      <c r="E45" s="4">
        <v>1.0781410960767299</v>
      </c>
      <c r="F45" s="4">
        <v>40.789397047288823</v>
      </c>
      <c r="G45" s="4">
        <v>2.4535486094688483</v>
      </c>
      <c r="H45" s="4">
        <v>35.86216874546502</v>
      </c>
      <c r="I45" s="4">
        <v>2.1073544372846351</v>
      </c>
      <c r="J45" s="4">
        <v>9.7337598532596843</v>
      </c>
      <c r="K45" s="4">
        <v>0.17691243285819774</v>
      </c>
      <c r="L45" s="4">
        <v>8.2976068237382687</v>
      </c>
      <c r="M45" s="4">
        <v>1.0560126296289529</v>
      </c>
    </row>
    <row r="47" spans="1:16">
      <c r="B47" s="3" t="s">
        <v>1</v>
      </c>
      <c r="C47" s="3"/>
      <c r="D47" s="3" t="s">
        <v>5</v>
      </c>
      <c r="E47" s="3"/>
      <c r="F47" s="3" t="s">
        <v>6</v>
      </c>
      <c r="G47" s="3"/>
      <c r="H47" s="6" t="s">
        <v>3</v>
      </c>
      <c r="I47" s="3"/>
      <c r="J47" s="6" t="s">
        <v>4</v>
      </c>
      <c r="K47" s="3"/>
      <c r="L47" s="6" t="s">
        <v>7</v>
      </c>
      <c r="M47" s="3"/>
    </row>
    <row r="48" spans="1:16">
      <c r="A48">
        <v>0</v>
      </c>
      <c r="B48" s="3">
        <v>45300</v>
      </c>
      <c r="C48" s="3">
        <v>100</v>
      </c>
      <c r="D48" s="3">
        <v>54990</v>
      </c>
      <c r="E48" s="3">
        <v>100</v>
      </c>
      <c r="F48" s="3">
        <v>38889</v>
      </c>
      <c r="G48" s="3">
        <v>100</v>
      </c>
      <c r="H48" s="3">
        <v>32078</v>
      </c>
      <c r="I48" s="3">
        <v>100</v>
      </c>
      <c r="J48" s="3">
        <v>30124</v>
      </c>
      <c r="K48" s="3">
        <v>100</v>
      </c>
      <c r="L48" s="3">
        <v>28865</v>
      </c>
      <c r="M48" s="3">
        <v>100</v>
      </c>
    </row>
    <row r="49" spans="1:13">
      <c r="A49">
        <v>0.5</v>
      </c>
      <c r="B49" s="3">
        <v>30008</v>
      </c>
      <c r="C49" s="3">
        <v>66.24282560706402</v>
      </c>
      <c r="D49" s="3">
        <v>32897</v>
      </c>
      <c r="E49" s="3">
        <v>59.823604291689399</v>
      </c>
      <c r="F49" s="3">
        <v>36750</v>
      </c>
      <c r="G49" s="3">
        <v>94.499730000771422</v>
      </c>
      <c r="H49" s="3">
        <v>32089</v>
      </c>
      <c r="I49" s="3">
        <v>100.03429141467673</v>
      </c>
      <c r="J49" s="3">
        <v>21897</v>
      </c>
      <c r="K49" s="3">
        <v>72.689549860576278</v>
      </c>
      <c r="L49" s="3">
        <v>20654</v>
      </c>
      <c r="M49" s="3">
        <v>71.553784860557769</v>
      </c>
    </row>
    <row r="50" spans="1:13">
      <c r="A50">
        <v>1</v>
      </c>
      <c r="B50" s="3">
        <v>16577</v>
      </c>
      <c r="C50" s="3">
        <v>36.593818984547461</v>
      </c>
      <c r="D50" s="3">
        <v>20678</v>
      </c>
      <c r="E50" s="3">
        <v>37.603200581923986</v>
      </c>
      <c r="F50" s="3">
        <v>33089</v>
      </c>
      <c r="G50" s="3">
        <v>85.085756897837442</v>
      </c>
      <c r="H50" s="3">
        <v>28776</v>
      </c>
      <c r="I50" s="3">
        <v>89.70634079431386</v>
      </c>
      <c r="J50" s="3">
        <v>14332</v>
      </c>
      <c r="K50" s="3">
        <v>47.57668304342053</v>
      </c>
      <c r="L50" s="3">
        <v>12765</v>
      </c>
      <c r="M50" s="3">
        <v>44.223107569721115</v>
      </c>
    </row>
    <row r="51" spans="1:13">
      <c r="A51">
        <v>2</v>
      </c>
      <c r="B51" s="3">
        <v>10078</v>
      </c>
      <c r="C51" s="3">
        <v>22.247240618101547</v>
      </c>
      <c r="D51" s="3">
        <v>12078</v>
      </c>
      <c r="E51" s="3">
        <v>21.963993453355155</v>
      </c>
      <c r="F51" s="3">
        <v>30786</v>
      </c>
      <c r="G51" s="3">
        <v>79.163773817789092</v>
      </c>
      <c r="H51" s="3">
        <v>24439</v>
      </c>
      <c r="I51" s="3">
        <v>76.186171207681284</v>
      </c>
      <c r="J51" s="3">
        <v>8856</v>
      </c>
      <c r="K51" s="3">
        <v>29.398486256805207</v>
      </c>
      <c r="L51" s="3">
        <v>8443</v>
      </c>
      <c r="M51" s="3">
        <v>29.249956694959295</v>
      </c>
    </row>
    <row r="52" spans="1:13">
      <c r="A52">
        <v>4</v>
      </c>
      <c r="B52" s="3">
        <v>5408</v>
      </c>
      <c r="C52" s="3">
        <v>11.938189845474614</v>
      </c>
      <c r="D52" s="3">
        <v>7809</v>
      </c>
      <c r="E52" s="3">
        <v>14.200763775231861</v>
      </c>
      <c r="F52" s="3">
        <v>25440</v>
      </c>
      <c r="G52" s="3">
        <v>65.416955951554428</v>
      </c>
      <c r="H52" s="3">
        <v>17554</v>
      </c>
      <c r="I52" s="3">
        <v>54.722863021385372</v>
      </c>
      <c r="J52" s="3">
        <v>5122</v>
      </c>
      <c r="K52" s="3">
        <v>17.003054043287744</v>
      </c>
      <c r="L52" s="3">
        <v>6007</v>
      </c>
      <c r="M52" s="3">
        <v>20.810670362030141</v>
      </c>
    </row>
    <row r="53" spans="1:13">
      <c r="A53">
        <v>6</v>
      </c>
      <c r="B53" s="3">
        <v>4209</v>
      </c>
      <c r="C53" s="3">
        <v>9.2913907284768218</v>
      </c>
      <c r="D53" s="3">
        <v>4123</v>
      </c>
      <c r="E53" s="3">
        <v>7.4977268594289868</v>
      </c>
      <c r="F53" s="3">
        <v>20786</v>
      </c>
      <c r="G53" s="3">
        <v>53.449561572681219</v>
      </c>
      <c r="H53" s="3">
        <v>12440</v>
      </c>
      <c r="I53" s="3">
        <v>38.780472598042273</v>
      </c>
      <c r="J53" s="3">
        <v>3221</v>
      </c>
      <c r="K53" s="3">
        <v>10.692471119373257</v>
      </c>
      <c r="L53" s="3">
        <v>3228</v>
      </c>
      <c r="M53" s="3">
        <v>11.183093712108089</v>
      </c>
    </row>
    <row r="54" spans="1:13">
      <c r="A54">
        <v>8</v>
      </c>
      <c r="B54" s="3">
        <v>3997</v>
      </c>
      <c r="C54" s="3">
        <v>8.8233995584988971</v>
      </c>
      <c r="D54" s="3">
        <v>4078</v>
      </c>
      <c r="E54" s="3">
        <v>7.4158937988725224</v>
      </c>
      <c r="F54" s="3">
        <v>16554</v>
      </c>
      <c r="G54" s="3">
        <v>42.567306950551568</v>
      </c>
      <c r="H54" s="3">
        <v>10665</v>
      </c>
      <c r="I54" s="3">
        <v>33.247085229752479</v>
      </c>
      <c r="J54" s="3">
        <v>3005</v>
      </c>
      <c r="K54" s="3">
        <v>9.9754348692072767</v>
      </c>
      <c r="L54" s="3">
        <v>2056</v>
      </c>
      <c r="M54" s="3">
        <v>7.1228130954443101</v>
      </c>
    </row>
    <row r="55" spans="1:1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B56" s="3" t="s">
        <v>1</v>
      </c>
      <c r="C56" s="3"/>
      <c r="D56" s="3" t="s">
        <v>5</v>
      </c>
      <c r="E56" s="3"/>
      <c r="F56" s="3" t="s">
        <v>6</v>
      </c>
      <c r="G56" s="3"/>
      <c r="H56" s="3" t="s">
        <v>3</v>
      </c>
      <c r="I56" s="3"/>
      <c r="J56" s="3" t="s">
        <v>4</v>
      </c>
      <c r="K56" s="3"/>
      <c r="L56" s="3" t="s">
        <v>7</v>
      </c>
      <c r="M56" s="3"/>
    </row>
    <row r="57" spans="1:13">
      <c r="A57">
        <v>0</v>
      </c>
      <c r="B57" s="3">
        <v>53400</v>
      </c>
      <c r="C57" s="3">
        <v>100</v>
      </c>
      <c r="D57" s="3">
        <v>44390</v>
      </c>
      <c r="E57" s="3">
        <v>100</v>
      </c>
      <c r="F57" s="3">
        <v>49980</v>
      </c>
      <c r="G57" s="3">
        <v>100</v>
      </c>
      <c r="H57" s="3">
        <v>38004</v>
      </c>
      <c r="I57" s="3">
        <v>100</v>
      </c>
      <c r="J57" s="3">
        <v>29956</v>
      </c>
      <c r="K57" s="3">
        <v>100</v>
      </c>
      <c r="L57" s="3">
        <v>29956</v>
      </c>
      <c r="M57" s="3">
        <v>100</v>
      </c>
    </row>
    <row r="58" spans="1:13">
      <c r="A58">
        <v>0.5</v>
      </c>
      <c r="B58" s="3">
        <v>35499</v>
      </c>
      <c r="C58" s="3">
        <v>66.477528089887642</v>
      </c>
      <c r="D58" s="3">
        <v>33099</v>
      </c>
      <c r="E58" s="3">
        <v>74.564091011489069</v>
      </c>
      <c r="F58" s="3">
        <v>49870</v>
      </c>
      <c r="G58" s="3">
        <v>99.77991196478591</v>
      </c>
      <c r="H58" s="3">
        <v>36231</v>
      </c>
      <c r="I58" s="3">
        <v>95.334701610356802</v>
      </c>
      <c r="J58" s="3">
        <v>20065</v>
      </c>
      <c r="K58" s="3">
        <v>66.981572973694753</v>
      </c>
      <c r="L58" s="3">
        <v>22513</v>
      </c>
      <c r="M58" s="3">
        <v>75.153558552543728</v>
      </c>
    </row>
    <row r="59" spans="1:13">
      <c r="A59">
        <v>1</v>
      </c>
      <c r="B59" s="3">
        <v>18665</v>
      </c>
      <c r="C59" s="3">
        <v>34.953183520599254</v>
      </c>
      <c r="D59" s="3">
        <v>17886</v>
      </c>
      <c r="E59" s="3">
        <v>40.292858751971167</v>
      </c>
      <c r="F59" s="3">
        <v>46870</v>
      </c>
      <c r="G59" s="3">
        <v>93.777511004401759</v>
      </c>
      <c r="H59" s="3">
        <v>33217</v>
      </c>
      <c r="I59" s="3">
        <v>87.403957478160194</v>
      </c>
      <c r="J59" s="3">
        <v>16040</v>
      </c>
      <c r="K59" s="3">
        <v>53.545199626118304</v>
      </c>
      <c r="L59" s="3">
        <v>14480</v>
      </c>
      <c r="M59" s="3">
        <v>48.337561757243961</v>
      </c>
    </row>
    <row r="60" spans="1:13">
      <c r="A60">
        <v>2</v>
      </c>
      <c r="B60" s="3">
        <v>14430</v>
      </c>
      <c r="C60" s="3">
        <v>27.022471910112358</v>
      </c>
      <c r="D60" s="3">
        <v>14556</v>
      </c>
      <c r="E60" s="3">
        <v>32.791169182248254</v>
      </c>
      <c r="F60" s="3">
        <v>41223</v>
      </c>
      <c r="G60" s="3">
        <v>82.47899159663865</v>
      </c>
      <c r="H60" s="3">
        <v>29956</v>
      </c>
      <c r="I60" s="3">
        <v>78.823281759814762</v>
      </c>
      <c r="J60" s="3">
        <v>11543</v>
      </c>
      <c r="K60" s="3">
        <v>38.533182000267061</v>
      </c>
      <c r="L60" s="3">
        <v>8118</v>
      </c>
      <c r="M60" s="3">
        <v>27.099746294565364</v>
      </c>
    </row>
    <row r="61" spans="1:13">
      <c r="A61">
        <v>4</v>
      </c>
      <c r="B61" s="3">
        <v>5877</v>
      </c>
      <c r="C61" s="3">
        <v>11.00561797752809</v>
      </c>
      <c r="D61" s="3">
        <v>7006</v>
      </c>
      <c r="E61" s="3">
        <v>15.782833971615229</v>
      </c>
      <c r="F61" s="3">
        <v>32990</v>
      </c>
      <c r="G61" s="3">
        <v>66.006402561024416</v>
      </c>
      <c r="H61" s="3">
        <v>22008</v>
      </c>
      <c r="I61" s="3">
        <v>57.909693716450903</v>
      </c>
      <c r="J61" s="3">
        <v>6443</v>
      </c>
      <c r="K61" s="3">
        <v>21.508212044331685</v>
      </c>
      <c r="L61" s="3">
        <v>6440</v>
      </c>
      <c r="M61" s="3">
        <v>21.498197356122311</v>
      </c>
    </row>
    <row r="62" spans="1:13">
      <c r="A62">
        <v>6</v>
      </c>
      <c r="B62" s="3">
        <v>4998</v>
      </c>
      <c r="C62" s="3">
        <v>9.3595505617977537</v>
      </c>
      <c r="D62" s="3">
        <v>5078</v>
      </c>
      <c r="E62" s="3">
        <v>11.439513403919802</v>
      </c>
      <c r="F62" s="3">
        <v>26554</v>
      </c>
      <c r="G62" s="3">
        <v>53.129251700680271</v>
      </c>
      <c r="H62" s="3">
        <v>15011</v>
      </c>
      <c r="I62" s="3">
        <v>39.498473844858438</v>
      </c>
      <c r="J62" s="3">
        <v>3766</v>
      </c>
      <c r="K62" s="3">
        <v>12.571771932167179</v>
      </c>
      <c r="L62" s="3">
        <v>4286</v>
      </c>
      <c r="M62" s="3">
        <v>14.307651221791961</v>
      </c>
    </row>
    <row r="63" spans="1:13">
      <c r="A63">
        <v>8</v>
      </c>
      <c r="B63" s="3">
        <v>3087</v>
      </c>
      <c r="C63" s="3">
        <v>5.7808988764044944</v>
      </c>
      <c r="D63" s="3">
        <v>4112</v>
      </c>
      <c r="E63" s="3">
        <v>9.2633476008109934</v>
      </c>
      <c r="F63" s="3">
        <v>20897</v>
      </c>
      <c r="G63" s="3">
        <v>41.810724289715886</v>
      </c>
      <c r="H63" s="3">
        <v>14220</v>
      </c>
      <c r="I63" s="3">
        <v>37.417113988001262</v>
      </c>
      <c r="J63" s="3">
        <v>2885</v>
      </c>
      <c r="K63" s="3">
        <v>9.6307918280144218</v>
      </c>
      <c r="L63" s="3">
        <v>2765</v>
      </c>
      <c r="M63" s="3">
        <v>9.2302042996394711</v>
      </c>
    </row>
    <row r="64" spans="1:1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6">
      <c r="B65" s="3" t="s">
        <v>1</v>
      </c>
      <c r="C65" s="3"/>
      <c r="D65" s="3" t="s">
        <v>5</v>
      </c>
      <c r="E65" s="3"/>
      <c r="F65" s="3" t="s">
        <v>6</v>
      </c>
      <c r="G65" s="3"/>
      <c r="H65" s="3" t="s">
        <v>3</v>
      </c>
      <c r="I65" s="3"/>
      <c r="J65" s="3" t="s">
        <v>4</v>
      </c>
      <c r="K65" s="3"/>
      <c r="L65" s="3" t="s">
        <v>7</v>
      </c>
      <c r="M65" s="3"/>
    </row>
    <row r="66" spans="1:16">
      <c r="A66">
        <v>0</v>
      </c>
      <c r="B66" s="3">
        <v>59880</v>
      </c>
      <c r="C66" s="3">
        <v>100</v>
      </c>
      <c r="D66" s="3">
        <v>45007</v>
      </c>
      <c r="E66" s="3">
        <v>100</v>
      </c>
      <c r="F66" s="3">
        <v>40650</v>
      </c>
      <c r="G66" s="3">
        <v>100</v>
      </c>
      <c r="H66" s="3">
        <v>39965</v>
      </c>
      <c r="I66" s="3">
        <v>100</v>
      </c>
      <c r="J66" s="3">
        <v>30078</v>
      </c>
      <c r="K66" s="3">
        <v>100</v>
      </c>
      <c r="L66" s="3">
        <v>31078</v>
      </c>
      <c r="M66" s="3">
        <v>100</v>
      </c>
    </row>
    <row r="67" spans="1:16">
      <c r="A67">
        <v>0.5</v>
      </c>
      <c r="B67" s="3">
        <v>38996</v>
      </c>
      <c r="C67" s="3">
        <v>65.12358049432197</v>
      </c>
      <c r="D67" s="3">
        <v>30224</v>
      </c>
      <c r="E67" s="3">
        <v>67.153998266936256</v>
      </c>
      <c r="F67" s="3">
        <v>38869</v>
      </c>
      <c r="G67" s="3">
        <v>95.618696186961898</v>
      </c>
      <c r="H67" s="3">
        <v>39006</v>
      </c>
      <c r="I67" s="3">
        <v>97.600400350306515</v>
      </c>
      <c r="J67" s="3">
        <v>21870</v>
      </c>
      <c r="K67" s="3">
        <v>72.710951526032318</v>
      </c>
      <c r="L67" s="3">
        <v>20666</v>
      </c>
      <c r="M67" s="3">
        <v>66.497200592058689</v>
      </c>
    </row>
    <row r="68" spans="1:16">
      <c r="A68">
        <v>1</v>
      </c>
      <c r="B68" s="3">
        <v>21089</v>
      </c>
      <c r="C68" s="3">
        <v>35.2187708750835</v>
      </c>
      <c r="D68" s="3">
        <v>18809</v>
      </c>
      <c r="E68" s="3">
        <v>41.791276912480278</v>
      </c>
      <c r="F68" s="3">
        <v>35290</v>
      </c>
      <c r="G68" s="3">
        <v>86.814268142681428</v>
      </c>
      <c r="H68" s="3">
        <v>34670</v>
      </c>
      <c r="I68" s="3">
        <v>86.750907043663204</v>
      </c>
      <c r="J68" s="3">
        <v>16023</v>
      </c>
      <c r="K68" s="3">
        <v>53.271494115300221</v>
      </c>
      <c r="L68" s="3">
        <v>14670</v>
      </c>
      <c r="M68" s="3">
        <v>47.203809768968405</v>
      </c>
    </row>
    <row r="69" spans="1:16">
      <c r="A69">
        <v>2</v>
      </c>
      <c r="B69" s="3">
        <v>17660</v>
      </c>
      <c r="C69" s="3">
        <v>29.492317969271877</v>
      </c>
      <c r="D69" s="3">
        <v>12234</v>
      </c>
      <c r="E69" s="3">
        <v>27.182438287377519</v>
      </c>
      <c r="F69" s="3">
        <v>30078</v>
      </c>
      <c r="G69" s="3">
        <v>73.992619926199268</v>
      </c>
      <c r="H69" s="3">
        <v>29760</v>
      </c>
      <c r="I69" s="3">
        <v>74.465157012385831</v>
      </c>
      <c r="J69" s="3">
        <v>10056</v>
      </c>
      <c r="K69" s="3">
        <v>33.433074007580288</v>
      </c>
      <c r="L69" s="3">
        <v>8075</v>
      </c>
      <c r="M69" s="3">
        <v>25.983010489735506</v>
      </c>
    </row>
    <row r="70" spans="1:16">
      <c r="A70">
        <v>4</v>
      </c>
      <c r="B70" s="3">
        <v>6534</v>
      </c>
      <c r="C70" s="3">
        <v>10.91182364729459</v>
      </c>
      <c r="D70" s="3">
        <v>8650</v>
      </c>
      <c r="E70" s="3">
        <v>19.219232563823404</v>
      </c>
      <c r="F70" s="3">
        <v>28456</v>
      </c>
      <c r="G70" s="3">
        <v>70.002460024600239</v>
      </c>
      <c r="H70" s="3">
        <v>20067</v>
      </c>
      <c r="I70" s="3">
        <v>50.211435005629923</v>
      </c>
      <c r="J70" s="3">
        <v>5078</v>
      </c>
      <c r="K70" s="3">
        <v>16.882771460868408</v>
      </c>
      <c r="L70" s="3">
        <v>5332</v>
      </c>
      <c r="M70" s="3">
        <v>17.156831198918848</v>
      </c>
    </row>
    <row r="71" spans="1:16">
      <c r="A71">
        <v>6</v>
      </c>
      <c r="B71" s="3">
        <v>5530</v>
      </c>
      <c r="C71" s="3">
        <v>9.235136940547763</v>
      </c>
      <c r="D71" s="3">
        <v>4078</v>
      </c>
      <c r="E71" s="3">
        <v>9.0608127624591734</v>
      </c>
      <c r="F71" s="3">
        <v>19761</v>
      </c>
      <c r="G71" s="3">
        <v>48.612546125461257</v>
      </c>
      <c r="H71" s="3">
        <v>15062</v>
      </c>
      <c r="I71" s="3">
        <v>37.687976979857375</v>
      </c>
      <c r="J71" s="3">
        <v>3112</v>
      </c>
      <c r="K71" s="3">
        <v>10.346432608551101</v>
      </c>
      <c r="L71" s="3">
        <v>2774</v>
      </c>
      <c r="M71" s="3">
        <v>8.9259283094150206</v>
      </c>
    </row>
    <row r="72" spans="1:16">
      <c r="A72">
        <v>8</v>
      </c>
      <c r="B72" s="3">
        <v>5013</v>
      </c>
      <c r="C72" s="3">
        <v>8.3717434869739478</v>
      </c>
      <c r="D72" s="3">
        <v>3320</v>
      </c>
      <c r="E72" s="3">
        <v>7.3766303019530293</v>
      </c>
      <c r="F72" s="3">
        <v>15443</v>
      </c>
      <c r="G72" s="3">
        <v>37.990159901599014</v>
      </c>
      <c r="H72" s="3">
        <v>14756</v>
      </c>
      <c r="I72" s="3">
        <v>36.922307018641312</v>
      </c>
      <c r="J72" s="3">
        <v>2886</v>
      </c>
      <c r="K72" s="3">
        <v>9.5950528625573508</v>
      </c>
      <c r="L72" s="3">
        <v>2654</v>
      </c>
      <c r="M72" s="3">
        <v>8.539803076131026</v>
      </c>
    </row>
    <row r="74" spans="1:16" ht="19">
      <c r="A74" s="1" t="s">
        <v>32</v>
      </c>
      <c r="B74" s="1"/>
      <c r="C74" s="1"/>
      <c r="D74" s="1"/>
    </row>
    <row r="75" spans="1:16">
      <c r="A75" t="s">
        <v>33</v>
      </c>
    </row>
    <row r="77" spans="1:16">
      <c r="A77" s="4" t="s">
        <v>42</v>
      </c>
      <c r="B77" s="3"/>
      <c r="C77" s="3">
        <v>1</v>
      </c>
      <c r="D77" s="3"/>
      <c r="E77" s="3">
        <v>2</v>
      </c>
      <c r="F77" s="3"/>
      <c r="G77" s="3">
        <v>3</v>
      </c>
      <c r="H77" s="3"/>
      <c r="I77" s="3">
        <v>4</v>
      </c>
      <c r="J77" s="3"/>
      <c r="K77" s="3">
        <v>5</v>
      </c>
      <c r="L77" s="3"/>
      <c r="M77" s="3">
        <v>6</v>
      </c>
      <c r="N77" s="3"/>
      <c r="O77" s="4" t="s">
        <v>0</v>
      </c>
      <c r="P77" s="4" t="s">
        <v>16</v>
      </c>
    </row>
    <row r="78" spans="1:16">
      <c r="A78" s="4" t="s">
        <v>21</v>
      </c>
      <c r="B78" s="3">
        <v>23455</v>
      </c>
      <c r="C78" s="3">
        <v>100</v>
      </c>
      <c r="D78" s="3">
        <v>24312</v>
      </c>
      <c r="E78" s="3">
        <v>100</v>
      </c>
      <c r="F78" s="3">
        <v>29786</v>
      </c>
      <c r="G78" s="3">
        <v>100</v>
      </c>
      <c r="H78" s="3">
        <v>20067</v>
      </c>
      <c r="I78" s="3">
        <v>100</v>
      </c>
      <c r="J78" s="3">
        <v>22453</v>
      </c>
      <c r="K78" s="3">
        <v>100</v>
      </c>
      <c r="L78" s="3">
        <v>28765</v>
      </c>
      <c r="M78" s="3">
        <v>100</v>
      </c>
      <c r="N78" s="3" t="s">
        <v>34</v>
      </c>
      <c r="O78" s="4">
        <v>100</v>
      </c>
      <c r="P78" s="4">
        <v>0</v>
      </c>
    </row>
    <row r="79" spans="1:16">
      <c r="A79" s="4" t="s">
        <v>35</v>
      </c>
      <c r="B79" s="3">
        <v>24332</v>
      </c>
      <c r="C79" s="3">
        <v>103.73907482413132</v>
      </c>
      <c r="D79" s="3">
        <v>22670</v>
      </c>
      <c r="E79" s="3">
        <v>93.24613359657782</v>
      </c>
      <c r="F79" s="3">
        <v>29453</v>
      </c>
      <c r="G79" s="3">
        <v>98.882025112468952</v>
      </c>
      <c r="H79" s="3">
        <v>17554</v>
      </c>
      <c r="I79" s="3">
        <v>87.476952210096172</v>
      </c>
      <c r="J79" s="3">
        <v>23098</v>
      </c>
      <c r="K79" s="3">
        <v>102.87266734957467</v>
      </c>
      <c r="L79" s="3">
        <v>27665</v>
      </c>
      <c r="M79" s="3">
        <v>96.175908221797329</v>
      </c>
      <c r="N79" s="3" t="s">
        <v>35</v>
      </c>
      <c r="O79" s="4">
        <v>97.065460219107706</v>
      </c>
      <c r="P79" s="4">
        <v>6.1461978329482063</v>
      </c>
    </row>
    <row r="80" spans="1:16">
      <c r="A80" s="4" t="s">
        <v>36</v>
      </c>
      <c r="B80" s="3">
        <v>24877</v>
      </c>
      <c r="C80" s="3">
        <v>106.06267320400768</v>
      </c>
      <c r="D80" s="3">
        <v>24389</v>
      </c>
      <c r="E80" s="3">
        <v>100.31671602500823</v>
      </c>
      <c r="F80" s="3">
        <v>28956</v>
      </c>
      <c r="G80" s="3">
        <v>97.213455986033708</v>
      </c>
      <c r="H80" s="3">
        <v>19967</v>
      </c>
      <c r="I80" s="3">
        <v>99.501669407484926</v>
      </c>
      <c r="J80" s="3">
        <v>24387</v>
      </c>
      <c r="K80" s="3">
        <v>108.6135483008952</v>
      </c>
      <c r="L80" s="3">
        <v>27543</v>
      </c>
      <c r="M80" s="3">
        <v>95.751781679123937</v>
      </c>
      <c r="N80" s="3" t="s">
        <v>36</v>
      </c>
      <c r="O80" s="4">
        <v>101.24330743375896</v>
      </c>
      <c r="P80" s="4">
        <v>5.05638545455027</v>
      </c>
    </row>
    <row r="81" spans="1:16">
      <c r="A81" s="4" t="s">
        <v>37</v>
      </c>
      <c r="B81" s="3">
        <v>24179</v>
      </c>
      <c r="C81" s="3">
        <v>103.08676188445961</v>
      </c>
      <c r="D81" s="3">
        <v>24087</v>
      </c>
      <c r="E81" s="3">
        <v>99.074531095755177</v>
      </c>
      <c r="F81" s="3">
        <v>29765</v>
      </c>
      <c r="G81" s="3">
        <v>99.929497079164705</v>
      </c>
      <c r="H81" s="3">
        <v>19887</v>
      </c>
      <c r="I81" s="3">
        <v>99.10300493347286</v>
      </c>
      <c r="J81" s="3">
        <v>22976</v>
      </c>
      <c r="K81" s="3">
        <v>102.32931011446132</v>
      </c>
      <c r="L81" s="3">
        <v>28650</v>
      </c>
      <c r="M81" s="3">
        <v>99.600208586824266</v>
      </c>
      <c r="N81" s="3" t="s">
        <v>38</v>
      </c>
      <c r="O81" s="4">
        <v>100.52055228235632</v>
      </c>
      <c r="P81" s="4">
        <v>1.7409097131488278</v>
      </c>
    </row>
    <row r="82" spans="1:16">
      <c r="A82" s="4" t="s">
        <v>39</v>
      </c>
      <c r="B82" s="3">
        <v>13422</v>
      </c>
      <c r="C82" s="3">
        <v>57.224472393945852</v>
      </c>
      <c r="D82" s="3">
        <v>10786</v>
      </c>
      <c r="E82" s="3">
        <v>44.364922671931559</v>
      </c>
      <c r="F82" s="3">
        <v>13208</v>
      </c>
      <c r="G82" s="3">
        <v>44.342979923453974</v>
      </c>
      <c r="H82" s="3">
        <v>8640</v>
      </c>
      <c r="I82" s="3">
        <v>43.05576319330244</v>
      </c>
      <c r="J82" s="3">
        <v>12324</v>
      </c>
      <c r="K82" s="3">
        <v>54.887988242105735</v>
      </c>
      <c r="L82" s="3">
        <v>15765</v>
      </c>
      <c r="M82" s="3">
        <v>54.806188075786544</v>
      </c>
      <c r="N82" s="3" t="s">
        <v>39</v>
      </c>
      <c r="O82" s="4">
        <v>49.780385750087682</v>
      </c>
      <c r="P82" s="4">
        <v>6.4942111022100608</v>
      </c>
    </row>
    <row r="83" spans="1:16">
      <c r="A83" s="4" t="s">
        <v>40</v>
      </c>
      <c r="B83" s="3">
        <v>20786</v>
      </c>
      <c r="C83" s="3">
        <v>88.620763163504577</v>
      </c>
      <c r="D83" s="3">
        <v>20785</v>
      </c>
      <c r="E83" s="3">
        <v>85.492760776571245</v>
      </c>
      <c r="F83" s="3">
        <v>27430</v>
      </c>
      <c r="G83" s="3">
        <v>92.090243738669173</v>
      </c>
      <c r="H83" s="3">
        <v>18567</v>
      </c>
      <c r="I83" s="3">
        <v>92.525041112273883</v>
      </c>
      <c r="J83" s="3">
        <v>19987</v>
      </c>
      <c r="K83" s="3">
        <v>89.017057854184301</v>
      </c>
      <c r="L83" s="3">
        <v>27660</v>
      </c>
      <c r="M83" s="3">
        <v>96.158525986441859</v>
      </c>
      <c r="N83" s="3" t="s">
        <v>40</v>
      </c>
      <c r="O83" s="4">
        <v>90.650732105274173</v>
      </c>
      <c r="P83" s="4">
        <v>3.7233145213578895</v>
      </c>
    </row>
    <row r="84" spans="1:16">
      <c r="A84" s="4" t="s">
        <v>41</v>
      </c>
      <c r="B84" s="3">
        <v>15553</v>
      </c>
      <c r="C84" s="3">
        <v>66.309955233425711</v>
      </c>
      <c r="D84" s="3">
        <v>15540</v>
      </c>
      <c r="E84" s="3">
        <v>63.919052319842052</v>
      </c>
      <c r="F84" s="3">
        <v>22870</v>
      </c>
      <c r="G84" s="3">
        <v>76.781038071577257</v>
      </c>
      <c r="H84" s="3">
        <v>12970</v>
      </c>
      <c r="I84" s="3">
        <v>64.633477849205164</v>
      </c>
      <c r="J84" s="3">
        <v>17659</v>
      </c>
      <c r="K84" s="3">
        <v>78.648732908742701</v>
      </c>
      <c r="L84" s="3">
        <v>22340</v>
      </c>
      <c r="M84" s="3">
        <v>77.663827568225273</v>
      </c>
      <c r="N84" s="3" t="s">
        <v>41</v>
      </c>
      <c r="O84" s="4">
        <v>71.326013991836362</v>
      </c>
      <c r="P84" s="4">
        <v>7.0478556692695742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56"/>
  <sheetViews>
    <sheetView topLeftCell="I5" workbookViewId="0">
      <selection activeCell="P9" sqref="P9:Q17"/>
    </sheetView>
  </sheetViews>
  <sheetFormatPr baseColWidth="10" defaultColWidth="10.6640625" defaultRowHeight="15" x14ac:dyDescent="0"/>
  <cols>
    <col min="4" max="4" width="12" customWidth="1"/>
    <col min="5" max="5" width="16.5" customWidth="1"/>
    <col min="6" max="6" width="14.6640625" customWidth="1"/>
    <col min="7" max="7" width="19" customWidth="1"/>
    <col min="10" max="10" width="13.1640625" customWidth="1"/>
    <col min="11" max="11" width="20.33203125" customWidth="1"/>
    <col min="12" max="12" width="17.1640625" customWidth="1"/>
    <col min="13" max="13" width="19.1640625" customWidth="1"/>
    <col min="16" max="16" width="13.1640625" customWidth="1"/>
    <col min="17" max="17" width="19" customWidth="1"/>
    <col min="18" max="18" width="13.5" customWidth="1"/>
    <col min="19" max="19" width="21.5" customWidth="1"/>
  </cols>
  <sheetData>
    <row r="4" spans="1:19" ht="19">
      <c r="A4" s="1" t="s">
        <v>156</v>
      </c>
      <c r="B4" s="1"/>
      <c r="C4" s="1"/>
      <c r="D4" s="1"/>
    </row>
    <row r="5" spans="1:19">
      <c r="A5" t="s">
        <v>43</v>
      </c>
    </row>
    <row r="6" spans="1:19">
      <c r="A6" t="s">
        <v>44</v>
      </c>
    </row>
    <row r="8" spans="1:19" s="2" customFormat="1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s="2" customFormat="1">
      <c r="A9" s="4" t="s">
        <v>26</v>
      </c>
      <c r="B9" s="4" t="s">
        <v>54</v>
      </c>
      <c r="C9" s="4" t="s">
        <v>63</v>
      </c>
      <c r="D9" s="4" t="s">
        <v>46</v>
      </c>
      <c r="E9" s="4" t="s">
        <v>47</v>
      </c>
      <c r="F9" s="4" t="s">
        <v>48</v>
      </c>
      <c r="G9" s="4" t="s">
        <v>58</v>
      </c>
      <c r="H9" s="4" t="s">
        <v>53</v>
      </c>
      <c r="I9" s="4" t="s">
        <v>49</v>
      </c>
      <c r="J9" s="4" t="s">
        <v>50</v>
      </c>
      <c r="K9" s="4" t="s">
        <v>57</v>
      </c>
      <c r="L9" s="4" t="s">
        <v>51</v>
      </c>
      <c r="M9" s="4" t="s">
        <v>60</v>
      </c>
      <c r="N9" s="4" t="s">
        <v>52</v>
      </c>
      <c r="O9" s="4" t="s">
        <v>62</v>
      </c>
      <c r="P9" s="4" t="s">
        <v>55</v>
      </c>
      <c r="Q9" s="4" t="s">
        <v>59</v>
      </c>
      <c r="R9" s="4" t="s">
        <v>56</v>
      </c>
      <c r="S9" s="4" t="s">
        <v>61</v>
      </c>
    </row>
    <row r="10" spans="1:19" s="2" customFormat="1">
      <c r="A10" s="4">
        <v>0</v>
      </c>
      <c r="B10" s="4">
        <v>100</v>
      </c>
      <c r="C10" s="4">
        <v>0</v>
      </c>
      <c r="D10" s="4">
        <v>100</v>
      </c>
      <c r="E10" s="4">
        <v>0</v>
      </c>
      <c r="F10" s="4">
        <v>100</v>
      </c>
      <c r="G10" s="4">
        <v>0</v>
      </c>
      <c r="H10" s="4">
        <v>100</v>
      </c>
      <c r="I10" s="4">
        <v>0</v>
      </c>
      <c r="J10" s="4">
        <v>100</v>
      </c>
      <c r="K10" s="4">
        <v>0</v>
      </c>
      <c r="L10" s="4">
        <v>100</v>
      </c>
      <c r="M10" s="4">
        <v>0</v>
      </c>
      <c r="N10" s="4">
        <v>100</v>
      </c>
      <c r="O10" s="4">
        <v>0</v>
      </c>
      <c r="P10" s="4">
        <v>100</v>
      </c>
      <c r="Q10" s="4">
        <v>0</v>
      </c>
      <c r="R10" s="4">
        <v>100</v>
      </c>
      <c r="S10" s="4">
        <v>0</v>
      </c>
    </row>
    <row r="11" spans="1:19" s="2" customFormat="1">
      <c r="A11" s="4">
        <v>0.5</v>
      </c>
      <c r="B11" s="4">
        <v>99.896238680890406</v>
      </c>
      <c r="C11" s="4">
        <v>0.60805101343497359</v>
      </c>
      <c r="D11" s="4">
        <v>89.078342705626198</v>
      </c>
      <c r="E11" s="4">
        <v>2.3668543889014821</v>
      </c>
      <c r="F11" s="4">
        <v>87.549007259373994</v>
      </c>
      <c r="G11" s="4">
        <v>0.46351038199606787</v>
      </c>
      <c r="H11" s="4">
        <v>99.421401340252899</v>
      </c>
      <c r="I11" s="4">
        <v>1.2375641741682299</v>
      </c>
      <c r="J11" s="4">
        <v>92.693440957285702</v>
      </c>
      <c r="K11" s="4">
        <v>3.947518513823403</v>
      </c>
      <c r="L11" s="4">
        <v>94.933284533966415</v>
      </c>
      <c r="M11" s="4">
        <v>1.2387518036965728</v>
      </c>
      <c r="N11" s="4">
        <v>99.700491305999563</v>
      </c>
      <c r="O11" s="4">
        <v>1.6367919462886578</v>
      </c>
      <c r="P11" s="4">
        <v>88.693890870703584</v>
      </c>
      <c r="Q11" s="4">
        <v>10.800917972596404</v>
      </c>
      <c r="R11" s="4">
        <v>84.374092444764713</v>
      </c>
      <c r="S11" s="4">
        <v>2.6542083467443627</v>
      </c>
    </row>
    <row r="12" spans="1:19" s="2" customFormat="1">
      <c r="A12" s="4">
        <v>1</v>
      </c>
      <c r="B12" s="4">
        <v>95.5846019990759</v>
      </c>
      <c r="C12" s="4">
        <v>0.6244836526329145</v>
      </c>
      <c r="D12" s="4">
        <v>75.322101226034803</v>
      </c>
      <c r="E12" s="4">
        <v>2.6713976275193443</v>
      </c>
      <c r="F12" s="4">
        <v>67.012822374734796</v>
      </c>
      <c r="G12" s="4">
        <v>4.2405720819025499</v>
      </c>
      <c r="H12" s="4">
        <v>96.251851036889903</v>
      </c>
      <c r="I12" s="4">
        <v>1.77214340157969</v>
      </c>
      <c r="J12" s="4">
        <v>85.596076997043554</v>
      </c>
      <c r="K12" s="4">
        <v>0.73971935374790165</v>
      </c>
      <c r="L12" s="4">
        <v>94.326928356985619</v>
      </c>
      <c r="M12" s="4">
        <v>2.0672247714881298</v>
      </c>
      <c r="N12" s="4">
        <v>96.945813443186879</v>
      </c>
      <c r="O12" s="4">
        <v>1.6821188255335326</v>
      </c>
      <c r="P12" s="4">
        <v>73.572600353863493</v>
      </c>
      <c r="Q12" s="4">
        <v>8.3370413446176048</v>
      </c>
      <c r="R12" s="4">
        <v>79.290548514628085</v>
      </c>
      <c r="S12" s="4">
        <v>2.5450826780747047</v>
      </c>
    </row>
    <row r="13" spans="1:19" s="2" customFormat="1">
      <c r="A13" s="4">
        <v>2</v>
      </c>
      <c r="B13" s="4">
        <v>84.144376716667196</v>
      </c>
      <c r="C13" s="4">
        <v>0.60324334963957071</v>
      </c>
      <c r="D13" s="4">
        <v>65.150592208021493</v>
      </c>
      <c r="E13" s="4">
        <v>2.0385498753814666</v>
      </c>
      <c r="F13" s="4">
        <v>45.906250954767003</v>
      </c>
      <c r="G13" s="4">
        <v>0.19540340390081293</v>
      </c>
      <c r="H13" s="4">
        <v>89.033902829951401</v>
      </c>
      <c r="I13" s="4">
        <v>0.85356854504784296</v>
      </c>
      <c r="J13" s="4">
        <v>74.657228405395514</v>
      </c>
      <c r="K13" s="4">
        <v>7.7358231114398883</v>
      </c>
      <c r="L13" s="4">
        <v>86.027113840014707</v>
      </c>
      <c r="M13" s="4">
        <v>3.3901851319287077</v>
      </c>
      <c r="N13" s="4">
        <v>89.473687113258038</v>
      </c>
      <c r="O13" s="4">
        <v>4.4794245616100303</v>
      </c>
      <c r="P13" s="4">
        <v>63.942530269062793</v>
      </c>
      <c r="Q13" s="4">
        <v>3.0554022522156847</v>
      </c>
      <c r="R13" s="4">
        <v>72.177864229808833</v>
      </c>
      <c r="S13" s="4">
        <v>5.4296468149330002</v>
      </c>
    </row>
    <row r="14" spans="1:19" s="2" customFormat="1">
      <c r="A14" s="4">
        <v>3</v>
      </c>
      <c r="B14" s="4">
        <v>75.936562299155298</v>
      </c>
      <c r="C14" s="4">
        <v>1.4035156819554382</v>
      </c>
      <c r="D14" s="4">
        <v>50.715238649194603</v>
      </c>
      <c r="E14" s="4">
        <v>2.6170463727617945</v>
      </c>
      <c r="F14" s="4">
        <v>33.391646428837397</v>
      </c>
      <c r="G14" s="4">
        <v>3.0598676393955686</v>
      </c>
      <c r="H14" s="4">
        <v>73.406926454558302</v>
      </c>
      <c r="I14" s="4">
        <v>6.1430045480107998E-2</v>
      </c>
      <c r="J14" s="4">
        <v>67.352428860650647</v>
      </c>
      <c r="K14" s="4">
        <v>3.0742748071052954</v>
      </c>
      <c r="L14" s="4">
        <v>75.399246711601336</v>
      </c>
      <c r="M14" s="4">
        <v>2.3652362183744775</v>
      </c>
      <c r="N14" s="4">
        <v>78.312613777969133</v>
      </c>
      <c r="O14" s="4">
        <v>5.0298587945075628</v>
      </c>
      <c r="P14" s="4">
        <v>53.086227243374616</v>
      </c>
      <c r="Q14" s="4">
        <v>4.1602006772216633</v>
      </c>
      <c r="R14" s="4">
        <v>54.323736014555301</v>
      </c>
      <c r="S14" s="4">
        <v>3.5154797256215247</v>
      </c>
    </row>
    <row r="15" spans="1:19" s="2" customFormat="1">
      <c r="A15" s="4">
        <v>5</v>
      </c>
      <c r="B15" s="4">
        <v>63.114950128790703</v>
      </c>
      <c r="C15" s="4">
        <v>1.3848148151942548</v>
      </c>
      <c r="D15" s="4">
        <v>34.4147905805644</v>
      </c>
      <c r="E15" s="4">
        <v>4.3769278498488395</v>
      </c>
      <c r="F15" s="4">
        <v>27.3165910330993</v>
      </c>
      <c r="G15" s="4">
        <v>2.7548836175651523</v>
      </c>
      <c r="H15" s="4">
        <v>62.405751605910602</v>
      </c>
      <c r="I15" s="4">
        <v>3.2620480005081101</v>
      </c>
      <c r="J15" s="4">
        <v>55.283457118948895</v>
      </c>
      <c r="K15" s="4">
        <v>2.4323385515931619</v>
      </c>
      <c r="L15" s="4">
        <v>62.267019946924485</v>
      </c>
      <c r="M15" s="4">
        <v>5.210488903571048</v>
      </c>
      <c r="N15" s="4">
        <v>70.770061001389109</v>
      </c>
      <c r="O15" s="4">
        <v>2.3422695621378966</v>
      </c>
      <c r="P15" s="4">
        <v>42.067810490570608</v>
      </c>
      <c r="Q15" s="4">
        <v>7.532151829257292</v>
      </c>
      <c r="R15" s="4">
        <v>39.582926476942419</v>
      </c>
      <c r="S15" s="4">
        <v>2.3436360085611154</v>
      </c>
    </row>
    <row r="16" spans="1:19" s="2" customFormat="1">
      <c r="A16" s="4">
        <v>20</v>
      </c>
      <c r="B16" s="4">
        <v>45.188608479463603</v>
      </c>
      <c r="C16" s="4">
        <v>0.80368017496953237</v>
      </c>
      <c r="D16" s="4">
        <v>17.875433590744102</v>
      </c>
      <c r="E16" s="4">
        <v>3.4986198070704781</v>
      </c>
      <c r="F16" s="4">
        <v>13.396552653392201</v>
      </c>
      <c r="G16" s="4">
        <v>0.46746460331741951</v>
      </c>
      <c r="H16" s="4">
        <v>49.910541231881197</v>
      </c>
      <c r="I16" s="4">
        <v>2.3395346524350198</v>
      </c>
      <c r="J16" s="4">
        <v>47.587667337651702</v>
      </c>
      <c r="K16" s="4">
        <v>5.5335284207766833</v>
      </c>
      <c r="L16" s="4">
        <v>49.31195229850843</v>
      </c>
      <c r="M16" s="4">
        <v>6.3691154549453977</v>
      </c>
      <c r="N16" s="4">
        <v>60.510325448165027</v>
      </c>
      <c r="O16" s="4">
        <v>5.8305730958880977</v>
      </c>
      <c r="P16" s="4">
        <v>21.561263673365399</v>
      </c>
      <c r="Q16" s="4">
        <v>4.8406666576057971</v>
      </c>
      <c r="R16" s="4">
        <v>19.738836088695603</v>
      </c>
      <c r="S16" s="4">
        <v>4.9196317614255918</v>
      </c>
    </row>
    <row r="17" spans="1:19" s="2" customFormat="1">
      <c r="A17" s="4">
        <v>24</v>
      </c>
      <c r="B17" s="4">
        <v>37.853238178977598</v>
      </c>
      <c r="C17" s="4">
        <v>1.3628319115447372</v>
      </c>
      <c r="D17" s="4">
        <v>13.0410710062443</v>
      </c>
      <c r="E17" s="4">
        <v>0.38717355538671189</v>
      </c>
      <c r="F17" s="4">
        <v>14.0710900399338</v>
      </c>
      <c r="G17" s="4">
        <v>1.4581559875441219</v>
      </c>
      <c r="H17" s="4">
        <v>45.8223690587009</v>
      </c>
      <c r="I17" s="4">
        <v>0.69792979858502402</v>
      </c>
      <c r="J17" s="4">
        <v>39.005780689542298</v>
      </c>
      <c r="K17" s="4">
        <v>6.6880853564314764</v>
      </c>
      <c r="L17" s="4">
        <v>41.582107932536218</v>
      </c>
      <c r="M17" s="4">
        <v>9.1974902296547718</v>
      </c>
      <c r="N17" s="4">
        <v>49.009599336634018</v>
      </c>
      <c r="O17" s="4">
        <v>9.6798410477108732</v>
      </c>
      <c r="P17" s="4">
        <v>12.488277672990719</v>
      </c>
      <c r="Q17" s="4">
        <v>1.5828272900912055</v>
      </c>
      <c r="R17" s="4">
        <v>16.695359759150424</v>
      </c>
      <c r="S17" s="4">
        <v>2.2072843037348573</v>
      </c>
    </row>
    <row r="19" spans="1:19">
      <c r="B19">
        <v>1</v>
      </c>
      <c r="C19" s="7" t="s">
        <v>54</v>
      </c>
      <c r="D19" s="3">
        <v>1</v>
      </c>
      <c r="E19" s="7" t="s">
        <v>46</v>
      </c>
      <c r="F19" s="3">
        <v>1</v>
      </c>
      <c r="G19" s="7" t="s">
        <v>48</v>
      </c>
      <c r="H19" s="3">
        <v>1</v>
      </c>
      <c r="I19" s="7" t="s">
        <v>53</v>
      </c>
      <c r="J19" s="4">
        <v>1</v>
      </c>
      <c r="K19" s="7" t="s">
        <v>50</v>
      </c>
      <c r="L19" s="7">
        <v>1</v>
      </c>
      <c r="M19" s="7" t="s">
        <v>51</v>
      </c>
      <c r="N19" s="5">
        <v>1</v>
      </c>
      <c r="O19" s="7" t="s">
        <v>52</v>
      </c>
      <c r="P19" s="4">
        <v>1</v>
      </c>
      <c r="Q19" s="7" t="s">
        <v>55</v>
      </c>
      <c r="R19" s="5">
        <v>1</v>
      </c>
      <c r="S19" s="7" t="s">
        <v>56</v>
      </c>
    </row>
    <row r="20" spans="1:19">
      <c r="B20">
        <v>87655</v>
      </c>
      <c r="C20" s="3">
        <f>B20*100/87655</f>
        <v>100</v>
      </c>
      <c r="D20" s="3">
        <v>77044</v>
      </c>
      <c r="E20" s="3">
        <f>D20*100/77044</f>
        <v>100</v>
      </c>
      <c r="F20" s="3">
        <v>70123</v>
      </c>
      <c r="G20" s="3">
        <f>F20*100/70123</f>
        <v>100</v>
      </c>
      <c r="H20" s="3">
        <v>89978</v>
      </c>
      <c r="I20" s="3">
        <f>H20*100/89978</f>
        <v>100</v>
      </c>
      <c r="J20" s="5">
        <v>154433</v>
      </c>
      <c r="K20" s="6">
        <f>J20*100/154433</f>
        <v>100</v>
      </c>
      <c r="L20" s="3">
        <v>95554</v>
      </c>
      <c r="M20" s="3">
        <f>L20*100/95554</f>
        <v>100</v>
      </c>
      <c r="N20" s="5">
        <v>113208</v>
      </c>
      <c r="O20" s="3">
        <f>N20*100/113208</f>
        <v>100</v>
      </c>
      <c r="P20" s="5">
        <v>133089</v>
      </c>
      <c r="Q20" s="6">
        <f>P20*100/133089</f>
        <v>100</v>
      </c>
      <c r="R20" s="5">
        <v>117654</v>
      </c>
      <c r="S20" s="6">
        <f>R20*100/117654</f>
        <v>100</v>
      </c>
    </row>
    <row r="21" spans="1:19">
      <c r="B21">
        <v>88097</v>
      </c>
      <c r="C21" s="3">
        <f t="shared" ref="C21:C27" si="0">B21*100/87655</f>
        <v>100.50424961496778</v>
      </c>
      <c r="D21" s="3">
        <v>70453</v>
      </c>
      <c r="E21" s="3">
        <f t="shared" ref="E21:E27" si="1">D21*100/77044</f>
        <v>91.445148226987172</v>
      </c>
      <c r="F21" s="3">
        <v>61067</v>
      </c>
      <c r="G21" s="3">
        <f t="shared" ref="G21:G27" si="2">F21*100/70123</f>
        <v>87.085549676996138</v>
      </c>
      <c r="H21" s="3">
        <v>88670</v>
      </c>
      <c r="I21" s="3">
        <f t="shared" ref="I21:I27" si="3">H21*100/89978</f>
        <v>98.546311320545016</v>
      </c>
      <c r="J21" s="5">
        <v>144309</v>
      </c>
      <c r="K21" s="6">
        <f t="shared" ref="K21:K27" si="4">J21*100/154433</f>
        <v>93.44440631212241</v>
      </c>
      <c r="L21" s="3">
        <v>90675</v>
      </c>
      <c r="M21" s="3">
        <f t="shared" ref="M21:M27" si="5">L21*100/95554</f>
        <v>94.893986646294238</v>
      </c>
      <c r="N21" s="5">
        <v>110766</v>
      </c>
      <c r="O21" s="3">
        <f t="shared" ref="O21:O27" si="6">N21*100/113208</f>
        <v>97.842908628365493</v>
      </c>
      <c r="P21" s="5">
        <v>130065</v>
      </c>
      <c r="Q21" s="6">
        <f t="shared" ref="Q21:Q27" si="7">P21*100/133089</f>
        <v>97.727836259946358</v>
      </c>
      <c r="R21" s="5">
        <v>98067</v>
      </c>
      <c r="S21" s="6">
        <f t="shared" ref="S21:S27" si="8">R21*100/117654</f>
        <v>83.35203223009843</v>
      </c>
    </row>
    <row r="22" spans="1:19">
      <c r="B22">
        <v>84332</v>
      </c>
      <c r="C22" s="3">
        <f t="shared" si="0"/>
        <v>96.209001197878038</v>
      </c>
      <c r="D22" s="3">
        <v>60089</v>
      </c>
      <c r="E22" s="3">
        <f t="shared" si="1"/>
        <v>77.993094854888113</v>
      </c>
      <c r="F22" s="3">
        <v>49965</v>
      </c>
      <c r="G22" s="3">
        <f t="shared" si="2"/>
        <v>71.253369080045061</v>
      </c>
      <c r="H22" s="3">
        <v>87733</v>
      </c>
      <c r="I22" s="3">
        <f>H22*100/89978</f>
        <v>97.504945653381938</v>
      </c>
      <c r="J22" s="5">
        <v>130877</v>
      </c>
      <c r="K22" s="6">
        <f t="shared" si="4"/>
        <v>84.74678339474076</v>
      </c>
      <c r="L22" s="3">
        <v>92210</v>
      </c>
      <c r="M22" s="3">
        <f t="shared" si="5"/>
        <v>96.500408146179126</v>
      </c>
      <c r="N22" s="5">
        <v>111780</v>
      </c>
      <c r="O22" s="3">
        <f t="shared" si="6"/>
        <v>98.738605045579817</v>
      </c>
      <c r="P22" s="5">
        <v>110655</v>
      </c>
      <c r="Q22" s="6">
        <f t="shared" si="7"/>
        <v>83.143610666546451</v>
      </c>
      <c r="R22" s="5">
        <v>91223</v>
      </c>
      <c r="S22" s="6">
        <f t="shared" si="8"/>
        <v>77.534975436449244</v>
      </c>
    </row>
    <row r="23" spans="1:19">
      <c r="B23">
        <v>73228</v>
      </c>
      <c r="C23" s="3">
        <f t="shared" si="0"/>
        <v>83.541155667103993</v>
      </c>
      <c r="D23" s="3">
        <v>51765</v>
      </c>
      <c r="E23" s="3">
        <f t="shared" si="1"/>
        <v>67.188879082082963</v>
      </c>
      <c r="F23" s="3">
        <v>32054</v>
      </c>
      <c r="G23" s="3">
        <f t="shared" si="2"/>
        <v>45.711107625172907</v>
      </c>
      <c r="H23" s="3">
        <v>80654</v>
      </c>
      <c r="I23" s="3">
        <f t="shared" si="3"/>
        <v>89.637466936362216</v>
      </c>
      <c r="J23" s="5">
        <v>111056</v>
      </c>
      <c r="K23" s="6">
        <f t="shared" si="4"/>
        <v>71.912091327630748</v>
      </c>
      <c r="L23" s="3">
        <v>85540</v>
      </c>
      <c r="M23" s="3">
        <f t="shared" si="5"/>
        <v>89.520061954496938</v>
      </c>
      <c r="N23" s="5">
        <v>95476</v>
      </c>
      <c r="O23" s="3">
        <f t="shared" si="6"/>
        <v>84.336795986149383</v>
      </c>
      <c r="P23" s="5">
        <v>86665</v>
      </c>
      <c r="Q23" s="6">
        <f t="shared" si="7"/>
        <v>65.118078879546772</v>
      </c>
      <c r="R23" s="5">
        <v>88564</v>
      </c>
      <c r="S23" s="6">
        <f t="shared" si="8"/>
        <v>75.274958777432133</v>
      </c>
    </row>
    <row r="24" spans="1:19">
      <c r="B24">
        <v>65332</v>
      </c>
      <c r="C24" s="3">
        <f t="shared" si="0"/>
        <v>74.533112771661635</v>
      </c>
      <c r="D24" s="3">
        <v>41089</v>
      </c>
      <c r="E24" s="3">
        <f t="shared" si="1"/>
        <v>53.331862312444834</v>
      </c>
      <c r="F24" s="3">
        <v>25555</v>
      </c>
      <c r="G24" s="3">
        <f t="shared" si="2"/>
        <v>36.443107111789281</v>
      </c>
      <c r="H24" s="3">
        <v>66011</v>
      </c>
      <c r="I24" s="3">
        <f t="shared" si="3"/>
        <v>73.363488852830699</v>
      </c>
      <c r="J24" s="5">
        <v>108055</v>
      </c>
      <c r="K24" s="6">
        <f t="shared" si="4"/>
        <v>69.968853807152612</v>
      </c>
      <c r="L24" s="3">
        <v>70655</v>
      </c>
      <c r="M24" s="3">
        <f t="shared" si="5"/>
        <v>73.94248278460347</v>
      </c>
      <c r="N24" s="5">
        <v>94443</v>
      </c>
      <c r="O24" s="3">
        <f t="shared" si="6"/>
        <v>83.424316302734795</v>
      </c>
      <c r="P24" s="5">
        <v>65540</v>
      </c>
      <c r="Q24" s="6">
        <f t="shared" si="7"/>
        <v>49.245241905792362</v>
      </c>
      <c r="R24" s="5">
        <v>65554</v>
      </c>
      <c r="S24" s="6">
        <f t="shared" si="8"/>
        <v>55.717612660853007</v>
      </c>
    </row>
    <row r="25" spans="1:19">
      <c r="B25">
        <v>54110</v>
      </c>
      <c r="C25" s="3">
        <f t="shared" si="0"/>
        <v>61.73064856539844</v>
      </c>
      <c r="D25" s="3">
        <v>29886</v>
      </c>
      <c r="E25" s="3">
        <f t="shared" si="1"/>
        <v>38.790820829655779</v>
      </c>
      <c r="F25" s="3">
        <v>21087</v>
      </c>
      <c r="G25" s="3">
        <f t="shared" si="2"/>
        <v>30.071445887939763</v>
      </c>
      <c r="H25" s="3">
        <v>54076</v>
      </c>
      <c r="I25" s="3">
        <f t="shared" si="3"/>
        <v>60.099135344195247</v>
      </c>
      <c r="J25" s="5">
        <v>88560</v>
      </c>
      <c r="K25" s="6">
        <f t="shared" si="4"/>
        <v>57.345256519008245</v>
      </c>
      <c r="L25" s="3">
        <v>62048</v>
      </c>
      <c r="M25" s="3">
        <f t="shared" si="5"/>
        <v>64.935010569939507</v>
      </c>
      <c r="N25" s="5">
        <v>80342</v>
      </c>
      <c r="O25" s="3">
        <f t="shared" si="6"/>
        <v>70.9684827927355</v>
      </c>
      <c r="P25" s="6">
        <v>55508</v>
      </c>
      <c r="Q25" s="6">
        <f t="shared" si="7"/>
        <v>41.707428863392167</v>
      </c>
      <c r="R25" s="6">
        <v>43409</v>
      </c>
      <c r="S25" s="6">
        <f t="shared" si="8"/>
        <v>36.895473167083139</v>
      </c>
    </row>
    <row r="26" spans="1:19">
      <c r="B26">
        <v>39123</v>
      </c>
      <c r="C26" s="3">
        <f t="shared" si="0"/>
        <v>44.632935942045521</v>
      </c>
      <c r="D26" s="3">
        <v>11078</v>
      </c>
      <c r="E26" s="3">
        <f t="shared" si="1"/>
        <v>14.378796531851929</v>
      </c>
      <c r="F26" s="3">
        <v>9067</v>
      </c>
      <c r="G26" s="3">
        <f t="shared" si="2"/>
        <v>12.930137044906807</v>
      </c>
      <c r="H26" s="3">
        <v>43420</v>
      </c>
      <c r="I26" s="3">
        <f t="shared" si="3"/>
        <v>48.2562404143235</v>
      </c>
      <c r="J26" s="5">
        <v>83332</v>
      </c>
      <c r="K26" s="6">
        <f t="shared" si="4"/>
        <v>53.959969695596151</v>
      </c>
      <c r="L26" s="3">
        <v>42208</v>
      </c>
      <c r="M26" s="3">
        <f t="shared" si="5"/>
        <v>44.171881867844363</v>
      </c>
      <c r="N26" s="5">
        <v>74453</v>
      </c>
      <c r="O26" s="3">
        <f t="shared" si="6"/>
        <v>65.766553600452269</v>
      </c>
      <c r="P26" s="6">
        <v>35112</v>
      </c>
      <c r="Q26" s="6">
        <f t="shared" si="7"/>
        <v>26.382345648400694</v>
      </c>
      <c r="R26" s="6">
        <v>21098</v>
      </c>
      <c r="S26" s="6">
        <f t="shared" si="8"/>
        <v>17.932241997722134</v>
      </c>
    </row>
    <row r="27" spans="1:19">
      <c r="B27">
        <v>32076</v>
      </c>
      <c r="C27" s="3">
        <f t="shared" si="0"/>
        <v>36.593463008385143</v>
      </c>
      <c r="D27" s="3">
        <v>10342</v>
      </c>
      <c r="E27" s="3">
        <f t="shared" si="1"/>
        <v>13.423498260734126</v>
      </c>
      <c r="F27" s="3">
        <v>8845</v>
      </c>
      <c r="G27" s="3">
        <f t="shared" si="2"/>
        <v>12.613550475592886</v>
      </c>
      <c r="H27" s="3">
        <v>40786</v>
      </c>
      <c r="I27" s="3">
        <f t="shared" si="3"/>
        <v>45.328858165329301</v>
      </c>
      <c r="J27" s="5">
        <v>68675</v>
      </c>
      <c r="K27" s="6">
        <f t="shared" si="4"/>
        <v>44.469122532101302</v>
      </c>
      <c r="L27" s="3">
        <v>29678</v>
      </c>
      <c r="M27" s="3">
        <f t="shared" si="5"/>
        <v>31.058877702660276</v>
      </c>
      <c r="N27" s="5">
        <v>51064</v>
      </c>
      <c r="O27" s="3">
        <f t="shared" si="6"/>
        <v>45.106352907921703</v>
      </c>
      <c r="P27" s="6">
        <v>15540</v>
      </c>
      <c r="Q27" s="6">
        <f t="shared" si="7"/>
        <v>11.676396997497914</v>
      </c>
      <c r="R27" s="6">
        <v>21897</v>
      </c>
      <c r="S27" s="6">
        <f t="shared" si="8"/>
        <v>18.611351930236115</v>
      </c>
    </row>
    <row r="28" spans="1:19">
      <c r="B28">
        <v>2</v>
      </c>
      <c r="C28" s="7" t="s">
        <v>54</v>
      </c>
      <c r="D28" s="3">
        <v>2</v>
      </c>
      <c r="E28" s="7" t="s">
        <v>46</v>
      </c>
      <c r="F28" s="3">
        <v>2</v>
      </c>
      <c r="G28" s="7" t="s">
        <v>48</v>
      </c>
      <c r="H28" s="3">
        <v>2</v>
      </c>
      <c r="I28" s="7" t="s">
        <v>53</v>
      </c>
      <c r="J28" s="5">
        <v>2</v>
      </c>
      <c r="K28" s="7" t="s">
        <v>50</v>
      </c>
      <c r="L28" s="3">
        <v>2</v>
      </c>
      <c r="M28" s="7" t="s">
        <v>51</v>
      </c>
      <c r="N28" s="3">
        <v>2</v>
      </c>
      <c r="O28" s="7" t="s">
        <v>52</v>
      </c>
      <c r="P28" s="5">
        <v>2</v>
      </c>
      <c r="Q28" s="7" t="s">
        <v>55</v>
      </c>
      <c r="R28" s="5">
        <v>2</v>
      </c>
      <c r="S28" s="7" t="s">
        <v>56</v>
      </c>
    </row>
    <row r="29" spans="1:19">
      <c r="B29">
        <v>155432</v>
      </c>
      <c r="C29" s="3">
        <v>100</v>
      </c>
      <c r="D29" s="3">
        <v>133209</v>
      </c>
      <c r="E29" s="3">
        <v>100</v>
      </c>
      <c r="F29" s="3">
        <v>111324</v>
      </c>
      <c r="G29" s="3">
        <v>100</v>
      </c>
      <c r="H29" s="3">
        <v>162111</v>
      </c>
      <c r="I29" s="3">
        <v>100</v>
      </c>
      <c r="J29" s="3">
        <v>86605</v>
      </c>
      <c r="K29" s="3">
        <f>J29*100/86605</f>
        <v>100</v>
      </c>
      <c r="L29" s="3">
        <v>90887</v>
      </c>
      <c r="M29" s="3">
        <v>100</v>
      </c>
      <c r="N29" s="3">
        <v>96654</v>
      </c>
      <c r="O29" s="3">
        <f>N29*100/96654</f>
        <v>100</v>
      </c>
      <c r="P29" s="5">
        <v>133221</v>
      </c>
      <c r="Q29" s="3">
        <f>P29*100/133221</f>
        <v>100</v>
      </c>
      <c r="R29" s="5">
        <v>120776</v>
      </c>
      <c r="S29" s="3">
        <f>R29*100/120776</f>
        <v>100</v>
      </c>
    </row>
    <row r="30" spans="1:19">
      <c r="B30">
        <v>154328</v>
      </c>
      <c r="C30" s="3">
        <v>99.288227746812979</v>
      </c>
      <c r="D30" s="3">
        <v>115505</v>
      </c>
      <c r="E30" s="3">
        <v>86.711537184265239</v>
      </c>
      <c r="F30" s="3">
        <v>97976</v>
      </c>
      <c r="G30" s="3">
        <v>88.012464841751793</v>
      </c>
      <c r="H30" s="3">
        <v>162597</v>
      </c>
      <c r="I30" s="3">
        <v>100.29649135996078</v>
      </c>
      <c r="J30" s="3">
        <v>83324</v>
      </c>
      <c r="K30" s="3">
        <f t="shared" ref="K30:K36" si="9">J30*100/86605</f>
        <v>96.211535130766123</v>
      </c>
      <c r="L30" s="3">
        <v>87424</v>
      </c>
      <c r="M30" s="3">
        <v>96.191217689193394</v>
      </c>
      <c r="N30" s="3">
        <v>97554</v>
      </c>
      <c r="O30" s="3">
        <f t="shared" ref="O30:O36" si="10">N30*100/96654</f>
        <v>100.93115649636849</v>
      </c>
      <c r="P30" s="5">
        <v>102221</v>
      </c>
      <c r="Q30" s="3">
        <f t="shared" ref="Q30:Q36" si="11">P30*100/133221</f>
        <v>76.730395358089197</v>
      </c>
      <c r="R30" s="5">
        <v>105543</v>
      </c>
      <c r="S30" s="3">
        <f t="shared" ref="S30:S36" si="12">R30*100/120776</f>
        <v>87.387394846658282</v>
      </c>
    </row>
    <row r="31" spans="1:19">
      <c r="B31">
        <v>147598</v>
      </c>
      <c r="C31" s="3">
        <v>94.960202800273805</v>
      </c>
      <c r="D31" s="3">
        <v>96776</v>
      </c>
      <c r="E31" s="3">
        <v>72.65110759718155</v>
      </c>
      <c r="F31" s="3">
        <v>69878</v>
      </c>
      <c r="G31" s="3">
        <v>62.772275669424616</v>
      </c>
      <c r="H31" s="3">
        <v>155078</v>
      </c>
      <c r="I31" s="3">
        <v>95.68</v>
      </c>
      <c r="J31" s="3">
        <v>74430</v>
      </c>
      <c r="K31" s="3">
        <f t="shared" si="9"/>
        <v>85.941920212458868</v>
      </c>
      <c r="L31" s="3">
        <v>83970</v>
      </c>
      <c r="M31" s="3">
        <v>92.385549672999062</v>
      </c>
      <c r="N31" s="3">
        <v>92210</v>
      </c>
      <c r="O31" s="3">
        <f t="shared" si="10"/>
        <v>95.402156144598251</v>
      </c>
      <c r="P31" s="5">
        <v>90445</v>
      </c>
      <c r="Q31" s="3">
        <f t="shared" si="11"/>
        <v>67.890948123794303</v>
      </c>
      <c r="R31" s="5">
        <v>94359</v>
      </c>
      <c r="S31" s="3">
        <f t="shared" si="12"/>
        <v>78.127276942438897</v>
      </c>
    </row>
    <row r="32" spans="1:19">
      <c r="B32">
        <v>131729</v>
      </c>
      <c r="C32" s="3">
        <v>84.747597766230356</v>
      </c>
      <c r="D32" s="3">
        <v>84068</v>
      </c>
      <c r="E32" s="3">
        <v>63.112305333960109</v>
      </c>
      <c r="F32" s="3">
        <v>51320</v>
      </c>
      <c r="G32" s="3">
        <v>46.101394284361014</v>
      </c>
      <c r="H32" s="3">
        <v>145867</v>
      </c>
      <c r="I32" s="3">
        <v>89.98</v>
      </c>
      <c r="J32" s="3">
        <v>72221</v>
      </c>
      <c r="K32" s="3">
        <f t="shared" si="9"/>
        <v>83.391259165175214</v>
      </c>
      <c r="L32" s="3">
        <v>77990</v>
      </c>
      <c r="M32" s="3">
        <v>85.811273746496425</v>
      </c>
      <c r="N32" s="3">
        <v>88456</v>
      </c>
      <c r="O32" s="3">
        <f t="shared" si="10"/>
        <v>91.518198936412361</v>
      </c>
      <c r="P32" s="5">
        <v>80564</v>
      </c>
      <c r="Q32" s="3">
        <f t="shared" si="11"/>
        <v>60.473949302287174</v>
      </c>
      <c r="R32" s="5">
        <v>91005</v>
      </c>
      <c r="S32" s="3">
        <f t="shared" si="12"/>
        <v>75.35023514605551</v>
      </c>
    </row>
    <row r="33" spans="2:19">
      <c r="B33">
        <v>120211</v>
      </c>
      <c r="C33" s="3">
        <v>77.34001182664899</v>
      </c>
      <c r="D33" s="3">
        <v>64073</v>
      </c>
      <c r="E33" s="3">
        <v>48.098614985944451</v>
      </c>
      <c r="F33" s="3">
        <v>33776</v>
      </c>
      <c r="G33" s="3">
        <v>30.340185745885499</v>
      </c>
      <c r="H33" s="3">
        <v>119119</v>
      </c>
      <c r="I33" s="3">
        <v>73.48</v>
      </c>
      <c r="J33" s="3">
        <v>58997</v>
      </c>
      <c r="K33" s="3">
        <f t="shared" si="9"/>
        <v>68.121932913804059</v>
      </c>
      <c r="L33" s="3">
        <v>71011</v>
      </c>
      <c r="M33" s="3">
        <v>78.12830893802554</v>
      </c>
      <c r="N33" s="3">
        <v>75530</v>
      </c>
      <c r="O33" s="3">
        <f t="shared" si="10"/>
        <v>78.144722411902251</v>
      </c>
      <c r="P33" s="5">
        <v>76609</v>
      </c>
      <c r="Q33" s="3">
        <f t="shared" si="11"/>
        <v>57.505198129424038</v>
      </c>
      <c r="R33" s="5">
        <v>68756</v>
      </c>
      <c r="S33" s="3">
        <f t="shared" si="12"/>
        <v>56.928528846790755</v>
      </c>
    </row>
    <row r="34" spans="2:19">
      <c r="B34">
        <v>100254</v>
      </c>
      <c r="C34" s="3">
        <v>64.499251692182881</v>
      </c>
      <c r="D34" s="3">
        <v>40016</v>
      </c>
      <c r="E34" s="3">
        <v>30.0387603314731</v>
      </c>
      <c r="F34" s="3">
        <v>27341</v>
      </c>
      <c r="G34" s="3">
        <v>24.561736178258919</v>
      </c>
      <c r="H34" s="3">
        <v>100606</v>
      </c>
      <c r="I34" s="3">
        <v>62.06</v>
      </c>
      <c r="J34" s="3">
        <v>45555</v>
      </c>
      <c r="K34" s="3">
        <f t="shared" si="9"/>
        <v>52.600889094163158</v>
      </c>
      <c r="L34" s="3">
        <v>51133</v>
      </c>
      <c r="M34" s="3">
        <v>56.262846465275615</v>
      </c>
      <c r="N34" s="3">
        <v>70564</v>
      </c>
      <c r="O34" s="3">
        <f t="shared" si="10"/>
        <v>73.006807788606778</v>
      </c>
      <c r="P34" s="5">
        <v>66309</v>
      </c>
      <c r="Q34" s="3">
        <f t="shared" si="11"/>
        <v>49.773684329047221</v>
      </c>
      <c r="R34" s="5">
        <v>49097</v>
      </c>
      <c r="S34" s="3">
        <f t="shared" si="12"/>
        <v>40.651288335430877</v>
      </c>
    </row>
    <row r="35" spans="2:19">
      <c r="B35">
        <v>710946</v>
      </c>
      <c r="C35" s="3">
        <v>45.744281016881608</v>
      </c>
      <c r="D35" s="3">
        <v>28467</v>
      </c>
      <c r="E35" s="3">
        <v>21.372070649636282</v>
      </c>
      <c r="F35" s="3">
        <v>15429</v>
      </c>
      <c r="G35" s="3">
        <v>13.862968261877603</v>
      </c>
      <c r="H35" s="3">
        <v>85805</v>
      </c>
      <c r="I35" s="3">
        <v>52.93</v>
      </c>
      <c r="J35" s="3">
        <v>38806</v>
      </c>
      <c r="K35" s="3">
        <f t="shared" si="9"/>
        <v>44.808036487500722</v>
      </c>
      <c r="L35" s="3">
        <v>51297</v>
      </c>
      <c r="M35" s="3">
        <v>56.43724696356275</v>
      </c>
      <c r="N35" s="3">
        <v>59467</v>
      </c>
      <c r="O35" s="3">
        <f t="shared" si="10"/>
        <v>61.525648188383308</v>
      </c>
      <c r="P35" s="5">
        <v>28776</v>
      </c>
      <c r="Q35" s="3">
        <f t="shared" si="11"/>
        <v>21.600198166955661</v>
      </c>
      <c r="R35" s="5">
        <v>30564</v>
      </c>
      <c r="S35" s="3">
        <f t="shared" si="12"/>
        <v>25.306352255414982</v>
      </c>
    </row>
    <row r="36" spans="2:19">
      <c r="B36">
        <v>60789</v>
      </c>
      <c r="C36" s="3">
        <v>39.113013349569975</v>
      </c>
      <c r="D36" s="3">
        <v>16864</v>
      </c>
      <c r="E36" s="3">
        <v>12.658643751754381</v>
      </c>
      <c r="F36" s="3">
        <v>17289</v>
      </c>
      <c r="G36" s="3">
        <v>15.528629604274659</v>
      </c>
      <c r="H36" s="3">
        <v>76079</v>
      </c>
      <c r="I36" s="3">
        <v>46.93</v>
      </c>
      <c r="J36" s="3">
        <v>35509</v>
      </c>
      <c r="K36" s="3">
        <f t="shared" si="9"/>
        <v>41.001096934357136</v>
      </c>
      <c r="L36" s="3">
        <v>43698</v>
      </c>
      <c r="M36" s="3">
        <v>48.084708813453751</v>
      </c>
      <c r="N36" s="3">
        <v>58023</v>
      </c>
      <c r="O36" s="3">
        <f t="shared" si="10"/>
        <v>60.031659320876528</v>
      </c>
      <c r="P36" s="5">
        <v>19067</v>
      </c>
      <c r="Q36" s="3">
        <f t="shared" si="11"/>
        <v>14.312308119590755</v>
      </c>
      <c r="R36" s="5">
        <v>20765</v>
      </c>
      <c r="S36" s="3">
        <f t="shared" si="12"/>
        <v>17.192985361330066</v>
      </c>
    </row>
    <row r="37" spans="2:19">
      <c r="B37">
        <v>3</v>
      </c>
      <c r="C37" s="7" t="s">
        <v>54</v>
      </c>
      <c r="D37">
        <v>3</v>
      </c>
      <c r="F37" s="3">
        <v>3</v>
      </c>
      <c r="H37">
        <v>3</v>
      </c>
      <c r="I37" s="7" t="s">
        <v>53</v>
      </c>
      <c r="J37" s="3">
        <v>3</v>
      </c>
      <c r="K37" s="7" t="s">
        <v>50</v>
      </c>
      <c r="L37">
        <v>3</v>
      </c>
      <c r="M37" s="7" t="s">
        <v>51</v>
      </c>
      <c r="O37" s="7" t="s">
        <v>52</v>
      </c>
      <c r="P37" s="3">
        <v>3</v>
      </c>
      <c r="Q37" s="7" t="s">
        <v>55</v>
      </c>
      <c r="R37" s="3">
        <v>3</v>
      </c>
      <c r="S37" s="7" t="s">
        <v>56</v>
      </c>
    </row>
    <row r="38" spans="2:19">
      <c r="B38">
        <v>99650</v>
      </c>
      <c r="C38" s="3">
        <v>100</v>
      </c>
      <c r="D38" s="3">
        <v>88553</v>
      </c>
      <c r="E38" s="3">
        <v>100</v>
      </c>
      <c r="F38" s="3">
        <v>87613</v>
      </c>
      <c r="G38" s="3">
        <v>100</v>
      </c>
      <c r="H38">
        <v>132805</v>
      </c>
      <c r="I38" s="3">
        <v>100</v>
      </c>
      <c r="J38" s="3">
        <v>122345</v>
      </c>
      <c r="K38" s="3">
        <v>100</v>
      </c>
      <c r="L38" s="5">
        <v>128887</v>
      </c>
      <c r="M38" s="6">
        <f>L38*100/128887</f>
        <v>100</v>
      </c>
      <c r="O38" s="3">
        <v>100</v>
      </c>
      <c r="P38" s="3">
        <v>86754</v>
      </c>
      <c r="Q38" s="3">
        <f>P38*100/86754</f>
        <v>100</v>
      </c>
      <c r="R38" s="3">
        <v>75523</v>
      </c>
      <c r="S38" s="3">
        <f>R38*100/75523</f>
        <v>100</v>
      </c>
    </row>
    <row r="39" spans="2:19">
      <c r="B39">
        <v>99560</v>
      </c>
      <c r="C39" s="3">
        <v>99.908330700774698</v>
      </c>
      <c r="D39" s="3">
        <v>78901</v>
      </c>
      <c r="E39" s="3">
        <v>89.104685958127803</v>
      </c>
      <c r="F39" s="3">
        <v>76696</v>
      </c>
      <c r="G39" s="3">
        <v>87.536889889035507</v>
      </c>
      <c r="H39" s="3">
        <v>132088</v>
      </c>
      <c r="I39" s="3">
        <v>99.456999999999994</v>
      </c>
      <c r="J39" s="3">
        <v>108177</v>
      </c>
      <c r="K39" s="3">
        <v>88.424381428968587</v>
      </c>
      <c r="L39" s="5">
        <v>120786</v>
      </c>
      <c r="M39" s="6">
        <f t="shared" ref="M39:M45" si="13">L39*100/128887</f>
        <v>93.714649266411669</v>
      </c>
      <c r="O39" s="3">
        <v>100.32740879326474</v>
      </c>
      <c r="P39" s="3">
        <v>79487</v>
      </c>
      <c r="Q39" s="3">
        <f t="shared" ref="Q39:Q45" si="14">P39*100/86754</f>
        <v>91.623440994075196</v>
      </c>
      <c r="R39" s="3">
        <v>62218</v>
      </c>
      <c r="S39" s="3">
        <f t="shared" ref="S39:S45" si="15">R39*100/75523</f>
        <v>82.382850257537442</v>
      </c>
    </row>
    <row r="40" spans="2:19">
      <c r="B40">
        <v>952355</v>
      </c>
      <c r="C40" s="3">
        <v>95.566813833823005</v>
      </c>
      <c r="D40" s="3">
        <v>66769</v>
      </c>
      <c r="E40" s="3">
        <v>75.402568342445704</v>
      </c>
      <c r="F40" s="3">
        <v>58736</v>
      </c>
      <c r="G40" s="3">
        <v>67.038232327151405</v>
      </c>
      <c r="H40" s="3">
        <v>127001</v>
      </c>
      <c r="I40" s="3">
        <v>95.63</v>
      </c>
      <c r="J40" s="3">
        <v>105339</v>
      </c>
      <c r="K40" s="3">
        <v>86.099527383931047</v>
      </c>
      <c r="L40" s="5">
        <v>121276</v>
      </c>
      <c r="M40" s="6">
        <f t="shared" si="13"/>
        <v>94.094827251778696</v>
      </c>
      <c r="O40" s="3">
        <v>96.696679139382596</v>
      </c>
      <c r="P40" s="3">
        <v>60453</v>
      </c>
      <c r="Q40" s="3">
        <f t="shared" si="14"/>
        <v>69.683242271249739</v>
      </c>
      <c r="R40" s="3">
        <v>62087</v>
      </c>
      <c r="S40" s="3">
        <f t="shared" si="15"/>
        <v>82.209393164996101</v>
      </c>
    </row>
    <row r="41" spans="2:19">
      <c r="B41">
        <v>83845</v>
      </c>
      <c r="C41" s="3">
        <v>84.135392689463899</v>
      </c>
      <c r="D41" s="3">
        <v>57745</v>
      </c>
      <c r="E41" s="3">
        <v>65.207307641018801</v>
      </c>
      <c r="F41" s="3">
        <v>40206</v>
      </c>
      <c r="G41" s="3">
        <v>45.888794909598801</v>
      </c>
      <c r="H41" s="3">
        <v>116271</v>
      </c>
      <c r="I41" s="3">
        <v>87.55</v>
      </c>
      <c r="J41" s="3">
        <v>84014</v>
      </c>
      <c r="K41" s="3">
        <v>68.668334723380596</v>
      </c>
      <c r="L41" s="5">
        <v>106654</v>
      </c>
      <c r="M41" s="6">
        <f t="shared" si="13"/>
        <v>82.750005819050799</v>
      </c>
      <c r="O41" s="3">
        <v>92.566066417212355</v>
      </c>
      <c r="P41" s="3">
        <v>57462</v>
      </c>
      <c r="Q41" s="3">
        <f t="shared" si="14"/>
        <v>66.235562625354447</v>
      </c>
      <c r="R41" s="3">
        <v>49776</v>
      </c>
      <c r="S41" s="3">
        <f t="shared" si="15"/>
        <v>65.908398765938855</v>
      </c>
    </row>
    <row r="42" spans="2:19">
      <c r="B42">
        <v>75644</v>
      </c>
      <c r="C42" s="3">
        <v>75.912959760778307</v>
      </c>
      <c r="D42" s="3">
        <v>44985</v>
      </c>
      <c r="E42" s="3">
        <v>50.796706227496998</v>
      </c>
      <c r="F42" s="3">
        <v>28912</v>
      </c>
      <c r="G42" s="3">
        <v>32.999048653682003</v>
      </c>
      <c r="H42" s="3">
        <v>97306</v>
      </c>
      <c r="I42" s="3">
        <v>73.27</v>
      </c>
      <c r="J42" s="3">
        <v>78264</v>
      </c>
      <c r="K42" s="3">
        <v>63.96649986099527</v>
      </c>
      <c r="L42" s="5">
        <v>95540</v>
      </c>
      <c r="M42" s="6">
        <f t="shared" si="13"/>
        <v>74.126948412175011</v>
      </c>
      <c r="O42" s="3">
        <v>73.36880261927034</v>
      </c>
      <c r="P42" s="3">
        <v>45553</v>
      </c>
      <c r="Q42" s="3">
        <f t="shared" si="14"/>
        <v>52.50824169490744</v>
      </c>
      <c r="R42" s="3">
        <v>38007</v>
      </c>
      <c r="S42" s="3">
        <f t="shared" si="15"/>
        <v>50.325066536022142</v>
      </c>
    </row>
    <row r="43" spans="2:19">
      <c r="B43">
        <v>62959</v>
      </c>
      <c r="C43" s="3">
        <v>63.180247616598798</v>
      </c>
      <c r="D43" s="3">
        <v>30613</v>
      </c>
      <c r="E43" s="3">
        <v>34.568315775436702</v>
      </c>
      <c r="F43" s="3">
        <v>23953</v>
      </c>
      <c r="G43" s="3">
        <v>27.3383952820672</v>
      </c>
      <c r="H43" s="3">
        <v>86894</v>
      </c>
      <c r="I43" s="3">
        <v>65.430000000000007</v>
      </c>
      <c r="J43" s="3">
        <v>68391</v>
      </c>
      <c r="K43" s="3">
        <v>55.904225743675283</v>
      </c>
      <c r="L43" s="6">
        <v>84554</v>
      </c>
      <c r="M43" s="6">
        <f t="shared" si="13"/>
        <v>65.603202805558354</v>
      </c>
      <c r="O43" s="3">
        <v>68.334892422825064</v>
      </c>
      <c r="P43" s="3">
        <v>30123</v>
      </c>
      <c r="Q43" s="3">
        <f t="shared" si="14"/>
        <v>34.722318279272429</v>
      </c>
      <c r="R43" s="3">
        <v>31117</v>
      </c>
      <c r="S43" s="3">
        <f t="shared" si="15"/>
        <v>41.202017928313232</v>
      </c>
    </row>
    <row r="44" spans="2:19">
      <c r="B44">
        <v>46028</v>
      </c>
      <c r="C44" s="3">
        <v>46.194287138079403</v>
      </c>
      <c r="D44" s="3">
        <v>15647</v>
      </c>
      <c r="E44" s="3">
        <v>17.671449526603499</v>
      </c>
      <c r="F44" s="3">
        <v>11784</v>
      </c>
      <c r="G44" s="3">
        <v>13.450764336152712</v>
      </c>
      <c r="H44" s="3">
        <v>62378</v>
      </c>
      <c r="I44" s="3">
        <v>46.97</v>
      </c>
      <c r="J44" s="3">
        <v>53819</v>
      </c>
      <c r="K44" s="3">
        <v>43.994995829858212</v>
      </c>
      <c r="L44" s="6">
        <v>60998</v>
      </c>
      <c r="M44" s="6">
        <f t="shared" si="13"/>
        <v>47.326728064118178</v>
      </c>
      <c r="O44" s="3">
        <v>54.238774555659496</v>
      </c>
      <c r="P44" s="3">
        <v>14489</v>
      </c>
      <c r="Q44" s="3">
        <f t="shared" si="14"/>
        <v>16.70124720473984</v>
      </c>
      <c r="R44" s="3">
        <v>12067</v>
      </c>
      <c r="S44" s="3">
        <f t="shared" si="15"/>
        <v>15.977914012949697</v>
      </c>
    </row>
    <row r="45" spans="2:19">
      <c r="B45">
        <v>36821</v>
      </c>
      <c r="C45" s="3">
        <v>36.952776066476098</v>
      </c>
      <c r="D45" s="3">
        <v>11963</v>
      </c>
      <c r="E45" s="3">
        <v>13.145752767035599</v>
      </c>
      <c r="F45" s="3">
        <v>12266</v>
      </c>
      <c r="G45" s="3">
        <v>13.9976604329945</v>
      </c>
      <c r="H45" s="3">
        <v>57040</v>
      </c>
      <c r="I45" s="3">
        <v>42.95</v>
      </c>
      <c r="J45" s="3">
        <v>38600</v>
      </c>
      <c r="K45" s="3">
        <v>31.547122602168475</v>
      </c>
      <c r="L45" s="6">
        <v>58776</v>
      </c>
      <c r="M45" s="6">
        <f t="shared" si="13"/>
        <v>45.60273728149464</v>
      </c>
      <c r="O45" s="3">
        <v>41.890785781103837</v>
      </c>
      <c r="P45" s="3">
        <v>9956</v>
      </c>
      <c r="Q45" s="3">
        <f t="shared" si="14"/>
        <v>11.476127901883487</v>
      </c>
      <c r="R45" s="3">
        <v>10786</v>
      </c>
      <c r="S45" s="3">
        <f t="shared" si="15"/>
        <v>14.281741985885095</v>
      </c>
    </row>
    <row r="46" spans="2:19">
      <c r="C46" s="7"/>
    </row>
    <row r="47" spans="2:19">
      <c r="C47" s="6"/>
    </row>
    <row r="48" spans="2:19">
      <c r="B48" s="3"/>
      <c r="I48" s="3"/>
    </row>
    <row r="49" spans="2:19">
      <c r="B49" s="3"/>
      <c r="G49" s="3"/>
      <c r="I49" s="3"/>
      <c r="K49" s="3"/>
      <c r="M49" s="3"/>
      <c r="S49" s="3"/>
    </row>
    <row r="50" spans="2:19">
      <c r="B50" s="3"/>
      <c r="G50" s="3"/>
      <c r="I50" s="3"/>
      <c r="K50" s="3"/>
      <c r="M50" s="3"/>
      <c r="S50" s="3"/>
    </row>
    <row r="51" spans="2:19">
      <c r="B51" s="3"/>
      <c r="G51" s="3"/>
      <c r="I51" s="3"/>
      <c r="K51" s="3"/>
      <c r="M51" s="3"/>
      <c r="S51" s="3"/>
    </row>
    <row r="52" spans="2:19">
      <c r="B52" s="3"/>
      <c r="G52" s="3"/>
      <c r="I52" s="3"/>
      <c r="K52" s="3"/>
      <c r="M52" s="3"/>
      <c r="S52" s="3"/>
    </row>
    <row r="53" spans="2:19">
      <c r="B53" s="3"/>
      <c r="G53" s="3"/>
      <c r="I53" s="3"/>
      <c r="K53" s="3"/>
      <c r="M53" s="3"/>
      <c r="S53" s="3"/>
    </row>
    <row r="54" spans="2:19">
      <c r="B54" s="3"/>
      <c r="G54" s="3"/>
      <c r="I54" s="3"/>
      <c r="K54" s="3"/>
      <c r="M54" s="3"/>
      <c r="S54" s="3"/>
    </row>
    <row r="55" spans="2:19">
      <c r="B55" s="3"/>
      <c r="G55" s="3"/>
      <c r="I55" s="3"/>
      <c r="K55" s="3"/>
      <c r="M55" s="3"/>
      <c r="S55" s="3"/>
    </row>
    <row r="56" spans="2:19">
      <c r="B56" s="3"/>
      <c r="S56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A20" sqref="A20:M31"/>
    </sheetView>
  </sheetViews>
  <sheetFormatPr baseColWidth="10" defaultColWidth="10.6640625" defaultRowHeight="15" x14ac:dyDescent="0"/>
  <sheetData>
    <row r="1" spans="1:11" s="1" customFormat="1" ht="19">
      <c r="A1" s="1" t="s">
        <v>158</v>
      </c>
    </row>
    <row r="2" spans="1:11">
      <c r="A2" t="s">
        <v>157</v>
      </c>
    </row>
    <row r="4" spans="1:11">
      <c r="A4" t="s">
        <v>139</v>
      </c>
      <c r="B4" t="s">
        <v>54</v>
      </c>
      <c r="E4" t="s">
        <v>140</v>
      </c>
    </row>
    <row r="5" spans="1:11">
      <c r="B5" t="s">
        <v>141</v>
      </c>
      <c r="C5" t="s">
        <v>142</v>
      </c>
      <c r="D5" t="s">
        <v>143</v>
      </c>
      <c r="E5" t="s">
        <v>141</v>
      </c>
      <c r="F5" t="s">
        <v>142</v>
      </c>
      <c r="G5" t="s">
        <v>143</v>
      </c>
    </row>
    <row r="6" spans="1:11">
      <c r="B6">
        <v>11.666666666666666</v>
      </c>
      <c r="C6">
        <v>3</v>
      </c>
      <c r="D6">
        <v>14.666666666666666</v>
      </c>
      <c r="E6">
        <v>9</v>
      </c>
      <c r="F6">
        <v>15.333333333333334</v>
      </c>
      <c r="G6">
        <v>3.3333333333333335</v>
      </c>
    </row>
    <row r="7" spans="1:11">
      <c r="A7" t="s">
        <v>20</v>
      </c>
      <c r="B7">
        <v>38.888888888888893</v>
      </c>
      <c r="C7">
        <v>10</v>
      </c>
      <c r="D7">
        <v>48.888888888888886</v>
      </c>
      <c r="E7">
        <v>30</v>
      </c>
      <c r="F7">
        <v>51.111111111111121</v>
      </c>
      <c r="G7">
        <v>11.111111111111112</v>
      </c>
    </row>
    <row r="8" spans="1:11">
      <c r="A8" t="s">
        <v>144</v>
      </c>
      <c r="B8" t="s">
        <v>54</v>
      </c>
      <c r="E8" t="s">
        <v>140</v>
      </c>
    </row>
    <row r="9" spans="1:11">
      <c r="B9" t="s">
        <v>141</v>
      </c>
      <c r="C9" t="s">
        <v>142</v>
      </c>
      <c r="D9" t="s">
        <v>143</v>
      </c>
      <c r="E9" t="s">
        <v>141</v>
      </c>
      <c r="F9" t="s">
        <v>142</v>
      </c>
      <c r="G9" t="s">
        <v>143</v>
      </c>
    </row>
    <row r="10" spans="1:11">
      <c r="B10">
        <v>2.8867513459481304</v>
      </c>
      <c r="C10">
        <v>1.7320508075688772</v>
      </c>
      <c r="D10">
        <v>2.5166114784235796</v>
      </c>
      <c r="E10">
        <v>2.6457513110645907</v>
      </c>
      <c r="F10">
        <v>0.57735026918962573</v>
      </c>
      <c r="G10">
        <v>2.8867513459481287</v>
      </c>
    </row>
    <row r="12" spans="1:11" s="1" customFormat="1" ht="19">
      <c r="A12" s="1" t="s">
        <v>67</v>
      </c>
    </row>
    <row r="13" spans="1:11">
      <c r="A13" t="s">
        <v>68</v>
      </c>
    </row>
    <row r="14" spans="1:11">
      <c r="A14" s="2"/>
      <c r="B14">
        <v>1</v>
      </c>
      <c r="D14">
        <v>2</v>
      </c>
      <c r="F14">
        <v>3</v>
      </c>
      <c r="H14">
        <v>4</v>
      </c>
      <c r="J14" s="2" t="s">
        <v>0</v>
      </c>
      <c r="K14" s="2" t="s">
        <v>70</v>
      </c>
    </row>
    <row r="15" spans="1:11">
      <c r="A15" s="2" t="s">
        <v>1</v>
      </c>
      <c r="B15" s="3">
        <v>45053</v>
      </c>
      <c r="C15" s="3">
        <f>100*B15/45053</f>
        <v>100</v>
      </c>
      <c r="D15" s="3">
        <v>33320</v>
      </c>
      <c r="E15" s="3">
        <f>100*D15/33320</f>
        <v>100</v>
      </c>
      <c r="F15" s="3">
        <v>44308</v>
      </c>
      <c r="G15" s="3">
        <f>100*F15/44308</f>
        <v>100</v>
      </c>
      <c r="H15" s="3">
        <v>33312</v>
      </c>
      <c r="I15" s="3">
        <f>100*H15/33312</f>
        <v>100</v>
      </c>
      <c r="J15" s="4">
        <f>AVERAGE(C15,E15,G15,I15)</f>
        <v>100</v>
      </c>
      <c r="K15" s="4">
        <f>STDEV(C15,E15,G15,I15)</f>
        <v>0</v>
      </c>
    </row>
    <row r="16" spans="1:11">
      <c r="A16" s="2" t="s">
        <v>8</v>
      </c>
      <c r="B16" s="3">
        <v>15443</v>
      </c>
      <c r="C16" s="3">
        <f>100*B16/45053</f>
        <v>34.277406609992674</v>
      </c>
      <c r="D16" s="3">
        <v>12776</v>
      </c>
      <c r="E16" s="3">
        <f>100*D16/33320</f>
        <v>38.34333733493397</v>
      </c>
      <c r="F16" s="3">
        <v>21887</v>
      </c>
      <c r="G16" s="3">
        <f>100*F16/44308</f>
        <v>49.397400018055428</v>
      </c>
      <c r="H16" s="3">
        <v>12079</v>
      </c>
      <c r="I16" s="3">
        <f>100*H16/33312</f>
        <v>36.260206532180597</v>
      </c>
      <c r="J16" s="4">
        <f>AVERAGE(C16,E16,G16,I16)</f>
        <v>39.569587623790667</v>
      </c>
      <c r="K16" s="4">
        <f>STDEV(C16,E16,G16,I16)</f>
        <v>6.7589143437906198</v>
      </c>
    </row>
    <row r="17" spans="1:15">
      <c r="A17" s="2" t="s">
        <v>69</v>
      </c>
      <c r="B17" s="3">
        <v>30675</v>
      </c>
      <c r="C17" s="3">
        <f>100*B17/45053</f>
        <v>68.086475928351049</v>
      </c>
      <c r="D17" s="3">
        <v>25554</v>
      </c>
      <c r="E17" s="3">
        <f>100*D17/33320</f>
        <v>76.692677070828324</v>
      </c>
      <c r="F17" s="3">
        <v>41118</v>
      </c>
      <c r="G17" s="3">
        <f>100*F17/44308</f>
        <v>92.800397219463747</v>
      </c>
      <c r="H17" s="3">
        <v>26262</v>
      </c>
      <c r="I17" s="3">
        <f>100*H17/33312</f>
        <v>78.836455331412097</v>
      </c>
      <c r="J17" s="4">
        <f>AVERAGE(C17,E17,G17,I17)</f>
        <v>79.104001387513804</v>
      </c>
      <c r="K17" s="4">
        <f>STDEV(C17,E17,G17,I17)</f>
        <v>10.244725340081594</v>
      </c>
    </row>
    <row r="20" spans="1:15" s="1" customFormat="1" ht="19">
      <c r="A20" s="1" t="s">
        <v>64</v>
      </c>
    </row>
    <row r="21" spans="1:15">
      <c r="A21" t="s">
        <v>65</v>
      </c>
    </row>
    <row r="22" spans="1:15" s="2" customFormat="1">
      <c r="A22" s="2" t="s">
        <v>66</v>
      </c>
      <c r="B22" s="2" t="s">
        <v>0</v>
      </c>
      <c r="C22" s="2" t="s">
        <v>18</v>
      </c>
      <c r="E22" s="5"/>
      <c r="F22" s="6">
        <v>1</v>
      </c>
      <c r="G22" s="6"/>
      <c r="H22" s="6">
        <v>2</v>
      </c>
      <c r="I22" s="6"/>
      <c r="J22" s="6">
        <v>3</v>
      </c>
      <c r="K22" s="6"/>
      <c r="L22" s="6">
        <v>4</v>
      </c>
      <c r="M22" s="6"/>
      <c r="N22" s="5"/>
    </row>
    <row r="23" spans="1:15" s="2" customFormat="1">
      <c r="A23" s="2" t="s">
        <v>34</v>
      </c>
      <c r="B23" s="2">
        <v>100</v>
      </c>
      <c r="C23" s="4">
        <v>0</v>
      </c>
      <c r="E23" s="5"/>
      <c r="F23" s="6">
        <v>4423</v>
      </c>
      <c r="G23" s="6">
        <v>100</v>
      </c>
      <c r="H23" s="6">
        <v>3770</v>
      </c>
      <c r="I23" s="6">
        <v>100</v>
      </c>
      <c r="J23" s="6">
        <v>3321</v>
      </c>
      <c r="K23" s="6">
        <v>100</v>
      </c>
      <c r="L23" s="6">
        <v>3980</v>
      </c>
      <c r="M23" s="6">
        <v>100</v>
      </c>
      <c r="N23" s="5"/>
      <c r="O23" s="4"/>
    </row>
    <row r="24" spans="1:15" s="2" customFormat="1">
      <c r="A24" s="2" t="s">
        <v>1</v>
      </c>
      <c r="B24" s="2">
        <v>260.8</v>
      </c>
      <c r="C24" s="4">
        <v>18.208215416162673</v>
      </c>
      <c r="E24" s="5"/>
      <c r="F24" s="6">
        <v>10886</v>
      </c>
      <c r="G24" s="6">
        <v>246.12254126158714</v>
      </c>
      <c r="H24" s="6">
        <v>9530</v>
      </c>
      <c r="I24" s="6">
        <v>252.78514588859417</v>
      </c>
      <c r="J24" s="6">
        <v>9540</v>
      </c>
      <c r="K24" s="6">
        <v>287.26287262872631</v>
      </c>
      <c r="L24" s="6">
        <v>10227</v>
      </c>
      <c r="M24" s="6">
        <v>256.97000000000003</v>
      </c>
      <c r="N24" s="5"/>
      <c r="O24" s="4"/>
    </row>
    <row r="25" spans="1:15" s="2" customFormat="1">
      <c r="A25" s="2" t="s">
        <v>2</v>
      </c>
      <c r="B25" s="2">
        <v>122.56</v>
      </c>
      <c r="C25" s="4">
        <v>5.4545416856047524</v>
      </c>
      <c r="F25" s="6">
        <v>5306</v>
      </c>
      <c r="G25" s="6">
        <v>119.97</v>
      </c>
      <c r="H25" s="6">
        <v>4485</v>
      </c>
      <c r="I25" s="6">
        <v>118.98</v>
      </c>
      <c r="J25" s="6">
        <v>40041</v>
      </c>
      <c r="K25" s="6">
        <v>120.57</v>
      </c>
      <c r="L25" s="6">
        <v>5201</v>
      </c>
      <c r="M25" s="6">
        <v>130.66999999999999</v>
      </c>
      <c r="N25" s="5"/>
      <c r="O25" s="4"/>
    </row>
    <row r="26" spans="1:15" s="2" customFormat="1">
      <c r="A26" s="2" t="s">
        <v>3</v>
      </c>
      <c r="B26" s="2">
        <v>132.75</v>
      </c>
      <c r="C26" s="4">
        <v>10.63494568571709</v>
      </c>
      <c r="E26" s="5"/>
      <c r="F26" s="6">
        <v>6054</v>
      </c>
      <c r="G26" s="6">
        <v>136.87542392041601</v>
      </c>
      <c r="H26" s="6">
        <v>4886</v>
      </c>
      <c r="I26" s="6">
        <v>129.60212201591511</v>
      </c>
      <c r="J26" s="6">
        <v>3978</v>
      </c>
      <c r="K26" s="6">
        <v>119.78319783197831</v>
      </c>
      <c r="L26" s="6">
        <v>5761</v>
      </c>
      <c r="M26" s="6">
        <v>144.76</v>
      </c>
      <c r="N26" s="5"/>
      <c r="O26" s="4"/>
    </row>
    <row r="27" spans="1:15" s="2" customFormat="1">
      <c r="A27" s="2" t="s">
        <v>4</v>
      </c>
      <c r="B27" s="2">
        <v>196.99</v>
      </c>
      <c r="C27" s="4">
        <v>19.492784497475348</v>
      </c>
      <c r="E27" s="5"/>
      <c r="F27" s="6">
        <v>8670</v>
      </c>
      <c r="G27" s="6">
        <v>196.02080036174542</v>
      </c>
      <c r="H27" s="6">
        <v>6408</v>
      </c>
      <c r="I27" s="6">
        <v>169.973474801061</v>
      </c>
      <c r="J27" s="6">
        <v>6908</v>
      </c>
      <c r="K27" s="6">
        <v>208.00963565191208</v>
      </c>
      <c r="L27" s="6">
        <v>8515</v>
      </c>
      <c r="M27" s="6">
        <v>213.95</v>
      </c>
      <c r="N27" s="5"/>
      <c r="O27" s="4"/>
    </row>
    <row r="28" spans="1:15" s="2" customFormat="1">
      <c r="A28" s="2" t="s">
        <v>5</v>
      </c>
      <c r="B28" s="2">
        <v>208.96</v>
      </c>
      <c r="C28" s="4">
        <v>17.637773034962567</v>
      </c>
      <c r="E28" s="5"/>
      <c r="F28" s="6">
        <v>8509</v>
      </c>
      <c r="G28" s="6">
        <v>192.38073705629662</v>
      </c>
      <c r="H28" s="6">
        <v>7621</v>
      </c>
      <c r="I28" s="6">
        <v>202.14854111405836</v>
      </c>
      <c r="J28" s="6">
        <v>7760</v>
      </c>
      <c r="K28" s="6">
        <v>233.66455886781091</v>
      </c>
      <c r="L28" s="6">
        <v>8265</v>
      </c>
      <c r="M28" s="6">
        <v>207.66</v>
      </c>
      <c r="N28" s="5"/>
      <c r="O28" s="4"/>
    </row>
    <row r="29" spans="1:15" s="2" customFormat="1">
      <c r="A29" s="2" t="s">
        <v>6</v>
      </c>
      <c r="B29" s="2">
        <v>135.78</v>
      </c>
      <c r="C29" s="4">
        <v>13.158784160940854</v>
      </c>
      <c r="E29" s="5"/>
      <c r="F29" s="6">
        <v>5443</v>
      </c>
      <c r="G29" s="6">
        <v>123.06127063079357</v>
      </c>
      <c r="H29" s="6">
        <v>5078</v>
      </c>
      <c r="I29" s="6">
        <v>134.69496021220158</v>
      </c>
      <c r="J29" s="6">
        <v>5118</v>
      </c>
      <c r="K29" s="6">
        <v>154.11020776874435</v>
      </c>
      <c r="L29" s="6">
        <v>5224</v>
      </c>
      <c r="M29" s="6">
        <v>131.25</v>
      </c>
      <c r="N29" s="5"/>
      <c r="O29" s="4"/>
    </row>
    <row r="30" spans="1:15" s="2" customFormat="1">
      <c r="A30" s="2" t="s">
        <v>7</v>
      </c>
      <c r="B30" s="2">
        <v>189.78</v>
      </c>
      <c r="C30" s="4">
        <v>21.542369968568927</v>
      </c>
      <c r="E30" s="5"/>
      <c r="F30" s="6">
        <v>7506</v>
      </c>
      <c r="G30" s="6">
        <v>169.70382093601629</v>
      </c>
      <c r="H30" s="6">
        <v>6511</v>
      </c>
      <c r="I30" s="6">
        <v>172.70557029177718</v>
      </c>
      <c r="J30" s="6">
        <v>6852</v>
      </c>
      <c r="K30" s="6">
        <v>206.323396567299</v>
      </c>
      <c r="L30" s="6">
        <v>8373</v>
      </c>
      <c r="M30" s="6">
        <v>210.37</v>
      </c>
      <c r="N30" s="5"/>
      <c r="O30" s="4"/>
    </row>
    <row r="31" spans="1:15" s="2" customFormat="1">
      <c r="A31" s="2" t="s">
        <v>8</v>
      </c>
      <c r="B31" s="2">
        <v>102.65</v>
      </c>
      <c r="C31" s="4">
        <v>2.8925203237284109</v>
      </c>
      <c r="E31" s="5"/>
      <c r="F31" s="6">
        <v>4498</v>
      </c>
      <c r="G31" s="6">
        <v>101.69568166402894</v>
      </c>
      <c r="H31" s="6">
        <v>3906</v>
      </c>
      <c r="I31" s="6">
        <v>103.60742705570291</v>
      </c>
      <c r="J31" s="6">
        <v>3522</v>
      </c>
      <c r="K31" s="6">
        <v>106.05239385727191</v>
      </c>
      <c r="L31" s="6">
        <v>3949</v>
      </c>
      <c r="M31" s="6">
        <v>99.23</v>
      </c>
      <c r="N31" s="5"/>
      <c r="O31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9"/>
  <sheetViews>
    <sheetView tabSelected="1" topLeftCell="A71" zoomScale="150" zoomScaleNormal="150" zoomScalePageLayoutView="150" workbookViewId="0">
      <selection activeCell="I81" sqref="I81"/>
    </sheetView>
  </sheetViews>
  <sheetFormatPr baseColWidth="10" defaultColWidth="10.6640625" defaultRowHeight="15" x14ac:dyDescent="0"/>
  <cols>
    <col min="1" max="1" width="11.83203125" style="11" bestFit="1" customWidth="1"/>
    <col min="2" max="2" width="13.6640625" style="11" bestFit="1" customWidth="1"/>
    <col min="3" max="4" width="10.6640625" style="11"/>
    <col min="5" max="5" width="17" style="11" bestFit="1" customWidth="1"/>
    <col min="6" max="6" width="11.83203125" style="11" bestFit="1" customWidth="1"/>
    <col min="7" max="7" width="10.6640625" style="11"/>
    <col min="8" max="8" width="14.1640625" style="11" bestFit="1" customWidth="1"/>
    <col min="9" max="12" width="10.6640625" style="11"/>
    <col min="13" max="13" width="16.5" style="11" bestFit="1" customWidth="1"/>
    <col min="14" max="15" width="10.6640625" style="11"/>
    <col min="16" max="16" width="17.1640625" style="11" bestFit="1" customWidth="1"/>
    <col min="17" max="18" width="10.6640625" style="11"/>
    <col min="19" max="19" width="16.1640625" style="11" bestFit="1" customWidth="1"/>
    <col min="20" max="21" width="10.6640625" style="11"/>
    <col min="22" max="22" width="16.1640625" style="11" bestFit="1" customWidth="1"/>
    <col min="23" max="16384" width="10.6640625" style="11"/>
  </cols>
  <sheetData>
    <row r="1" spans="1:9">
      <c r="A1" s="11" t="s">
        <v>237</v>
      </c>
      <c r="B1" s="11" t="s">
        <v>238</v>
      </c>
      <c r="C1" s="11" t="s">
        <v>239</v>
      </c>
    </row>
    <row r="2" spans="1:9" s="84" customFormat="1" ht="14">
      <c r="A2" s="83" t="s">
        <v>240</v>
      </c>
      <c r="B2" s="83"/>
      <c r="C2" s="83"/>
      <c r="D2" s="83"/>
      <c r="E2" s="83"/>
      <c r="F2" s="83"/>
      <c r="G2" s="83"/>
      <c r="H2" s="83"/>
      <c r="I2" s="83"/>
    </row>
    <row r="3" spans="1:9" s="84" customFormat="1" ht="14">
      <c r="A3" s="83"/>
      <c r="B3" s="83" t="s">
        <v>1</v>
      </c>
      <c r="C3" s="83" t="s">
        <v>242</v>
      </c>
      <c r="D3" s="83" t="s">
        <v>241</v>
      </c>
      <c r="E3" s="83" t="s">
        <v>245</v>
      </c>
      <c r="F3" s="83" t="s">
        <v>243</v>
      </c>
      <c r="G3" s="83" t="s">
        <v>244</v>
      </c>
      <c r="H3" s="83"/>
      <c r="I3" s="83"/>
    </row>
    <row r="4" spans="1:9">
      <c r="A4" s="87">
        <v>0</v>
      </c>
      <c r="B4" s="87">
        <v>100</v>
      </c>
      <c r="C4" s="88">
        <v>0</v>
      </c>
      <c r="D4" s="87">
        <v>100</v>
      </c>
      <c r="E4" s="88">
        <v>0</v>
      </c>
      <c r="F4" s="86">
        <v>100</v>
      </c>
      <c r="G4" s="86">
        <v>0</v>
      </c>
    </row>
    <row r="5" spans="1:9">
      <c r="A5" s="87">
        <v>0.5</v>
      </c>
      <c r="B5" s="87">
        <v>99.896238680890377</v>
      </c>
      <c r="C5" s="88">
        <v>0.85985730904339108</v>
      </c>
      <c r="D5" s="87">
        <v>89.078342705626198</v>
      </c>
      <c r="E5" s="88">
        <v>3.3471684678082028</v>
      </c>
      <c r="F5" s="86">
        <v>99.421401340252899</v>
      </c>
      <c r="G5" s="86">
        <v>1.2375641741682279</v>
      </c>
    </row>
    <row r="6" spans="1:9">
      <c r="A6" s="87">
        <v>1</v>
      </c>
      <c r="B6" s="87">
        <v>95.584601999075915</v>
      </c>
      <c r="C6" s="88">
        <v>0.88303381528084757</v>
      </c>
      <c r="D6" s="87">
        <v>75.322101226034832</v>
      </c>
      <c r="E6" s="88">
        <v>3.7773554149364399</v>
      </c>
      <c r="F6" s="86">
        <v>96.251851036889946</v>
      </c>
      <c r="G6" s="86">
        <v>1.772143401579688</v>
      </c>
    </row>
    <row r="7" spans="1:9">
      <c r="A7" s="87">
        <v>2</v>
      </c>
      <c r="B7" s="87">
        <v>84.144376716667182</v>
      </c>
      <c r="C7" s="88">
        <v>0.85308338940118433</v>
      </c>
      <c r="D7" s="87">
        <v>65.150592208021536</v>
      </c>
      <c r="E7" s="88">
        <v>2.8825729413047307</v>
      </c>
      <c r="F7" s="86">
        <v>89.033902829951359</v>
      </c>
      <c r="G7" s="86">
        <v>0.85356854504784263</v>
      </c>
    </row>
    <row r="8" spans="1:9">
      <c r="A8" s="87">
        <v>3</v>
      </c>
      <c r="B8" s="87">
        <v>75.936562299155312</v>
      </c>
      <c r="C8" s="88">
        <v>1.9847773558876705</v>
      </c>
      <c r="D8" s="87">
        <v>50.715238649194646</v>
      </c>
      <c r="E8" s="88">
        <v>3.7004646721947911</v>
      </c>
      <c r="F8" s="86">
        <v>73.406926454558288</v>
      </c>
      <c r="G8" s="86">
        <v>6.1430045480107977E-2</v>
      </c>
    </row>
    <row r="9" spans="1:9">
      <c r="A9" s="87">
        <v>5</v>
      </c>
      <c r="B9" s="87">
        <v>63.11495012879066</v>
      </c>
      <c r="C9" s="88">
        <v>1.9576980453635573</v>
      </c>
      <c r="D9" s="87">
        <v>34.414790580564443</v>
      </c>
      <c r="E9" s="88">
        <v>6.188641327619858</v>
      </c>
      <c r="F9" s="86">
        <v>62.405751605910552</v>
      </c>
      <c r="G9" s="86">
        <v>3.2620480005081136</v>
      </c>
    </row>
    <row r="10" spans="1:9">
      <c r="A10" s="87">
        <v>20</v>
      </c>
      <c r="B10" s="87">
        <v>45.188608479463568</v>
      </c>
      <c r="C10" s="88">
        <v>0.78583963865486861</v>
      </c>
      <c r="D10" s="87">
        <v>17.875433590744105</v>
      </c>
      <c r="E10" s="88">
        <v>4.9449915513816833</v>
      </c>
      <c r="F10" s="86">
        <v>49.910541231881218</v>
      </c>
      <c r="G10" s="86">
        <v>2.3395346524350247</v>
      </c>
    </row>
    <row r="11" spans="1:9">
      <c r="A11" s="87">
        <v>24</v>
      </c>
      <c r="B11" s="87">
        <v>37.853238178977563</v>
      </c>
      <c r="C11" s="88">
        <v>1.7815911317926743</v>
      </c>
      <c r="D11" s="87">
        <v>13.041071006244254</v>
      </c>
      <c r="E11" s="88">
        <v>0.54083380992068486</v>
      </c>
      <c r="F11" s="86">
        <v>45.822369058700929</v>
      </c>
      <c r="G11" s="86">
        <v>0.69792979858502358</v>
      </c>
    </row>
    <row r="12" spans="1:9">
      <c r="A12"/>
      <c r="B12"/>
      <c r="C12" s="3"/>
      <c r="D12" s="85"/>
      <c r="E12" s="85"/>
    </row>
    <row r="14" spans="1:9">
      <c r="A14" s="87" t="s">
        <v>25</v>
      </c>
      <c r="B14" s="87"/>
      <c r="C14" s="87"/>
      <c r="D14" s="87"/>
      <c r="E14" s="87"/>
      <c r="F14" s="87"/>
      <c r="G14" s="87"/>
      <c r="H14" s="87"/>
      <c r="I14" s="87"/>
    </row>
    <row r="15" spans="1:9">
      <c r="A15" s="88" t="s">
        <v>26</v>
      </c>
      <c r="B15" s="88" t="s">
        <v>27</v>
      </c>
      <c r="C15" s="88" t="s">
        <v>246</v>
      </c>
      <c r="D15" s="88" t="s">
        <v>155</v>
      </c>
      <c r="E15" s="88" t="s">
        <v>28</v>
      </c>
      <c r="F15" s="88" t="s">
        <v>247</v>
      </c>
      <c r="G15" s="88" t="s">
        <v>28</v>
      </c>
      <c r="H15" s="88" t="s">
        <v>53</v>
      </c>
      <c r="I15" s="88" t="s">
        <v>31</v>
      </c>
    </row>
    <row r="16" spans="1:9">
      <c r="A16" s="88">
        <v>0</v>
      </c>
      <c r="B16" s="88">
        <v>100</v>
      </c>
      <c r="C16" s="88">
        <v>0</v>
      </c>
      <c r="D16" s="88">
        <v>100</v>
      </c>
      <c r="E16" s="88">
        <v>0</v>
      </c>
      <c r="F16" s="88">
        <v>100</v>
      </c>
      <c r="G16" s="88">
        <v>0</v>
      </c>
      <c r="H16" s="88">
        <v>100</v>
      </c>
      <c r="I16" s="88">
        <v>0</v>
      </c>
    </row>
    <row r="17" spans="1:24">
      <c r="A17" s="88">
        <v>0.5</v>
      </c>
      <c r="B17" s="88">
        <v>64.807409608624098</v>
      </c>
      <c r="C17" s="88">
        <v>5.2208714573702801</v>
      </c>
      <c r="D17" s="88">
        <v>67.180564523371572</v>
      </c>
      <c r="E17" s="88">
        <v>7.3702792693786945</v>
      </c>
      <c r="F17" s="88">
        <v>96.632779384173077</v>
      </c>
      <c r="G17" s="88">
        <v>2.7823288701060376</v>
      </c>
      <c r="H17" s="88">
        <v>97.656464458446692</v>
      </c>
      <c r="I17" s="88">
        <v>2.3498506365799967</v>
      </c>
    </row>
    <row r="18" spans="1:24">
      <c r="A18" s="88">
        <v>1</v>
      </c>
      <c r="B18" s="88">
        <v>34.401330999780257</v>
      </c>
      <c r="C18" s="88">
        <v>4.3164234992945927</v>
      </c>
      <c r="D18" s="88">
        <v>39.895778748791805</v>
      </c>
      <c r="E18" s="88">
        <v>2.1220862928578454</v>
      </c>
      <c r="F18" s="88">
        <v>88.559178681640219</v>
      </c>
      <c r="G18" s="88">
        <v>4.6011066010223551</v>
      </c>
      <c r="H18" s="88">
        <v>87.953735105379067</v>
      </c>
      <c r="I18" s="88">
        <v>1.2024177778390064</v>
      </c>
    </row>
    <row r="19" spans="1:24">
      <c r="A19" s="88">
        <v>2</v>
      </c>
      <c r="B19" s="88">
        <v>25.576951334407561</v>
      </c>
      <c r="C19" s="88">
        <v>3.0074664242120108</v>
      </c>
      <c r="D19" s="88">
        <v>27.312533640993646</v>
      </c>
      <c r="E19" s="88">
        <v>5.4147601208970579</v>
      </c>
      <c r="F19" s="88">
        <v>78.545128446875665</v>
      </c>
      <c r="G19" s="88">
        <v>4.2768759162995931</v>
      </c>
      <c r="H19" s="88">
        <v>76.491536659960616</v>
      </c>
      <c r="I19" s="88">
        <v>1.4424883208258177</v>
      </c>
    </row>
    <row r="20" spans="1:24">
      <c r="A20" s="88">
        <v>4</v>
      </c>
      <c r="B20" s="88">
        <v>11.774819676243979</v>
      </c>
      <c r="C20" s="88">
        <v>1.0832939902447771</v>
      </c>
      <c r="D20" s="88">
        <v>16.400943436890163</v>
      </c>
      <c r="E20" s="88">
        <v>2.5656971233592172</v>
      </c>
      <c r="F20" s="88">
        <v>67.141939512393023</v>
      </c>
      <c r="G20" s="88">
        <v>2.4947535002325529</v>
      </c>
      <c r="H20" s="88">
        <v>54.281330581155395</v>
      </c>
      <c r="I20" s="88">
        <v>1.9797247206096922</v>
      </c>
    </row>
    <row r="21" spans="1:24">
      <c r="A21" s="88">
        <v>6</v>
      </c>
      <c r="B21" s="88">
        <v>9.1292176145067803</v>
      </c>
      <c r="C21" s="88">
        <v>0.33615480354474031</v>
      </c>
      <c r="D21" s="88">
        <v>9.3326843419359875</v>
      </c>
      <c r="E21" s="88">
        <v>1.9849070273888447</v>
      </c>
      <c r="F21" s="88">
        <v>51.730453132940916</v>
      </c>
      <c r="G21" s="88">
        <v>2.7049321033980473</v>
      </c>
      <c r="H21" s="88">
        <v>38.655641140919364</v>
      </c>
      <c r="I21" s="88">
        <v>0.45487647589689045</v>
      </c>
    </row>
    <row r="22" spans="1:24">
      <c r="A22" s="88">
        <v>8</v>
      </c>
      <c r="B22" s="88">
        <v>7.7357892547593199</v>
      </c>
      <c r="C22" s="88">
        <v>1.3493754104546356</v>
      </c>
      <c r="D22" s="88">
        <v>8.0186239005455153</v>
      </c>
      <c r="E22" s="88">
        <v>1.0781410960767299</v>
      </c>
      <c r="F22" s="88">
        <v>40.789397047288823</v>
      </c>
      <c r="G22" s="88">
        <v>2.4535486094688483</v>
      </c>
      <c r="H22" s="88">
        <v>35.86216874546502</v>
      </c>
      <c r="I22" s="88">
        <v>2.1073544372846351</v>
      </c>
    </row>
    <row r="25" spans="1:24">
      <c r="A25" s="97" t="s">
        <v>169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9"/>
    </row>
    <row r="26" spans="1:24">
      <c r="A26" s="94" t="s">
        <v>172</v>
      </c>
      <c r="B26" s="95"/>
      <c r="C26" s="95"/>
      <c r="D26" s="95"/>
      <c r="E26" s="95"/>
      <c r="F26" s="95"/>
      <c r="G26" s="95"/>
      <c r="H26" s="95"/>
      <c r="I26" s="95"/>
      <c r="J26" s="96"/>
      <c r="K26" s="12"/>
      <c r="L26" s="94" t="s">
        <v>173</v>
      </c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6"/>
    </row>
    <row r="27" spans="1:24">
      <c r="A27" s="20" t="s">
        <v>170</v>
      </c>
      <c r="B27" s="21" t="s">
        <v>174</v>
      </c>
      <c r="C27" s="22" t="s">
        <v>168</v>
      </c>
      <c r="D27" s="23" t="s">
        <v>167</v>
      </c>
      <c r="E27" s="21" t="s">
        <v>175</v>
      </c>
      <c r="F27" s="22" t="s">
        <v>168</v>
      </c>
      <c r="G27" s="23" t="s">
        <v>167</v>
      </c>
      <c r="H27" s="21" t="s">
        <v>176</v>
      </c>
      <c r="I27" s="22" t="s">
        <v>168</v>
      </c>
      <c r="J27" s="23" t="s">
        <v>167</v>
      </c>
      <c r="L27" s="20" t="s">
        <v>170</v>
      </c>
      <c r="M27" s="21" t="s">
        <v>177</v>
      </c>
      <c r="N27" s="22" t="s">
        <v>168</v>
      </c>
      <c r="O27" s="23" t="s">
        <v>167</v>
      </c>
      <c r="P27" s="21" t="s">
        <v>178</v>
      </c>
      <c r="Q27" s="22" t="s">
        <v>168</v>
      </c>
      <c r="R27" s="23" t="s">
        <v>167</v>
      </c>
      <c r="S27" s="21" t="s">
        <v>179</v>
      </c>
      <c r="T27" s="22" t="s">
        <v>168</v>
      </c>
      <c r="U27" s="23" t="s">
        <v>167</v>
      </c>
      <c r="V27" s="21" t="s">
        <v>180</v>
      </c>
      <c r="W27" s="22" t="s">
        <v>167</v>
      </c>
      <c r="X27" s="23" t="s">
        <v>168</v>
      </c>
    </row>
    <row r="28" spans="1:24">
      <c r="A28" s="25">
        <v>0</v>
      </c>
      <c r="B28" s="26">
        <v>100</v>
      </c>
      <c r="C28" s="27">
        <v>0</v>
      </c>
      <c r="D28" s="28">
        <v>0</v>
      </c>
      <c r="E28" s="26">
        <v>100</v>
      </c>
      <c r="F28" s="27">
        <v>0</v>
      </c>
      <c r="G28" s="28">
        <v>0</v>
      </c>
      <c r="H28" s="26">
        <v>100</v>
      </c>
      <c r="I28" s="27">
        <v>0</v>
      </c>
      <c r="J28" s="28">
        <v>0</v>
      </c>
      <c r="L28" s="25">
        <v>0</v>
      </c>
      <c r="M28" s="26">
        <v>100</v>
      </c>
      <c r="N28" s="27">
        <v>0</v>
      </c>
      <c r="O28" s="28">
        <v>0</v>
      </c>
      <c r="P28" s="26">
        <v>100</v>
      </c>
      <c r="Q28" s="27">
        <v>0</v>
      </c>
      <c r="R28" s="28">
        <v>0</v>
      </c>
      <c r="S28" s="26">
        <v>100</v>
      </c>
      <c r="T28" s="27">
        <v>0</v>
      </c>
      <c r="U28" s="28">
        <v>0</v>
      </c>
      <c r="V28" s="26">
        <v>100</v>
      </c>
      <c r="W28" s="27">
        <v>0</v>
      </c>
      <c r="X28" s="28">
        <v>0</v>
      </c>
    </row>
    <row r="29" spans="1:24">
      <c r="A29" s="25">
        <v>1E-3</v>
      </c>
      <c r="B29" s="26">
        <v>100.28801533130701</v>
      </c>
      <c r="C29" s="27">
        <v>1.9964723978471701E-3</v>
      </c>
      <c r="D29" s="28">
        <v>9.9211906752216805E-4</v>
      </c>
      <c r="E29" s="26">
        <v>99.981483235743298</v>
      </c>
      <c r="F29" s="27">
        <v>4.6067751936718099E-3</v>
      </c>
      <c r="G29" s="28">
        <v>2.32668576479744E-3</v>
      </c>
      <c r="H29" s="26">
        <v>100.28501351683501</v>
      </c>
      <c r="I29" s="27">
        <v>2.0207709176434099E-3</v>
      </c>
      <c r="J29" s="28">
        <v>9.9985331825092104E-4</v>
      </c>
      <c r="L29" s="25">
        <v>0.01</v>
      </c>
      <c r="M29" s="26">
        <v>99.415023655918404</v>
      </c>
      <c r="N29" s="27">
        <v>8.17031119503486E-2</v>
      </c>
      <c r="O29" s="28">
        <v>5.3450242861785603E-2</v>
      </c>
      <c r="P29" s="26">
        <v>99.865880174191005</v>
      </c>
      <c r="Q29" s="27">
        <v>2.1673943111588701E-2</v>
      </c>
      <c r="R29" s="28">
        <v>1.8042029046017E-2</v>
      </c>
      <c r="S29" s="26">
        <v>99.991178428313603</v>
      </c>
      <c r="T29" s="27">
        <v>4.1551622426139198E-3</v>
      </c>
      <c r="U29" s="28">
        <v>2.6323923668636301E-3</v>
      </c>
      <c r="V29" s="26">
        <v>99.939609809313694</v>
      </c>
      <c r="W29" s="27">
        <v>8.2290034436716102E-3</v>
      </c>
      <c r="X29" s="28">
        <v>5.8894636168815902E-3</v>
      </c>
    </row>
    <row r="30" spans="1:24">
      <c r="A30" s="25">
        <v>0.501</v>
      </c>
      <c r="B30" s="26">
        <v>99.236396623835205</v>
      </c>
      <c r="C30" s="27">
        <v>1.4964321970888601</v>
      </c>
      <c r="D30" s="28">
        <v>0.759454982888497</v>
      </c>
      <c r="E30" s="26">
        <v>90.948062968350698</v>
      </c>
      <c r="F30" s="27">
        <v>1.8435061435765601</v>
      </c>
      <c r="G30" s="28">
        <v>1.1437231011789299</v>
      </c>
      <c r="H30" s="26">
        <v>96.850678856975009</v>
      </c>
      <c r="I30" s="27">
        <v>1.42486069651133</v>
      </c>
      <c r="J30" s="28">
        <v>0.74940143550030802</v>
      </c>
      <c r="L30" s="25">
        <v>0.02</v>
      </c>
      <c r="M30" s="26">
        <v>98.8333653842882</v>
      </c>
      <c r="N30" s="27">
        <v>0.161784905813911</v>
      </c>
      <c r="O30" s="28">
        <v>0.106008069223384</v>
      </c>
      <c r="P30" s="26">
        <v>99.731065602447401</v>
      </c>
      <c r="Q30" s="27">
        <v>4.3703821141238802E-2</v>
      </c>
      <c r="R30" s="28">
        <v>3.5219683340526102E-2</v>
      </c>
      <c r="S30" s="26">
        <v>99.902706876139504</v>
      </c>
      <c r="T30" s="27">
        <v>4.5632895177105698E-2</v>
      </c>
      <c r="U30" s="28">
        <v>2.8613707406755E-2</v>
      </c>
      <c r="V30" s="26">
        <v>99.336152642552506</v>
      </c>
      <c r="W30" s="27">
        <v>8.9461432024950896E-2</v>
      </c>
      <c r="X30" s="28">
        <v>6.5396699464792499E-2</v>
      </c>
    </row>
    <row r="31" spans="1:24">
      <c r="A31" s="25">
        <v>1.0009999999999999</v>
      </c>
      <c r="B31" s="26">
        <v>92.617708166147096</v>
      </c>
      <c r="C31" s="27">
        <v>1.8431673465071901</v>
      </c>
      <c r="D31" s="28">
        <v>1.0670824867859801</v>
      </c>
      <c r="E31" s="26">
        <v>83.3222607696122</v>
      </c>
      <c r="F31" s="27">
        <v>2.3313900766060498</v>
      </c>
      <c r="G31" s="28">
        <v>1.68601960300266</v>
      </c>
      <c r="H31" s="26">
        <v>90.473966522591198</v>
      </c>
      <c r="I31" s="27">
        <v>1.8193088664803201</v>
      </c>
      <c r="J31" s="28">
        <v>1.00866825171699</v>
      </c>
      <c r="L31" s="25">
        <v>0.03</v>
      </c>
      <c r="M31" s="26">
        <v>98.255163115579109</v>
      </c>
      <c r="N31" s="27">
        <v>0.24036933394054899</v>
      </c>
      <c r="O31" s="28">
        <v>0.15794789069109</v>
      </c>
      <c r="P31" s="26">
        <v>99.5960279443931</v>
      </c>
      <c r="Q31" s="27">
        <v>6.5671659897959006E-2</v>
      </c>
      <c r="R31" s="28">
        <v>5.19767476240496E-2</v>
      </c>
      <c r="S31" s="26">
        <v>99.814348831868003</v>
      </c>
      <c r="T31" s="27">
        <v>8.6993132609958196E-2</v>
      </c>
      <c r="U31" s="28">
        <v>5.4523617824742097E-2</v>
      </c>
      <c r="V31" s="26">
        <v>98.735275203698208</v>
      </c>
      <c r="W31" s="27">
        <v>0.168751376931597</v>
      </c>
      <c r="X31" s="28">
        <v>0.12539745645668801</v>
      </c>
    </row>
    <row r="32" spans="1:24">
      <c r="A32" s="25">
        <v>1.5009999999999999</v>
      </c>
      <c r="B32" s="26">
        <v>87.406204778611993</v>
      </c>
      <c r="C32" s="27">
        <v>1.3495292396537899</v>
      </c>
      <c r="D32" s="28">
        <v>1.10742217838808</v>
      </c>
      <c r="E32" s="26">
        <v>76.811828970350803</v>
      </c>
      <c r="F32" s="27">
        <v>2.9941621212220699</v>
      </c>
      <c r="G32" s="28">
        <v>2.2031992968008498</v>
      </c>
      <c r="H32" s="26">
        <v>85.567579740674802</v>
      </c>
      <c r="I32" s="27">
        <v>1.56733367812036</v>
      </c>
      <c r="J32" s="28">
        <v>0.96167099502688702</v>
      </c>
      <c r="L32" s="25">
        <v>0.04</v>
      </c>
      <c r="M32" s="26">
        <v>97.680447120195595</v>
      </c>
      <c r="N32" s="27">
        <v>0.31755864767557501</v>
      </c>
      <c r="O32" s="28">
        <v>0.209400796680381</v>
      </c>
      <c r="P32" s="26">
        <v>99.460732677502492</v>
      </c>
      <c r="Q32" s="27">
        <v>8.7612722833696505E-2</v>
      </c>
      <c r="R32" s="28">
        <v>6.82829364141435E-2</v>
      </c>
      <c r="S32" s="26">
        <v>99.726102556581495</v>
      </c>
      <c r="T32" s="27">
        <v>0.128249973213546</v>
      </c>
      <c r="U32" s="28">
        <v>8.0368768147765002E-2</v>
      </c>
      <c r="V32" s="26">
        <v>98.137564806443905</v>
      </c>
      <c r="W32" s="27">
        <v>0.246598618384752</v>
      </c>
      <c r="X32" s="28">
        <v>0.185262831604982</v>
      </c>
    </row>
    <row r="33" spans="1:24">
      <c r="A33" s="25">
        <v>2.0009999999999999</v>
      </c>
      <c r="B33" s="26">
        <v>83.271846193904793</v>
      </c>
      <c r="C33" s="27">
        <v>0.884531724362425</v>
      </c>
      <c r="D33" s="28">
        <v>0.98900682413940499</v>
      </c>
      <c r="E33" s="26">
        <v>71.403297757255999</v>
      </c>
      <c r="F33" s="27">
        <v>4.3867559383500101</v>
      </c>
      <c r="G33" s="28">
        <v>2.6422247770171201</v>
      </c>
      <c r="H33" s="26">
        <v>81.761667072827208</v>
      </c>
      <c r="I33" s="27">
        <v>1.33651206932123</v>
      </c>
      <c r="J33" s="28">
        <v>0.74422985936464203</v>
      </c>
      <c r="L33" s="25">
        <v>0.05</v>
      </c>
      <c r="M33" s="26">
        <v>97.109240084205695</v>
      </c>
      <c r="N33" s="27">
        <v>0.39776822274474299</v>
      </c>
      <c r="O33" s="28">
        <v>0.260424970963546</v>
      </c>
      <c r="P33" s="26">
        <v>99.325128271522104</v>
      </c>
      <c r="Q33" s="27">
        <v>0.109579703913243</v>
      </c>
      <c r="R33" s="28">
        <v>8.4090119222279797E-2</v>
      </c>
      <c r="S33" s="26">
        <v>99.637966458267698</v>
      </c>
      <c r="T33" s="27">
        <v>0.169411407761211</v>
      </c>
      <c r="U33" s="28">
        <v>0.10615025773437201</v>
      </c>
      <c r="V33" s="26">
        <v>97.543265768271709</v>
      </c>
      <c r="W33" s="27">
        <v>0.32317536609438602</v>
      </c>
      <c r="X33" s="28">
        <v>0.24471984987470799</v>
      </c>
    </row>
    <row r="34" spans="1:24">
      <c r="A34" s="25">
        <v>2.5009999999999999</v>
      </c>
      <c r="B34" s="26">
        <v>80.039480483040606</v>
      </c>
      <c r="C34" s="27">
        <v>0.72299380949613101</v>
      </c>
      <c r="D34" s="28">
        <v>0.75072203698184403</v>
      </c>
      <c r="E34" s="26">
        <v>66.493242198064195</v>
      </c>
      <c r="F34" s="27">
        <v>5.8117796524530503</v>
      </c>
      <c r="G34" s="28">
        <v>2.8281400356833499</v>
      </c>
      <c r="H34" s="26">
        <v>78.757487975340396</v>
      </c>
      <c r="I34" s="27">
        <v>0.879955774687324</v>
      </c>
      <c r="J34" s="28">
        <v>0.46532274427609799</v>
      </c>
      <c r="L34" s="25">
        <v>0.06</v>
      </c>
      <c r="M34" s="26">
        <v>96.5415585663077</v>
      </c>
      <c r="N34" s="27">
        <v>0.474394413027934</v>
      </c>
      <c r="O34" s="28">
        <v>0.311039677402769</v>
      </c>
      <c r="P34" s="26">
        <v>99.189219735668601</v>
      </c>
      <c r="Q34" s="27">
        <v>0.13156912187557401</v>
      </c>
      <c r="R34" s="28">
        <v>9.9406071541518995E-2</v>
      </c>
      <c r="S34" s="26">
        <v>99.549939072948007</v>
      </c>
      <c r="T34" s="27">
        <v>0.21048202293561</v>
      </c>
      <c r="U34" s="28">
        <v>0.13186911673642701</v>
      </c>
      <c r="V34" s="26">
        <v>96.952504198670994</v>
      </c>
      <c r="W34" s="27">
        <v>0.39855701102583502</v>
      </c>
      <c r="X34" s="28">
        <v>0.30362041036492399</v>
      </c>
    </row>
    <row r="35" spans="1:24">
      <c r="A35" s="25">
        <v>3.0009999999999999</v>
      </c>
      <c r="B35" s="26">
        <v>77.269350988401399</v>
      </c>
      <c r="C35" s="27">
        <v>0.76027746692419695</v>
      </c>
      <c r="D35" s="28">
        <v>0.56647698228489096</v>
      </c>
      <c r="E35" s="26">
        <v>62.419284854595105</v>
      </c>
      <c r="F35" s="27">
        <v>7.4522739307244299</v>
      </c>
      <c r="G35" s="28">
        <v>3.1647269941713501</v>
      </c>
      <c r="H35" s="26">
        <v>76.337257866635298</v>
      </c>
      <c r="I35" s="27">
        <v>0.42019609621528597</v>
      </c>
      <c r="J35" s="28">
        <v>0.193279012280867</v>
      </c>
      <c r="L35" s="25">
        <v>7.0000000000000007E-2</v>
      </c>
      <c r="M35" s="26">
        <v>95.977548043621994</v>
      </c>
      <c r="N35" s="27">
        <v>0.54957032789620897</v>
      </c>
      <c r="O35" s="28">
        <v>0.36111028981699</v>
      </c>
      <c r="P35" s="26">
        <v>99.053012847843604</v>
      </c>
      <c r="Q35" s="27">
        <v>0.153577043277486</v>
      </c>
      <c r="R35" s="28">
        <v>0.114238826027535</v>
      </c>
      <c r="S35" s="26">
        <v>99.462019050163491</v>
      </c>
      <c r="T35" s="27">
        <v>0.25146449185780001</v>
      </c>
      <c r="U35" s="28">
        <v>0.157526307921207</v>
      </c>
      <c r="V35" s="26">
        <v>96.365339916352298</v>
      </c>
      <c r="W35" s="27">
        <v>0.472769843619747</v>
      </c>
      <c r="X35" s="28">
        <v>0.36188618106961501</v>
      </c>
    </row>
    <row r="36" spans="1:24">
      <c r="A36" s="25">
        <v>3.5009999999999999</v>
      </c>
      <c r="B36" s="26">
        <v>74.945255328105702</v>
      </c>
      <c r="C36" s="27">
        <v>0.71221910945245004</v>
      </c>
      <c r="D36" s="28">
        <v>0.38026891653352202</v>
      </c>
      <c r="E36" s="26">
        <v>58.830387494918298</v>
      </c>
      <c r="F36" s="27">
        <v>9.6105891656210698</v>
      </c>
      <c r="G36" s="28">
        <v>3.7657841660223998</v>
      </c>
      <c r="H36" s="26">
        <v>74.242072989543999</v>
      </c>
      <c r="I36" s="27">
        <v>0.19271050356590699</v>
      </c>
      <c r="J36" s="28">
        <v>0.12659252480538</v>
      </c>
      <c r="L36" s="25">
        <v>0.08</v>
      </c>
      <c r="M36" s="26">
        <v>95.417932128502997</v>
      </c>
      <c r="N36" s="27">
        <v>0.62457117185863398</v>
      </c>
      <c r="O36" s="28">
        <v>0.409910035052796</v>
      </c>
      <c r="P36" s="26">
        <v>98.916513956551697</v>
      </c>
      <c r="Q36" s="27">
        <v>0.175599237565915</v>
      </c>
      <c r="R36" s="28">
        <v>0.12592821070422899</v>
      </c>
      <c r="S36" s="26">
        <v>99.374205140602498</v>
      </c>
      <c r="T36" s="27">
        <v>0.29236040285460801</v>
      </c>
      <c r="U36" s="28">
        <v>0.18312273227170101</v>
      </c>
      <c r="V36" s="26">
        <v>95.781795789898112</v>
      </c>
      <c r="W36" s="27">
        <v>0.54581708597061196</v>
      </c>
      <c r="X36" s="28">
        <v>0.419477624155218</v>
      </c>
    </row>
    <row r="37" spans="1:24">
      <c r="A37" s="25">
        <v>4.0010000000000003</v>
      </c>
      <c r="B37" s="26">
        <v>72.863622426415404</v>
      </c>
      <c r="C37" s="27">
        <v>0.62804302001888701</v>
      </c>
      <c r="D37" s="28">
        <v>0.42453484012123799</v>
      </c>
      <c r="E37" s="26">
        <v>55.186118396440996</v>
      </c>
      <c r="F37" s="27">
        <v>9.1136648636801603</v>
      </c>
      <c r="G37" s="28">
        <v>4.9018099463588598</v>
      </c>
      <c r="H37" s="26">
        <v>72.3703678681686</v>
      </c>
      <c r="I37" s="27">
        <v>0.31224242401688401</v>
      </c>
      <c r="J37" s="28">
        <v>0.40827043580995398</v>
      </c>
      <c r="L37" s="25">
        <v>0.09</v>
      </c>
      <c r="M37" s="26">
        <v>94.862030262309304</v>
      </c>
      <c r="N37" s="27">
        <v>0.69874143204725603</v>
      </c>
      <c r="O37" s="28">
        <v>0.45810864612060298</v>
      </c>
      <c r="P37" s="26">
        <v>98.780626540042107</v>
      </c>
      <c r="Q37" s="27">
        <v>0.19673458655801199</v>
      </c>
      <c r="R37" s="28">
        <v>0.13793351662196901</v>
      </c>
      <c r="S37" s="26">
        <v>99.286496185989108</v>
      </c>
      <c r="T37" s="27">
        <v>0.33317072284210197</v>
      </c>
      <c r="U37" s="28">
        <v>0.20865923417892099</v>
      </c>
      <c r="V37" s="26">
        <v>95.201873843170205</v>
      </c>
      <c r="W37" s="27">
        <v>0.617692275411308</v>
      </c>
      <c r="X37" s="28">
        <v>0.47637704987857399</v>
      </c>
    </row>
    <row r="38" spans="1:24">
      <c r="A38" s="25">
        <v>4.5010000000000003</v>
      </c>
      <c r="B38" s="26">
        <v>70.990719742489503</v>
      </c>
      <c r="C38" s="27">
        <v>0.56060768095638203</v>
      </c>
      <c r="D38" s="28">
        <v>0.51519627106411103</v>
      </c>
      <c r="E38" s="26">
        <v>52.130780531595398</v>
      </c>
      <c r="F38" s="27">
        <v>9.7008371422886004</v>
      </c>
      <c r="G38" s="28">
        <v>5.6302134695308501</v>
      </c>
      <c r="H38" s="26">
        <v>70.839605263715598</v>
      </c>
      <c r="I38" s="27">
        <v>0.55858996777455905</v>
      </c>
      <c r="J38" s="28">
        <v>0.59739904882953898</v>
      </c>
      <c r="L38" s="25">
        <v>0.1</v>
      </c>
      <c r="M38" s="26">
        <v>94.309817627997802</v>
      </c>
      <c r="N38" s="27">
        <v>0.77208028759515601</v>
      </c>
      <c r="O38" s="28">
        <v>0.50571586854911699</v>
      </c>
      <c r="P38" s="26">
        <v>98.644865093231104</v>
      </c>
      <c r="Q38" s="27">
        <v>0.21747116819843501</v>
      </c>
      <c r="R38" s="28">
        <v>0.15191087046914101</v>
      </c>
      <c r="S38" s="26">
        <v>99.198891109961195</v>
      </c>
      <c r="T38" s="27">
        <v>0.37389605686503102</v>
      </c>
      <c r="U38" s="28">
        <v>0.23413660646430801</v>
      </c>
      <c r="V38" s="26">
        <v>94.623420866564203</v>
      </c>
      <c r="W38" s="27">
        <v>0.68624275589352901</v>
      </c>
      <c r="X38" s="28">
        <v>0.53426641938669805</v>
      </c>
    </row>
    <row r="39" spans="1:24">
      <c r="A39" s="25">
        <v>5.0010000000000003</v>
      </c>
      <c r="B39" s="26">
        <v>69.294383214428805</v>
      </c>
      <c r="C39" s="27">
        <v>0.59082776877218401</v>
      </c>
      <c r="D39" s="28">
        <v>0.68624641615399096</v>
      </c>
      <c r="E39" s="26">
        <v>49.234906727869699</v>
      </c>
      <c r="F39" s="27">
        <v>10.131126288169799</v>
      </c>
      <c r="G39" s="28">
        <v>6.6556080799091699</v>
      </c>
      <c r="H39" s="26">
        <v>69.506912287821493</v>
      </c>
      <c r="I39" s="27">
        <v>0.74605559212832495</v>
      </c>
      <c r="J39" s="28">
        <v>0.77149896253543304</v>
      </c>
      <c r="L39" s="25">
        <v>0.11</v>
      </c>
      <c r="M39" s="26">
        <v>93.761268530565005</v>
      </c>
      <c r="N39" s="27">
        <v>0.84458556016203701</v>
      </c>
      <c r="O39" s="28">
        <v>0.55274002575579395</v>
      </c>
      <c r="P39" s="26">
        <v>98.508750592843796</v>
      </c>
      <c r="Q39" s="27">
        <v>0.23829076814349001</v>
      </c>
      <c r="R39" s="28">
        <v>0.165323892565195</v>
      </c>
      <c r="S39" s="26">
        <v>99.111388907733101</v>
      </c>
      <c r="T39" s="27">
        <v>0.41453679424523499</v>
      </c>
      <c r="U39" s="28">
        <v>0.259555596837446</v>
      </c>
      <c r="V39" s="26">
        <v>94.045982901020295</v>
      </c>
      <c r="W39" s="27">
        <v>0.75102234191427597</v>
      </c>
      <c r="X39" s="28">
        <v>0.591025856115168</v>
      </c>
    </row>
    <row r="40" spans="1:24">
      <c r="A40" s="25">
        <v>5.5010000000000003</v>
      </c>
      <c r="B40" s="26">
        <v>67.811659701432404</v>
      </c>
      <c r="C40" s="27">
        <v>0.70888369585628797</v>
      </c>
      <c r="D40" s="28">
        <v>0.76903635431917505</v>
      </c>
      <c r="E40" s="26">
        <v>46.920311970121098</v>
      </c>
      <c r="F40" s="27">
        <v>10.991726974067101</v>
      </c>
      <c r="G40" s="28">
        <v>7.3838642051385897</v>
      </c>
      <c r="H40" s="26">
        <v>68.3127327359405</v>
      </c>
      <c r="I40" s="27">
        <v>0.92264344861689995</v>
      </c>
      <c r="J40" s="28">
        <v>0.88116677101481899</v>
      </c>
      <c r="L40" s="25">
        <v>0.12</v>
      </c>
      <c r="M40" s="26">
        <v>93.216525844718802</v>
      </c>
      <c r="N40" s="27">
        <v>0.91642351219364304</v>
      </c>
      <c r="O40" s="28">
        <v>0.59901964310580302</v>
      </c>
      <c r="P40" s="26">
        <v>98.3722242461875</v>
      </c>
      <c r="Q40" s="27">
        <v>0.25925510817797998</v>
      </c>
      <c r="R40" s="28">
        <v>0.17817022347438299</v>
      </c>
      <c r="S40" s="26">
        <v>99.023988640977308</v>
      </c>
      <c r="T40" s="27">
        <v>0.45509319543128901</v>
      </c>
      <c r="U40" s="28">
        <v>0.28491690975462902</v>
      </c>
      <c r="V40" s="26">
        <v>93.473376485644906</v>
      </c>
      <c r="W40" s="27">
        <v>0.81586116784822005</v>
      </c>
      <c r="X40" s="28">
        <v>0.64529344530800403</v>
      </c>
    </row>
    <row r="41" spans="1:24">
      <c r="A41" s="25">
        <v>6.0010000000000003</v>
      </c>
      <c r="B41" s="26">
        <v>66.460462443089</v>
      </c>
      <c r="C41" s="27">
        <v>0.75380429042811703</v>
      </c>
      <c r="D41" s="28">
        <v>0.849202742167943</v>
      </c>
      <c r="E41" s="26">
        <v>44.686237369472295</v>
      </c>
      <c r="F41" s="27">
        <v>11.2652527394835</v>
      </c>
      <c r="G41" s="28">
        <v>8.1976727227750601</v>
      </c>
      <c r="H41" s="26">
        <v>67.195658622999701</v>
      </c>
      <c r="I41" s="27">
        <v>1.04665167060296</v>
      </c>
      <c r="J41" s="28">
        <v>1.0397363604896801</v>
      </c>
      <c r="L41" s="25">
        <v>0.13</v>
      </c>
      <c r="M41" s="26">
        <v>92.675632654729498</v>
      </c>
      <c r="N41" s="27">
        <v>0.98766077739040903</v>
      </c>
      <c r="O41" s="28">
        <v>0.64612433820209203</v>
      </c>
      <c r="P41" s="26">
        <v>98.235754243696007</v>
      </c>
      <c r="Q41" s="27">
        <v>0.27989907293607402</v>
      </c>
      <c r="R41" s="28">
        <v>0.19105048702587901</v>
      </c>
      <c r="S41" s="26">
        <v>98.936689431718804</v>
      </c>
      <c r="T41" s="27">
        <v>0.49556544150737297</v>
      </c>
      <c r="U41" s="28">
        <v>0.31022120975447998</v>
      </c>
      <c r="V41" s="26">
        <v>92.906756959356898</v>
      </c>
      <c r="W41" s="27">
        <v>0.88193277112746904</v>
      </c>
      <c r="X41" s="28">
        <v>0.695929525671801</v>
      </c>
    </row>
    <row r="42" spans="1:24">
      <c r="A42" s="25">
        <v>6.5010000000000003</v>
      </c>
      <c r="B42" s="26">
        <v>65.201489670275109</v>
      </c>
      <c r="C42" s="27">
        <v>0.81028637856062102</v>
      </c>
      <c r="D42" s="28">
        <v>0.88733964151952505</v>
      </c>
      <c r="E42" s="26">
        <v>42.326869994314698</v>
      </c>
      <c r="F42" s="27">
        <v>12.0383356333703</v>
      </c>
      <c r="G42" s="28">
        <v>8.9967732903007498</v>
      </c>
      <c r="H42" s="26">
        <v>66.164463306825908</v>
      </c>
      <c r="I42" s="27">
        <v>1.11734740759291</v>
      </c>
      <c r="J42" s="28">
        <v>1.12312269884176</v>
      </c>
      <c r="L42" s="25">
        <v>0.14000000000000001</v>
      </c>
      <c r="M42" s="26">
        <v>92.138356986491999</v>
      </c>
      <c r="N42" s="27">
        <v>1.0580892890047899</v>
      </c>
      <c r="O42" s="28">
        <v>0.69897419565668795</v>
      </c>
      <c r="P42" s="26">
        <v>98.098704033734791</v>
      </c>
      <c r="Q42" s="27">
        <v>0.30086241946537501</v>
      </c>
      <c r="R42" s="28">
        <v>0.203172422867648</v>
      </c>
      <c r="S42" s="26">
        <v>98.849490454263105</v>
      </c>
      <c r="T42" s="27">
        <v>0.53595366170251502</v>
      </c>
      <c r="U42" s="28">
        <v>0.33546912700446202</v>
      </c>
      <c r="V42" s="26">
        <v>92.343712765644</v>
      </c>
      <c r="W42" s="27">
        <v>0.94684746059242597</v>
      </c>
      <c r="X42" s="28">
        <v>0.745360191652367</v>
      </c>
    </row>
    <row r="43" spans="1:24">
      <c r="A43" s="25">
        <v>7.0010000000000003</v>
      </c>
      <c r="B43" s="26">
        <v>64.082804045820495</v>
      </c>
      <c r="C43" s="27">
        <v>0.89932350443235898</v>
      </c>
      <c r="D43" s="28">
        <v>0.93968710837721903</v>
      </c>
      <c r="E43" s="26">
        <v>40.204941233007602</v>
      </c>
      <c r="F43" s="27">
        <v>12.4755264265932</v>
      </c>
      <c r="G43" s="28">
        <v>9.6551083646182594</v>
      </c>
      <c r="H43" s="26">
        <v>65.315969077637106</v>
      </c>
      <c r="I43" s="27">
        <v>1.2214967426040899</v>
      </c>
      <c r="J43" s="28">
        <v>1.10202451129166</v>
      </c>
      <c r="L43" s="25">
        <v>0.15</v>
      </c>
      <c r="M43" s="26">
        <v>91.604669056555494</v>
      </c>
      <c r="N43" s="27">
        <v>1.1277036146119399</v>
      </c>
      <c r="O43" s="28">
        <v>0.75199233112258601</v>
      </c>
      <c r="P43" s="26">
        <v>97.961386366056402</v>
      </c>
      <c r="Q43" s="27">
        <v>0.32183571809882899</v>
      </c>
      <c r="R43" s="28">
        <v>0.21484791094736899</v>
      </c>
      <c r="S43" s="26">
        <v>98.762390927681992</v>
      </c>
      <c r="T43" s="27">
        <v>0.57625794927552698</v>
      </c>
      <c r="U43" s="28">
        <v>0.36066126274697502</v>
      </c>
      <c r="V43" s="26">
        <v>91.784222320379499</v>
      </c>
      <c r="W43" s="27">
        <v>1.01060845725611</v>
      </c>
      <c r="X43" s="28">
        <v>0.79362030638499004</v>
      </c>
    </row>
    <row r="44" spans="1:24">
      <c r="A44" s="25">
        <v>7.5010000000000003</v>
      </c>
      <c r="B44" s="26">
        <v>63.040427921438699</v>
      </c>
      <c r="C44" s="27">
        <v>1.05715042490158</v>
      </c>
      <c r="D44" s="28">
        <v>1.0124841718828199</v>
      </c>
      <c r="E44" s="26">
        <v>38.459207280872398</v>
      </c>
      <c r="F44" s="27">
        <v>13.062077620723199</v>
      </c>
      <c r="G44" s="28">
        <v>10.3169031699993</v>
      </c>
      <c r="H44" s="26">
        <v>64.560316556771696</v>
      </c>
      <c r="I44" s="27">
        <v>1.36565254988481</v>
      </c>
      <c r="J44" s="28">
        <v>1.11490885454424</v>
      </c>
      <c r="L44" s="25">
        <v>0.16</v>
      </c>
      <c r="M44" s="26">
        <v>91.074539410004888</v>
      </c>
      <c r="N44" s="27">
        <v>1.1964991841162</v>
      </c>
      <c r="O44" s="28">
        <v>0.80514224202183904</v>
      </c>
      <c r="P44" s="26">
        <v>97.823994297539201</v>
      </c>
      <c r="Q44" s="27">
        <v>0.342629333043798</v>
      </c>
      <c r="R44" s="28">
        <v>0.22626907253904299</v>
      </c>
      <c r="S44" s="26">
        <v>98.675390115326294</v>
      </c>
      <c r="T44" s="27">
        <v>0.61647837699612096</v>
      </c>
      <c r="U44" s="28">
        <v>0.38579818776576202</v>
      </c>
      <c r="V44" s="26">
        <v>91.228262812444598</v>
      </c>
      <c r="W44" s="27">
        <v>1.0732200901062099</v>
      </c>
      <c r="X44" s="28">
        <v>0.84074500201852798</v>
      </c>
    </row>
    <row r="45" spans="1:24">
      <c r="A45" s="25">
        <v>8.0009999999999994</v>
      </c>
      <c r="B45" s="26">
        <v>62.016980633177099</v>
      </c>
      <c r="C45" s="27">
        <v>1.1998734355104299</v>
      </c>
      <c r="D45" s="28">
        <v>1.1704451760148999</v>
      </c>
      <c r="E45" s="26">
        <v>36.425488192659301</v>
      </c>
      <c r="F45" s="27">
        <v>13.272684872430499</v>
      </c>
      <c r="G45" s="28">
        <v>11.5271140050077</v>
      </c>
      <c r="H45" s="26">
        <v>63.755945185393905</v>
      </c>
      <c r="I45" s="27">
        <v>1.3906842359034499</v>
      </c>
      <c r="J45" s="28">
        <v>1.1845567854237999</v>
      </c>
      <c r="L45" s="25">
        <v>0.17</v>
      </c>
      <c r="M45" s="26">
        <v>90.547938980229603</v>
      </c>
      <c r="N45" s="27">
        <v>1.2644723552200501</v>
      </c>
      <c r="O45" s="28">
        <v>0.851327310327465</v>
      </c>
      <c r="P45" s="26">
        <v>97.688129885046806</v>
      </c>
      <c r="Q45" s="27">
        <v>0.36164471611061</v>
      </c>
      <c r="R45" s="28">
        <v>0.23903697696114901</v>
      </c>
      <c r="S45" s="26">
        <v>98.588487322809897</v>
      </c>
      <c r="T45" s="27">
        <v>0.65661500662880201</v>
      </c>
      <c r="U45" s="28">
        <v>0.410880442696193</v>
      </c>
      <c r="V45" s="26">
        <v>90.675810674117201</v>
      </c>
      <c r="W45" s="27">
        <v>1.13468775357463</v>
      </c>
      <c r="X45" s="28">
        <v>0.88676910710422396</v>
      </c>
    </row>
    <row r="46" spans="1:24">
      <c r="A46" s="25">
        <v>8.5009999999999994</v>
      </c>
      <c r="B46" s="26">
        <v>61.104122053677301</v>
      </c>
      <c r="C46" s="27">
        <v>1.3395572852923701</v>
      </c>
      <c r="D46" s="28">
        <v>1.21498922557759</v>
      </c>
      <c r="E46" s="26">
        <v>34.507924248246802</v>
      </c>
      <c r="F46" s="27">
        <v>13.4664289499002</v>
      </c>
      <c r="G46" s="28">
        <v>12.3602122514557</v>
      </c>
      <c r="H46" s="26">
        <v>63.069701103100897</v>
      </c>
      <c r="I46" s="27">
        <v>1.5850516574462501</v>
      </c>
      <c r="J46" s="28">
        <v>1.1935313076807199</v>
      </c>
      <c r="L46" s="25">
        <v>0.18</v>
      </c>
      <c r="M46" s="26">
        <v>90.024839103274203</v>
      </c>
      <c r="N46" s="27">
        <v>1.33162036525644</v>
      </c>
      <c r="O46" s="28">
        <v>0.89563523264670797</v>
      </c>
      <c r="P46" s="26">
        <v>97.552281276796307</v>
      </c>
      <c r="Q46" s="27">
        <v>0.38039730385269799</v>
      </c>
      <c r="R46" s="28">
        <v>0.25163874697251598</v>
      </c>
      <c r="S46" s="26">
        <v>98.501681891791605</v>
      </c>
      <c r="T46" s="27">
        <v>0.69666789146860497</v>
      </c>
      <c r="U46" s="28">
        <v>0.43590854290486197</v>
      </c>
      <c r="V46" s="26">
        <v>90.126841888085593</v>
      </c>
      <c r="W46" s="27">
        <v>1.19501778312768</v>
      </c>
      <c r="X46" s="28">
        <v>0.93172693203482704</v>
      </c>
    </row>
    <row r="47" spans="1:24">
      <c r="A47" s="25">
        <v>9.0009999999999994</v>
      </c>
      <c r="B47" s="26">
        <v>60.188014367652698</v>
      </c>
      <c r="C47" s="27">
        <v>1.38845617518409</v>
      </c>
      <c r="D47" s="28">
        <v>1.2908859408496001</v>
      </c>
      <c r="E47" s="26">
        <v>33.099192080979599</v>
      </c>
      <c r="F47" s="27">
        <v>14.078057254395601</v>
      </c>
      <c r="G47" s="28">
        <v>12.6601744600065</v>
      </c>
      <c r="H47" s="26">
        <v>62.396437170417897</v>
      </c>
      <c r="I47" s="27">
        <v>1.6449722785307099</v>
      </c>
      <c r="J47" s="28">
        <v>1.2772102957490901</v>
      </c>
      <c r="L47" s="25">
        <v>0.19</v>
      </c>
      <c r="M47" s="26">
        <v>89.505211527429495</v>
      </c>
      <c r="N47" s="27">
        <v>1.3979413821870299</v>
      </c>
      <c r="O47" s="28">
        <v>0.93936918900990896</v>
      </c>
      <c r="P47" s="26">
        <v>97.415029531805601</v>
      </c>
      <c r="Q47" s="27">
        <v>0.40030968830574398</v>
      </c>
      <c r="R47" s="28">
        <v>0.26332859919853102</v>
      </c>
      <c r="S47" s="26">
        <v>98.414973194882009</v>
      </c>
      <c r="T47" s="27">
        <v>0.73663707799781497</v>
      </c>
      <c r="U47" s="28">
        <v>0.46088298233969399</v>
      </c>
      <c r="V47" s="26">
        <v>89.581332225376002</v>
      </c>
      <c r="W47" s="27">
        <v>1.2542173191344801</v>
      </c>
      <c r="X47" s="28">
        <v>0.97565204555167795</v>
      </c>
    </row>
    <row r="48" spans="1:24">
      <c r="A48" s="25">
        <v>9.5009999999999994</v>
      </c>
      <c r="B48" s="26">
        <v>59.2273293721993</v>
      </c>
      <c r="C48" s="27">
        <v>1.4210253143373399</v>
      </c>
      <c r="D48" s="28">
        <v>1.40047366385768</v>
      </c>
      <c r="E48" s="26">
        <v>31.818846815135299</v>
      </c>
      <c r="F48" s="27">
        <v>14.6139181818876</v>
      </c>
      <c r="G48" s="28">
        <v>12.901236311692101</v>
      </c>
      <c r="H48" s="26">
        <v>61.784366763216404</v>
      </c>
      <c r="I48" s="27">
        <v>1.7870790222099699</v>
      </c>
      <c r="J48" s="28">
        <v>1.3426958226013499</v>
      </c>
      <c r="L48" s="25">
        <v>0.2</v>
      </c>
      <c r="M48" s="26">
        <v>88.989028428918601</v>
      </c>
      <c r="N48" s="27">
        <v>1.46343437180194</v>
      </c>
      <c r="O48" s="28">
        <v>0.98253645344155205</v>
      </c>
      <c r="P48" s="26">
        <v>97.276798326967395</v>
      </c>
      <c r="Q48" s="27">
        <v>0.42096190008064099</v>
      </c>
      <c r="R48" s="28">
        <v>0.273961249903376</v>
      </c>
      <c r="S48" s="26">
        <v>98.328360634245598</v>
      </c>
      <c r="T48" s="27">
        <v>0.77652260986942301</v>
      </c>
      <c r="U48" s="28">
        <v>0.485804233744003</v>
      </c>
      <c r="V48" s="26">
        <v>89.039257417368404</v>
      </c>
      <c r="W48" s="27">
        <v>1.31229431187074</v>
      </c>
      <c r="X48" s="28">
        <v>1.02397949123973</v>
      </c>
    </row>
    <row r="49" spans="1:24">
      <c r="A49" s="25">
        <v>10.000999999999999</v>
      </c>
      <c r="B49" s="26">
        <v>58.395907738204698</v>
      </c>
      <c r="C49" s="27">
        <v>1.39494354112386</v>
      </c>
      <c r="D49" s="28">
        <v>1.4681012460476801</v>
      </c>
      <c r="E49" s="26">
        <v>30.478377752413298</v>
      </c>
      <c r="F49" s="27">
        <v>14.8939486973636</v>
      </c>
      <c r="G49" s="28">
        <v>13.335757692708199</v>
      </c>
      <c r="H49" s="26">
        <v>61.142296488070805</v>
      </c>
      <c r="I49" s="27">
        <v>1.7628076261414101</v>
      </c>
      <c r="J49" s="28">
        <v>1.41734030812862</v>
      </c>
      <c r="L49" s="25">
        <v>0.21</v>
      </c>
      <c r="M49" s="26">
        <v>88.4762624000046</v>
      </c>
      <c r="N49" s="27">
        <v>1.5280991244040401</v>
      </c>
      <c r="O49" s="28">
        <v>1.02514407051206</v>
      </c>
      <c r="P49" s="26">
        <v>97.139021041727005</v>
      </c>
      <c r="Q49" s="27">
        <v>0.43936144274330202</v>
      </c>
      <c r="R49" s="28">
        <v>0.284934437330497</v>
      </c>
      <c r="S49" s="26">
        <v>98.241843639753398</v>
      </c>
      <c r="T49" s="27">
        <v>0.81632453045060704</v>
      </c>
      <c r="U49" s="28">
        <v>0.51067274950673502</v>
      </c>
      <c r="V49" s="26">
        <v>88.500593234181906</v>
      </c>
      <c r="W49" s="27">
        <v>1.36925739936459</v>
      </c>
      <c r="X49" s="28">
        <v>1.0729498955664101</v>
      </c>
    </row>
    <row r="50" spans="1:24">
      <c r="A50" s="25">
        <v>10.500999999999999</v>
      </c>
      <c r="B50" s="26">
        <v>57.594183871957405</v>
      </c>
      <c r="C50" s="27">
        <v>1.5479008659240701</v>
      </c>
      <c r="D50" s="28">
        <v>1.46907746735303</v>
      </c>
      <c r="E50" s="26">
        <v>29.031301161836399</v>
      </c>
      <c r="F50" s="27">
        <v>14.919272499108599</v>
      </c>
      <c r="G50" s="28">
        <v>13.947492564114</v>
      </c>
      <c r="H50" s="26">
        <v>60.555616203573202</v>
      </c>
      <c r="I50" s="27">
        <v>1.7654181590197999</v>
      </c>
      <c r="J50" s="28">
        <v>1.4634400596930299</v>
      </c>
      <c r="L50" s="25">
        <v>0.22</v>
      </c>
      <c r="M50" s="26">
        <v>87.9668864500659</v>
      </c>
      <c r="N50" s="27">
        <v>1.5919361846608799</v>
      </c>
      <c r="O50" s="28">
        <v>1.06719887529488</v>
      </c>
      <c r="P50" s="26">
        <v>97.002181683796692</v>
      </c>
      <c r="Q50" s="27">
        <v>0.45566217870236497</v>
      </c>
      <c r="R50" s="28">
        <v>0.295703609698172</v>
      </c>
      <c r="S50" s="26">
        <v>98.155421666136903</v>
      </c>
      <c r="T50" s="27">
        <v>0.85604288361760295</v>
      </c>
      <c r="U50" s="28">
        <v>0.53548896365473997</v>
      </c>
      <c r="V50" s="26">
        <v>87.965315550472695</v>
      </c>
      <c r="W50" s="27">
        <v>1.4251157372438099</v>
      </c>
      <c r="X50" s="28">
        <v>1.12144908948525</v>
      </c>
    </row>
    <row r="51" spans="1:24">
      <c r="A51" s="25">
        <v>11.000999999999999</v>
      </c>
      <c r="B51" s="26">
        <v>56.842178067697304</v>
      </c>
      <c r="C51" s="27">
        <v>1.6806508862489</v>
      </c>
      <c r="D51" s="28">
        <v>1.4942346670369</v>
      </c>
      <c r="E51" s="26">
        <v>27.599861632558099</v>
      </c>
      <c r="F51" s="27">
        <v>14.824795903506701</v>
      </c>
      <c r="G51" s="28">
        <v>14.5023864042348</v>
      </c>
      <c r="H51" s="26">
        <v>60.013161514529102</v>
      </c>
      <c r="I51" s="27">
        <v>1.98651983742579</v>
      </c>
      <c r="J51" s="28">
        <v>1.4932898992676999</v>
      </c>
      <c r="L51" s="25">
        <v>0.23</v>
      </c>
      <c r="M51" s="26">
        <v>87.460873998871406</v>
      </c>
      <c r="N51" s="27">
        <v>1.65494682061031</v>
      </c>
      <c r="O51" s="28">
        <v>1.1087075105925299</v>
      </c>
      <c r="P51" s="26">
        <v>96.865312313626589</v>
      </c>
      <c r="Q51" s="27">
        <v>0.47158205248060098</v>
      </c>
      <c r="R51" s="28">
        <v>0.305576195255231</v>
      </c>
      <c r="S51" s="26">
        <v>98.069094190996097</v>
      </c>
      <c r="T51" s="27">
        <v>0.89567771476751801</v>
      </c>
      <c r="U51" s="28">
        <v>0.56025329320304995</v>
      </c>
      <c r="V51" s="26">
        <v>87.433400398548599</v>
      </c>
      <c r="W51" s="27">
        <v>1.4798788913112599</v>
      </c>
      <c r="X51" s="28">
        <v>1.16948360447149</v>
      </c>
    </row>
    <row r="52" spans="1:24">
      <c r="A52" s="25">
        <v>11.500999999999999</v>
      </c>
      <c r="B52" s="26">
        <v>56.160131974815798</v>
      </c>
      <c r="C52" s="27">
        <v>1.94556015752853</v>
      </c>
      <c r="D52" s="28">
        <v>1.41485002977351</v>
      </c>
      <c r="E52" s="26">
        <v>26.381676643658501</v>
      </c>
      <c r="F52" s="27">
        <v>14.790706277875</v>
      </c>
      <c r="G52" s="28">
        <v>14.574238958035</v>
      </c>
      <c r="H52" s="26">
        <v>59.450757191489302</v>
      </c>
      <c r="I52" s="27">
        <v>1.95681524714746</v>
      </c>
      <c r="J52" s="28">
        <v>1.53844259207062</v>
      </c>
      <c r="L52" s="25">
        <v>0.24</v>
      </c>
      <c r="M52" s="26">
        <v>86.958198863745494</v>
      </c>
      <c r="N52" s="27">
        <v>1.7171329685322001</v>
      </c>
      <c r="O52" s="28">
        <v>1.1496764439078</v>
      </c>
      <c r="P52" s="26">
        <v>96.728416243355895</v>
      </c>
      <c r="Q52" s="27">
        <v>0.48712636229224499</v>
      </c>
      <c r="R52" s="28">
        <v>0.31517532078120303</v>
      </c>
      <c r="S52" s="26">
        <v>97.982860712881802</v>
      </c>
      <c r="T52" s="27">
        <v>0.93522907144325496</v>
      </c>
      <c r="U52" s="28">
        <v>0.58496613927439001</v>
      </c>
      <c r="V52" s="26">
        <v>86.904824006025805</v>
      </c>
      <c r="W52" s="27">
        <v>1.5335567916984401</v>
      </c>
      <c r="X52" s="28">
        <v>1.21705989711829</v>
      </c>
    </row>
    <row r="53" spans="1:24">
      <c r="A53" s="25">
        <v>12.000999999999999</v>
      </c>
      <c r="B53" s="26">
        <v>55.491131718937901</v>
      </c>
      <c r="C53" s="27">
        <v>2.11188223420515</v>
      </c>
      <c r="D53" s="28">
        <v>1.3724127137614599</v>
      </c>
      <c r="E53" s="26">
        <v>25.465050390085903</v>
      </c>
      <c r="F53" s="27">
        <v>14.931048029106501</v>
      </c>
      <c r="G53" s="28">
        <v>14.776560852896401</v>
      </c>
      <c r="H53" s="26">
        <v>58.855739146607398</v>
      </c>
      <c r="I53" s="27">
        <v>2.0555604414739399</v>
      </c>
      <c r="J53" s="28">
        <v>1.6384243595227199</v>
      </c>
      <c r="L53" s="25">
        <v>0.25</v>
      </c>
      <c r="M53" s="26">
        <v>86.458835251319996</v>
      </c>
      <c r="N53" s="27">
        <v>1.77849716183782</v>
      </c>
      <c r="O53" s="28">
        <v>1.1901119806882601</v>
      </c>
      <c r="P53" s="26">
        <v>96.591496755464405</v>
      </c>
      <c r="Q53" s="27">
        <v>0.50140965936803505</v>
      </c>
      <c r="R53" s="28">
        <v>0.32482278946778198</v>
      </c>
      <c r="S53" s="26">
        <v>97.896720749505491</v>
      </c>
      <c r="T53" s="27">
        <v>0.97469700371455303</v>
      </c>
      <c r="U53" s="28">
        <v>0.60962788844494098</v>
      </c>
      <c r="V53" s="26">
        <v>86.379562822875897</v>
      </c>
      <c r="W53" s="27">
        <v>1.5861596887404701</v>
      </c>
      <c r="X53" s="28">
        <v>1.2641843334841401</v>
      </c>
    </row>
    <row r="54" spans="1:24">
      <c r="A54" s="25">
        <v>12.500999999999999</v>
      </c>
      <c r="B54" s="26">
        <v>54.775722139406803</v>
      </c>
      <c r="C54" s="27">
        <v>2.21231565889912</v>
      </c>
      <c r="D54" s="28">
        <v>1.3527683021454799</v>
      </c>
      <c r="E54" s="26">
        <v>24.367658132860999</v>
      </c>
      <c r="F54" s="27">
        <v>14.7946197196563</v>
      </c>
      <c r="G54" s="28">
        <v>15.186783268898999</v>
      </c>
      <c r="H54" s="26">
        <v>58.358586421126702</v>
      </c>
      <c r="I54" s="27">
        <v>2.2527584273643102</v>
      </c>
      <c r="J54" s="28">
        <v>1.64991746071219</v>
      </c>
      <c r="L54" s="25">
        <v>0.26</v>
      </c>
      <c r="M54" s="26">
        <v>85.962757740168811</v>
      </c>
      <c r="N54" s="27">
        <v>1.83904247607241</v>
      </c>
      <c r="O54" s="28">
        <v>1.23002027292561</v>
      </c>
      <c r="P54" s="26">
        <v>96.454047617251007</v>
      </c>
      <c r="Q54" s="27">
        <v>0.51431152045808803</v>
      </c>
      <c r="R54" s="28">
        <v>0.33408851155618502</v>
      </c>
      <c r="S54" s="26">
        <v>97.810673836645407</v>
      </c>
      <c r="T54" s="27">
        <v>1.01408156488488</v>
      </c>
      <c r="U54" s="28">
        <v>0.63423891315187397</v>
      </c>
      <c r="V54" s="26">
        <v>85.857593530478411</v>
      </c>
      <c r="W54" s="27">
        <v>1.6376980796256999</v>
      </c>
      <c r="X54" s="28">
        <v>1.31086316821614</v>
      </c>
    </row>
    <row r="55" spans="1:24">
      <c r="A55" s="25">
        <v>13.000999999999999</v>
      </c>
      <c r="B55" s="26">
        <v>54.078952625715502</v>
      </c>
      <c r="C55" s="27">
        <v>2.3133255795537502</v>
      </c>
      <c r="D55" s="28">
        <v>1.3348733858828199</v>
      </c>
      <c r="E55" s="26">
        <v>23.336636677489501</v>
      </c>
      <c r="F55" s="27">
        <v>14.6371832504712</v>
      </c>
      <c r="G55" s="28">
        <v>15.6179704669208</v>
      </c>
      <c r="H55" s="26">
        <v>57.826495613413996</v>
      </c>
      <c r="I55" s="27">
        <v>2.2442427805268199</v>
      </c>
      <c r="J55" s="28">
        <v>1.6927284113126599</v>
      </c>
      <c r="L55" s="25">
        <v>0.27</v>
      </c>
      <c r="M55" s="26">
        <v>85.469941269525989</v>
      </c>
      <c r="N55" s="27">
        <v>1.89877246986319</v>
      </c>
      <c r="O55" s="28">
        <v>1.2694073383600599</v>
      </c>
      <c r="P55" s="26">
        <v>96.315292574964701</v>
      </c>
      <c r="Q55" s="27">
        <v>0.52800413761661102</v>
      </c>
      <c r="R55" s="28">
        <v>0.34151796843190402</v>
      </c>
      <c r="S55" s="26">
        <v>97.724719526196097</v>
      </c>
      <c r="T55" s="27">
        <v>1.05338281114351</v>
      </c>
      <c r="U55" s="28">
        <v>0.65879957343658602</v>
      </c>
      <c r="V55" s="26">
        <v>85.3388930389319</v>
      </c>
      <c r="W55" s="27">
        <v>1.68818264178569</v>
      </c>
      <c r="X55" s="28">
        <v>1.35710254564869</v>
      </c>
    </row>
    <row r="56" spans="1:24">
      <c r="A56" s="25">
        <v>13.500999999999999</v>
      </c>
      <c r="B56" s="26">
        <v>53.284499702222497</v>
      </c>
      <c r="C56" s="27">
        <v>2.2997830571303601</v>
      </c>
      <c r="D56" s="28">
        <v>1.5409618093255699</v>
      </c>
      <c r="E56" s="26">
        <v>22.351923952205798</v>
      </c>
      <c r="F56" s="27">
        <v>14.4465484054763</v>
      </c>
      <c r="G56" s="28">
        <v>15.985258070091099</v>
      </c>
      <c r="H56" s="26">
        <v>57.305034541102195</v>
      </c>
      <c r="I56" s="27">
        <v>2.30612860283117</v>
      </c>
      <c r="J56" s="28">
        <v>1.7108708509187101</v>
      </c>
      <c r="L56" s="25">
        <v>0.28000000000000003</v>
      </c>
      <c r="M56" s="26">
        <v>84.9803611180226</v>
      </c>
      <c r="N56" s="27">
        <v>1.95769113806579</v>
      </c>
      <c r="O56" s="28">
        <v>1.3082790620823399</v>
      </c>
      <c r="P56" s="26">
        <v>96.176420317301208</v>
      </c>
      <c r="Q56" s="27">
        <v>0.54131134078078103</v>
      </c>
      <c r="R56" s="28">
        <v>0.34861194378443799</v>
      </c>
      <c r="S56" s="26">
        <v>97.638857385425297</v>
      </c>
      <c r="T56" s="27">
        <v>1.09260080209306</v>
      </c>
      <c r="U56" s="28">
        <v>0.68331021704043404</v>
      </c>
      <c r="V56" s="26">
        <v>84.823438490084598</v>
      </c>
      <c r="W56" s="27">
        <v>1.73762417723927</v>
      </c>
      <c r="X56" s="28">
        <v>1.4029084899561099</v>
      </c>
    </row>
    <row r="57" spans="1:24">
      <c r="A57" s="25">
        <v>14.000999999999999</v>
      </c>
      <c r="B57" s="26">
        <v>52.562114202044796</v>
      </c>
      <c r="C57" s="27">
        <v>2.2972031891314502</v>
      </c>
      <c r="D57" s="28">
        <v>1.6063180114729501</v>
      </c>
      <c r="E57" s="26">
        <v>21.4108943570583</v>
      </c>
      <c r="F57" s="27">
        <v>14.2272692110911</v>
      </c>
      <c r="G57" s="28">
        <v>16.1287421925453</v>
      </c>
      <c r="H57" s="26">
        <v>56.826673545536501</v>
      </c>
      <c r="I57" s="27">
        <v>2.4644657368577501</v>
      </c>
      <c r="J57" s="28">
        <v>1.7171102722406399</v>
      </c>
      <c r="L57" s="25">
        <v>0.28999999999999998</v>
      </c>
      <c r="M57" s="26">
        <v>84.493992902644692</v>
      </c>
      <c r="N57" s="27">
        <v>2.0158028671031398</v>
      </c>
      <c r="O57" s="28">
        <v>1.34664120564738</v>
      </c>
      <c r="P57" s="26">
        <v>96.037436676135698</v>
      </c>
      <c r="Q57" s="27">
        <v>0.55423965486365301</v>
      </c>
      <c r="R57" s="28">
        <v>0.35537652893649102</v>
      </c>
      <c r="S57" s="26">
        <v>97.553086995733992</v>
      </c>
      <c r="T57" s="27">
        <v>1.1317356006592001</v>
      </c>
      <c r="U57" s="28">
        <v>0.70777118058801303</v>
      </c>
      <c r="V57" s="26">
        <v>84.311207258405901</v>
      </c>
      <c r="W57" s="27">
        <v>1.78603358708515</v>
      </c>
      <c r="X57" s="28">
        <v>1.44828690092543</v>
      </c>
    </row>
    <row r="58" spans="1:24">
      <c r="A58" s="25">
        <v>14.500999999999999</v>
      </c>
      <c r="B58" s="26">
        <v>51.888391498824106</v>
      </c>
      <c r="C58" s="27">
        <v>2.3165010776043302</v>
      </c>
      <c r="D58" s="28">
        <v>1.7460919118273599</v>
      </c>
      <c r="E58" s="26">
        <v>20.511178477928098</v>
      </c>
      <c r="F58" s="27">
        <v>13.998657542637201</v>
      </c>
      <c r="G58" s="28">
        <v>16.147744149048599</v>
      </c>
      <c r="H58" s="26">
        <v>56.336594118734993</v>
      </c>
      <c r="I58" s="27">
        <v>2.6729817761426</v>
      </c>
      <c r="J58" s="28">
        <v>1.7259873402122401</v>
      </c>
      <c r="L58" s="25">
        <v>0.3</v>
      </c>
      <c r="M58" s="26">
        <v>84.010812548220997</v>
      </c>
      <c r="N58" s="27">
        <v>2.07311239392003</v>
      </c>
      <c r="O58" s="28">
        <v>1.3844994200140499</v>
      </c>
      <c r="P58" s="26">
        <v>95.899539262493704</v>
      </c>
      <c r="Q58" s="27">
        <v>0.56560366183553401</v>
      </c>
      <c r="R58" s="28">
        <v>0.36300957040709098</v>
      </c>
      <c r="S58" s="26">
        <v>97.467407951671404</v>
      </c>
      <c r="T58" s="27">
        <v>1.1707872730856499</v>
      </c>
      <c r="U58" s="28">
        <v>0.732182789965929</v>
      </c>
      <c r="V58" s="26">
        <v>83.802176949486196</v>
      </c>
      <c r="W58" s="27">
        <v>1.83342184855473</v>
      </c>
      <c r="X58" s="28">
        <v>1.49324355240874</v>
      </c>
    </row>
    <row r="59" spans="1:24">
      <c r="A59" s="25">
        <v>15.000999999999999</v>
      </c>
      <c r="B59" s="26">
        <v>51.249816280534702</v>
      </c>
      <c r="C59" s="27">
        <v>2.4431883332532101</v>
      </c>
      <c r="D59" s="28">
        <v>1.81026753087026</v>
      </c>
      <c r="E59" s="26">
        <v>19.6506219763437</v>
      </c>
      <c r="F59" s="27">
        <v>13.7514203912142</v>
      </c>
      <c r="G59" s="28">
        <v>16.149830089443299</v>
      </c>
      <c r="H59" s="26">
        <v>55.867184196091301</v>
      </c>
      <c r="I59" s="27">
        <v>2.8217602979910099</v>
      </c>
      <c r="J59" s="28">
        <v>1.7272066901984799</v>
      </c>
      <c r="L59" s="25">
        <v>0.31</v>
      </c>
      <c r="M59" s="26">
        <v>83.530796291300604</v>
      </c>
      <c r="N59" s="27">
        <v>2.12962477209103</v>
      </c>
      <c r="O59" s="28">
        <v>1.42185924236395</v>
      </c>
      <c r="P59" s="26">
        <v>95.763264231878196</v>
      </c>
      <c r="Q59" s="27">
        <v>0.57487923339099001</v>
      </c>
      <c r="R59" s="28">
        <v>0.371980184522402</v>
      </c>
      <c r="S59" s="26">
        <v>97.381819860029296</v>
      </c>
      <c r="T59" s="27">
        <v>1.20975588885934</v>
      </c>
      <c r="U59" s="28">
        <v>0.756545361228533</v>
      </c>
      <c r="V59" s="26">
        <v>83.296325397094293</v>
      </c>
      <c r="W59" s="27">
        <v>1.87979996872057</v>
      </c>
      <c r="X59" s="28">
        <v>1.53778410016986</v>
      </c>
    </row>
    <row r="60" spans="1:24">
      <c r="A60" s="25">
        <v>15.500999999999999</v>
      </c>
      <c r="B60" s="26">
        <v>50.569407064178897</v>
      </c>
      <c r="C60" s="27">
        <v>2.48470904930939</v>
      </c>
      <c r="D60" s="28">
        <v>1.8759711909083201</v>
      </c>
      <c r="E60" s="26">
        <v>18.827251860654602</v>
      </c>
      <c r="F60" s="27">
        <v>13.483996638747</v>
      </c>
      <c r="G60" s="28">
        <v>16.514380918036402</v>
      </c>
      <c r="H60" s="26">
        <v>55.410729194298305</v>
      </c>
      <c r="I60" s="27">
        <v>2.9189953741272299</v>
      </c>
      <c r="J60" s="28">
        <v>1.73121727991901</v>
      </c>
      <c r="L60" s="25">
        <v>0.32</v>
      </c>
      <c r="M60" s="26">
        <v>83.053920659613496</v>
      </c>
      <c r="N60" s="27">
        <v>2.1853453291733098</v>
      </c>
      <c r="O60" s="28">
        <v>1.4581964201311</v>
      </c>
      <c r="P60" s="26">
        <v>95.627044135769594</v>
      </c>
      <c r="Q60" s="27">
        <v>0.58699948400184898</v>
      </c>
      <c r="R60" s="28">
        <v>0.38068403201200202</v>
      </c>
      <c r="S60" s="26">
        <v>97.296322338992397</v>
      </c>
      <c r="T60" s="27">
        <v>1.24864152062742</v>
      </c>
      <c r="U60" s="28">
        <v>0.78085920109773899</v>
      </c>
      <c r="V60" s="26">
        <v>82.793630656950398</v>
      </c>
      <c r="W60" s="27">
        <v>1.9251789900528</v>
      </c>
      <c r="X60" s="28">
        <v>1.5819140735199699</v>
      </c>
    </row>
    <row r="61" spans="1:24">
      <c r="A61" s="25">
        <v>16.001000000000001</v>
      </c>
      <c r="B61" s="26">
        <v>49.928149390936298</v>
      </c>
      <c r="C61" s="27">
        <v>2.3612763303366102</v>
      </c>
      <c r="D61" s="28">
        <v>1.8932225803363001</v>
      </c>
      <c r="E61" s="26">
        <v>18.039249063424002</v>
      </c>
      <c r="F61" s="27">
        <v>13.199863076394999</v>
      </c>
      <c r="G61" s="28">
        <v>16.6860974967299</v>
      </c>
      <c r="H61" s="26">
        <v>54.941337536978793</v>
      </c>
      <c r="I61" s="27">
        <v>3.1281560678445901</v>
      </c>
      <c r="J61" s="28">
        <v>1.7504539975050999</v>
      </c>
      <c r="L61" s="25">
        <v>0.33</v>
      </c>
      <c r="M61" s="26">
        <v>82.580162459878011</v>
      </c>
      <c r="N61" s="27">
        <v>2.24027963227365</v>
      </c>
      <c r="O61" s="28">
        <v>1.49326592078564</v>
      </c>
      <c r="P61" s="26">
        <v>95.490881500524708</v>
      </c>
      <c r="Q61" s="27">
        <v>0.59975061851329503</v>
      </c>
      <c r="R61" s="28">
        <v>0.38921992797900101</v>
      </c>
      <c r="S61" s="26">
        <v>97.210915017396502</v>
      </c>
      <c r="T61" s="27">
        <v>1.28744424405722</v>
      </c>
      <c r="U61" s="28">
        <v>0.80512460728661095</v>
      </c>
      <c r="V61" s="26">
        <v>82.294071005848508</v>
      </c>
      <c r="W61" s="27">
        <v>1.9695699561909299</v>
      </c>
      <c r="X61" s="28">
        <v>1.6256388895956599</v>
      </c>
    </row>
    <row r="62" spans="1:24">
      <c r="A62" s="25">
        <v>16.501000000000001</v>
      </c>
      <c r="B62" s="26">
        <v>49.2579303792728</v>
      </c>
      <c r="C62" s="27">
        <v>2.3015849929587699</v>
      </c>
      <c r="D62" s="28">
        <v>1.9252021480870001</v>
      </c>
      <c r="E62" s="26">
        <v>17.2849268750597</v>
      </c>
      <c r="F62" s="27">
        <v>12.902153527356001</v>
      </c>
      <c r="G62" s="28">
        <v>16.715348507856099</v>
      </c>
      <c r="H62" s="26">
        <v>54.487761809538704</v>
      </c>
      <c r="I62" s="27">
        <v>3.3452686432647201</v>
      </c>
      <c r="J62" s="28">
        <v>1.8210749223430001</v>
      </c>
      <c r="L62" s="25">
        <v>0.34</v>
      </c>
      <c r="M62" s="26">
        <v>82.109498777649804</v>
      </c>
      <c r="N62" s="27">
        <v>2.29443347295827</v>
      </c>
      <c r="O62" s="28">
        <v>1.5277685022613501</v>
      </c>
      <c r="P62" s="26">
        <v>95.354778808022203</v>
      </c>
      <c r="Q62" s="27">
        <v>0.61221186733293498</v>
      </c>
      <c r="R62" s="28">
        <v>0.39759065602582599</v>
      </c>
      <c r="S62" s="26">
        <v>97.1255975340341</v>
      </c>
      <c r="T62" s="27">
        <v>1.32616413767668</v>
      </c>
      <c r="U62" s="28">
        <v>0.82934186971393997</v>
      </c>
      <c r="V62" s="26">
        <v>81.797624928974798</v>
      </c>
      <c r="W62" s="27">
        <v>2.01298389012182</v>
      </c>
      <c r="X62" s="28">
        <v>1.6689638491086101</v>
      </c>
    </row>
    <row r="63" spans="1:24">
      <c r="A63" s="25">
        <v>17.001000000000001</v>
      </c>
      <c r="B63" s="26">
        <v>48.6018134793607</v>
      </c>
      <c r="C63" s="27">
        <v>2.3086895717231202</v>
      </c>
      <c r="D63" s="28">
        <v>2.0417625370868402</v>
      </c>
      <c r="E63" s="26">
        <v>16.562712604598502</v>
      </c>
      <c r="F63" s="27">
        <v>12.5936803417168</v>
      </c>
      <c r="G63" s="28">
        <v>16.676395451515699</v>
      </c>
      <c r="H63" s="26">
        <v>54.034927803553202</v>
      </c>
      <c r="I63" s="27">
        <v>3.5546281427071902</v>
      </c>
      <c r="J63" s="28">
        <v>1.8567113454214501</v>
      </c>
      <c r="L63" s="25">
        <v>0.35</v>
      </c>
      <c r="M63" s="26">
        <v>81.641906951619902</v>
      </c>
      <c r="N63" s="27">
        <v>2.34781280581727</v>
      </c>
      <c r="O63" s="28">
        <v>1.5617106590693699</v>
      </c>
      <c r="P63" s="26">
        <v>95.218738496004988</v>
      </c>
      <c r="Q63" s="27">
        <v>0.62438722997293405</v>
      </c>
      <c r="R63" s="28">
        <v>0.40579894776011699</v>
      </c>
      <c r="S63" s="26">
        <v>97.040369537088495</v>
      </c>
      <c r="T63" s="27">
        <v>1.3648012827739799</v>
      </c>
      <c r="U63" s="28">
        <v>0.85351127015932404</v>
      </c>
      <c r="V63" s="26">
        <v>81.304271126249603</v>
      </c>
      <c r="W63" s="27">
        <v>2.0554317901057999</v>
      </c>
      <c r="X63" s="28">
        <v>1.7118941361582301</v>
      </c>
    </row>
    <row r="64" spans="1:24">
      <c r="A64" s="25">
        <v>17.501000000000001</v>
      </c>
      <c r="B64" s="26">
        <v>48.006951787966997</v>
      </c>
      <c r="C64" s="27">
        <v>2.4062523925338901</v>
      </c>
      <c r="D64" s="28">
        <v>2.1546593593393202</v>
      </c>
      <c r="E64" s="26">
        <v>15.8711347906006</v>
      </c>
      <c r="F64" s="27">
        <v>12.276958796195199</v>
      </c>
      <c r="G64" s="28">
        <v>16.692483134327201</v>
      </c>
      <c r="H64" s="26">
        <v>53.605873868129805</v>
      </c>
      <c r="I64" s="27">
        <v>3.7793883632512202</v>
      </c>
      <c r="J64" s="28">
        <v>1.82701398197493</v>
      </c>
      <c r="L64" s="25">
        <v>0.36</v>
      </c>
      <c r="M64" s="26">
        <v>81.177364580016302</v>
      </c>
      <c r="N64" s="27">
        <v>2.4004237638166601</v>
      </c>
      <c r="O64" s="28">
        <v>1.5950988371975501</v>
      </c>
      <c r="P64" s="26">
        <v>95.086874371829992</v>
      </c>
      <c r="Q64" s="27">
        <v>0.63216923554466598</v>
      </c>
      <c r="R64" s="28">
        <v>0.41795889852156398</v>
      </c>
      <c r="S64" s="26">
        <v>96.955230683564793</v>
      </c>
      <c r="T64" s="27">
        <v>1.4033557632615801</v>
      </c>
      <c r="U64" s="28">
        <v>0.87763308289895403</v>
      </c>
      <c r="V64" s="26">
        <v>80.813988492490395</v>
      </c>
      <c r="W64" s="27">
        <v>2.0997245106217499</v>
      </c>
      <c r="X64" s="28">
        <v>1.7544348331618</v>
      </c>
    </row>
    <row r="65" spans="1:24">
      <c r="A65" s="25">
        <v>18.001000000000001</v>
      </c>
      <c r="B65" s="26">
        <v>47.4246036344787</v>
      </c>
      <c r="C65" s="27">
        <v>2.5147029507649399</v>
      </c>
      <c r="D65" s="28">
        <v>2.2494021585910602</v>
      </c>
      <c r="E65" s="26">
        <v>15.330139970072201</v>
      </c>
      <c r="F65" s="27">
        <v>12.075558411256599</v>
      </c>
      <c r="G65" s="28">
        <v>16.572157736777701</v>
      </c>
      <c r="H65" s="26">
        <v>53.130661678894299</v>
      </c>
      <c r="I65" s="27">
        <v>3.9740643094180501</v>
      </c>
      <c r="J65" s="28">
        <v>1.8650684794168499</v>
      </c>
      <c r="L65" s="25">
        <v>0.37</v>
      </c>
      <c r="M65" s="26">
        <v>80.715849497584699</v>
      </c>
      <c r="N65" s="27">
        <v>2.4522726143498601</v>
      </c>
      <c r="O65" s="28">
        <v>1.62793944367238</v>
      </c>
      <c r="P65" s="26">
        <v>94.956241429974298</v>
      </c>
      <c r="Q65" s="27">
        <v>0.63850912542473603</v>
      </c>
      <c r="R65" s="28">
        <v>0.43228143219513598</v>
      </c>
      <c r="S65" s="26">
        <v>96.870180638758598</v>
      </c>
      <c r="T65" s="27">
        <v>1.4418276655141</v>
      </c>
      <c r="U65" s="28">
        <v>0.90170757512507704</v>
      </c>
      <c r="V65" s="26">
        <v>80.326756128536303</v>
      </c>
      <c r="W65" s="27">
        <v>2.1464650931671199</v>
      </c>
      <c r="X65" s="28">
        <v>1.79704856903918</v>
      </c>
    </row>
    <row r="66" spans="1:24">
      <c r="A66" s="25">
        <v>18.501000000000001</v>
      </c>
      <c r="B66" s="26">
        <v>46.804843528453702</v>
      </c>
      <c r="C66" s="27">
        <v>2.5844440437668799</v>
      </c>
      <c r="D66" s="28">
        <v>2.2978489751445998</v>
      </c>
      <c r="E66" s="26">
        <v>14.810578656542999</v>
      </c>
      <c r="F66" s="27">
        <v>11.863620811142701</v>
      </c>
      <c r="G66" s="28">
        <v>16.444202451409598</v>
      </c>
      <c r="H66" s="26">
        <v>52.687736761594692</v>
      </c>
      <c r="I66" s="27">
        <v>4.1978128962963499</v>
      </c>
      <c r="J66" s="28">
        <v>1.88875491473032</v>
      </c>
      <c r="L66" s="25">
        <v>0.38</v>
      </c>
      <c r="M66" s="26">
        <v>80.257333921326804</v>
      </c>
      <c r="N66" s="27">
        <v>2.50335984566125</v>
      </c>
      <c r="O66" s="28">
        <v>1.66024468874826</v>
      </c>
      <c r="P66" s="26">
        <v>94.825518812811112</v>
      </c>
      <c r="Q66" s="27">
        <v>0.64473389319724705</v>
      </c>
      <c r="R66" s="28">
        <v>0.44649479640630502</v>
      </c>
      <c r="S66" s="26">
        <v>96.785219075806495</v>
      </c>
      <c r="T66" s="27">
        <v>1.48021707824821</v>
      </c>
      <c r="U66" s="28">
        <v>0.92573500754395999</v>
      </c>
      <c r="V66" s="26">
        <v>79.842553320947403</v>
      </c>
      <c r="W66" s="27">
        <v>2.1924521909435599</v>
      </c>
      <c r="X66" s="28">
        <v>1.8401773019052401</v>
      </c>
    </row>
    <row r="67" spans="1:24">
      <c r="A67" s="25">
        <v>19.001000000000001</v>
      </c>
      <c r="B67" s="26">
        <v>46.301147995286804</v>
      </c>
      <c r="C67" s="27">
        <v>2.7585591476065798</v>
      </c>
      <c r="D67" s="28">
        <v>2.2116666223351298</v>
      </c>
      <c r="E67" s="26">
        <v>14.310003282900698</v>
      </c>
      <c r="F67" s="27">
        <v>11.6416872666472</v>
      </c>
      <c r="G67" s="28">
        <v>16.310723956101501</v>
      </c>
      <c r="H67" s="26">
        <v>52.259159344722491</v>
      </c>
      <c r="I67" s="27">
        <v>4.4269947626384898</v>
      </c>
      <c r="J67" s="28">
        <v>1.9092177952289899</v>
      </c>
      <c r="L67" s="25">
        <v>0.39</v>
      </c>
      <c r="M67" s="26">
        <v>79.799924990981097</v>
      </c>
      <c r="N67" s="27">
        <v>2.5518208184290998</v>
      </c>
      <c r="O67" s="28">
        <v>1.69389203469544</v>
      </c>
      <c r="P67" s="26">
        <v>94.688675528412602</v>
      </c>
      <c r="Q67" s="27">
        <v>0.65688056767030401</v>
      </c>
      <c r="R67" s="28">
        <v>0.45441558390315601</v>
      </c>
      <c r="S67" s="26">
        <v>96.700345675241394</v>
      </c>
      <c r="T67" s="27">
        <v>1.5185240924344701</v>
      </c>
      <c r="U67" s="28">
        <v>0.949715634566761</v>
      </c>
      <c r="V67" s="26">
        <v>79.3613595521213</v>
      </c>
      <c r="W67" s="27">
        <v>2.23769240416244</v>
      </c>
      <c r="X67" s="28">
        <v>1.8829709675371999</v>
      </c>
    </row>
    <row r="68" spans="1:24">
      <c r="A68" s="25">
        <v>19.501000000000001</v>
      </c>
      <c r="B68" s="26">
        <v>45.6785575055656</v>
      </c>
      <c r="C68" s="27">
        <v>2.8023646733684502</v>
      </c>
      <c r="D68" s="28">
        <v>2.3219769526822902</v>
      </c>
      <c r="E68" s="26">
        <v>13.839913597220399</v>
      </c>
      <c r="F68" s="27">
        <v>11.423970772791399</v>
      </c>
      <c r="G68" s="28">
        <v>16.159897395811502</v>
      </c>
      <c r="H68" s="26">
        <v>51.802869335152202</v>
      </c>
      <c r="I68" s="27">
        <v>4.6196632299849201</v>
      </c>
      <c r="J68" s="28">
        <v>1.94839508752922</v>
      </c>
      <c r="L68" s="25">
        <v>0.4</v>
      </c>
      <c r="M68" s="26">
        <v>79.345410013607193</v>
      </c>
      <c r="N68" s="27">
        <v>2.5994708456615898</v>
      </c>
      <c r="O68" s="28">
        <v>1.7270789415782399</v>
      </c>
      <c r="P68" s="26">
        <v>94.551683449939603</v>
      </c>
      <c r="Q68" s="27">
        <v>0.66502759394064803</v>
      </c>
      <c r="R68" s="28">
        <v>0.46201498886497799</v>
      </c>
      <c r="S68" s="26">
        <v>96.615560124539101</v>
      </c>
      <c r="T68" s="27">
        <v>1.5567488007791701</v>
      </c>
      <c r="U68" s="28">
        <v>0.97364970454164601</v>
      </c>
      <c r="V68" s="26">
        <v>78.883154483620103</v>
      </c>
      <c r="W68" s="27">
        <v>2.2821924596740502</v>
      </c>
      <c r="X68" s="28">
        <v>1.9254322420855901</v>
      </c>
    </row>
    <row r="69" spans="1:24">
      <c r="A69" s="29">
        <v>20.001000000000001</v>
      </c>
      <c r="B69" s="30">
        <v>45.064073308802996</v>
      </c>
      <c r="C69" s="19">
        <v>2.8454445053447399</v>
      </c>
      <c r="D69" s="31">
        <v>2.4385392104703199</v>
      </c>
      <c r="E69" s="30">
        <v>13.352719543650398</v>
      </c>
      <c r="F69" s="19">
        <v>11.165343743762399</v>
      </c>
      <c r="G69" s="31">
        <v>16.039007810533501</v>
      </c>
      <c r="H69" s="30">
        <v>51.373637291133903</v>
      </c>
      <c r="I69" s="19">
        <v>4.8307012458363197</v>
      </c>
      <c r="J69" s="31">
        <v>2.0251914332432701</v>
      </c>
      <c r="L69" s="25">
        <v>0.41</v>
      </c>
      <c r="M69" s="26">
        <v>78.893769362058393</v>
      </c>
      <c r="N69" s="27">
        <v>2.6463181821105302</v>
      </c>
      <c r="O69" s="28">
        <v>1.7598099600767001</v>
      </c>
      <c r="P69" s="26">
        <v>94.414695162402495</v>
      </c>
      <c r="Q69" s="27">
        <v>0.67212628620407799</v>
      </c>
      <c r="R69" s="28">
        <v>0.46944493737446402</v>
      </c>
      <c r="S69" s="26">
        <v>96.530862117892696</v>
      </c>
      <c r="T69" s="27">
        <v>1.5948912983280801</v>
      </c>
      <c r="U69" s="28">
        <v>0.99753745998984999</v>
      </c>
      <c r="V69" s="26">
        <v>78.4079179631171</v>
      </c>
      <c r="W69" s="27">
        <v>2.32595919182328</v>
      </c>
      <c r="X69" s="28">
        <v>1.9675637626135301</v>
      </c>
    </row>
    <row r="70" spans="1:24">
      <c r="L70" s="25">
        <v>0.42</v>
      </c>
      <c r="M70" s="26">
        <v>78.444983588446405</v>
      </c>
      <c r="N70" s="27">
        <v>2.6923711463675599</v>
      </c>
      <c r="O70" s="28">
        <v>1.792089610199</v>
      </c>
      <c r="P70" s="26">
        <v>94.281275231088301</v>
      </c>
      <c r="Q70" s="27">
        <v>0.67529727541888496</v>
      </c>
      <c r="R70" s="28">
        <v>0.48026935607732302</v>
      </c>
      <c r="S70" s="26">
        <v>96.446251355613001</v>
      </c>
      <c r="T70" s="27">
        <v>1.6329516812035501</v>
      </c>
      <c r="U70" s="28">
        <v>1.02137913819577</v>
      </c>
      <c r="V70" s="26">
        <v>77.93563001160841</v>
      </c>
      <c r="W70" s="27">
        <v>2.3689995133923301</v>
      </c>
      <c r="X70" s="28">
        <v>2.0093681338628802</v>
      </c>
    </row>
    <row r="71" spans="1:24">
      <c r="L71" s="25">
        <v>0.43</v>
      </c>
      <c r="M71" s="26">
        <v>77.999033406781209</v>
      </c>
      <c r="N71" s="27">
        <v>2.7376380097978799</v>
      </c>
      <c r="O71" s="28">
        <v>1.8239223916312199</v>
      </c>
      <c r="P71" s="26">
        <v>94.148145883201892</v>
      </c>
      <c r="Q71" s="27">
        <v>0.67885423047681104</v>
      </c>
      <c r="R71" s="28">
        <v>0.49120985280971502</v>
      </c>
      <c r="S71" s="26">
        <v>96.361727544208591</v>
      </c>
      <c r="T71" s="27">
        <v>1.67093004768391</v>
      </c>
      <c r="U71" s="28">
        <v>1.04517497105006</v>
      </c>
      <c r="V71" s="26">
        <v>77.466270826710499</v>
      </c>
      <c r="W71" s="27">
        <v>2.41132039921821</v>
      </c>
      <c r="X71" s="28">
        <v>2.0508479262383101</v>
      </c>
    </row>
    <row r="72" spans="1:24">
      <c r="A72" s="97" t="s">
        <v>198</v>
      </c>
      <c r="B72" s="98"/>
      <c r="C72" s="98"/>
      <c r="D72" s="98"/>
      <c r="E72" s="98"/>
      <c r="F72" s="98"/>
      <c r="G72" s="98"/>
      <c r="H72" s="98"/>
      <c r="I72" s="99"/>
      <c r="J72" s="44"/>
      <c r="L72" s="25">
        <v>0.44</v>
      </c>
      <c r="M72" s="26">
        <v>77.555899701507897</v>
      </c>
      <c r="N72" s="27">
        <v>2.7821270800767701</v>
      </c>
      <c r="O72" s="28">
        <v>1.85531276887131</v>
      </c>
      <c r="P72" s="26">
        <v>94.015162786392708</v>
      </c>
      <c r="Q72" s="27">
        <v>0.68714156436203699</v>
      </c>
      <c r="R72" s="28">
        <v>0.50212149507038495</v>
      </c>
      <c r="S72" s="26">
        <v>96.277290395641103</v>
      </c>
      <c r="T72" s="27">
        <v>1.70882649726087</v>
      </c>
      <c r="U72" s="28">
        <v>1.0689251857086</v>
      </c>
      <c r="V72" s="26">
        <v>76.999820772761694</v>
      </c>
      <c r="W72" s="27">
        <v>2.4529288560223699</v>
      </c>
      <c r="X72" s="28">
        <v>2.0920056818581698</v>
      </c>
    </row>
    <row r="73" spans="1:24">
      <c r="A73" s="35"/>
      <c r="B73" s="22" t="s">
        <v>183</v>
      </c>
      <c r="C73" s="22" t="s">
        <v>184</v>
      </c>
      <c r="D73" s="22" t="s">
        <v>185</v>
      </c>
      <c r="E73" s="22" t="s">
        <v>186</v>
      </c>
      <c r="F73" s="22" t="s">
        <v>187</v>
      </c>
      <c r="G73" s="22" t="s">
        <v>188</v>
      </c>
      <c r="H73" s="22" t="s">
        <v>189</v>
      </c>
      <c r="I73" s="23" t="s">
        <v>190</v>
      </c>
      <c r="L73" s="25">
        <v>0.45</v>
      </c>
      <c r="M73" s="26">
        <v>77.114377447182306</v>
      </c>
      <c r="N73" s="27">
        <v>2.8246605797002098</v>
      </c>
      <c r="O73" s="28">
        <v>1.88714162388597</v>
      </c>
      <c r="P73" s="26">
        <v>93.882326264224602</v>
      </c>
      <c r="Q73" s="27">
        <v>0.696145112932545</v>
      </c>
      <c r="R73" s="28">
        <v>0.51298781252793202</v>
      </c>
      <c r="S73" s="26">
        <v>96.192939627559497</v>
      </c>
      <c r="T73" s="27">
        <v>1.74664113080668</v>
      </c>
      <c r="U73" s="28">
        <v>1.0926300043200501</v>
      </c>
      <c r="V73" s="26">
        <v>76.536260389428406</v>
      </c>
      <c r="W73" s="27">
        <v>2.4938319290712401</v>
      </c>
      <c r="X73" s="28">
        <v>2.1328439042510099</v>
      </c>
    </row>
    <row r="74" spans="1:24">
      <c r="A74" s="24" t="s">
        <v>168</v>
      </c>
      <c r="B74" s="51">
        <v>25.7127710725965</v>
      </c>
      <c r="C74" s="51">
        <v>3.4795728085506101</v>
      </c>
      <c r="D74" s="51">
        <v>55.629527379978001</v>
      </c>
      <c r="E74" s="51">
        <v>10.779061536678901</v>
      </c>
      <c r="F74" s="51">
        <v>2.7452794914715701</v>
      </c>
      <c r="G74" s="51">
        <v>2.7624318874804499</v>
      </c>
      <c r="H74" s="51">
        <v>421.20733877922498</v>
      </c>
      <c r="I74" s="52">
        <v>8.5118549154726303E-2</v>
      </c>
      <c r="L74" s="25">
        <v>0.46</v>
      </c>
      <c r="M74" s="26">
        <v>76.670212439325297</v>
      </c>
      <c r="N74" s="27"/>
      <c r="O74" s="28">
        <v>1.92372489342361</v>
      </c>
      <c r="P74" s="26">
        <v>93.749636633179605</v>
      </c>
      <c r="Q74" s="27">
        <v>0.70491762002514702</v>
      </c>
      <c r="R74" s="28">
        <v>0.52149878146765505</v>
      </c>
      <c r="S74" s="26">
        <v>96.108674962614103</v>
      </c>
      <c r="T74" s="27">
        <v>1.7843740508080199</v>
      </c>
      <c r="U74" s="28">
        <v>1.1162896447022801</v>
      </c>
      <c r="V74" s="26">
        <v>76.075570373548089</v>
      </c>
      <c r="W74" s="27">
        <v>2.5340366661688001</v>
      </c>
      <c r="X74" s="28">
        <v>2.1733650751356901</v>
      </c>
    </row>
    <row r="75" spans="1:24">
      <c r="A75" s="33" t="s">
        <v>200</v>
      </c>
      <c r="B75" s="51">
        <v>39.497065620959802</v>
      </c>
      <c r="C75" s="51">
        <v>5.2230992931180698</v>
      </c>
      <c r="D75" s="51">
        <v>228.87166057048</v>
      </c>
      <c r="E75" s="51">
        <v>16.694094905205201</v>
      </c>
      <c r="F75" s="51">
        <v>6.2096593779002198</v>
      </c>
      <c r="G75" s="51">
        <v>8.2558886696298792</v>
      </c>
      <c r="H75" s="51">
        <v>1329.9383492675699</v>
      </c>
      <c r="I75" s="52">
        <v>0.25504895559656299</v>
      </c>
      <c r="L75" s="25">
        <v>0.47</v>
      </c>
      <c r="M75" s="26">
        <v>76.228676869716509</v>
      </c>
      <c r="N75" s="27"/>
      <c r="O75" s="28">
        <v>1.9594909845990101</v>
      </c>
      <c r="P75" s="26">
        <v>93.617094205621896</v>
      </c>
      <c r="Q75" s="27">
        <v>0.713462621043226</v>
      </c>
      <c r="R75" s="28">
        <v>0.52935492756491798</v>
      </c>
      <c r="S75" s="26">
        <v>96.024496128575393</v>
      </c>
      <c r="T75" s="27">
        <v>1.82202536042115</v>
      </c>
      <c r="U75" s="28">
        <v>1.1399043201052199</v>
      </c>
      <c r="V75" s="26">
        <v>75.617731584890507</v>
      </c>
      <c r="W75" s="27">
        <v>2.5735501190263599</v>
      </c>
      <c r="X75" s="28">
        <v>2.21357164687912</v>
      </c>
    </row>
    <row r="76" spans="1:24">
      <c r="A76" s="34" t="s">
        <v>167</v>
      </c>
      <c r="B76" s="53">
        <v>51.273076260710802</v>
      </c>
      <c r="C76" s="53">
        <v>7.6381272159807398</v>
      </c>
      <c r="D76" s="53">
        <v>1921.03195187811</v>
      </c>
      <c r="E76" s="53">
        <v>31.496072195568502</v>
      </c>
      <c r="F76" s="64">
        <v>22.685136181639098</v>
      </c>
      <c r="G76" s="53">
        <v>19.6237465448508</v>
      </c>
      <c r="H76" s="53">
        <v>8857.1090994537699</v>
      </c>
      <c r="I76" s="54">
        <v>0.93870466680827502</v>
      </c>
      <c r="L76" s="25">
        <v>0.48</v>
      </c>
      <c r="M76" s="26">
        <v>75.789759419841403</v>
      </c>
      <c r="N76" s="27"/>
      <c r="O76" s="28">
        <v>1.9949586193639199</v>
      </c>
      <c r="P76" s="26">
        <v>93.484699289051903</v>
      </c>
      <c r="Q76" s="27">
        <v>0.72178360126696794</v>
      </c>
      <c r="R76" s="28">
        <v>0.54038324066914001</v>
      </c>
      <c r="S76" s="26">
        <v>95.940282811585092</v>
      </c>
      <c r="T76" s="27">
        <v>1.8594751182814599</v>
      </c>
      <c r="U76" s="28">
        <v>1.1635942860520101</v>
      </c>
      <c r="V76" s="26">
        <v>75.162725051119097</v>
      </c>
      <c r="W76" s="27">
        <v>2.61237933980079</v>
      </c>
      <c r="X76" s="28">
        <v>2.2534660346365598</v>
      </c>
    </row>
    <row r="77" spans="1:24">
      <c r="L77" s="25">
        <v>0.49</v>
      </c>
      <c r="M77" s="26">
        <v>75.353448726818101</v>
      </c>
      <c r="N77" s="27"/>
      <c r="O77" s="28">
        <v>2.0301259371765901</v>
      </c>
      <c r="P77" s="26">
        <v>93.3524521854158</v>
      </c>
      <c r="Q77" s="27">
        <v>0.72988399708585605</v>
      </c>
      <c r="R77" s="28">
        <v>0.55138969012028505</v>
      </c>
      <c r="S77" s="26">
        <v>95.855960990710599</v>
      </c>
      <c r="T77" s="27">
        <v>1.89664967163123</v>
      </c>
      <c r="U77" s="28">
        <v>1.18743350564112</v>
      </c>
      <c r="V77" s="26">
        <v>74.710531944663401</v>
      </c>
      <c r="W77" s="27">
        <v>2.6505313607338801</v>
      </c>
      <c r="X77" s="28">
        <v>2.2930506380071098</v>
      </c>
    </row>
    <row r="78" spans="1:24">
      <c r="L78" s="25">
        <v>0.5</v>
      </c>
      <c r="M78" s="26">
        <v>74.919733382935902</v>
      </c>
      <c r="N78" s="27"/>
      <c r="O78" s="28">
        <v>2.0649911668250098</v>
      </c>
      <c r="P78" s="26">
        <v>93.220353191501701</v>
      </c>
      <c r="Q78" s="27">
        <v>0.73776719635524401</v>
      </c>
      <c r="R78" s="28">
        <v>0.56237345856397003</v>
      </c>
      <c r="S78" s="26">
        <v>95.771715084010296</v>
      </c>
      <c r="T78" s="27">
        <v>1.93373380392197</v>
      </c>
      <c r="U78" s="28">
        <v>1.2112375035574501</v>
      </c>
      <c r="V78" s="26">
        <v>74.261133597569994</v>
      </c>
      <c r="W78" s="27">
        <v>2.6880131747538201</v>
      </c>
      <c r="X78" s="28">
        <v>2.3323278277183501</v>
      </c>
    </row>
    <row r="79" spans="1:24">
      <c r="A79" s="97" t="s">
        <v>201</v>
      </c>
      <c r="B79" s="98"/>
      <c r="C79" s="98"/>
      <c r="D79" s="98"/>
      <c r="E79" s="98"/>
      <c r="F79" s="98"/>
      <c r="G79" s="99"/>
      <c r="H79" s="44"/>
      <c r="I79" s="44"/>
      <c r="L79" s="25">
        <v>0.51</v>
      </c>
      <c r="M79" s="26">
        <v>74.488601938941599</v>
      </c>
      <c r="N79" s="27"/>
      <c r="O79" s="28">
        <v>2.0995526245307201</v>
      </c>
      <c r="P79" s="26">
        <v>93.088402599216906</v>
      </c>
      <c r="Q79" s="27">
        <v>0.74543653867612503</v>
      </c>
      <c r="R79" s="28">
        <v>0.57333402057563299</v>
      </c>
      <c r="S79" s="26">
        <v>95.687545006560498</v>
      </c>
      <c r="T79" s="27">
        <v>1.9707277917697901</v>
      </c>
      <c r="U79" s="28">
        <v>1.2350063079551901</v>
      </c>
      <c r="V79" s="26">
        <v>73.814511496526009</v>
      </c>
      <c r="W79" s="27">
        <v>2.7248317690105299</v>
      </c>
      <c r="X79" s="28">
        <v>2.37129994507124</v>
      </c>
    </row>
    <row r="80" spans="1:24">
      <c r="A80" s="76"/>
      <c r="B80" s="76"/>
      <c r="C80" s="77" t="s">
        <v>227</v>
      </c>
      <c r="D80" s="78"/>
      <c r="E80" s="77"/>
      <c r="F80" s="77" t="s">
        <v>228</v>
      </c>
      <c r="G80" s="78"/>
      <c r="H80" s="44"/>
      <c r="I80" s="44"/>
      <c r="L80" s="25"/>
      <c r="M80" s="26"/>
      <c r="N80" s="27"/>
      <c r="O80" s="28"/>
      <c r="P80" s="26"/>
      <c r="Q80" s="27"/>
      <c r="R80" s="28"/>
      <c r="S80" s="26"/>
      <c r="T80" s="27"/>
      <c r="U80" s="28"/>
      <c r="V80" s="26"/>
      <c r="W80" s="27"/>
      <c r="X80" s="28"/>
    </row>
    <row r="81" spans="1:24">
      <c r="A81" s="35"/>
      <c r="B81" s="89" t="s">
        <v>286</v>
      </c>
      <c r="C81" s="90" t="s">
        <v>290</v>
      </c>
      <c r="D81" s="90" t="s">
        <v>291</v>
      </c>
      <c r="E81" s="89" t="s">
        <v>287</v>
      </c>
      <c r="F81" s="90" t="s">
        <v>288</v>
      </c>
      <c r="G81" s="91" t="s">
        <v>289</v>
      </c>
      <c r="H81" s="32"/>
      <c r="I81" s="32"/>
      <c r="L81" s="25">
        <v>0.52</v>
      </c>
      <c r="M81" s="26">
        <v>74.060042893619908</v>
      </c>
      <c r="N81" s="27"/>
      <c r="O81" s="28">
        <v>2.1338087264692298</v>
      </c>
      <c r="P81" s="26">
        <v>92.953097870421104</v>
      </c>
      <c r="Q81" s="27">
        <v>0.75639814135316497</v>
      </c>
      <c r="R81" s="28">
        <v>0.58076804033955198</v>
      </c>
      <c r="S81" s="26">
        <v>95.603450674071098</v>
      </c>
      <c r="T81" s="27">
        <v>2.0076319093788899</v>
      </c>
      <c r="U81" s="28">
        <v>1.2587399468515901</v>
      </c>
      <c r="V81" s="26">
        <v>73.370647271247705</v>
      </c>
      <c r="W81" s="27">
        <v>2.7609940816820999</v>
      </c>
      <c r="X81" s="28">
        <v>2.40996931073547</v>
      </c>
    </row>
    <row r="82" spans="1:24">
      <c r="A82" s="24" t="s">
        <v>168</v>
      </c>
      <c r="B82" s="112">
        <v>4.5979010000000002</v>
      </c>
      <c r="C82" s="113">
        <v>0.12896199999999999</v>
      </c>
      <c r="D82" s="113">
        <v>0.196044</v>
      </c>
      <c r="E82" s="112">
        <v>2.6512310000000001</v>
      </c>
      <c r="F82" s="113">
        <v>2.0479280000000002</v>
      </c>
      <c r="G82" s="114">
        <v>1.0331999999999999E-2</v>
      </c>
      <c r="H82" s="27"/>
      <c r="I82" s="27"/>
      <c r="L82" s="25">
        <v>0.53</v>
      </c>
      <c r="M82" s="26">
        <v>73.635866140711698</v>
      </c>
      <c r="N82" s="27"/>
      <c r="O82" s="28">
        <v>2.16593654381774</v>
      </c>
      <c r="P82" s="26">
        <v>92.814864365053893</v>
      </c>
      <c r="Q82" s="27">
        <v>0.77023017173492003</v>
      </c>
      <c r="R82" s="28">
        <v>0.58510010174311899</v>
      </c>
      <c r="S82" s="26">
        <v>95.519432002860711</v>
      </c>
      <c r="T82" s="27">
        <v>2.0444464284034698</v>
      </c>
      <c r="U82" s="28">
        <v>1.2824384481057201</v>
      </c>
      <c r="V82" s="26">
        <v>72.931893847755902</v>
      </c>
      <c r="W82" s="27">
        <v>2.7988781525390598</v>
      </c>
      <c r="X82" s="28">
        <v>2.4459670741167301</v>
      </c>
    </row>
    <row r="83" spans="1:24" ht="32">
      <c r="A83" s="79" t="s">
        <v>229</v>
      </c>
      <c r="B83" s="115">
        <v>3.2720690000000001</v>
      </c>
      <c r="C83" s="116">
        <v>5.3879299999999998E-2</v>
      </c>
      <c r="D83" s="116">
        <v>7.4995300000000001E-2</v>
      </c>
      <c r="E83" s="115">
        <v>1.828052</v>
      </c>
      <c r="F83" s="116">
        <v>1.2713589999999999</v>
      </c>
      <c r="G83" s="117">
        <v>3.7780800000000001E-3</v>
      </c>
      <c r="H83" s="27"/>
      <c r="I83" s="27"/>
      <c r="L83" s="25">
        <v>0.54</v>
      </c>
      <c r="M83" s="26">
        <v>73.220288845997288</v>
      </c>
      <c r="N83" s="27"/>
      <c r="O83" s="28">
        <v>2.1937828091971099</v>
      </c>
      <c r="P83" s="26">
        <v>92.676597654916705</v>
      </c>
      <c r="Q83" s="27">
        <v>0.78288790431497701</v>
      </c>
      <c r="R83" s="28">
        <v>0.58922502008279498</v>
      </c>
      <c r="S83" s="26">
        <v>95.435488909770811</v>
      </c>
      <c r="T83" s="27">
        <v>2.0811716177486899</v>
      </c>
      <c r="U83" s="28">
        <v>1.3061018395019699</v>
      </c>
      <c r="V83" s="26">
        <v>72.497412975309089</v>
      </c>
      <c r="W83" s="27">
        <v>2.8376706548078299</v>
      </c>
      <c r="X83" s="28">
        <v>2.47841337329867</v>
      </c>
    </row>
    <row r="84" spans="1:24">
      <c r="A84" s="34" t="s">
        <v>167</v>
      </c>
      <c r="B84" s="118">
        <v>2.2407840000000001</v>
      </c>
      <c r="C84" s="119">
        <v>1.6271899999999999E-2</v>
      </c>
      <c r="D84" s="119">
        <v>3.7128700000000001E-2</v>
      </c>
      <c r="E84" s="118">
        <v>0.95905600000000002</v>
      </c>
      <c r="F84" s="119">
        <v>0.84609500000000004</v>
      </c>
      <c r="G84" s="120">
        <v>1.0147299999999999E-3</v>
      </c>
      <c r="H84" s="27"/>
      <c r="I84" s="27"/>
      <c r="L84" s="25">
        <v>0.55000000000000004</v>
      </c>
      <c r="M84" s="26">
        <v>72.807359335080008</v>
      </c>
      <c r="N84" s="27"/>
      <c r="O84" s="28">
        <v>2.2230853520176201</v>
      </c>
      <c r="P84" s="26">
        <v>92.538300976759402</v>
      </c>
      <c r="Q84" s="27">
        <v>0.79458833746001201</v>
      </c>
      <c r="R84" s="28">
        <v>0.59314529608661704</v>
      </c>
      <c r="S84" s="26">
        <v>95.351621312177102</v>
      </c>
      <c r="T84" s="27">
        <v>2.1178077443182999</v>
      </c>
      <c r="U84" s="28">
        <v>1.3297301487139701</v>
      </c>
      <c r="V84" s="26">
        <v>72.065745076797711</v>
      </c>
      <c r="W84" s="27">
        <v>2.8759367748595199</v>
      </c>
      <c r="X84" s="28">
        <v>2.5087207953295998</v>
      </c>
    </row>
    <row r="85" spans="1:24">
      <c r="L85" s="25">
        <v>0.56000000000000005</v>
      </c>
      <c r="M85" s="26">
        <v>72.3970593600081</v>
      </c>
      <c r="N85" s="27"/>
      <c r="O85" s="28">
        <v>2.2482935233748398</v>
      </c>
      <c r="P85" s="26">
        <v>92.399977520221697</v>
      </c>
      <c r="Q85" s="27">
        <v>0.80620210726949404</v>
      </c>
      <c r="R85" s="28">
        <v>0.59618131199563595</v>
      </c>
      <c r="S85" s="26">
        <v>95.267829127913302</v>
      </c>
      <c r="T85" s="27">
        <v>2.1543550718079301</v>
      </c>
      <c r="U85" s="28">
        <v>1.35332340338348</v>
      </c>
      <c r="V85" s="26">
        <v>71.636870662654502</v>
      </c>
      <c r="W85" s="27">
        <v>2.9136815708524999</v>
      </c>
      <c r="X85" s="28">
        <v>2.5385442659258399</v>
      </c>
    </row>
    <row r="86" spans="1:24">
      <c r="A86" s="97" t="s">
        <v>181</v>
      </c>
      <c r="B86" s="98"/>
      <c r="C86" s="98"/>
      <c r="D86" s="98"/>
      <c r="E86" s="98"/>
      <c r="F86" s="98"/>
      <c r="G86" s="98"/>
      <c r="H86" s="98"/>
      <c r="I86" s="98"/>
      <c r="J86" s="99"/>
      <c r="L86" s="25">
        <v>0.56999999999999995</v>
      </c>
      <c r="M86" s="26">
        <v>71.989370825191202</v>
      </c>
      <c r="N86" s="27"/>
      <c r="O86" s="28">
        <v>2.27307664789834</v>
      </c>
      <c r="P86" s="26">
        <v>92.2616304279085</v>
      </c>
      <c r="Q86" s="27">
        <v>0.81773006341059296</v>
      </c>
      <c r="R86" s="28">
        <v>0.59850248691485397</v>
      </c>
      <c r="S86" s="26">
        <v>95.184112275266699</v>
      </c>
      <c r="T86" s="27">
        <v>2.1908138614057799</v>
      </c>
      <c r="U86" s="28">
        <v>1.3768816310999401</v>
      </c>
      <c r="V86" s="26">
        <v>71.210770398780298</v>
      </c>
      <c r="W86" s="27">
        <v>2.9509100630158902</v>
      </c>
      <c r="X86" s="28">
        <v>2.5678893749118599</v>
      </c>
    </row>
    <row r="87" spans="1:24">
      <c r="A87" s="35"/>
      <c r="B87" s="22" t="s">
        <v>182</v>
      </c>
      <c r="C87" s="22" t="s">
        <v>183</v>
      </c>
      <c r="D87" s="22" t="s">
        <v>184</v>
      </c>
      <c r="E87" s="22" t="s">
        <v>185</v>
      </c>
      <c r="F87" s="22" t="s">
        <v>186</v>
      </c>
      <c r="G87" s="22" t="s">
        <v>187</v>
      </c>
      <c r="H87" s="22" t="s">
        <v>188</v>
      </c>
      <c r="I87" s="22" t="s">
        <v>189</v>
      </c>
      <c r="J87" s="23" t="s">
        <v>190</v>
      </c>
      <c r="L87" s="25">
        <v>0.57999999999999996</v>
      </c>
      <c r="M87" s="26">
        <v>71.584275778071103</v>
      </c>
      <c r="N87" s="27"/>
      <c r="O87" s="28">
        <v>2.2974399625777</v>
      </c>
      <c r="P87" s="26">
        <v>92.123262796487808</v>
      </c>
      <c r="Q87" s="27">
        <v>0.82917305249989903</v>
      </c>
      <c r="R87" s="28">
        <v>0.60059246566223101</v>
      </c>
      <c r="S87" s="26">
        <v>95.100470672945804</v>
      </c>
      <c r="T87" s="27">
        <v>2.2271843731369798</v>
      </c>
      <c r="U87" s="28">
        <v>1.4004048594351901</v>
      </c>
      <c r="V87" s="26">
        <v>70.787425108218699</v>
      </c>
      <c r="W87" s="27">
        <v>2.9876272823485199</v>
      </c>
      <c r="X87" s="28">
        <v>2.5967616354700001</v>
      </c>
    </row>
    <row r="88" spans="1:24">
      <c r="A88" s="24" t="s">
        <v>168</v>
      </c>
      <c r="B88" s="51">
        <v>2.2929732771153302</v>
      </c>
      <c r="C88" s="51">
        <v>22.227874367279998</v>
      </c>
      <c r="D88" s="51">
        <v>2.76361117454111</v>
      </c>
      <c r="E88" s="51">
        <v>8.2002288645645702</v>
      </c>
      <c r="F88" s="51">
        <v>0.18055853178292999</v>
      </c>
      <c r="G88" s="51">
        <v>0.52886588493567799</v>
      </c>
      <c r="H88" s="51">
        <v>4.3293938208327297E-2</v>
      </c>
      <c r="I88" s="51">
        <v>4.8703093964219901</v>
      </c>
      <c r="J88" s="52">
        <v>7.0091315570170298E-3</v>
      </c>
      <c r="L88" s="25">
        <v>0.59</v>
      </c>
      <c r="M88" s="26">
        <v>71.18175641293189</v>
      </c>
      <c r="N88" s="27"/>
      <c r="O88" s="28">
        <v>2.3213886353467199</v>
      </c>
      <c r="P88" s="26">
        <v>91.984877677341004</v>
      </c>
      <c r="Q88" s="27">
        <v>0.84053191997843801</v>
      </c>
      <c r="R88" s="28">
        <v>0.60245406080734498</v>
      </c>
      <c r="S88" s="26">
        <v>95.016904240036908</v>
      </c>
      <c r="T88" s="27">
        <v>2.2634668633377899</v>
      </c>
      <c r="U88" s="28">
        <v>1.4238931159652499</v>
      </c>
      <c r="V88" s="26">
        <v>70.366353969992105</v>
      </c>
      <c r="W88" s="27">
        <v>3.0233763857882701</v>
      </c>
      <c r="X88" s="28">
        <v>2.6256282860310498</v>
      </c>
    </row>
    <row r="89" spans="1:24">
      <c r="A89" s="33" t="s">
        <v>199</v>
      </c>
      <c r="B89" s="51">
        <v>6.8124339730199699</v>
      </c>
      <c r="C89" s="51">
        <v>70.257785398507394</v>
      </c>
      <c r="D89" s="51">
        <v>7.7373643199913396</v>
      </c>
      <c r="E89" s="51">
        <v>11.345205230828601</v>
      </c>
      <c r="F89" s="51">
        <v>0.183664529091389</v>
      </c>
      <c r="G89" s="51">
        <v>0.254587108713212</v>
      </c>
      <c r="H89" s="51">
        <v>1.3000173036339199E-2</v>
      </c>
      <c r="I89" s="51">
        <v>3.4516196253045202</v>
      </c>
      <c r="J89" s="52">
        <v>1.2946682167963E-3</v>
      </c>
      <c r="L89" s="25">
        <v>0.6</v>
      </c>
      <c r="M89" s="26">
        <v>70.779333423222297</v>
      </c>
      <c r="N89" s="27"/>
      <c r="O89" s="28">
        <v>2.3473894115355902</v>
      </c>
      <c r="P89" s="26">
        <v>91.846478077231495</v>
      </c>
      <c r="Q89" s="27">
        <v>0.85180750857851695</v>
      </c>
      <c r="R89" s="28">
        <v>0.60409005889436895</v>
      </c>
      <c r="S89" s="26">
        <v>94.934010448659805</v>
      </c>
      <c r="T89" s="27">
        <v>2.3002591386777098</v>
      </c>
      <c r="U89" s="28">
        <v>1.4467488756111999</v>
      </c>
      <c r="V89" s="26">
        <v>69.943870520262493</v>
      </c>
      <c r="W89" s="27">
        <v>3.0544947080690701</v>
      </c>
      <c r="X89" s="28">
        <v>2.6581622771118498</v>
      </c>
    </row>
    <row r="90" spans="1:24">
      <c r="A90" s="34" t="s">
        <v>167</v>
      </c>
      <c r="B90" s="53">
        <v>2.8593386415837898</v>
      </c>
      <c r="C90" s="53">
        <v>23.873788866061702</v>
      </c>
      <c r="D90" s="53">
        <v>2.8069784323425</v>
      </c>
      <c r="E90" s="53">
        <v>4.6191527272651101</v>
      </c>
      <c r="F90" s="53">
        <v>0.10883165169320599</v>
      </c>
      <c r="G90" s="53">
        <v>0.20188660838116501</v>
      </c>
      <c r="H90" s="53">
        <v>9.3272505893187696E-3</v>
      </c>
      <c r="I90" s="53">
        <v>1.9219641691348499</v>
      </c>
      <c r="J90" s="54">
        <v>9.3310490949676005E-4</v>
      </c>
      <c r="L90" s="25">
        <v>0.61</v>
      </c>
      <c r="M90" s="26">
        <v>70.379282660611196</v>
      </c>
      <c r="N90" s="27"/>
      <c r="O90" s="28">
        <v>2.3731539537052702</v>
      </c>
      <c r="P90" s="26">
        <v>91.708066959017799</v>
      </c>
      <c r="Q90" s="27">
        <v>0.863000657214685</v>
      </c>
      <c r="R90" s="28">
        <v>0.60571168734833203</v>
      </c>
      <c r="S90" s="26">
        <v>94.851383061701398</v>
      </c>
      <c r="T90" s="27">
        <v>2.3371552943584399</v>
      </c>
      <c r="U90" s="28">
        <v>1.4693783228892601</v>
      </c>
      <c r="V90" s="26">
        <v>69.523978741131998</v>
      </c>
      <c r="W90" s="27">
        <v>3.08500986181263</v>
      </c>
      <c r="X90" s="28">
        <v>2.6903462092129402</v>
      </c>
    </row>
    <row r="91" spans="1:24">
      <c r="L91" s="25">
        <v>0.62</v>
      </c>
      <c r="M91" s="26">
        <v>69.981786813502595</v>
      </c>
      <c r="N91" s="27"/>
      <c r="O91" s="28">
        <v>2.3984871621257202</v>
      </c>
      <c r="P91" s="26">
        <v>91.569647242454295</v>
      </c>
      <c r="Q91" s="27">
        <v>0.87420155719643</v>
      </c>
      <c r="R91" s="28">
        <v>0.60910312347334195</v>
      </c>
      <c r="S91" s="26">
        <v>94.768848842943299</v>
      </c>
      <c r="T91" s="27">
        <v>2.3739824244961798</v>
      </c>
      <c r="U91" s="28">
        <v>1.4919546417812599</v>
      </c>
      <c r="V91" s="26">
        <v>69.106662002079005</v>
      </c>
      <c r="W91" s="27">
        <v>3.1149286461339201</v>
      </c>
      <c r="X91" s="28">
        <v>2.7221833699853901</v>
      </c>
    </row>
    <row r="92" spans="1:24">
      <c r="L92" s="25">
        <v>0.63</v>
      </c>
      <c r="M92" s="26">
        <v>69.586830085050195</v>
      </c>
      <c r="N92" s="27"/>
      <c r="O92" s="28">
        <v>2.4233924961588098</v>
      </c>
      <c r="P92" s="26">
        <v>91.431221804841101</v>
      </c>
      <c r="Q92" s="27">
        <v>0.88922539866722605</v>
      </c>
      <c r="R92" s="28">
        <v>0.61232463973745999</v>
      </c>
      <c r="S92" s="26">
        <v>94.686407437535507</v>
      </c>
      <c r="T92" s="27">
        <v>2.4107405009081502</v>
      </c>
      <c r="U92" s="28">
        <v>1.51447813524624</v>
      </c>
      <c r="V92" s="26">
        <v>68.691903790098991</v>
      </c>
      <c r="W92" s="27">
        <v>3.1442577840062498</v>
      </c>
      <c r="X92" s="28">
        <v>2.7536770093896101</v>
      </c>
    </row>
    <row r="93" spans="1:24">
      <c r="L93" s="25">
        <v>0.64</v>
      </c>
      <c r="M93" s="26">
        <v>69.194396679115499</v>
      </c>
      <c r="N93" s="27"/>
      <c r="O93" s="28">
        <v>2.44787348722173</v>
      </c>
      <c r="P93" s="26">
        <v>91.293038237373096</v>
      </c>
      <c r="Q93" s="27">
        <v>0.90401497730084901</v>
      </c>
      <c r="R93" s="28">
        <v>0.61562270559816201</v>
      </c>
      <c r="S93" s="26">
        <v>94.604058494793293</v>
      </c>
      <c r="T93" s="27">
        <v>2.4474294974309401</v>
      </c>
      <c r="U93" s="28">
        <v>1.5369491024286499</v>
      </c>
      <c r="V93" s="26">
        <v>68.279687718039398</v>
      </c>
      <c r="W93" s="27">
        <v>3.1685703475891498</v>
      </c>
      <c r="X93" s="28">
        <v>2.7848303287140901</v>
      </c>
    </row>
    <row r="94" spans="1:24">
      <c r="L94" s="25">
        <v>0.65</v>
      </c>
      <c r="M94" s="26">
        <v>68.804470845238001</v>
      </c>
      <c r="N94" s="27"/>
      <c r="O94" s="28">
        <v>2.4719336930690301</v>
      </c>
      <c r="P94" s="26">
        <v>91.15887978820389</v>
      </c>
      <c r="Q94" s="27">
        <v>0.91478906957760397</v>
      </c>
      <c r="R94" s="28">
        <v>0.62277947441373704</v>
      </c>
      <c r="S94" s="26">
        <v>94.521801668119991</v>
      </c>
      <c r="T94" s="27">
        <v>2.4840493901057101</v>
      </c>
      <c r="U94" s="28">
        <v>1.5593678387128</v>
      </c>
      <c r="V94" s="26">
        <v>67.869997516865197</v>
      </c>
      <c r="W94" s="27">
        <v>3.1917502608244299</v>
      </c>
      <c r="X94" s="28">
        <v>2.8156464872809899</v>
      </c>
    </row>
    <row r="95" spans="1:24">
      <c r="L95" s="25">
        <v>0.66</v>
      </c>
      <c r="M95" s="26">
        <v>68.41703687424851</v>
      </c>
      <c r="N95" s="27"/>
      <c r="O95" s="28">
        <v>2.4955767016310899</v>
      </c>
      <c r="P95" s="26">
        <v>91.024817035937502</v>
      </c>
      <c r="Q95" s="27">
        <v>0.92547909161654296</v>
      </c>
      <c r="R95" s="28">
        <v>0.62886176254932702</v>
      </c>
      <c r="S95" s="26">
        <v>94.439636614926698</v>
      </c>
      <c r="T95" s="27">
        <v>2.5206001561349001</v>
      </c>
      <c r="U95" s="28">
        <v>1.58173463581768</v>
      </c>
      <c r="V95" s="26">
        <v>67.462817031474302</v>
      </c>
      <c r="W95" s="27">
        <v>3.2142652090913901</v>
      </c>
      <c r="X95" s="28">
        <v>2.84612861370486</v>
      </c>
    </row>
    <row r="96" spans="1:24">
      <c r="L96" s="25">
        <v>0.67</v>
      </c>
      <c r="M96" s="26">
        <v>68.032079076008003</v>
      </c>
      <c r="N96" s="27"/>
      <c r="O96" s="28">
        <v>2.5188061522741099</v>
      </c>
      <c r="P96" s="26">
        <v>90.890851285444697</v>
      </c>
      <c r="Q96" s="27">
        <v>0.93608570306740202</v>
      </c>
      <c r="R96" s="28">
        <v>0.63289268541823995</v>
      </c>
      <c r="S96" s="26">
        <v>94.357562996563004</v>
      </c>
      <c r="T96" s="27">
        <v>2.5570817744708898</v>
      </c>
      <c r="U96" s="28">
        <v>1.6040497818374799</v>
      </c>
      <c r="V96" s="26">
        <v>67.058130205701502</v>
      </c>
      <c r="W96" s="27">
        <v>3.23612373528205</v>
      </c>
      <c r="X96" s="28">
        <v>2.8775071038903501</v>
      </c>
    </row>
    <row r="97" spans="12:24">
      <c r="L97" s="25">
        <v>0.68</v>
      </c>
      <c r="M97" s="26">
        <v>67.6495817959769</v>
      </c>
      <c r="N97" s="27"/>
      <c r="O97" s="28">
        <v>2.5416257189864</v>
      </c>
      <c r="P97" s="26">
        <v>90.756983821138604</v>
      </c>
      <c r="Q97" s="27">
        <v>0.94660955167319405</v>
      </c>
      <c r="R97" s="28">
        <v>0.63911864333331403</v>
      </c>
      <c r="S97" s="26">
        <v>94.275580478230296</v>
      </c>
      <c r="T97" s="27">
        <v>2.59349422559777</v>
      </c>
      <c r="U97" s="28">
        <v>1.62631356134403</v>
      </c>
      <c r="V97" s="26">
        <v>66.655921127224104</v>
      </c>
      <c r="W97" s="27">
        <v>3.2573343182888701</v>
      </c>
      <c r="X97" s="28">
        <v>2.9094782824911301</v>
      </c>
    </row>
    <row r="98" spans="12:24">
      <c r="L98" s="25">
        <v>0.69</v>
      </c>
      <c r="M98" s="26">
        <v>67.269529451027694</v>
      </c>
      <c r="N98" s="27"/>
      <c r="O98" s="28">
        <v>2.5640390735760699</v>
      </c>
      <c r="P98" s="26">
        <v>90.6232159065584</v>
      </c>
      <c r="Q98" s="27">
        <v>0.95705127954366398</v>
      </c>
      <c r="R98" s="28">
        <v>0.64984288612229801</v>
      </c>
      <c r="S98" s="26">
        <v>94.19368872893989</v>
      </c>
      <c r="T98" s="27">
        <v>2.6298374914443099</v>
      </c>
      <c r="U98" s="28">
        <v>1.6485262554092901</v>
      </c>
      <c r="V98" s="26">
        <v>66.256173989141402</v>
      </c>
      <c r="W98" s="27">
        <v>3.2761022019592598</v>
      </c>
      <c r="X98" s="28">
        <v>2.9411545910187402</v>
      </c>
    </row>
    <row r="99" spans="12:24">
      <c r="L99" s="25">
        <v>0.7</v>
      </c>
      <c r="M99" s="26">
        <v>66.8919064840902</v>
      </c>
      <c r="N99" s="27"/>
      <c r="O99" s="28">
        <v>2.5860499307306899</v>
      </c>
      <c r="P99" s="26">
        <v>90.491965697354601</v>
      </c>
      <c r="Q99" s="27">
        <v>0.96264999481868696</v>
      </c>
      <c r="R99" s="28">
        <v>0.65990875313755004</v>
      </c>
      <c r="S99" s="26">
        <v>94.111887421411197</v>
      </c>
      <c r="T99" s="27">
        <v>2.6661115557184298</v>
      </c>
      <c r="U99" s="28">
        <v>1.6706881417067001</v>
      </c>
      <c r="V99" s="26">
        <v>65.858873091714798</v>
      </c>
      <c r="W99" s="27">
        <v>3.2940181644281501</v>
      </c>
      <c r="X99" s="28">
        <v>2.9725381559781399</v>
      </c>
    </row>
    <row r="100" spans="12:24">
      <c r="L100" s="25">
        <v>0.71</v>
      </c>
      <c r="M100" s="26">
        <v>66.516697374654001</v>
      </c>
      <c r="N100" s="27"/>
      <c r="O100" s="28">
        <v>2.6076620367943</v>
      </c>
      <c r="P100" s="26">
        <v>90.361712837460189</v>
      </c>
      <c r="Q100" s="27">
        <v>0.96168560594224195</v>
      </c>
      <c r="R100" s="28">
        <v>0.66995107910118301</v>
      </c>
      <c r="S100" s="26">
        <v>94.030176232058807</v>
      </c>
      <c r="T100" s="27">
        <v>2.70231640360364</v>
      </c>
      <c r="U100" s="28">
        <v>1.6927994945229601</v>
      </c>
      <c r="V100" s="26">
        <v>65.464002814417498</v>
      </c>
      <c r="W100" s="27">
        <v>3.3076327614291499</v>
      </c>
      <c r="X100" s="28">
        <v>3.0036311171996601</v>
      </c>
    </row>
    <row r="101" spans="12:24">
      <c r="L101" s="25">
        <v>0.72</v>
      </c>
      <c r="M101" s="26">
        <v>66.143886678023705</v>
      </c>
      <c r="N101" s="27"/>
      <c r="O101" s="28">
        <v>2.6288791301672201</v>
      </c>
      <c r="P101" s="26">
        <v>90.231622912310598</v>
      </c>
      <c r="Q101" s="27">
        <v>0.96046978527115601</v>
      </c>
      <c r="R101" s="28">
        <v>0.67998297680472697</v>
      </c>
      <c r="S101" s="26">
        <v>93.948554840873797</v>
      </c>
      <c r="T101" s="27">
        <v>2.73845202135182</v>
      </c>
      <c r="U101" s="28">
        <v>1.7148605848654901</v>
      </c>
      <c r="V101" s="26">
        <v>65.071547707050698</v>
      </c>
      <c r="W101" s="27">
        <v>3.3174175785260802</v>
      </c>
      <c r="X101" s="28">
        <v>3.0344355332792201</v>
      </c>
    </row>
    <row r="102" spans="12:24">
      <c r="L102" s="25">
        <v>0.73</v>
      </c>
      <c r="M102" s="26">
        <v>65.773459004525506</v>
      </c>
      <c r="N102" s="27"/>
      <c r="O102" s="28">
        <v>2.6497049614693</v>
      </c>
      <c r="P102" s="26">
        <v>90.101696081122199</v>
      </c>
      <c r="Q102" s="27">
        <v>0.95900736950624799</v>
      </c>
      <c r="R102" s="28">
        <v>0.69000370965382996</v>
      </c>
      <c r="S102" s="26">
        <v>93.867022931421502</v>
      </c>
      <c r="T102" s="27">
        <v>2.77451839708784</v>
      </c>
      <c r="U102" s="28">
        <v>1.7368716804652999</v>
      </c>
      <c r="V102" s="26">
        <v>64.681492401826105</v>
      </c>
      <c r="W102" s="27">
        <v>3.3264621361614899</v>
      </c>
      <c r="X102" s="28">
        <v>3.0649534687181701</v>
      </c>
    </row>
    <row r="103" spans="12:24">
      <c r="L103" s="25">
        <v>0.74</v>
      </c>
      <c r="M103" s="26">
        <v>65.405398996676496</v>
      </c>
      <c r="N103" s="27"/>
      <c r="O103" s="28">
        <v>2.6701433159464201</v>
      </c>
      <c r="P103" s="26">
        <v>89.969657211772002</v>
      </c>
      <c r="Q103" s="27">
        <v>0.95894930212192497</v>
      </c>
      <c r="R103" s="28">
        <v>0.69773727276936104</v>
      </c>
      <c r="S103" s="26">
        <v>93.785580190736098</v>
      </c>
      <c r="T103" s="27">
        <v>2.8105155202612999</v>
      </c>
      <c r="U103" s="28">
        <v>1.7588330458748</v>
      </c>
      <c r="V103" s="26">
        <v>64.293821639586696</v>
      </c>
      <c r="W103" s="27">
        <v>3.3347769760148198</v>
      </c>
      <c r="X103" s="28">
        <v>3.09518697202454</v>
      </c>
    </row>
    <row r="104" spans="12:24">
      <c r="L104" s="25">
        <v>0.75</v>
      </c>
      <c r="M104" s="26">
        <v>65.0396913785941</v>
      </c>
      <c r="N104" s="27"/>
      <c r="O104" s="28">
        <v>2.69019796376777</v>
      </c>
      <c r="P104" s="26">
        <v>89.8365785233389</v>
      </c>
      <c r="Q104" s="27">
        <v>0.957811272811249</v>
      </c>
      <c r="R104" s="28">
        <v>0.70425503500699504</v>
      </c>
      <c r="S104" s="26">
        <v>93.704226309302001</v>
      </c>
      <c r="T104" s="27">
        <v>2.8464433817119801</v>
      </c>
      <c r="U104" s="28">
        <v>1.7807449424872801</v>
      </c>
      <c r="V104" s="26">
        <v>63.908520230884299</v>
      </c>
      <c r="W104" s="27">
        <v>3.3423724884285</v>
      </c>
      <c r="X104" s="28">
        <v>3.12513810730217</v>
      </c>
    </row>
    <row r="105" spans="12:24">
      <c r="L105" s="25">
        <v>0.76</v>
      </c>
      <c r="M105" s="26">
        <v>64.676320932365599</v>
      </c>
      <c r="N105" s="27"/>
      <c r="O105" s="28">
        <v>2.7098726829101998</v>
      </c>
      <c r="P105" s="26">
        <v>89.703597196838004</v>
      </c>
      <c r="Q105" s="27">
        <v>0.95646906054549496</v>
      </c>
      <c r="R105" s="28">
        <v>0.71069334897708702</v>
      </c>
      <c r="S105" s="26">
        <v>93.622960980970106</v>
      </c>
      <c r="T105" s="27">
        <v>2.8823019736126101</v>
      </c>
      <c r="U105" s="28">
        <v>1.8026076286094701</v>
      </c>
      <c r="V105" s="26">
        <v>63.525573153852498</v>
      </c>
      <c r="W105" s="27">
        <v>3.3492590197899399</v>
      </c>
      <c r="X105" s="28">
        <v>3.15480885727525</v>
      </c>
    </row>
    <row r="106" spans="12:24">
      <c r="L106" s="25">
        <v>0.77</v>
      </c>
      <c r="M106" s="26">
        <v>64.315272490591695</v>
      </c>
      <c r="N106" s="27"/>
      <c r="O106" s="28">
        <v>2.7291712663773202</v>
      </c>
      <c r="P106" s="26">
        <v>89.570714334933299</v>
      </c>
      <c r="Q106" s="27">
        <v>0.95492704229390701</v>
      </c>
      <c r="R106" s="28">
        <v>0.71705251087999</v>
      </c>
      <c r="S106" s="26">
        <v>93.541783902940494</v>
      </c>
      <c r="T106" s="27">
        <v>2.9180912896282898</v>
      </c>
      <c r="U106" s="28">
        <v>1.8244213594835701</v>
      </c>
      <c r="V106" s="26">
        <v>63.144965468689598</v>
      </c>
      <c r="W106" s="27">
        <v>3.3554467845219502</v>
      </c>
      <c r="X106" s="28">
        <v>3.1842012112735398</v>
      </c>
    </row>
    <row r="107" spans="12:24">
      <c r="L107" s="25">
        <v>0.78</v>
      </c>
      <c r="M107" s="26">
        <v>63.956530968149195</v>
      </c>
      <c r="N107" s="27"/>
      <c r="O107" s="28">
        <v>2.7480974903358901</v>
      </c>
      <c r="P107" s="26">
        <v>89.437931028599806</v>
      </c>
      <c r="Q107" s="27">
        <v>0.95165002313178904</v>
      </c>
      <c r="R107" s="28">
        <v>0.72333282633535501</v>
      </c>
      <c r="S107" s="26">
        <v>93.460694775678405</v>
      </c>
      <c r="T107" s="27">
        <v>2.9538113247533899</v>
      </c>
      <c r="U107" s="28">
        <v>1.8461863873620501</v>
      </c>
      <c r="V107" s="26">
        <v>62.766682340820203</v>
      </c>
      <c r="W107" s="27">
        <v>3.3609458902486899</v>
      </c>
      <c r="X107" s="28">
        <v>3.2133171393408499</v>
      </c>
    </row>
    <row r="108" spans="12:24">
      <c r="L108" s="25">
        <v>0.79</v>
      </c>
      <c r="M108" s="26">
        <v>63.600081341720106</v>
      </c>
      <c r="N108" s="27"/>
      <c r="O108" s="28">
        <v>2.76665513339703</v>
      </c>
      <c r="P108" s="26">
        <v>89.305248358403105</v>
      </c>
      <c r="Q108" s="27">
        <v>0.94584552111496301</v>
      </c>
      <c r="R108" s="28">
        <v>0.72953461124547503</v>
      </c>
      <c r="S108" s="26">
        <v>93.379693302846903</v>
      </c>
      <c r="T108" s="27">
        <v>2.98946207535004</v>
      </c>
      <c r="U108" s="28">
        <v>1.8679029615739</v>
      </c>
      <c r="V108" s="26">
        <v>62.390709002266597</v>
      </c>
      <c r="W108" s="27">
        <v>3.3657663001595002</v>
      </c>
      <c r="X108" s="28">
        <v>3.2421586283975099</v>
      </c>
    </row>
    <row r="109" spans="12:24">
      <c r="L109" s="25">
        <v>0.8</v>
      </c>
      <c r="M109" s="26">
        <v>63.245908647496798</v>
      </c>
      <c r="N109" s="27"/>
      <c r="O109" s="28">
        <v>2.7848479791574801</v>
      </c>
      <c r="P109" s="26">
        <v>89.172667394752807</v>
      </c>
      <c r="Q109" s="27">
        <v>0.94155170186276405</v>
      </c>
      <c r="R109" s="28">
        <v>0.73506804758991495</v>
      </c>
      <c r="S109" s="26">
        <v>93.298779191350306</v>
      </c>
      <c r="T109" s="27">
        <v>3.0250435390892898</v>
      </c>
      <c r="U109" s="28">
        <v>1.8895713284779301</v>
      </c>
      <c r="V109" s="26">
        <v>62.017030841113097</v>
      </c>
      <c r="W109" s="27">
        <v>3.36991792800749</v>
      </c>
      <c r="X109" s="28">
        <v>3.2707275952855501</v>
      </c>
    </row>
    <row r="110" spans="12:24">
      <c r="L110" s="25">
        <v>0.81</v>
      </c>
      <c r="M110" s="26">
        <v>62.8939979990243</v>
      </c>
      <c r="N110" s="27"/>
      <c r="O110" s="28">
        <v>2.8026797981207401</v>
      </c>
      <c r="P110" s="26">
        <v>89.040189197530694</v>
      </c>
      <c r="Q110" s="27">
        <v>0.93877290013812997</v>
      </c>
      <c r="R110" s="28">
        <v>0.74013481902253098</v>
      </c>
      <c r="S110" s="26">
        <v>93.217952151130305</v>
      </c>
      <c r="T110" s="27">
        <v>3.0605557149806502</v>
      </c>
      <c r="U110" s="28">
        <v>1.91119173166217</v>
      </c>
      <c r="V110" s="26">
        <v>61.645633329914595</v>
      </c>
      <c r="W110" s="27">
        <v>3.3734105639724801</v>
      </c>
      <c r="X110" s="28">
        <v>3.2990259565566902</v>
      </c>
    </row>
    <row r="111" spans="12:24">
      <c r="L111" s="25">
        <v>0.82</v>
      </c>
      <c r="M111" s="26">
        <v>62.544334588026295</v>
      </c>
      <c r="N111" s="27"/>
      <c r="O111" s="28">
        <v>2.8201543457466101</v>
      </c>
      <c r="P111" s="26">
        <v>88.907814816349401</v>
      </c>
      <c r="Q111" s="27">
        <v>0.93577258648366302</v>
      </c>
      <c r="R111" s="28">
        <v>0.745119598077992</v>
      </c>
      <c r="S111" s="26">
        <v>93.137211895241606</v>
      </c>
      <c r="T111" s="27">
        <v>3.09599860330189</v>
      </c>
      <c r="U111" s="28">
        <v>1.93276441186582</v>
      </c>
      <c r="V111" s="26">
        <v>61.276502043201795</v>
      </c>
      <c r="W111" s="27">
        <v>3.3762538960831598</v>
      </c>
      <c r="X111" s="28">
        <v>3.3270556090834602</v>
      </c>
    </row>
    <row r="112" spans="12:24">
      <c r="L112" s="25">
        <v>0.83</v>
      </c>
      <c r="M112" s="26">
        <v>62.196903668389901</v>
      </c>
      <c r="N112" s="27"/>
      <c r="O112" s="28">
        <v>2.8372753789299301</v>
      </c>
      <c r="P112" s="26">
        <v>88.774277470174795</v>
      </c>
      <c r="Q112" s="27">
        <v>0.93382237087397102</v>
      </c>
      <c r="R112" s="28">
        <v>0.74875536921071895</v>
      </c>
      <c r="S112" s="26">
        <v>93.056558139851504</v>
      </c>
      <c r="T112" s="27">
        <v>3.1313722056895599</v>
      </c>
      <c r="U112" s="28">
        <v>1.95428960697688</v>
      </c>
      <c r="V112" s="26">
        <v>60.909622619497704</v>
      </c>
      <c r="W112" s="27">
        <v>3.37845747496953</v>
      </c>
      <c r="X112" s="28">
        <v>3.35481846801691</v>
      </c>
    </row>
    <row r="113" spans="12:24">
      <c r="L113" s="25">
        <v>0.84</v>
      </c>
      <c r="M113" s="26">
        <v>61.853895279853099</v>
      </c>
      <c r="N113" s="27"/>
      <c r="O113" s="28">
        <v>2.8518419314941799</v>
      </c>
      <c r="P113" s="26">
        <v>88.636634110287702</v>
      </c>
      <c r="Q113" s="27">
        <v>0.940102593934111</v>
      </c>
      <c r="R113" s="28">
        <v>0.74947073847979595</v>
      </c>
      <c r="S113" s="26">
        <v>92.97599060399429</v>
      </c>
      <c r="T113" s="27">
        <v>3.1666765249531998</v>
      </c>
      <c r="U113" s="28">
        <v>1.97576755227391</v>
      </c>
      <c r="V113" s="26">
        <v>60.544980844973196</v>
      </c>
      <c r="W113" s="27">
        <v>3.3800307993342402</v>
      </c>
      <c r="X113" s="28">
        <v>3.3823163835523302</v>
      </c>
    </row>
    <row r="114" spans="12:24">
      <c r="L114" s="25">
        <v>0.85</v>
      </c>
      <c r="M114" s="26">
        <v>61.513270862181301</v>
      </c>
      <c r="N114" s="27"/>
      <c r="O114" s="28">
        <v>2.86588169980145</v>
      </c>
      <c r="P114" s="26">
        <v>88.499023411147505</v>
      </c>
      <c r="Q114" s="27">
        <v>0.94555016944525305</v>
      </c>
      <c r="R114" s="28">
        <v>0.75382832882122697</v>
      </c>
      <c r="S114" s="26">
        <v>92.895509009695303</v>
      </c>
      <c r="T114" s="27">
        <v>3.2019115653258998</v>
      </c>
      <c r="U114" s="28">
        <v>1.99719848029833</v>
      </c>
      <c r="V114" s="26">
        <v>60.183988260207002</v>
      </c>
      <c r="W114" s="27">
        <v>3.3824089237970898</v>
      </c>
      <c r="X114" s="28">
        <v>3.4081255325354398</v>
      </c>
    </row>
    <row r="115" spans="12:24">
      <c r="L115" s="25">
        <v>0.86</v>
      </c>
      <c r="M115" s="26">
        <v>61.174881099461999</v>
      </c>
      <c r="N115" s="27"/>
      <c r="O115" s="28">
        <v>2.87974647348838</v>
      </c>
      <c r="P115" s="26">
        <v>88.361447818396499</v>
      </c>
      <c r="Q115" s="27">
        <v>0.94323599775189004</v>
      </c>
      <c r="R115" s="28">
        <v>0.75809301716592803</v>
      </c>
      <c r="S115" s="26">
        <v>92.815113081945398</v>
      </c>
      <c r="T115" s="27">
        <v>3.2370773323570599</v>
      </c>
      <c r="U115" s="28">
        <v>2.0185826208772002</v>
      </c>
      <c r="V115" s="26">
        <v>59.826484876420906</v>
      </c>
      <c r="W115" s="27">
        <v>3.3876572176206001</v>
      </c>
      <c r="X115" s="28">
        <v>3.4323937019466499</v>
      </c>
    </row>
    <row r="116" spans="12:24">
      <c r="L116" s="25">
        <v>0.87</v>
      </c>
      <c r="M116" s="26">
        <v>60.838710714778401</v>
      </c>
      <c r="N116" s="27"/>
      <c r="O116" s="28">
        <v>2.8933296845912002</v>
      </c>
      <c r="P116" s="26">
        <v>88.223909761201099</v>
      </c>
      <c r="Q116" s="27">
        <v>0.94120568844668895</v>
      </c>
      <c r="R116" s="28">
        <v>0.76226556758967101</v>
      </c>
      <c r="S116" s="26">
        <v>92.734802548501804</v>
      </c>
      <c r="T116" s="27">
        <v>3.2721738327879502</v>
      </c>
      <c r="U116" s="28">
        <v>2.0399202013253301</v>
      </c>
      <c r="V116" s="26">
        <v>59.471218646751097</v>
      </c>
      <c r="W116" s="27">
        <v>3.4016992218611901</v>
      </c>
      <c r="X116" s="28">
        <v>3.4563608173020102</v>
      </c>
    </row>
    <row r="117" spans="12:24">
      <c r="L117" s="25">
        <v>0.88</v>
      </c>
      <c r="M117" s="26">
        <v>60.505059964089902</v>
      </c>
      <c r="N117" s="27"/>
      <c r="O117" s="28">
        <v>2.9062259823607199</v>
      </c>
      <c r="P117" s="26">
        <v>88.086411615913789</v>
      </c>
      <c r="Q117" s="27">
        <v>0.94272232719467797</v>
      </c>
      <c r="R117" s="28">
        <v>0.76634672395838899</v>
      </c>
      <c r="S117" s="26">
        <v>92.654577139981598</v>
      </c>
      <c r="T117" s="27">
        <v>3.3072010736833399</v>
      </c>
      <c r="U117" s="28">
        <v>2.0612114463378202</v>
      </c>
      <c r="V117" s="26">
        <v>59.118175095985301</v>
      </c>
      <c r="W117" s="27">
        <v>3.4152526493887101</v>
      </c>
      <c r="X117" s="28">
        <v>3.4800293101170401</v>
      </c>
    </row>
    <row r="118" spans="12:24">
      <c r="L118" s="25">
        <v>0.89</v>
      </c>
      <c r="M118" s="26">
        <v>60.173842557564207</v>
      </c>
      <c r="N118" s="27"/>
      <c r="O118" s="28">
        <v>2.9219284120095801</v>
      </c>
      <c r="P118" s="26">
        <v>87.948955735251204</v>
      </c>
      <c r="Q118" s="27">
        <v>0.94411159066954997</v>
      </c>
      <c r="R118" s="28">
        <v>0.77033723863830805</v>
      </c>
      <c r="S118" s="26">
        <v>92.574436589815505</v>
      </c>
      <c r="T118" s="27">
        <v>3.3421590645696799</v>
      </c>
      <c r="U118" s="28">
        <v>2.08245657803915</v>
      </c>
      <c r="V118" s="26">
        <v>58.767339834454603</v>
      </c>
      <c r="W118" s="27">
        <v>3.4283232189146502</v>
      </c>
      <c r="X118" s="28">
        <v>3.5034016071543999</v>
      </c>
    </row>
    <row r="119" spans="12:24">
      <c r="L119" s="25">
        <v>0.9</v>
      </c>
      <c r="M119" s="26">
        <v>59.844755779322</v>
      </c>
      <c r="N119" s="27"/>
      <c r="O119" s="28">
        <v>2.9375109885006401</v>
      </c>
      <c r="P119" s="26">
        <v>87.811799424118192</v>
      </c>
      <c r="Q119" s="27">
        <v>0.94512060338703996</v>
      </c>
      <c r="R119" s="28">
        <v>0.77449284651808203</v>
      </c>
      <c r="S119" s="26">
        <v>92.494380634114208</v>
      </c>
      <c r="T119" s="27">
        <v>3.3770478157725399</v>
      </c>
      <c r="U119" s="28">
        <v>2.1036558161186898</v>
      </c>
      <c r="V119" s="26">
        <v>58.418698572483493</v>
      </c>
      <c r="W119" s="27">
        <v>3.4409166408811198</v>
      </c>
      <c r="X119" s="28">
        <v>3.5264801136219202</v>
      </c>
    </row>
    <row r="120" spans="12:24">
      <c r="L120" s="25">
        <v>0.91</v>
      </c>
      <c r="M120" s="26">
        <v>59.517784991710201</v>
      </c>
      <c r="N120" s="27"/>
      <c r="O120" s="28">
        <v>2.9528153114028699</v>
      </c>
      <c r="P120" s="26">
        <v>87.679436017928609</v>
      </c>
      <c r="Q120" s="27">
        <v>0.94621093333306905</v>
      </c>
      <c r="R120" s="28">
        <v>0.78330534358558301</v>
      </c>
      <c r="S120" s="26">
        <v>92.414409011711001</v>
      </c>
      <c r="T120" s="27">
        <v>3.4118673388393099</v>
      </c>
      <c r="U120" s="28">
        <v>2.12480937778375</v>
      </c>
      <c r="V120" s="26">
        <v>58.072237071713893</v>
      </c>
      <c r="W120" s="27">
        <v>3.4530385447704002</v>
      </c>
      <c r="X120" s="28">
        <v>3.5492672602909998</v>
      </c>
    </row>
    <row r="121" spans="12:24">
      <c r="L121" s="25">
        <v>0.92</v>
      </c>
      <c r="M121" s="26">
        <v>59.1929156622069</v>
      </c>
      <c r="N121" s="27"/>
      <c r="O121" s="28">
        <v>2.9678443763389399</v>
      </c>
      <c r="P121" s="26">
        <v>87.547190214332602</v>
      </c>
      <c r="Q121" s="27">
        <v>0.95103496526357501</v>
      </c>
      <c r="R121" s="28">
        <v>0.79209792059817796</v>
      </c>
      <c r="S121" s="26">
        <v>92.3345214641149</v>
      </c>
      <c r="T121" s="27">
        <v>3.4466176465153202</v>
      </c>
      <c r="U121" s="28">
        <v>2.1459174777933998</v>
      </c>
      <c r="V121" s="26">
        <v>57.727941246528701</v>
      </c>
      <c r="W121" s="27">
        <v>3.4646945992587699</v>
      </c>
      <c r="X121" s="28">
        <v>3.5717654027861898</v>
      </c>
    </row>
    <row r="122" spans="12:24">
      <c r="L122" s="25">
        <v>0.93</v>
      </c>
      <c r="M122" s="26">
        <v>58.866342957589204</v>
      </c>
      <c r="N122" s="27"/>
      <c r="O122" s="28">
        <v>2.9863915573164999</v>
      </c>
      <c r="P122" s="26">
        <v>87.415063121379106</v>
      </c>
      <c r="Q122" s="27">
        <v>0.95575657276702997</v>
      </c>
      <c r="R122" s="28">
        <v>0.80087020503545303</v>
      </c>
      <c r="S122" s="26">
        <v>92.254717735421394</v>
      </c>
      <c r="T122" s="27">
        <v>3.4812987522137702</v>
      </c>
      <c r="U122" s="28">
        <v>2.1669803285558702</v>
      </c>
      <c r="V122" s="26">
        <v>57.385797094874803</v>
      </c>
      <c r="W122" s="27">
        <v>3.4758904542760098</v>
      </c>
      <c r="X122" s="28">
        <v>3.5939768905184102</v>
      </c>
    </row>
    <row r="123" spans="12:24">
      <c r="L123" s="25">
        <v>0.94</v>
      </c>
      <c r="M123" s="26">
        <v>58.541707447785697</v>
      </c>
      <c r="N123" s="27"/>
      <c r="O123" s="28">
        <v>3.0048049006476698</v>
      </c>
      <c r="P123" s="26">
        <v>87.283055843431697</v>
      </c>
      <c r="Q123" s="27">
        <v>0.960376485311776</v>
      </c>
      <c r="R123" s="28">
        <v>0.80962185053383695</v>
      </c>
      <c r="S123" s="26">
        <v>92.174997572356403</v>
      </c>
      <c r="T123" s="27">
        <v>3.5159106703108698</v>
      </c>
      <c r="U123" s="28">
        <v>2.18799814008799</v>
      </c>
      <c r="V123" s="26">
        <v>57.045790710842802</v>
      </c>
      <c r="W123" s="27">
        <v>3.48663171625829</v>
      </c>
      <c r="X123" s="28">
        <v>3.6159040521365502</v>
      </c>
    </row>
    <row r="124" spans="12:24">
      <c r="L124" s="25">
        <v>0.95</v>
      </c>
      <c r="M124" s="26">
        <v>58.219083226357903</v>
      </c>
      <c r="N124" s="27"/>
      <c r="O124" s="28">
        <v>3.0229990044837698</v>
      </c>
      <c r="P124" s="26">
        <v>87.1500561412293</v>
      </c>
      <c r="Q124" s="27">
        <v>0.96600875942728404</v>
      </c>
      <c r="R124" s="28">
        <v>0.81723919507277198</v>
      </c>
      <c r="S124" s="26">
        <v>92.095360724214601</v>
      </c>
      <c r="T124" s="27">
        <v>3.5504534173387898</v>
      </c>
      <c r="U124" s="28">
        <v>2.2089711200554398</v>
      </c>
      <c r="V124" s="26">
        <v>56.710253491968196</v>
      </c>
      <c r="W124" s="27">
        <v>3.4992691784691998</v>
      </c>
      <c r="X124" s="28">
        <v>3.6352039882119498</v>
      </c>
    </row>
    <row r="125" spans="12:24">
      <c r="L125" s="25">
        <v>0.96</v>
      </c>
      <c r="M125" s="26">
        <v>57.898457306206694</v>
      </c>
      <c r="N125" s="27"/>
      <c r="O125" s="28">
        <v>3.0409756176332001</v>
      </c>
      <c r="P125" s="26">
        <v>87.014861305183004</v>
      </c>
      <c r="Q125" s="27">
        <v>0.96789781682061804</v>
      </c>
      <c r="R125" s="28">
        <v>0.81944497086071699</v>
      </c>
      <c r="S125" s="26">
        <v>92.015806942717802</v>
      </c>
      <c r="T125" s="27">
        <v>3.58492701041739</v>
      </c>
      <c r="U125" s="28">
        <v>2.2298994739244899</v>
      </c>
      <c r="V125" s="26">
        <v>56.378622119830602</v>
      </c>
      <c r="W125" s="27">
        <v>3.5147061788198299</v>
      </c>
      <c r="X125" s="28">
        <v>3.6524285905027001</v>
      </c>
    </row>
    <row r="126" spans="12:24">
      <c r="L126" s="25">
        <v>0.97</v>
      </c>
      <c r="M126" s="26">
        <v>57.579816788630303</v>
      </c>
      <c r="N126" s="27"/>
      <c r="O126" s="28">
        <v>3.0587364799864001</v>
      </c>
      <c r="P126" s="26">
        <v>86.879756616594904</v>
      </c>
      <c r="Q126" s="27">
        <v>0.96903809189011803</v>
      </c>
      <c r="R126" s="28">
        <v>0.81910769080261203</v>
      </c>
      <c r="S126" s="26">
        <v>91.936335982067192</v>
      </c>
      <c r="T126" s="27">
        <v>3.61933146780546</v>
      </c>
      <c r="U126" s="28">
        <v>2.2507834049133102</v>
      </c>
      <c r="V126" s="26">
        <v>56.049130496002299</v>
      </c>
      <c r="W126" s="27">
        <v>3.5301617716190301</v>
      </c>
      <c r="X126" s="28">
        <v>3.6693326061036502</v>
      </c>
    </row>
    <row r="127" spans="12:24">
      <c r="L127" s="25">
        <v>0.98</v>
      </c>
      <c r="M127" s="26">
        <v>57.263148865235699</v>
      </c>
      <c r="N127" s="27"/>
      <c r="O127" s="28">
        <v>3.0762833185885099</v>
      </c>
      <c r="P127" s="26">
        <v>86.744743978839693</v>
      </c>
      <c r="Q127" s="27">
        <v>0.97311262376755803</v>
      </c>
      <c r="R127" s="28">
        <v>0.81867007839422401</v>
      </c>
      <c r="S127" s="26">
        <v>91.856947598874399</v>
      </c>
      <c r="T127" s="27">
        <v>3.6536668088578601</v>
      </c>
      <c r="U127" s="28">
        <v>2.27162311404564</v>
      </c>
      <c r="V127" s="26">
        <v>55.721764133412599</v>
      </c>
      <c r="W127" s="27">
        <v>3.54524581757039</v>
      </c>
      <c r="X127" s="28">
        <v>3.68591924435386</v>
      </c>
    </row>
    <row r="128" spans="12:24">
      <c r="L128" s="25">
        <v>0.99</v>
      </c>
      <c r="M128" s="26">
        <v>56.948440812213697</v>
      </c>
      <c r="N128" s="27"/>
      <c r="O128" s="28">
        <v>3.0936178494815398</v>
      </c>
      <c r="P128" s="26">
        <v>86.609825268184707</v>
      </c>
      <c r="Q128" s="27">
        <v>0.97914005306373197</v>
      </c>
      <c r="R128" s="28">
        <v>0.81813400174998197</v>
      </c>
      <c r="S128" s="26">
        <v>91.777641552422295</v>
      </c>
      <c r="T128" s="27">
        <v>3.68793305318207</v>
      </c>
      <c r="U128" s="28">
        <v>2.2924187998884902</v>
      </c>
      <c r="V128" s="26">
        <v>55.396508655942</v>
      </c>
      <c r="W128" s="27">
        <v>3.5599624271266399</v>
      </c>
      <c r="X128" s="28">
        <v>3.7021916778844401</v>
      </c>
    </row>
    <row r="129" spans="12:24">
      <c r="L129" s="25">
        <v>1</v>
      </c>
      <c r="M129" s="26">
        <v>56.635679991632607</v>
      </c>
      <c r="N129" s="27"/>
      <c r="O129" s="28">
        <v>3.1101575593111401</v>
      </c>
      <c r="P129" s="26">
        <v>86.472699347853904</v>
      </c>
      <c r="Q129" s="27">
        <v>0.98802610564594495</v>
      </c>
      <c r="R129" s="28">
        <v>0.81519828436957797</v>
      </c>
      <c r="S129" s="26">
        <v>91.698417604190496</v>
      </c>
      <c r="T129" s="27">
        <v>3.7221302225797999</v>
      </c>
      <c r="U129" s="28">
        <v>2.3131706590287902</v>
      </c>
      <c r="V129" s="26">
        <v>55.073349779838502</v>
      </c>
      <c r="W129" s="27">
        <v>3.5743156906904998</v>
      </c>
      <c r="X129" s="28">
        <v>3.7181530590432601</v>
      </c>
    </row>
    <row r="130" spans="12:24">
      <c r="L130" s="25">
        <v>1.01</v>
      </c>
      <c r="M130" s="26">
        <v>56.324853851831399</v>
      </c>
      <c r="N130" s="27"/>
      <c r="O130" s="28">
        <v>3.1235598971482998</v>
      </c>
      <c r="P130" s="26">
        <v>86.3380536294504</v>
      </c>
      <c r="Q130" s="27">
        <v>0.99317088290105104</v>
      </c>
      <c r="R130" s="28">
        <v>0.81455035259396802</v>
      </c>
      <c r="S130" s="26">
        <v>91.619275517847001</v>
      </c>
      <c r="T130" s="27">
        <v>3.75625833939994</v>
      </c>
      <c r="U130" s="28">
        <v>2.3338788860802699</v>
      </c>
      <c r="V130" s="26">
        <v>54.752273326413004</v>
      </c>
      <c r="W130" s="27">
        <v>3.58830967429954</v>
      </c>
      <c r="X130" s="28">
        <v>3.7338065077727398</v>
      </c>
    </row>
    <row r="131" spans="12:24">
      <c r="L131" s="25">
        <v>1.02</v>
      </c>
      <c r="M131" s="26">
        <v>56.015949927021204</v>
      </c>
      <c r="N131" s="27"/>
      <c r="O131" s="28">
        <v>3.1379478788006998</v>
      </c>
      <c r="P131" s="26">
        <v>86.203935868549095</v>
      </c>
      <c r="Q131" s="27">
        <v>0.99781237926781496</v>
      </c>
      <c r="R131" s="28">
        <v>0.81423796470489995</v>
      </c>
      <c r="S131" s="26">
        <v>91.540215059417889</v>
      </c>
      <c r="T131" s="27">
        <v>3.7903174270294699</v>
      </c>
      <c r="U131" s="28">
        <v>2.3545436735064</v>
      </c>
      <c r="V131" s="26">
        <v>54.433265217474101</v>
      </c>
      <c r="W131" s="27">
        <v>3.60194843017698</v>
      </c>
      <c r="X131" s="28">
        <v>3.74915511534671</v>
      </c>
    </row>
    <row r="132" spans="12:24">
      <c r="L132" s="25">
        <v>1.03</v>
      </c>
      <c r="M132" s="26">
        <v>55.708955835322705</v>
      </c>
      <c r="N132" s="27"/>
      <c r="O132" s="28">
        <v>3.1529905621929402</v>
      </c>
      <c r="P132" s="26">
        <v>86.066216082271794</v>
      </c>
      <c r="Q132" s="27">
        <v>1.00608280293493</v>
      </c>
      <c r="R132" s="28">
        <v>0.81369199885377197</v>
      </c>
      <c r="S132" s="26">
        <v>91.461235997161609</v>
      </c>
      <c r="T132" s="27">
        <v>3.8243075098411299</v>
      </c>
      <c r="U132" s="28">
        <v>2.3751652117458799</v>
      </c>
      <c r="V132" s="26">
        <v>54.116311475805503</v>
      </c>
      <c r="W132" s="27">
        <v>3.6234277024597898</v>
      </c>
      <c r="X132" s="28">
        <v>3.76420194260555</v>
      </c>
    </row>
    <row r="133" spans="12:24">
      <c r="L133" s="25">
        <v>1.04</v>
      </c>
      <c r="M133" s="26">
        <v>55.403859277316805</v>
      </c>
      <c r="N133" s="27"/>
      <c r="O133" s="28">
        <v>3.1678100274042298</v>
      </c>
      <c r="P133" s="26">
        <v>85.928610229270291</v>
      </c>
      <c r="Q133" s="27">
        <v>1.0150678144879699</v>
      </c>
      <c r="R133" s="28">
        <v>0.81475209510645197</v>
      </c>
      <c r="S133" s="26">
        <v>91.382338102174202</v>
      </c>
      <c r="T133" s="27">
        <v>3.85822861359122</v>
      </c>
      <c r="U133" s="28">
        <v>2.3957436886309198</v>
      </c>
      <c r="V133" s="26">
        <v>53.801398222688199</v>
      </c>
      <c r="W133" s="27">
        <v>3.6453990572201902</v>
      </c>
      <c r="X133" s="28">
        <v>3.7789500262295701</v>
      </c>
    </row>
    <row r="134" spans="12:24">
      <c r="L134" s="25">
        <v>1.05</v>
      </c>
      <c r="M134" s="26">
        <v>55.100648037421593</v>
      </c>
      <c r="N134" s="27"/>
      <c r="O134" s="28">
        <v>3.1824081530828798</v>
      </c>
      <c r="P134" s="26">
        <v>85.791120804518798</v>
      </c>
      <c r="Q134" s="27">
        <v>1.0249900518080699</v>
      </c>
      <c r="R134" s="28">
        <v>0.81577399668842898</v>
      </c>
      <c r="S134" s="26">
        <v>91.303521147129501</v>
      </c>
      <c r="T134" s="27">
        <v>3.8920807642275799</v>
      </c>
      <c r="U134" s="28">
        <v>2.41627929061015</v>
      </c>
      <c r="V134" s="26">
        <v>53.488511675960105</v>
      </c>
      <c r="W134" s="27">
        <v>3.6671007017155399</v>
      </c>
      <c r="X134" s="28">
        <v>3.7934023735686702</v>
      </c>
    </row>
    <row r="135" spans="12:24">
      <c r="L135" s="25">
        <v>1.06</v>
      </c>
      <c r="M135" s="26">
        <v>54.799309982380294</v>
      </c>
      <c r="N135" s="27"/>
      <c r="O135" s="28">
        <v>3.1967868048483199</v>
      </c>
      <c r="P135" s="26">
        <v>85.653750250139311</v>
      </c>
      <c r="Q135" s="27">
        <v>1.0336526791205201</v>
      </c>
      <c r="R135" s="28">
        <v>0.81524084054720503</v>
      </c>
      <c r="S135" s="26">
        <v>91.224784906935398</v>
      </c>
      <c r="T135" s="27">
        <v>3.9258639892392799</v>
      </c>
      <c r="U135" s="28">
        <v>2.4367722020824498</v>
      </c>
      <c r="V135" s="26">
        <v>53.177638160647398</v>
      </c>
      <c r="W135" s="27">
        <v>3.6958522409907602</v>
      </c>
      <c r="X135" s="28">
        <v>3.8075619554222899</v>
      </c>
    </row>
    <row r="136" spans="12:24">
      <c r="L136" s="25">
        <v>1.07</v>
      </c>
      <c r="M136" s="26">
        <v>54.499833061445202</v>
      </c>
      <c r="N136" s="27"/>
      <c r="O136" s="28">
        <v>3.21094783658905</v>
      </c>
      <c r="P136" s="26">
        <v>85.51650097479299</v>
      </c>
      <c r="Q136" s="27">
        <v>1.04222820795254</v>
      </c>
      <c r="R136" s="28">
        <v>0.814986803477735</v>
      </c>
      <c r="S136" s="26">
        <v>91.146129158693995</v>
      </c>
      <c r="T136" s="27">
        <v>3.9595783169031802</v>
      </c>
      <c r="U136" s="28">
        <v>2.45722260546182</v>
      </c>
      <c r="V136" s="26">
        <v>52.868764097651301</v>
      </c>
      <c r="W136" s="27">
        <v>3.72865466573211</v>
      </c>
      <c r="X136" s="28">
        <v>3.8214317159611402</v>
      </c>
    </row>
    <row r="137" spans="12:24">
      <c r="L137" s="25">
        <v>1.08</v>
      </c>
      <c r="M137" s="26">
        <v>54.2022053033796</v>
      </c>
      <c r="N137" s="27"/>
      <c r="O137" s="28">
        <v>3.2248930893173502</v>
      </c>
      <c r="P137" s="26">
        <v>85.376226706922296</v>
      </c>
      <c r="Q137" s="27">
        <v>1.0538648390746601</v>
      </c>
      <c r="R137" s="28">
        <v>0.81246722668930604</v>
      </c>
      <c r="S137" s="26">
        <v>91.067553681608203</v>
      </c>
      <c r="T137" s="27">
        <v>3.9932237764231102</v>
      </c>
      <c r="U137" s="28">
        <v>2.4776306812577298</v>
      </c>
      <c r="V137" s="26">
        <v>52.561875996239301</v>
      </c>
      <c r="W137" s="27">
        <v>3.7611704539576301</v>
      </c>
      <c r="X137" s="28">
        <v>3.8350145815635499</v>
      </c>
    </row>
    <row r="138" spans="12:24">
      <c r="L138" s="25">
        <v>1.0900000000000001</v>
      </c>
      <c r="M138" s="26">
        <v>53.906414817953099</v>
      </c>
      <c r="N138" s="27"/>
      <c r="O138" s="28">
        <v>3.2386243925945002</v>
      </c>
      <c r="P138" s="26">
        <v>85.235901206336692</v>
      </c>
      <c r="Q138" s="27">
        <v>1.0655907204811099</v>
      </c>
      <c r="R138" s="28">
        <v>0.809736482871526</v>
      </c>
      <c r="S138" s="26">
        <v>90.989058257623697</v>
      </c>
      <c r="T138" s="27">
        <v>4.0268003985982297</v>
      </c>
      <c r="U138" s="28">
        <v>2.4979966074443598</v>
      </c>
      <c r="V138" s="26">
        <v>52.256960463542597</v>
      </c>
      <c r="W138" s="27">
        <v>3.79339889035918</v>
      </c>
      <c r="X138" s="28">
        <v>3.8483134509903199</v>
      </c>
    </row>
    <row r="139" spans="12:24">
      <c r="L139" s="25">
        <v>1.1000000000000001</v>
      </c>
      <c r="M139" s="26">
        <v>53.612449794762298</v>
      </c>
      <c r="N139" s="27"/>
      <c r="O139" s="28">
        <v>3.25214356245485</v>
      </c>
      <c r="P139" s="26">
        <v>85.095674276310902</v>
      </c>
      <c r="Q139" s="27">
        <v>1.0772579346884601</v>
      </c>
      <c r="R139" s="28">
        <v>0.80536510630190306</v>
      </c>
      <c r="S139" s="26">
        <v>90.910642669907105</v>
      </c>
      <c r="T139" s="27">
        <v>4.0603082140256799</v>
      </c>
      <c r="U139" s="28">
        <v>2.5183205609617101</v>
      </c>
      <c r="V139" s="26">
        <v>51.954004202455195</v>
      </c>
      <c r="W139" s="27">
        <v>3.8253393696165201</v>
      </c>
      <c r="X139" s="28">
        <v>3.8613311908057302</v>
      </c>
    </row>
    <row r="140" spans="12:24">
      <c r="L140" s="25">
        <v>1.1100000000000001</v>
      </c>
      <c r="M140" s="26">
        <v>53.320298504013898</v>
      </c>
      <c r="N140" s="27"/>
      <c r="O140" s="28">
        <v>3.26545240263609</v>
      </c>
      <c r="P140" s="26">
        <v>84.955548773703597</v>
      </c>
      <c r="Q140" s="27">
        <v>1.08722435909632</v>
      </c>
      <c r="R140" s="28">
        <v>0.79757836917945302</v>
      </c>
      <c r="S140" s="26">
        <v>90.832306703947992</v>
      </c>
      <c r="T140" s="27">
        <v>4.0937472548523699</v>
      </c>
      <c r="U140" s="28">
        <v>2.5386027166088501</v>
      </c>
      <c r="V140" s="26">
        <v>51.652994013655395</v>
      </c>
      <c r="W140" s="27">
        <v>3.8569913668270202</v>
      </c>
      <c r="X140" s="28">
        <v>3.8740706381427601</v>
      </c>
    </row>
    <row r="141" spans="12:24">
      <c r="L141" s="25">
        <v>1.1200000000000001</v>
      </c>
      <c r="M141" s="26">
        <v>53.029949292905599</v>
      </c>
      <c r="N141" s="27"/>
      <c r="O141" s="28">
        <v>3.2785527056722801</v>
      </c>
      <c r="P141" s="26">
        <v>84.822267898448004</v>
      </c>
      <c r="Q141" s="27">
        <v>1.08894966678373</v>
      </c>
      <c r="R141" s="28">
        <v>0.796448263817362</v>
      </c>
      <c r="S141" s="26">
        <v>90.754050147233201</v>
      </c>
      <c r="T141" s="27">
        <v>4.1271175540489304</v>
      </c>
      <c r="U141" s="28">
        <v>2.5588432473801399</v>
      </c>
      <c r="V141" s="26">
        <v>51.353916792297802</v>
      </c>
      <c r="W141" s="27">
        <v>3.8847045532375302</v>
      </c>
      <c r="X141" s="28">
        <v>3.88653460406627</v>
      </c>
    </row>
    <row r="142" spans="12:24">
      <c r="L142" s="25">
        <v>1.1299999999999999</v>
      </c>
      <c r="M142" s="26">
        <v>52.742154223357893</v>
      </c>
      <c r="N142" s="27"/>
      <c r="O142" s="28">
        <v>3.29068261532912</v>
      </c>
      <c r="P142" s="26">
        <v>84.694576664600802</v>
      </c>
      <c r="Q142" s="27">
        <v>1.08511971751898</v>
      </c>
      <c r="R142" s="28">
        <v>0.80071985130715195</v>
      </c>
      <c r="S142" s="26">
        <v>90.675872789273498</v>
      </c>
      <c r="T142" s="27">
        <v>4.1604191454949797</v>
      </c>
      <c r="U142" s="28">
        <v>2.5790423244962102</v>
      </c>
      <c r="V142" s="26">
        <v>51.056759521983494</v>
      </c>
      <c r="W142" s="27">
        <v>3.9077074958312998</v>
      </c>
      <c r="X142" s="28">
        <v>3.8987258794574502</v>
      </c>
    </row>
    <row r="143" spans="12:24">
      <c r="L143" s="25">
        <v>1.1399999999999999</v>
      </c>
      <c r="M143" s="26">
        <v>52.457048090502298</v>
      </c>
      <c r="N143" s="27"/>
      <c r="O143" s="28">
        <v>3.30169760815944</v>
      </c>
      <c r="P143" s="26">
        <v>84.567043213592996</v>
      </c>
      <c r="Q143" s="27">
        <v>1.0811687208691201</v>
      </c>
      <c r="R143" s="28">
        <v>0.80496132100231799</v>
      </c>
      <c r="S143" s="26">
        <v>90.5977744218266</v>
      </c>
      <c r="T143" s="27">
        <v>4.1936520642683401</v>
      </c>
      <c r="U143" s="28">
        <v>2.5992001170455898</v>
      </c>
      <c r="V143" s="26">
        <v>50.761509279561103</v>
      </c>
      <c r="W143" s="27">
        <v>3.9304127203499202</v>
      </c>
      <c r="X143" s="28">
        <v>3.9106472282157099</v>
      </c>
    </row>
    <row r="144" spans="12:24">
      <c r="L144" s="25">
        <v>1.1499999999999999</v>
      </c>
      <c r="M144" s="26">
        <v>52.173744776206298</v>
      </c>
      <c r="N144" s="27"/>
      <c r="O144" s="28">
        <v>3.31247414040948</v>
      </c>
      <c r="P144" s="26">
        <v>84.439667869560395</v>
      </c>
      <c r="Q144" s="27">
        <v>1.0770986708033099</v>
      </c>
      <c r="R144" s="28">
        <v>0.80917304632787102</v>
      </c>
      <c r="S144" s="26">
        <v>90.519754838142703</v>
      </c>
      <c r="T144" s="27">
        <v>4.2268163457660597</v>
      </c>
      <c r="U144" s="28">
        <v>2.6193167928208099</v>
      </c>
      <c r="V144" s="26">
        <v>50.468153233823998</v>
      </c>
      <c r="W144" s="27">
        <v>3.95282095325727</v>
      </c>
      <c r="X144" s="28">
        <v>3.9223013852429398</v>
      </c>
    </row>
    <row r="145" spans="12:24">
      <c r="L145" s="25">
        <v>1.1599999999999999</v>
      </c>
      <c r="M145" s="26">
        <v>51.892232194340608</v>
      </c>
      <c r="N145" s="27"/>
      <c r="O145" s="28">
        <v>3.323014699647</v>
      </c>
      <c r="P145" s="26">
        <v>84.312450954507099</v>
      </c>
      <c r="Q145" s="27">
        <v>1.07291153273561</v>
      </c>
      <c r="R145" s="28">
        <v>0.81335540012836804</v>
      </c>
      <c r="S145" s="26">
        <v>90.441813833536699</v>
      </c>
      <c r="T145" s="27">
        <v>4.2599120262607002</v>
      </c>
      <c r="U145" s="28">
        <v>2.6393925177363098</v>
      </c>
      <c r="V145" s="26">
        <v>50.176678643940598</v>
      </c>
      <c r="W145" s="27">
        <v>3.9749329956716601</v>
      </c>
      <c r="X145" s="28">
        <v>3.9336910616690299</v>
      </c>
    </row>
    <row r="146" spans="12:24">
      <c r="L146" s="25">
        <v>1.17</v>
      </c>
      <c r="M146" s="26">
        <v>51.612498354617898</v>
      </c>
      <c r="N146" s="27"/>
      <c r="O146" s="28">
        <v>3.3333217407867402</v>
      </c>
      <c r="P146" s="26">
        <v>84.185392786943709</v>
      </c>
      <c r="Q146" s="27">
        <v>1.0686092439730499</v>
      </c>
      <c r="R146" s="28">
        <v>0.81883714467692104</v>
      </c>
      <c r="S146" s="26">
        <v>90.363951205192805</v>
      </c>
      <c r="T146" s="27">
        <v>4.29293914321575</v>
      </c>
      <c r="U146" s="28">
        <v>2.6594274560182298</v>
      </c>
      <c r="V146" s="26">
        <v>49.890235442304295</v>
      </c>
      <c r="W146" s="27">
        <v>3.99991235623181</v>
      </c>
      <c r="X146" s="28">
        <v>3.9416563601763599</v>
      </c>
    </row>
    <row r="147" spans="12:24">
      <c r="L147" s="25">
        <v>1.18</v>
      </c>
      <c r="M147" s="26">
        <v>51.334531341901403</v>
      </c>
      <c r="N147" s="27"/>
      <c r="O147" s="28">
        <v>3.3433977075272998</v>
      </c>
      <c r="P147" s="26">
        <v>84.058493670334201</v>
      </c>
      <c r="Q147" s="27">
        <v>1.0641937250214499</v>
      </c>
      <c r="R147" s="28">
        <v>0.82657112431847601</v>
      </c>
      <c r="S147" s="26">
        <v>90.286166752206498</v>
      </c>
      <c r="T147" s="27">
        <v>4.3258977348606704</v>
      </c>
      <c r="U147" s="28">
        <v>2.67942177015889</v>
      </c>
      <c r="V147" s="26">
        <v>49.607917671019202</v>
      </c>
      <c r="W147" s="27">
        <v>4.0268664370748803</v>
      </c>
      <c r="X147" s="28">
        <v>3.94709334026488</v>
      </c>
    </row>
    <row r="148" spans="12:24">
      <c r="L148" s="25">
        <v>1.19</v>
      </c>
      <c r="M148" s="26">
        <v>51.058319323781298</v>
      </c>
      <c r="N148" s="27"/>
      <c r="O148" s="28">
        <v>3.3532450237562901</v>
      </c>
      <c r="P148" s="26">
        <v>83.926226044953196</v>
      </c>
      <c r="Q148" s="27">
        <v>1.0695828848457301</v>
      </c>
      <c r="R148" s="28">
        <v>0.82553232450759395</v>
      </c>
      <c r="S148" s="26">
        <v>90.208460275606498</v>
      </c>
      <c r="T148" s="27">
        <v>4.3587878403633198</v>
      </c>
      <c r="U148" s="28">
        <v>2.6993756209511499</v>
      </c>
      <c r="V148" s="26">
        <v>49.327435212031304</v>
      </c>
      <c r="W148" s="27">
        <v>4.0535186311276403</v>
      </c>
      <c r="X148" s="28">
        <v>3.9534916135873299</v>
      </c>
    </row>
    <row r="149" spans="12:24">
      <c r="L149" s="25">
        <v>1.2</v>
      </c>
      <c r="M149" s="26">
        <v>50.783850533066797</v>
      </c>
      <c r="N149" s="27"/>
      <c r="O149" s="28">
        <v>3.3628661106650899</v>
      </c>
      <c r="P149" s="26">
        <v>83.792139191380201</v>
      </c>
      <c r="Q149" s="27">
        <v>1.07595334532509</v>
      </c>
      <c r="R149" s="28">
        <v>0.82248635735628906</v>
      </c>
      <c r="S149" s="26">
        <v>90.1308315780052</v>
      </c>
      <c r="T149" s="27">
        <v>4.3916094994982204</v>
      </c>
      <c r="U149" s="28">
        <v>2.71928916770361</v>
      </c>
      <c r="V149" s="26">
        <v>49.048774834461604</v>
      </c>
      <c r="W149" s="27">
        <v>4.0798689737247003</v>
      </c>
      <c r="X149" s="28">
        <v>3.96375006759179</v>
      </c>
    </row>
    <row r="150" spans="12:24">
      <c r="L150" s="25">
        <v>1.21</v>
      </c>
      <c r="M150" s="26">
        <v>50.511113288042196</v>
      </c>
      <c r="N150" s="27"/>
      <c r="O150" s="28">
        <v>3.37226336531422</v>
      </c>
      <c r="P150" s="26">
        <v>83.6581651502282</v>
      </c>
      <c r="Q150" s="27">
        <v>1.08229366686976</v>
      </c>
      <c r="R150" s="28">
        <v>0.81936525733117305</v>
      </c>
      <c r="S150" s="26">
        <v>90.0532804638746</v>
      </c>
      <c r="T150" s="27">
        <v>4.4243627525314499</v>
      </c>
      <c r="U150" s="28">
        <v>2.7391625680652698</v>
      </c>
      <c r="V150" s="26">
        <v>48.771923380750998</v>
      </c>
      <c r="W150" s="27">
        <v>4.1059175865844004</v>
      </c>
      <c r="X150" s="28">
        <v>3.97380914765662</v>
      </c>
    </row>
    <row r="151" spans="12:24">
      <c r="L151" s="25">
        <v>1.22</v>
      </c>
      <c r="M151" s="26">
        <v>50.240095995093206</v>
      </c>
      <c r="N151" s="27"/>
      <c r="O151" s="28">
        <v>3.38143916251409</v>
      </c>
      <c r="P151" s="26">
        <v>83.524305356939692</v>
      </c>
      <c r="Q151" s="27">
        <v>1.0886039792781901</v>
      </c>
      <c r="R151" s="28">
        <v>0.81617045669927202</v>
      </c>
      <c r="S151" s="26">
        <v>89.975806739430993</v>
      </c>
      <c r="T151" s="27">
        <v>4.4570476409376001</v>
      </c>
      <c r="U151" s="28">
        <v>2.7589959781127198</v>
      </c>
      <c r="V151" s="26">
        <v>48.496867820885399</v>
      </c>
      <c r="W151" s="27">
        <v>4.1316646630123799</v>
      </c>
      <c r="X151" s="28">
        <v>3.9836713375393602</v>
      </c>
    </row>
    <row r="152" spans="12:24">
      <c r="L152" s="25">
        <v>1.23</v>
      </c>
      <c r="M152" s="26">
        <v>49.970787135563995</v>
      </c>
      <c r="N152" s="27"/>
      <c r="O152" s="28">
        <v>3.3903958670940599</v>
      </c>
      <c r="P152" s="26">
        <v>83.394312657941001</v>
      </c>
      <c r="Q152" s="27">
        <v>1.0911329703897601</v>
      </c>
      <c r="R152" s="28">
        <v>0.81665480221044795</v>
      </c>
      <c r="S152" s="26">
        <v>89.898410212733708</v>
      </c>
      <c r="T152" s="27">
        <v>4.4896642070368404</v>
      </c>
      <c r="U152" s="28">
        <v>2.7787895522496902</v>
      </c>
      <c r="V152" s="26">
        <v>48.223595235875798</v>
      </c>
      <c r="W152" s="27">
        <v>4.1571104477923599</v>
      </c>
      <c r="X152" s="28">
        <v>3.9933390861771398</v>
      </c>
    </row>
    <row r="153" spans="12:24">
      <c r="L153" s="25">
        <v>1.24</v>
      </c>
      <c r="M153" s="26">
        <v>49.7031752692466</v>
      </c>
      <c r="N153" s="27"/>
      <c r="O153" s="28">
        <v>3.3991358131730798</v>
      </c>
      <c r="P153" s="26">
        <v>83.265038971603303</v>
      </c>
      <c r="Q153" s="27">
        <v>1.09303020386436</v>
      </c>
      <c r="R153" s="28">
        <v>0.82228632394986101</v>
      </c>
      <c r="S153" s="26">
        <v>89.821090693561999</v>
      </c>
      <c r="T153" s="27">
        <v>4.52221249388022</v>
      </c>
      <c r="U153" s="28">
        <v>2.7985434433310599</v>
      </c>
      <c r="V153" s="26">
        <v>47.952092816236302</v>
      </c>
      <c r="W153" s="27">
        <v>4.1728969342640898</v>
      </c>
      <c r="X153" s="28">
        <v>4.0028148067474998</v>
      </c>
    </row>
    <row r="154" spans="12:24">
      <c r="L154" s="25">
        <v>1.25</v>
      </c>
      <c r="M154" s="26">
        <v>49.437249019233697</v>
      </c>
      <c r="N154" s="27"/>
      <c r="O154" s="28">
        <v>3.4076613380713399</v>
      </c>
      <c r="P154" s="26">
        <v>83.135918516021704</v>
      </c>
      <c r="Q154" s="27">
        <v>1.0948629740298901</v>
      </c>
      <c r="R154" s="28">
        <v>0.82848896150902196</v>
      </c>
      <c r="S154" s="26">
        <v>89.743847993251308</v>
      </c>
      <c r="T154" s="27">
        <v>4.55469254513058</v>
      </c>
      <c r="U154" s="28">
        <v>2.81825780284167</v>
      </c>
      <c r="V154" s="26">
        <v>47.682347877930894</v>
      </c>
      <c r="W154" s="27">
        <v>4.1844839637936202</v>
      </c>
      <c r="X154" s="28">
        <v>4.0121008599773802</v>
      </c>
    </row>
    <row r="155" spans="12:24">
      <c r="L155" s="25">
        <v>1.26</v>
      </c>
      <c r="M155" s="26">
        <v>49.172997099753303</v>
      </c>
      <c r="N155" s="27"/>
      <c r="O155" s="28">
        <v>3.4159747465083101</v>
      </c>
      <c r="P155" s="26">
        <v>83.006951967606398</v>
      </c>
      <c r="Q155" s="27">
        <v>1.0966320714184501</v>
      </c>
      <c r="R155" s="28">
        <v>0.83468131001889201</v>
      </c>
      <c r="S155" s="26">
        <v>89.666681924824502</v>
      </c>
      <c r="T155" s="27">
        <v>4.5871044051715399</v>
      </c>
      <c r="U155" s="28">
        <v>2.8379327807128898</v>
      </c>
      <c r="V155" s="26">
        <v>47.414347832393403</v>
      </c>
      <c r="W155" s="27">
        <v>4.1958027732230603</v>
      </c>
      <c r="X155" s="28">
        <v>4.0211995842856503</v>
      </c>
    </row>
    <row r="156" spans="12:24">
      <c r="L156" s="25">
        <v>1.27</v>
      </c>
      <c r="M156" s="26">
        <v>48.910408302164797</v>
      </c>
      <c r="N156" s="27"/>
      <c r="O156" s="28">
        <v>3.4240783251271898</v>
      </c>
      <c r="P156" s="26">
        <v>82.878139983316601</v>
      </c>
      <c r="Q156" s="27">
        <v>1.09833828356239</v>
      </c>
      <c r="R156" s="28">
        <v>0.84086313271553004</v>
      </c>
      <c r="S156" s="26">
        <v>89.589592302950706</v>
      </c>
      <c r="T156" s="27">
        <v>4.6194481189416399</v>
      </c>
      <c r="U156" s="28">
        <v>2.8575685254048699</v>
      </c>
      <c r="V156" s="26">
        <v>47.148080195207598</v>
      </c>
      <c r="W156" s="27">
        <v>4.2068558507484699</v>
      </c>
      <c r="X156" s="28">
        <v>4.0301132865881497</v>
      </c>
    </row>
    <row r="157" spans="12:24">
      <c r="L157" s="25">
        <v>1.28</v>
      </c>
      <c r="M157" s="26">
        <v>48.649471492743203</v>
      </c>
      <c r="N157" s="27"/>
      <c r="O157" s="28">
        <v>3.4319743440618802</v>
      </c>
      <c r="P157" s="26">
        <v>82.749483224722098</v>
      </c>
      <c r="Q157" s="27">
        <v>1.09998237136202</v>
      </c>
      <c r="R157" s="28">
        <v>0.84703422061380695</v>
      </c>
      <c r="S157" s="26">
        <v>89.512578944106906</v>
      </c>
      <c r="T157" s="27">
        <v>4.6517237326626697</v>
      </c>
      <c r="U157" s="28">
        <v>2.8771651837311798</v>
      </c>
      <c r="V157" s="26">
        <v>46.883532587602701</v>
      </c>
      <c r="W157" s="27">
        <v>4.2163181896545199</v>
      </c>
      <c r="X157" s="28">
        <v>4.03884424461347</v>
      </c>
    </row>
    <row r="158" spans="12:24">
      <c r="L158" s="25">
        <v>1.29</v>
      </c>
      <c r="M158" s="26">
        <v>48.390175613336403</v>
      </c>
      <c r="N158" s="27"/>
      <c r="O158" s="28">
        <v>3.4396650567617</v>
      </c>
      <c r="P158" s="26">
        <v>82.620982330767006</v>
      </c>
      <c r="Q158" s="27">
        <v>1.1011818583000501</v>
      </c>
      <c r="R158" s="28">
        <v>0.85319435264280497</v>
      </c>
      <c r="S158" s="26">
        <v>89.435641666258604</v>
      </c>
      <c r="T158" s="27">
        <v>4.68393129301763</v>
      </c>
      <c r="U158" s="28">
        <v>2.89672290117919</v>
      </c>
      <c r="V158" s="26">
        <v>46.620692735669799</v>
      </c>
      <c r="W158" s="27">
        <v>4.2195216999318896</v>
      </c>
      <c r="X158" s="28">
        <v>4.0473946963141003</v>
      </c>
    </row>
    <row r="159" spans="12:24">
      <c r="L159" s="25">
        <v>1.3</v>
      </c>
      <c r="M159" s="26">
        <v>48.132509672984504</v>
      </c>
      <c r="N159" s="27"/>
      <c r="O159" s="28">
        <v>3.4471527312286101</v>
      </c>
      <c r="P159" s="26">
        <v>82.49256237358739</v>
      </c>
      <c r="Q159" s="27">
        <v>1.0977149553632299</v>
      </c>
      <c r="R159" s="28">
        <v>0.85603389821138398</v>
      </c>
      <c r="S159" s="26">
        <v>89.358780288863201</v>
      </c>
      <c r="T159" s="27">
        <v>4.7160708473189796</v>
      </c>
      <c r="U159" s="28">
        <v>2.9162418219095301</v>
      </c>
      <c r="V159" s="26">
        <v>46.359548475026401</v>
      </c>
      <c r="W159" s="27">
        <v>4.22244424229185</v>
      </c>
      <c r="X159" s="28">
        <v>4.05576684290223</v>
      </c>
    </row>
    <row r="160" spans="12:24">
      <c r="L160" s="25">
        <v>1.31</v>
      </c>
      <c r="M160" s="26">
        <v>47.876462767572903</v>
      </c>
      <c r="N160" s="27"/>
      <c r="O160" s="28">
        <v>3.4544395700066199</v>
      </c>
      <c r="P160" s="26">
        <v>82.358195348516503</v>
      </c>
      <c r="Q160" s="27">
        <v>1.10026995908173</v>
      </c>
      <c r="R160" s="28">
        <v>0.85240495715271902</v>
      </c>
      <c r="S160" s="26">
        <v>89.281994633006306</v>
      </c>
      <c r="T160" s="27">
        <v>4.7481424435482902</v>
      </c>
      <c r="U160" s="28">
        <v>2.9357220886069801</v>
      </c>
      <c r="V160" s="26">
        <v>46.100087748471502</v>
      </c>
      <c r="W160" s="27">
        <v>4.2250893430347203</v>
      </c>
      <c r="X160" s="28">
        <v>4.0639628487032597</v>
      </c>
    </row>
    <row r="161" spans="12:24">
      <c r="L161" s="25">
        <v>1.32</v>
      </c>
      <c r="M161" s="26">
        <v>47.622024064621499</v>
      </c>
      <c r="N161" s="27"/>
      <c r="O161" s="28">
        <v>3.4615277741998098</v>
      </c>
      <c r="P161" s="26">
        <v>82.234366522127502</v>
      </c>
      <c r="Q161" s="27">
        <v>1.09552342665754</v>
      </c>
      <c r="R161" s="28">
        <v>0.859131196277929</v>
      </c>
      <c r="S161" s="26">
        <v>89.205284521280205</v>
      </c>
      <c r="T161" s="27">
        <v>4.7801461302694701</v>
      </c>
      <c r="U161" s="28">
        <v>2.9551638425985698</v>
      </c>
      <c r="V161" s="26">
        <v>45.842298586766603</v>
      </c>
      <c r="W161" s="27">
        <v>4.2274607560420501</v>
      </c>
      <c r="X161" s="28">
        <v>4.0719848595658901</v>
      </c>
    </row>
    <row r="162" spans="12:24">
      <c r="L162" s="25">
        <v>1.33</v>
      </c>
      <c r="M162" s="26">
        <v>47.369182805143097</v>
      </c>
      <c r="N162" s="27"/>
      <c r="O162" s="28">
        <v>3.4684195282338202</v>
      </c>
      <c r="P162" s="26">
        <v>82.107871398959404</v>
      </c>
      <c r="Q162" s="27">
        <v>1.0955177921838899</v>
      </c>
      <c r="R162" s="28">
        <v>0.86463729929238098</v>
      </c>
      <c r="S162" s="26">
        <v>89.128649778036788</v>
      </c>
      <c r="T162" s="27">
        <v>4.8120819571422597</v>
      </c>
      <c r="U162" s="28">
        <v>2.9745672236088798</v>
      </c>
      <c r="V162" s="26">
        <v>45.586169121833805</v>
      </c>
      <c r="W162" s="27">
        <v>4.2295620064204504</v>
      </c>
      <c r="X162" s="28">
        <v>4.0798349886727303</v>
      </c>
    </row>
    <row r="163" spans="12:24">
      <c r="L163" s="25">
        <v>1.34</v>
      </c>
      <c r="M163" s="26">
        <v>47.1179283040222</v>
      </c>
      <c r="N163" s="27"/>
      <c r="O163" s="28">
        <v>3.4751169985474801</v>
      </c>
      <c r="P163" s="26">
        <v>81.980836649515794</v>
      </c>
      <c r="Q163" s="27">
        <v>1.0964825328759</v>
      </c>
      <c r="R163" s="28">
        <v>0.87060224028339095</v>
      </c>
      <c r="S163" s="26">
        <v>89.052090228893903</v>
      </c>
      <c r="T163" s="27">
        <v>4.8439499742569101</v>
      </c>
      <c r="U163" s="28">
        <v>2.9939323702498499</v>
      </c>
      <c r="V163" s="26">
        <v>45.3316875852639</v>
      </c>
      <c r="W163" s="27">
        <v>4.2313964498555103</v>
      </c>
      <c r="X163" s="28">
        <v>4.0875153186819304</v>
      </c>
    </row>
    <row r="164" spans="12:24">
      <c r="L164" s="25">
        <v>1.35</v>
      </c>
      <c r="M164" s="26">
        <v>46.868249946513103</v>
      </c>
      <c r="N164" s="27"/>
      <c r="O164" s="28">
        <v>3.4816223367974901</v>
      </c>
      <c r="P164" s="26">
        <v>81.855981058020106</v>
      </c>
      <c r="Q164" s="27">
        <v>1.0944757825970299</v>
      </c>
      <c r="R164" s="28">
        <v>0.87857481008586402</v>
      </c>
      <c r="S164" s="26">
        <v>88.975605700973901</v>
      </c>
      <c r="T164" s="27">
        <v>4.8757502323587003</v>
      </c>
      <c r="U164" s="28">
        <v>3.01325941978478</v>
      </c>
      <c r="V164" s="26">
        <v>45.078842307222402</v>
      </c>
      <c r="W164" s="27">
        <v>4.2329675289729103</v>
      </c>
      <c r="X164" s="28">
        <v>4.0950279034428902</v>
      </c>
    </row>
    <row r="165" spans="12:24">
      <c r="L165" s="25">
        <v>1.36</v>
      </c>
      <c r="M165" s="26">
        <v>46.6201371971664</v>
      </c>
      <c r="N165" s="27"/>
      <c r="O165" s="28">
        <v>3.48793767170543</v>
      </c>
      <c r="P165" s="26">
        <v>81.731881397417311</v>
      </c>
      <c r="Q165" s="27">
        <v>1.09179401777839</v>
      </c>
      <c r="R165" s="28">
        <v>0.88713116521443902</v>
      </c>
      <c r="S165" s="26">
        <v>88.899196022883302</v>
      </c>
      <c r="T165" s="27">
        <v>4.9074827828766496</v>
      </c>
      <c r="U165" s="28">
        <v>3.0325485081386199</v>
      </c>
      <c r="V165" s="26">
        <v>44.827621729881002</v>
      </c>
      <c r="W165" s="27">
        <v>4.2342786565409201</v>
      </c>
      <c r="X165" s="28">
        <v>4.1023747654802802</v>
      </c>
    </row>
    <row r="166" spans="12:24">
      <c r="L166" s="25">
        <v>1.37</v>
      </c>
      <c r="M166" s="26">
        <v>46.373579590205999</v>
      </c>
      <c r="N166" s="27"/>
      <c r="O166" s="28">
        <v>3.4940651322640401</v>
      </c>
      <c r="P166" s="26">
        <v>81.607951185840093</v>
      </c>
      <c r="Q166" s="27">
        <v>1.0928457532947999</v>
      </c>
      <c r="R166" s="28">
        <v>0.89568421828599698</v>
      </c>
      <c r="S166" s="26">
        <v>88.822861024669692</v>
      </c>
      <c r="T166" s="27">
        <v>4.9391476777512198</v>
      </c>
      <c r="U166" s="28">
        <v>3.0517997699533201</v>
      </c>
      <c r="V166" s="26">
        <v>44.578014369664402</v>
      </c>
      <c r="W166" s="27">
        <v>4.23533319925978</v>
      </c>
      <c r="X166" s="28">
        <v>4.1095578968227997</v>
      </c>
    </row>
    <row r="167" spans="12:24">
      <c r="L167" s="25">
        <v>1.38</v>
      </c>
      <c r="M167" s="26">
        <v>46.1285667327789</v>
      </c>
      <c r="N167" s="27"/>
      <c r="O167" s="28">
        <v>3.5000068123357</v>
      </c>
      <c r="P167" s="26">
        <v>81.484190484734498</v>
      </c>
      <c r="Q167" s="27">
        <v>1.0909688558097901</v>
      </c>
      <c r="R167" s="28">
        <v>0.90423344247428905</v>
      </c>
      <c r="S167" s="26">
        <v>88.746600538026698</v>
      </c>
      <c r="T167" s="27">
        <v>4.9707449696847297</v>
      </c>
      <c r="U167" s="28">
        <v>3.0710133383526399</v>
      </c>
      <c r="V167" s="26">
        <v>44.330008842227805</v>
      </c>
      <c r="W167" s="27">
        <v>4.2361345116554299</v>
      </c>
      <c r="X167" s="28">
        <v>4.1165792648412003</v>
      </c>
    </row>
    <row r="168" spans="12:24">
      <c r="L168" s="25">
        <v>1.39</v>
      </c>
      <c r="M168" s="26">
        <v>45.8850883006563</v>
      </c>
      <c r="N168" s="27"/>
      <c r="O168" s="28">
        <v>3.5057647894642199</v>
      </c>
      <c r="P168" s="26">
        <v>81.360599348923003</v>
      </c>
      <c r="Q168" s="27">
        <v>1.0878178162957901</v>
      </c>
      <c r="R168" s="28">
        <v>0.914899484810894</v>
      </c>
      <c r="S168" s="26">
        <v>88.670414395770905</v>
      </c>
      <c r="T168" s="27">
        <v>5.00227471204101</v>
      </c>
      <c r="U168" s="28">
        <v>3.0901893454900802</v>
      </c>
      <c r="V168" s="26">
        <v>44.083593857054495</v>
      </c>
      <c r="W168" s="27">
        <v>4.2366859103691699</v>
      </c>
      <c r="X168" s="28">
        <v>4.12344081056421</v>
      </c>
    </row>
    <row r="169" spans="12:24">
      <c r="L169" s="25">
        <v>1.4</v>
      </c>
      <c r="M169" s="26">
        <v>45.643134039286096</v>
      </c>
      <c r="N169" s="27"/>
      <c r="O169" s="28">
        <v>3.5113411296796802</v>
      </c>
      <c r="P169" s="26">
        <v>81.237177843881398</v>
      </c>
      <c r="Q169" s="27">
        <v>1.0873023755992901</v>
      </c>
      <c r="R169" s="28">
        <v>0.92979495745262297</v>
      </c>
      <c r="S169" s="26">
        <v>88.594302432205893</v>
      </c>
      <c r="T169" s="27">
        <v>5.03373695875917</v>
      </c>
      <c r="U169" s="28">
        <v>3.1093279221789998</v>
      </c>
      <c r="V169" s="26">
        <v>43.838758215063699</v>
      </c>
      <c r="W169" s="27">
        <v>4.2369908364511399</v>
      </c>
      <c r="X169" s="28">
        <v>4.1301444481254501</v>
      </c>
    </row>
    <row r="170" spans="12:24">
      <c r="L170" s="25">
        <v>1.41</v>
      </c>
      <c r="M170" s="26">
        <v>45.402859080911803</v>
      </c>
      <c r="N170" s="27"/>
      <c r="O170" s="28">
        <v>3.5165725665781</v>
      </c>
      <c r="P170" s="26">
        <v>81.1101219468528</v>
      </c>
      <c r="Q170" s="27">
        <v>1.09053273266094</v>
      </c>
      <c r="R170" s="28">
        <v>0.93567717701377195</v>
      </c>
      <c r="S170" s="26">
        <v>88.518264483001801</v>
      </c>
      <c r="T170" s="27">
        <v>5.0651317643877398</v>
      </c>
      <c r="U170" s="28">
        <v>3.1284291980018502</v>
      </c>
      <c r="V170" s="26">
        <v>43.595490823890195</v>
      </c>
      <c r="W170" s="27">
        <v>4.2370525349436798</v>
      </c>
      <c r="X170" s="28">
        <v>4.1366920495332904</v>
      </c>
    </row>
    <row r="171" spans="12:24">
      <c r="L171" s="25">
        <v>1.42</v>
      </c>
      <c r="M171" s="26">
        <v>45.166199022980301</v>
      </c>
      <c r="N171" s="27"/>
      <c r="O171" s="28">
        <v>3.51951542037455</v>
      </c>
      <c r="P171" s="26">
        <v>80.981577605801505</v>
      </c>
      <c r="Q171" s="27">
        <v>1.0953637661866999</v>
      </c>
      <c r="R171" s="28">
        <v>0.93840787331157505</v>
      </c>
      <c r="S171" s="26">
        <v>88.442300385203993</v>
      </c>
      <c r="T171" s="27">
        <v>5.0964591841041296</v>
      </c>
      <c r="U171" s="28">
        <v>3.1474933013206301</v>
      </c>
      <c r="V171" s="26">
        <v>43.353780667255997</v>
      </c>
      <c r="W171" s="27">
        <v>4.23687422034949</v>
      </c>
      <c r="X171" s="28">
        <v>4.1430854747230503</v>
      </c>
    </row>
    <row r="172" spans="12:24">
      <c r="L172" s="25">
        <v>1.43</v>
      </c>
      <c r="M172" s="26">
        <v>44.931044408970898</v>
      </c>
      <c r="N172" s="27"/>
      <c r="O172" s="28">
        <v>3.5222711174606101</v>
      </c>
      <c r="P172" s="26">
        <v>80.852449411563597</v>
      </c>
      <c r="Q172" s="27">
        <v>1.10086776239706</v>
      </c>
      <c r="R172" s="28">
        <v>0.94038418318794803</v>
      </c>
      <c r="S172" s="26">
        <v>88.366409977336303</v>
      </c>
      <c r="T172" s="27">
        <v>5.1277192736452397</v>
      </c>
      <c r="U172" s="28">
        <v>3.1665203591590001</v>
      </c>
      <c r="V172" s="26">
        <v>43.113616815877698</v>
      </c>
      <c r="W172" s="27">
        <v>4.2364591106459004</v>
      </c>
      <c r="X172" s="28">
        <v>4.1479917645411</v>
      </c>
    </row>
    <row r="173" spans="12:24">
      <c r="L173" s="25">
        <v>1.44</v>
      </c>
      <c r="M173" s="26">
        <v>44.697384950388205</v>
      </c>
      <c r="N173" s="27"/>
      <c r="O173" s="28">
        <v>3.5248419743861801</v>
      </c>
      <c r="P173" s="26">
        <v>80.725979649758401</v>
      </c>
      <c r="Q173" s="27">
        <v>1.1041862253630901</v>
      </c>
      <c r="R173" s="28">
        <v>0.94484792425422204</v>
      </c>
      <c r="S173" s="26">
        <v>88.290593099031497</v>
      </c>
      <c r="T173" s="27">
        <v>5.1589120891368703</v>
      </c>
      <c r="U173" s="28">
        <v>3.1855104975510802</v>
      </c>
      <c r="V173" s="26">
        <v>42.8749884316302</v>
      </c>
      <c r="W173" s="27">
        <v>4.2358104069331599</v>
      </c>
      <c r="X173" s="28">
        <v>4.14675356967384</v>
      </c>
    </row>
    <row r="174" spans="12:24">
      <c r="L174" s="25">
        <v>1.45</v>
      </c>
      <c r="M174" s="26">
        <v>44.465210441211397</v>
      </c>
      <c r="N174" s="27"/>
      <c r="O174" s="28">
        <v>3.5272302784151202</v>
      </c>
      <c r="P174" s="26">
        <v>80.600690178739399</v>
      </c>
      <c r="Q174" s="27">
        <v>1.1072710275695901</v>
      </c>
      <c r="R174" s="28">
        <v>0.950320493800905</v>
      </c>
      <c r="S174" s="26">
        <v>88.214849591300705</v>
      </c>
      <c r="T174" s="27">
        <v>5.1900376875746099</v>
      </c>
      <c r="U174" s="28">
        <v>3.2044638413018198</v>
      </c>
      <c r="V174" s="26">
        <v>42.637884763014398</v>
      </c>
      <c r="W174" s="27">
        <v>4.2349312784155</v>
      </c>
      <c r="X174" s="28">
        <v>4.1453375749092798</v>
      </c>
    </row>
    <row r="175" spans="12:24">
      <c r="L175" s="25">
        <v>1.46</v>
      </c>
      <c r="M175" s="26">
        <v>44.234510739075901</v>
      </c>
      <c r="N175" s="27"/>
      <c r="O175" s="28">
        <v>3.52943829346296</v>
      </c>
      <c r="P175" s="26">
        <v>80.475558749546906</v>
      </c>
      <c r="Q175" s="27">
        <v>1.1102994926040499</v>
      </c>
      <c r="R175" s="28">
        <v>0.95577918865293898</v>
      </c>
      <c r="S175" s="26">
        <v>88.139179296436495</v>
      </c>
      <c r="T175" s="27">
        <v>5.2210961264020099</v>
      </c>
      <c r="U175" s="28">
        <v>3.2233805140648202</v>
      </c>
      <c r="V175" s="26">
        <v>42.4022951518456</v>
      </c>
      <c r="W175" s="27">
        <v>4.2338248749206198</v>
      </c>
      <c r="X175" s="28">
        <v>4.1437464586874304</v>
      </c>
    </row>
    <row r="176" spans="12:24">
      <c r="L176" s="25">
        <v>1.47</v>
      </c>
      <c r="M176" s="26">
        <v>44.005275740147496</v>
      </c>
      <c r="N176" s="27"/>
      <c r="O176" s="28">
        <v>3.5314683022384301</v>
      </c>
      <c r="P176" s="26">
        <v>80.350585771018203</v>
      </c>
      <c r="Q176" s="27">
        <v>1.1132718964971799</v>
      </c>
      <c r="R176" s="28">
        <v>0.96038358336256702</v>
      </c>
      <c r="S176" s="26">
        <v>88.063582058050102</v>
      </c>
      <c r="T176" s="27">
        <v>5.2520874636725301</v>
      </c>
      <c r="U176" s="28">
        <v>3.2422606383100701</v>
      </c>
      <c r="V176" s="26">
        <v>42.168209024898005</v>
      </c>
      <c r="W176" s="27">
        <v>4.2359681794477204</v>
      </c>
      <c r="X176" s="28">
        <v>4.1419828646183197</v>
      </c>
    </row>
    <row r="177" spans="12:24">
      <c r="L177" s="25">
        <v>1.48</v>
      </c>
      <c r="M177" s="26">
        <v>43.777495454400103</v>
      </c>
      <c r="N177" s="27"/>
      <c r="O177" s="28">
        <v>3.5333225230243901</v>
      </c>
      <c r="P177" s="26">
        <v>80.225175181273102</v>
      </c>
      <c r="Q177" s="27">
        <v>1.11678497986862</v>
      </c>
      <c r="R177" s="28">
        <v>0.96210799165772398</v>
      </c>
      <c r="S177" s="26">
        <v>87.988057721087301</v>
      </c>
      <c r="T177" s="27">
        <v>5.2830117580349798</v>
      </c>
      <c r="U177" s="28">
        <v>3.2611043353186999</v>
      </c>
      <c r="V177" s="26">
        <v>41.935615883809199</v>
      </c>
      <c r="W177" s="27">
        <v>4.2449616180440399</v>
      </c>
      <c r="X177" s="28">
        <v>4.1400494121000397</v>
      </c>
    </row>
    <row r="178" spans="12:24">
      <c r="L178" s="25">
        <v>1.49</v>
      </c>
      <c r="M178" s="26">
        <v>43.551159955376697</v>
      </c>
      <c r="N178" s="27"/>
      <c r="O178" s="28">
        <v>3.5350031612611401</v>
      </c>
      <c r="P178" s="26">
        <v>80.097071589848795</v>
      </c>
      <c r="Q178" s="27">
        <v>1.1230948055027701</v>
      </c>
      <c r="R178" s="28">
        <v>0.96095720856016498</v>
      </c>
      <c r="S178" s="26">
        <v>87.912606131576993</v>
      </c>
      <c r="T178" s="27">
        <v>5.3138690683976604</v>
      </c>
      <c r="U178" s="28">
        <v>3.2799117254131298</v>
      </c>
      <c r="V178" s="26">
        <v>41.704505328322696</v>
      </c>
      <c r="W178" s="27">
        <v>4.2537605559380998</v>
      </c>
      <c r="X178" s="28">
        <v>4.1379486728867398</v>
      </c>
    </row>
    <row r="179" spans="12:24">
      <c r="L179" s="25">
        <v>1.5</v>
      </c>
      <c r="M179" s="26">
        <v>43.326259382915403</v>
      </c>
      <c r="N179" s="27"/>
      <c r="O179" s="28">
        <v>3.5365124058838902</v>
      </c>
      <c r="P179" s="26">
        <v>79.971891807871103</v>
      </c>
      <c r="Q179" s="27">
        <v>1.1265852287890501</v>
      </c>
      <c r="R179" s="28">
        <v>0.96254798768966598</v>
      </c>
      <c r="S179" s="26">
        <v>87.837227136823003</v>
      </c>
      <c r="T179" s="27">
        <v>5.3446594543826302</v>
      </c>
      <c r="U179" s="28">
        <v>3.2986829277676901</v>
      </c>
      <c r="V179" s="26">
        <v>41.4748670289583</v>
      </c>
      <c r="W179" s="27">
        <v>4.26236682105925</v>
      </c>
      <c r="X179" s="28">
        <v>4.1356831960365996</v>
      </c>
    </row>
    <row r="180" spans="12:24">
      <c r="L180" s="25">
        <v>1.51</v>
      </c>
      <c r="M180" s="26">
        <v>43.102783946992304</v>
      </c>
      <c r="N180" s="27"/>
      <c r="O180" s="28">
        <v>3.5378524260252102</v>
      </c>
      <c r="P180" s="26">
        <v>79.846873741321701</v>
      </c>
      <c r="Q180" s="27">
        <v>1.1300190043671701</v>
      </c>
      <c r="R180" s="28">
        <v>0.96411819200289395</v>
      </c>
      <c r="S180" s="26">
        <v>87.761920585335901</v>
      </c>
      <c r="T180" s="27">
        <v>5.3753829761525198</v>
      </c>
      <c r="U180" s="28">
        <v>3.3174180604774302</v>
      </c>
      <c r="V180" s="26">
        <v>41.246690740478499</v>
      </c>
      <c r="W180" s="27">
        <v>4.2707822352593903</v>
      </c>
      <c r="X180" s="28">
        <v>4.13325549583789</v>
      </c>
    </row>
    <row r="181" spans="12:24">
      <c r="L181" s="25">
        <v>1.52</v>
      </c>
      <c r="M181" s="26">
        <v>42.880723928581602</v>
      </c>
      <c r="N181" s="27"/>
      <c r="O181" s="28">
        <v>3.5390253776231</v>
      </c>
      <c r="P181" s="26">
        <v>79.723750823743302</v>
      </c>
      <c r="Q181" s="27">
        <v>1.1316633536482901</v>
      </c>
      <c r="R181" s="28">
        <v>0.96740120997245205</v>
      </c>
      <c r="S181" s="26">
        <v>87.686686326982695</v>
      </c>
      <c r="T181" s="27">
        <v>5.4060396945350799</v>
      </c>
      <c r="U181" s="28">
        <v>3.33611724041066</v>
      </c>
      <c r="V181" s="26">
        <v>41.0199663092245</v>
      </c>
      <c r="W181" s="27">
        <v>4.2790086228130502</v>
      </c>
      <c r="X181" s="28">
        <v>4.1306680436340297</v>
      </c>
    </row>
    <row r="182" spans="12:24">
      <c r="L182" s="25">
        <v>1.53</v>
      </c>
      <c r="M182" s="26">
        <v>42.660069697315599</v>
      </c>
      <c r="N182" s="27"/>
      <c r="O182" s="28">
        <v>3.5400333628205201</v>
      </c>
      <c r="P182" s="26">
        <v>79.600804084340808</v>
      </c>
      <c r="Q182" s="27">
        <v>1.1344559485194501</v>
      </c>
      <c r="R182" s="28">
        <v>0.97067802692316596</v>
      </c>
      <c r="S182" s="26">
        <v>87.611524212798699</v>
      </c>
      <c r="T182" s="27">
        <v>5.4366296708488697</v>
      </c>
      <c r="U182" s="28">
        <v>3.3547805833936799</v>
      </c>
      <c r="V182" s="26">
        <v>40.7946836469281</v>
      </c>
      <c r="W182" s="27">
        <v>4.2870477812355103</v>
      </c>
      <c r="X182" s="28">
        <v>4.1279232946386299</v>
      </c>
    </row>
    <row r="183" spans="12:24">
      <c r="L183" s="25">
        <v>1.54</v>
      </c>
      <c r="M183" s="26">
        <v>42.440811647264596</v>
      </c>
      <c r="N183" s="27"/>
      <c r="O183" s="28">
        <v>3.5408785133372001</v>
      </c>
      <c r="P183" s="26">
        <v>79.478019326777797</v>
      </c>
      <c r="Q183" s="27">
        <v>1.1412574540010401</v>
      </c>
      <c r="R183" s="28">
        <v>0.97393440458803904</v>
      </c>
      <c r="S183" s="26">
        <v>87.536434094757794</v>
      </c>
      <c r="T183" s="27">
        <v>5.4671529665747096</v>
      </c>
      <c r="U183" s="28">
        <v>3.37340820445006</v>
      </c>
      <c r="V183" s="26">
        <v>40.5708327498307</v>
      </c>
      <c r="W183" s="27">
        <v>4.2949015102809103</v>
      </c>
      <c r="X183" s="28">
        <v>4.1250236688852002</v>
      </c>
    </row>
    <row r="184" spans="12:24">
      <c r="L184" s="25">
        <v>1.55</v>
      </c>
      <c r="M184" s="26">
        <v>42.222940233863397</v>
      </c>
      <c r="N184" s="27"/>
      <c r="O184" s="28">
        <v>3.5415629475647799</v>
      </c>
      <c r="P184" s="26">
        <v>79.355396766902601</v>
      </c>
      <c r="Q184" s="27">
        <v>1.1480413472053199</v>
      </c>
      <c r="R184" s="28">
        <v>0.977170518820214</v>
      </c>
      <c r="S184" s="26">
        <v>87.461415826090303</v>
      </c>
      <c r="T184" s="27">
        <v>5.4976096438807298</v>
      </c>
      <c r="U184" s="28">
        <v>3.3920002174669701</v>
      </c>
      <c r="V184" s="26">
        <v>40.348403692090102</v>
      </c>
      <c r="W184" s="27">
        <v>4.3025715839618703</v>
      </c>
      <c r="X184" s="28">
        <v>4.121971553211</v>
      </c>
    </row>
    <row r="185" spans="12:24">
      <c r="L185" s="25">
        <v>1.56</v>
      </c>
      <c r="M185" s="26">
        <v>42.006446031162497</v>
      </c>
      <c r="N185" s="27"/>
      <c r="O185" s="28">
        <v>3.5420887129240701</v>
      </c>
      <c r="P185" s="26">
        <v>79.232936610458211</v>
      </c>
      <c r="Q185" s="27">
        <v>1.15480751957757</v>
      </c>
      <c r="R185" s="28">
        <v>0.98038653721433899</v>
      </c>
      <c r="S185" s="26">
        <v>87.3864692611333</v>
      </c>
      <c r="T185" s="27">
        <v>5.5279997653946804</v>
      </c>
      <c r="U185" s="28">
        <v>3.41055673533939</v>
      </c>
      <c r="V185" s="26">
        <v>40.119222887559999</v>
      </c>
      <c r="W185" s="27">
        <v>4.3018959565731603</v>
      </c>
      <c r="X185" s="28">
        <v>4.1269330433368197</v>
      </c>
    </row>
    <row r="186" spans="12:24">
      <c r="L186" s="25">
        <v>1.57</v>
      </c>
      <c r="M186" s="26">
        <v>41.7913196569612</v>
      </c>
      <c r="N186" s="27"/>
      <c r="O186" s="28">
        <v>3.5424578613088702</v>
      </c>
      <c r="P186" s="26">
        <v>79.109655211176204</v>
      </c>
      <c r="Q186" s="27">
        <v>1.16253971078989</v>
      </c>
      <c r="R186" s="28">
        <v>0.98259877730341205</v>
      </c>
      <c r="S186" s="26">
        <v>87.311594255331002</v>
      </c>
      <c r="T186" s="27">
        <v>5.5583233941796397</v>
      </c>
      <c r="U186" s="28">
        <v>3.4290778699809099</v>
      </c>
      <c r="V186" s="26">
        <v>39.890454919595904</v>
      </c>
      <c r="W186" s="27">
        <v>4.3000507984391403</v>
      </c>
      <c r="X186" s="28">
        <v>4.1327361124586099</v>
      </c>
    </row>
    <row r="187" spans="12:24">
      <c r="L187" s="25">
        <v>1.58</v>
      </c>
      <c r="M187" s="26">
        <v>41.577551795624899</v>
      </c>
      <c r="N187" s="27"/>
      <c r="O187" s="28">
        <v>3.5426724245661498</v>
      </c>
      <c r="P187" s="26">
        <v>78.984340050064503</v>
      </c>
      <c r="Q187" s="27">
        <v>1.17245052816273</v>
      </c>
      <c r="R187" s="28">
        <v>0.98259468581327603</v>
      </c>
      <c r="S187" s="26">
        <v>87.236790665211799</v>
      </c>
      <c r="T187" s="27">
        <v>5.5885805937912201</v>
      </c>
      <c r="U187" s="28">
        <v>3.4475637323415902</v>
      </c>
      <c r="V187" s="26">
        <v>39.663082110373097</v>
      </c>
      <c r="W187" s="27">
        <v>4.2980298744621797</v>
      </c>
      <c r="X187" s="28">
        <v>4.13839104198032</v>
      </c>
    </row>
    <row r="188" spans="12:24">
      <c r="L188" s="25">
        <v>1.59</v>
      </c>
      <c r="M188" s="26">
        <v>41.365133197626804</v>
      </c>
      <c r="N188" s="27"/>
      <c r="O188" s="28">
        <v>3.5427344216663301</v>
      </c>
      <c r="P188" s="26">
        <v>78.855659499756499</v>
      </c>
      <c r="Q188" s="27">
        <v>1.1858716875240101</v>
      </c>
      <c r="R188" s="28">
        <v>0.97904260301117096</v>
      </c>
      <c r="S188" s="26">
        <v>87.162058348369897</v>
      </c>
      <c r="T188" s="27">
        <v>5.6187714281805903</v>
      </c>
      <c r="U188" s="28">
        <v>3.4660144324245499</v>
      </c>
      <c r="V188" s="26">
        <v>39.4370956533552</v>
      </c>
      <c r="W188" s="27">
        <v>4.2958357356516199</v>
      </c>
      <c r="X188" s="28">
        <v>4.1438992892598199</v>
      </c>
    </row>
    <row r="189" spans="12:24">
      <c r="L189" s="25">
        <v>1.6</v>
      </c>
      <c r="M189" s="26">
        <v>41.154054686596297</v>
      </c>
      <c r="N189" s="27"/>
      <c r="O189" s="28">
        <v>3.54264583668671</v>
      </c>
      <c r="P189" s="26">
        <v>78.731512234039499</v>
      </c>
      <c r="Q189" s="27">
        <v>1.1949045991920599</v>
      </c>
      <c r="R189" s="28">
        <v>0.97984117224735301</v>
      </c>
      <c r="S189" s="26">
        <v>87.087397164752801</v>
      </c>
      <c r="T189" s="27">
        <v>5.6488959629341098</v>
      </c>
      <c r="U189" s="28">
        <v>3.4844300780142299</v>
      </c>
      <c r="V189" s="26">
        <v>39.212486799524299</v>
      </c>
      <c r="W189" s="27">
        <v>4.2934709079453404</v>
      </c>
      <c r="X189" s="28">
        <v>4.1492623031409996</v>
      </c>
    </row>
    <row r="190" spans="12:24">
      <c r="L190" s="25">
        <v>1.61</v>
      </c>
      <c r="M190" s="26">
        <v>40.944307154328001</v>
      </c>
      <c r="N190" s="27"/>
      <c r="O190" s="28">
        <v>3.5424086325125099</v>
      </c>
      <c r="P190" s="26">
        <v>78.60751913752641</v>
      </c>
      <c r="Q190" s="27">
        <v>1.20392845907846</v>
      </c>
      <c r="R190" s="28">
        <v>0.98061124061423799</v>
      </c>
      <c r="S190" s="26">
        <v>87.012806973499806</v>
      </c>
      <c r="T190" s="27">
        <v>5.6789542623654201</v>
      </c>
      <c r="U190" s="28">
        <v>3.5028107778022002</v>
      </c>
      <c r="V190" s="26">
        <v>38.989246856740799</v>
      </c>
      <c r="W190" s="27">
        <v>4.2909378889930103</v>
      </c>
      <c r="X190" s="28">
        <v>4.1544815163530098</v>
      </c>
    </row>
    <row r="191" spans="12:24">
      <c r="L191" s="25">
        <v>1.62</v>
      </c>
      <c r="M191" s="26">
        <v>40.735881515833</v>
      </c>
      <c r="N191" s="27"/>
      <c r="O191" s="28">
        <v>3.5420247959779299</v>
      </c>
      <c r="P191" s="26">
        <v>78.483680644169397</v>
      </c>
      <c r="Q191" s="27">
        <v>1.2129429113925101</v>
      </c>
      <c r="R191" s="28">
        <v>0.98135321845696</v>
      </c>
      <c r="S191" s="26">
        <v>86.938287635480606</v>
      </c>
      <c r="T191" s="27">
        <v>5.7089463918391399</v>
      </c>
      <c r="U191" s="28">
        <v>3.5211566388684501</v>
      </c>
      <c r="V191" s="26">
        <v>38.767367190957799</v>
      </c>
      <c r="W191" s="27">
        <v>4.2882391512179003</v>
      </c>
      <c r="X191" s="28">
        <v>4.1595583496863897</v>
      </c>
    </row>
    <row r="192" spans="12:24">
      <c r="L192" s="25">
        <v>1.63</v>
      </c>
      <c r="M192" s="26">
        <v>40.528768786587797</v>
      </c>
      <c r="N192" s="27"/>
      <c r="O192" s="28">
        <v>3.5414962597313502</v>
      </c>
      <c r="P192" s="26">
        <v>78.359997180948</v>
      </c>
      <c r="Q192" s="27">
        <v>1.2219476042961599</v>
      </c>
      <c r="R192" s="28">
        <v>0.98206750905069895</v>
      </c>
      <c r="S192" s="26">
        <v>86.863839012599996</v>
      </c>
      <c r="T192" s="27">
        <v>5.73887241709759</v>
      </c>
      <c r="U192" s="28">
        <v>3.5394677673745001</v>
      </c>
      <c r="V192" s="26">
        <v>38.546839221861298</v>
      </c>
      <c r="W192" s="27">
        <v>4.2815211799284798</v>
      </c>
      <c r="X192" s="28">
        <v>4.1644942160372498</v>
      </c>
    </row>
    <row r="193" spans="12:24">
      <c r="L193" s="25">
        <v>1.64</v>
      </c>
      <c r="M193" s="26">
        <v>40.322960044849495</v>
      </c>
      <c r="N193" s="27"/>
      <c r="O193" s="28">
        <v>3.5382871841535901</v>
      </c>
      <c r="P193" s="26">
        <v>78.236469168327204</v>
      </c>
      <c r="Q193" s="27">
        <v>1.23094218948009</v>
      </c>
      <c r="R193" s="28">
        <v>0.98275450921493401</v>
      </c>
      <c r="S193" s="26">
        <v>86.789460967765095</v>
      </c>
      <c r="T193" s="27">
        <v>5.7687324043774604</v>
      </c>
      <c r="U193" s="28">
        <v>3.55774426859288</v>
      </c>
      <c r="V193" s="26">
        <v>38.327654439857199</v>
      </c>
      <c r="W193" s="27">
        <v>4.2669810123639698</v>
      </c>
      <c r="X193" s="28">
        <v>4.16929050361255</v>
      </c>
    </row>
    <row r="194" spans="12:24">
      <c r="L194" s="25">
        <v>1.65</v>
      </c>
      <c r="M194" s="26">
        <v>40.118446426485797</v>
      </c>
      <c r="N194" s="27"/>
      <c r="O194" s="28">
        <v>3.5340057483957499</v>
      </c>
      <c r="P194" s="26">
        <v>78.113097017767501</v>
      </c>
      <c r="Q194" s="27">
        <v>1.23992632534077</v>
      </c>
      <c r="R194" s="28">
        <v>0.98341460859875396</v>
      </c>
      <c r="S194" s="26">
        <v>86.715153364868797</v>
      </c>
      <c r="T194" s="27">
        <v>5.7985264202001101</v>
      </c>
      <c r="U194" s="28">
        <v>3.57598624692903</v>
      </c>
      <c r="V194" s="26">
        <v>38.109804379656197</v>
      </c>
      <c r="W194" s="27">
        <v>4.2522675405888402</v>
      </c>
      <c r="X194" s="28">
        <v>4.1739485988345404</v>
      </c>
    </row>
    <row r="195" spans="12:24">
      <c r="L195" s="25">
        <v>1.66</v>
      </c>
      <c r="M195" s="26">
        <v>39.915219129990994</v>
      </c>
      <c r="N195" s="27"/>
      <c r="O195" s="28">
        <v>3.5295740985106301</v>
      </c>
      <c r="P195" s="26">
        <v>77.9898811372626</v>
      </c>
      <c r="Q195" s="27">
        <v>1.2488996701814701</v>
      </c>
      <c r="R195" s="28">
        <v>0.98404819521505904</v>
      </c>
      <c r="S195" s="26">
        <v>86.640916068772498</v>
      </c>
      <c r="T195" s="27">
        <v>5.8282545315127399</v>
      </c>
      <c r="U195" s="28">
        <v>3.5941938059423499</v>
      </c>
      <c r="V195" s="26">
        <v>37.894846230765303</v>
      </c>
      <c r="W195" s="27">
        <v>4.23894990334996</v>
      </c>
      <c r="X195" s="28">
        <v>4.1769042780533798</v>
      </c>
    </row>
    <row r="196" spans="12:24">
      <c r="L196" s="25">
        <v>1.67</v>
      </c>
      <c r="M196" s="26">
        <v>39.713269416010199</v>
      </c>
      <c r="N196" s="27"/>
      <c r="O196" s="28">
        <v>3.5249944449036499</v>
      </c>
      <c r="P196" s="26">
        <v>77.866821928009998</v>
      </c>
      <c r="Q196" s="27">
        <v>1.25786188625611</v>
      </c>
      <c r="R196" s="28">
        <v>0.98465565210744699</v>
      </c>
      <c r="S196" s="26">
        <v>86.566748946097107</v>
      </c>
      <c r="T196" s="27">
        <v>5.8579168064737104</v>
      </c>
      <c r="U196" s="28">
        <v>3.6123670475196401</v>
      </c>
      <c r="V196" s="26">
        <v>37.683908379379602</v>
      </c>
      <c r="W196" s="27">
        <v>4.2281683355673199</v>
      </c>
      <c r="X196" s="28">
        <v>4.17702216462623</v>
      </c>
    </row>
    <row r="197" spans="12:24">
      <c r="L197" s="25">
        <v>1.68</v>
      </c>
      <c r="M197" s="26">
        <v>39.512588616585198</v>
      </c>
      <c r="N197" s="27"/>
      <c r="O197" s="28">
        <v>3.52026895983423</v>
      </c>
      <c r="P197" s="26">
        <v>77.742804208272801</v>
      </c>
      <c r="Q197" s="27">
        <v>1.2679282162530301</v>
      </c>
      <c r="R197" s="28">
        <v>0.98412178120832505</v>
      </c>
      <c r="S197" s="26">
        <v>86.49265186450819</v>
      </c>
      <c r="T197" s="27">
        <v>5.8875133136857603</v>
      </c>
      <c r="U197" s="28">
        <v>3.6305060726224001</v>
      </c>
      <c r="V197" s="26">
        <v>37.474290663613999</v>
      </c>
      <c r="W197" s="27">
        <v>4.2172344264926398</v>
      </c>
      <c r="X197" s="28">
        <v>4.1769954733427204</v>
      </c>
    </row>
    <row r="198" spans="12:24">
      <c r="L198" s="25">
        <v>1.69</v>
      </c>
      <c r="M198" s="26">
        <v>39.313168114348301</v>
      </c>
      <c r="N198" s="27"/>
      <c r="O198" s="28">
        <v>3.5153998077675701</v>
      </c>
      <c r="P198" s="26">
        <v>77.613866920226101</v>
      </c>
      <c r="Q198" s="27">
        <v>1.28305977638195</v>
      </c>
      <c r="R198" s="28">
        <v>0.97848551018202601</v>
      </c>
      <c r="S198" s="26">
        <v>86.418624691216806</v>
      </c>
      <c r="T198" s="27">
        <v>5.9170441206592903</v>
      </c>
      <c r="U198" s="28">
        <v>3.6486109827746498</v>
      </c>
      <c r="V198" s="26">
        <v>37.265984362448499</v>
      </c>
      <c r="W198" s="27">
        <v>4.2061511101982996</v>
      </c>
      <c r="X198" s="28">
        <v>4.1768260229915599</v>
      </c>
    </row>
    <row r="199" spans="12:24">
      <c r="L199" s="25">
        <v>1.7</v>
      </c>
      <c r="M199" s="26">
        <v>39.114999350834104</v>
      </c>
      <c r="N199" s="27"/>
      <c r="O199" s="28">
        <v>3.51038913320316</v>
      </c>
      <c r="P199" s="26">
        <v>77.485076552039104</v>
      </c>
      <c r="Q199" s="27">
        <v>1.2981901340922599</v>
      </c>
      <c r="R199" s="28">
        <v>0.97281331467356003</v>
      </c>
      <c r="S199" s="26">
        <v>86.344667295109502</v>
      </c>
      <c r="T199" s="27">
        <v>5.94650929607932</v>
      </c>
      <c r="U199" s="28">
        <v>3.6666818779316399</v>
      </c>
      <c r="V199" s="26">
        <v>37.058980806696304</v>
      </c>
      <c r="W199" s="27">
        <v>4.1949212774229903</v>
      </c>
      <c r="X199" s="28">
        <v>4.1765156318390204</v>
      </c>
    </row>
    <row r="200" spans="12:24">
      <c r="L200" s="25">
        <v>1.71</v>
      </c>
      <c r="M200" s="26">
        <v>38.9180738336836</v>
      </c>
      <c r="N200" s="27"/>
      <c r="O200" s="28">
        <v>3.5052390531564801</v>
      </c>
      <c r="P200" s="26">
        <v>77.3564341152738</v>
      </c>
      <c r="Q200" s="27">
        <v>1.3133183308224701</v>
      </c>
      <c r="R200" s="28">
        <v>0.96710619534208198</v>
      </c>
      <c r="S200" s="26">
        <v>86.270779545999702</v>
      </c>
      <c r="T200" s="27">
        <v>5.9759089089021202</v>
      </c>
      <c r="U200" s="28">
        <v>3.6847188572296101</v>
      </c>
      <c r="V200" s="26">
        <v>36.8532713891546</v>
      </c>
      <c r="W200" s="27">
        <v>4.1835477866506201</v>
      </c>
      <c r="X200" s="28">
        <v>4.17751991287943</v>
      </c>
    </row>
    <row r="201" spans="12:24">
      <c r="L201" s="25">
        <v>1.72</v>
      </c>
      <c r="M201" s="26">
        <v>38.722383129122299</v>
      </c>
      <c r="N201" s="27"/>
      <c r="O201" s="28">
        <v>3.4999516802946</v>
      </c>
      <c r="P201" s="26">
        <v>77.233440530527105</v>
      </c>
      <c r="Q201" s="27">
        <v>1.32095932870296</v>
      </c>
      <c r="R201" s="28">
        <v>0.96686505795953204</v>
      </c>
      <c r="S201" s="26">
        <v>86.196961314612494</v>
      </c>
      <c r="T201" s="27">
        <v>6.0052430285582501</v>
      </c>
      <c r="U201" s="28">
        <v>3.7027220190107402</v>
      </c>
      <c r="V201" s="26">
        <v>36.648847562479297</v>
      </c>
      <c r="W201" s="27">
        <v>4.1720334701117601</v>
      </c>
      <c r="X201" s="28">
        <v>4.1852051057397501</v>
      </c>
    </row>
    <row r="202" spans="12:24">
      <c r="L202" s="25">
        <v>1.73</v>
      </c>
      <c r="M202" s="26">
        <v>38.527918862900798</v>
      </c>
      <c r="N202" s="27"/>
      <c r="O202" s="28">
        <v>3.4945290835027398</v>
      </c>
      <c r="P202" s="26">
        <v>77.106783518257998</v>
      </c>
      <c r="Q202" s="27">
        <v>1.3316798137819399</v>
      </c>
      <c r="R202" s="28">
        <v>0.96277761650849203</v>
      </c>
      <c r="S202" s="26">
        <v>86.123212472574593</v>
      </c>
      <c r="T202" s="27">
        <v>6.0345117247798896</v>
      </c>
      <c r="U202" s="28">
        <v>3.7206914608074602</v>
      </c>
      <c r="V202" s="26">
        <v>36.445700842509098</v>
      </c>
      <c r="W202" s="27">
        <v>4.1603811185160398</v>
      </c>
      <c r="X202" s="28">
        <v>4.1927798682147497</v>
      </c>
    </row>
    <row r="203" spans="12:24">
      <c r="L203" s="25">
        <v>1.74</v>
      </c>
      <c r="M203" s="26">
        <v>38.334672719830898</v>
      </c>
      <c r="N203" s="27"/>
      <c r="O203" s="28">
        <v>3.4889733259274101</v>
      </c>
      <c r="P203" s="26">
        <v>76.980296166311504</v>
      </c>
      <c r="Q203" s="27">
        <v>1.34235858837695</v>
      </c>
      <c r="R203" s="28">
        <v>0.95867695476004</v>
      </c>
      <c r="S203" s="26">
        <v>86.049532892389408</v>
      </c>
      <c r="T203" s="27">
        <v>6.0637150676317697</v>
      </c>
      <c r="U203" s="28">
        <v>3.73862727940713</v>
      </c>
      <c r="V203" s="26">
        <v>36.243822793994504</v>
      </c>
      <c r="W203" s="27">
        <v>4.14859348490572</v>
      </c>
      <c r="X203" s="28">
        <v>4.2002451253862798</v>
      </c>
    </row>
    <row r="204" spans="12:24">
      <c r="L204" s="25">
        <v>1.75</v>
      </c>
      <c r="M204" s="26">
        <v>38.142636444052101</v>
      </c>
      <c r="N204" s="27"/>
      <c r="O204" s="28">
        <v>3.48328643775772</v>
      </c>
      <c r="P204" s="26">
        <v>76.845203628989097</v>
      </c>
      <c r="Q204" s="27">
        <v>1.3617707492354501</v>
      </c>
      <c r="R204" s="28">
        <v>0.94668416640155695</v>
      </c>
      <c r="S204" s="26">
        <v>85.975922449081196</v>
      </c>
      <c r="T204" s="27">
        <v>6.0928531291271302</v>
      </c>
      <c r="U204" s="28">
        <v>3.7565295691339702</v>
      </c>
      <c r="V204" s="26">
        <v>36.043205042918899</v>
      </c>
      <c r="W204" s="27">
        <v>4.1366732927476697</v>
      </c>
      <c r="X204" s="28">
        <v>4.2076017916541302</v>
      </c>
    </row>
    <row r="205" spans="12:24">
      <c r="L205" s="25">
        <v>1.76</v>
      </c>
      <c r="M205" s="26">
        <v>37.951801845759498</v>
      </c>
      <c r="N205" s="27"/>
      <c r="O205" s="28">
        <v>3.47747042558075</v>
      </c>
      <c r="P205" s="26">
        <v>76.715234528576303</v>
      </c>
      <c r="Q205" s="27">
        <v>1.3761879214668999</v>
      </c>
      <c r="R205" s="28">
        <v>0.94163248829344204</v>
      </c>
      <c r="S205" s="26">
        <v>85.902381016333294</v>
      </c>
      <c r="T205" s="27">
        <v>6.12192597934422</v>
      </c>
      <c r="U205" s="28">
        <v>3.7743984257738799</v>
      </c>
      <c r="V205" s="26">
        <v>35.8438392800592</v>
      </c>
      <c r="W205" s="27">
        <v>4.1246232399012301</v>
      </c>
      <c r="X205" s="28">
        <v>4.2148507670460997</v>
      </c>
    </row>
    <row r="206" spans="12:24">
      <c r="L206" s="25">
        <v>1.77</v>
      </c>
      <c r="M206" s="26">
        <v>37.762160786329304</v>
      </c>
      <c r="N206" s="27"/>
      <c r="O206" s="28">
        <v>3.4715272819895602</v>
      </c>
      <c r="P206" s="26">
        <v>76.588010733371505</v>
      </c>
      <c r="Q206" s="27">
        <v>1.38798848047729</v>
      </c>
      <c r="R206" s="28">
        <v>0.93914166115879305</v>
      </c>
      <c r="S206" s="26">
        <v>85.82890846936651</v>
      </c>
      <c r="T206" s="27">
        <v>6.1509336894422502</v>
      </c>
      <c r="U206" s="28">
        <v>3.7922339436782</v>
      </c>
      <c r="V206" s="26">
        <v>35.645717241063998</v>
      </c>
      <c r="W206" s="27">
        <v>4.1124459730112397</v>
      </c>
      <c r="X206" s="28">
        <v>4.2219929573697499</v>
      </c>
    </row>
    <row r="207" spans="12:24">
      <c r="L207" s="25">
        <v>1.78</v>
      </c>
      <c r="M207" s="26">
        <v>37.5737051841311</v>
      </c>
      <c r="N207" s="27"/>
      <c r="O207" s="28">
        <v>3.4654589794817001</v>
      </c>
      <c r="P207" s="26">
        <v>76.467104355617792</v>
      </c>
      <c r="Q207" s="27">
        <v>1.39360055323411</v>
      </c>
      <c r="R207" s="28">
        <v>0.94278361517175002</v>
      </c>
      <c r="S207" s="26">
        <v>85.75550468437541</v>
      </c>
      <c r="T207" s="27">
        <v>6.1798763310385301</v>
      </c>
      <c r="U207" s="28">
        <v>3.8100362163316901</v>
      </c>
      <c r="V207" s="26">
        <v>35.448830722278004</v>
      </c>
      <c r="W207" s="27">
        <v>4.1001441208632903</v>
      </c>
      <c r="X207" s="28">
        <v>4.2290292589569001</v>
      </c>
    </row>
    <row r="208" spans="12:24">
      <c r="L208" s="25">
        <v>1.79</v>
      </c>
      <c r="M208" s="26">
        <v>37.386427013296</v>
      </c>
      <c r="N208" s="27"/>
      <c r="O208" s="28">
        <v>3.45926747140087</v>
      </c>
      <c r="P208" s="26">
        <v>76.34854546821181</v>
      </c>
      <c r="Q208" s="27">
        <v>1.39699430425158</v>
      </c>
      <c r="R208" s="28">
        <v>0.94858824742229997</v>
      </c>
      <c r="S208" s="26">
        <v>85.682169538408402</v>
      </c>
      <c r="T208" s="27">
        <v>6.20875397605821</v>
      </c>
      <c r="U208" s="28">
        <v>3.8278053364487801</v>
      </c>
      <c r="V208" s="26">
        <v>35.253171585554895</v>
      </c>
      <c r="W208" s="27">
        <v>4.0877202825886902</v>
      </c>
      <c r="X208" s="28">
        <v>4.23596055511792</v>
      </c>
    </row>
    <row r="209" spans="12:24">
      <c r="L209" s="25">
        <v>1.8</v>
      </c>
      <c r="M209" s="26">
        <v>37.200318306535998</v>
      </c>
      <c r="N209" s="27"/>
      <c r="O209" s="28">
        <v>3.4529546888277798</v>
      </c>
      <c r="P209" s="26">
        <v>76.227748559556801</v>
      </c>
      <c r="Q209" s="27">
        <v>1.4015124107780299</v>
      </c>
      <c r="R209" s="28">
        <v>0.95196987685571799</v>
      </c>
      <c r="S209" s="26">
        <v>85.608902909343797</v>
      </c>
      <c r="T209" s="27">
        <v>6.2375666967394796</v>
      </c>
      <c r="U209" s="28">
        <v>3.8455413960171501</v>
      </c>
      <c r="V209" s="26">
        <v>35.058731737498199</v>
      </c>
      <c r="W209" s="27">
        <v>4.0751770187810399</v>
      </c>
      <c r="X209" s="28">
        <v>4.2427877290064098</v>
      </c>
    </row>
    <row r="210" spans="12:24">
      <c r="L210" s="25">
        <v>1.81</v>
      </c>
      <c r="M210" s="26">
        <v>37.0153711527824</v>
      </c>
      <c r="N210" s="27"/>
      <c r="O210" s="28">
        <v>3.4465225636122399</v>
      </c>
      <c r="P210" s="26">
        <v>76.107113650971698</v>
      </c>
      <c r="Q210" s="27">
        <v>1.3992485700827599</v>
      </c>
      <c r="R210" s="28">
        <v>0.95532836061256199</v>
      </c>
      <c r="S210" s="26">
        <v>85.535704675887402</v>
      </c>
      <c r="T210" s="27">
        <v>6.2663145656213199</v>
      </c>
      <c r="U210" s="28">
        <v>3.8632444862933499</v>
      </c>
      <c r="V210" s="26">
        <v>34.865503139282701</v>
      </c>
      <c r="W210" s="27">
        <v>4.0625168594169603</v>
      </c>
      <c r="X210" s="28">
        <v>4.2495116590376902</v>
      </c>
    </row>
    <row r="211" spans="12:24">
      <c r="L211" s="25">
        <v>1.82</v>
      </c>
      <c r="M211" s="26">
        <v>36.831577696743203</v>
      </c>
      <c r="N211" s="27"/>
      <c r="O211" s="28">
        <v>3.4399729810039599</v>
      </c>
      <c r="P211" s="26">
        <v>75.986641057932601</v>
      </c>
      <c r="Q211" s="27">
        <v>1.3969398800728099</v>
      </c>
      <c r="R211" s="28">
        <v>0.95866385613376803</v>
      </c>
      <c r="S211" s="26">
        <v>85.46257471791931</v>
      </c>
      <c r="T211" s="27">
        <v>6.2949976557882197</v>
      </c>
      <c r="U211" s="28">
        <v>3.8809146975011601</v>
      </c>
      <c r="V211" s="26">
        <v>34.673477809121103</v>
      </c>
      <c r="W211" s="27">
        <v>4.0497423040108496</v>
      </c>
      <c r="X211" s="28">
        <v>4.2561332156297302</v>
      </c>
    </row>
    <row r="212" spans="12:24">
      <c r="L212" s="25">
        <v>1.83</v>
      </c>
      <c r="M212" s="26">
        <v>36.648930142371903</v>
      </c>
      <c r="N212" s="27"/>
      <c r="O212" s="28">
        <v>3.43330780794909</v>
      </c>
      <c r="P212" s="26">
        <v>75.866331090776001</v>
      </c>
      <c r="Q212" s="27">
        <v>1.3963328839292199</v>
      </c>
      <c r="R212" s="28">
        <v>0.96197654268580501</v>
      </c>
      <c r="S212" s="26">
        <v>85.389512916356608</v>
      </c>
      <c r="T212" s="27">
        <v>6.3236160410361997</v>
      </c>
      <c r="U212" s="28">
        <v>3.89855211888315</v>
      </c>
      <c r="V212" s="26">
        <v>34.482647826088801</v>
      </c>
      <c r="W212" s="27">
        <v>4.0368558221342203</v>
      </c>
      <c r="X212" s="28">
        <v>4.2626532564402604</v>
      </c>
    </row>
    <row r="213" spans="12:24">
      <c r="L213" s="25">
        <v>1.84</v>
      </c>
      <c r="M213" s="26">
        <v>36.4674207500004</v>
      </c>
      <c r="N213" s="27"/>
      <c r="O213" s="28">
        <v>3.4265288936518998</v>
      </c>
      <c r="P213" s="26">
        <v>75.746184054732097</v>
      </c>
      <c r="Q213" s="27">
        <v>1.39850933530388</v>
      </c>
      <c r="R213" s="28">
        <v>0.96526657125355397</v>
      </c>
      <c r="S213" s="26">
        <v>85.316519152015303</v>
      </c>
      <c r="T213" s="27">
        <v>6.35216979448888</v>
      </c>
      <c r="U213" s="28">
        <v>3.9161568398746498</v>
      </c>
      <c r="V213" s="26">
        <v>34.2930053125745</v>
      </c>
      <c r="W213" s="27">
        <v>4.0238598528345504</v>
      </c>
      <c r="X213" s="28">
        <v>4.2690726441294098</v>
      </c>
    </row>
    <row r="214" spans="12:24">
      <c r="L214" s="25">
        <v>1.85</v>
      </c>
      <c r="M214" s="26">
        <v>36.287041829885503</v>
      </c>
      <c r="N214" s="27"/>
      <c r="O214" s="28">
        <v>3.4196380726648199</v>
      </c>
      <c r="P214" s="26">
        <v>75.625889791931598</v>
      </c>
      <c r="Q214" s="27">
        <v>1.40097149035326</v>
      </c>
      <c r="R214" s="28">
        <v>0.96822364003693595</v>
      </c>
      <c r="S214" s="26">
        <v>85.2435933069507</v>
      </c>
      <c r="T214" s="27">
        <v>6.3806589900127104</v>
      </c>
      <c r="U214" s="28">
        <v>3.9337289487586502</v>
      </c>
      <c r="V214" s="26">
        <v>34.107855596432501</v>
      </c>
      <c r="W214" s="27">
        <v>4.0092752606709796</v>
      </c>
      <c r="X214" s="28">
        <v>4.2720790914986599</v>
      </c>
    </row>
    <row r="215" spans="12:24">
      <c r="L215" s="25">
        <v>1.86</v>
      </c>
      <c r="M215" s="26">
        <v>36.107785745443302</v>
      </c>
      <c r="N215" s="27"/>
      <c r="O215" s="28">
        <v>3.41263716138547</v>
      </c>
      <c r="P215" s="26">
        <v>75.505733890966496</v>
      </c>
      <c r="Q215" s="27">
        <v>1.40964779557549</v>
      </c>
      <c r="R215" s="28">
        <v>0.97113320332242703</v>
      </c>
      <c r="S215" s="26">
        <v>85.170735263997997</v>
      </c>
      <c r="T215" s="27">
        <v>6.4090837017623601</v>
      </c>
      <c r="U215" s="28">
        <v>3.9512685331398498</v>
      </c>
      <c r="V215" s="26">
        <v>33.926159483874201</v>
      </c>
      <c r="W215" s="27">
        <v>3.9831980503404001</v>
      </c>
      <c r="X215" s="28">
        <v>4.2727048682217399</v>
      </c>
    </row>
    <row r="216" spans="12:24">
      <c r="L216" s="25">
        <v>1.87</v>
      </c>
      <c r="M216" s="26">
        <v>35.929644916016102</v>
      </c>
      <c r="N216" s="27"/>
      <c r="O216" s="28">
        <v>3.40552795502047</v>
      </c>
      <c r="P216" s="26">
        <v>75.387996637950707</v>
      </c>
      <c r="Q216" s="27">
        <v>1.41684003200765</v>
      </c>
      <c r="R216" s="28">
        <v>0.97627541827397502</v>
      </c>
      <c r="S216" s="26">
        <v>85.097944906769499</v>
      </c>
      <c r="T216" s="27">
        <v>6.4374440041438303</v>
      </c>
      <c r="U216" s="28">
        <v>3.9687756799367602</v>
      </c>
      <c r="V216" s="26">
        <v>33.745632263488204</v>
      </c>
      <c r="W216" s="27">
        <v>3.9570475351635799</v>
      </c>
      <c r="X216" s="28">
        <v>4.2732278119893898</v>
      </c>
    </row>
    <row r="217" spans="12:24">
      <c r="L217" s="25">
        <v>1.88</v>
      </c>
      <c r="M217" s="26">
        <v>35.752611814371797</v>
      </c>
      <c r="N217" s="27"/>
      <c r="O217" s="28">
        <v>3.3984426181510501</v>
      </c>
      <c r="P217" s="26">
        <v>75.270437522645594</v>
      </c>
      <c r="Q217" s="27">
        <v>1.4240015812343001</v>
      </c>
      <c r="R217" s="28">
        <v>0.98140965094825106</v>
      </c>
      <c r="S217" s="26">
        <v>85.0252221196411</v>
      </c>
      <c r="T217" s="27">
        <v>6.4657399718106596</v>
      </c>
      <c r="U217" s="28">
        <v>3.9862504753941499</v>
      </c>
      <c r="V217" s="26">
        <v>33.566265816902202</v>
      </c>
      <c r="W217" s="27">
        <v>3.9308269400837998</v>
      </c>
      <c r="X217" s="28">
        <v>4.2736492142599198</v>
      </c>
    </row>
    <row r="218" spans="12:24">
      <c r="L218" s="25">
        <v>1.89</v>
      </c>
      <c r="M218" s="26">
        <v>35.576678966278102</v>
      </c>
      <c r="N218" s="27"/>
      <c r="O218" s="28">
        <v>3.3938076586788699</v>
      </c>
      <c r="P218" s="26">
        <v>75.153056616825197</v>
      </c>
      <c r="Q218" s="27">
        <v>1.4311323321078999</v>
      </c>
      <c r="R218" s="28">
        <v>0.994438695769717</v>
      </c>
      <c r="S218" s="26">
        <v>84.952566787741802</v>
      </c>
      <c r="T218" s="27">
        <v>6.4939716797662204</v>
      </c>
      <c r="U218" s="28">
        <v>4.0036930050929502</v>
      </c>
      <c r="V218" s="26">
        <v>33.388052132545397</v>
      </c>
      <c r="W218" s="27">
        <v>3.9045394866706999</v>
      </c>
      <c r="X218" s="28">
        <v>4.2739703058963103</v>
      </c>
    </row>
    <row r="219" spans="12:24">
      <c r="L219" s="25">
        <v>1.9</v>
      </c>
      <c r="M219" s="26">
        <v>35.401838950076197</v>
      </c>
      <c r="N219" s="27"/>
      <c r="O219" s="28">
        <v>3.38907607710131</v>
      </c>
      <c r="P219" s="26">
        <v>75.035853988314599</v>
      </c>
      <c r="Q219" s="27">
        <v>1.43823217620906</v>
      </c>
      <c r="R219" s="28">
        <v>1.00804753298669</v>
      </c>
      <c r="S219" s="26">
        <v>84.879978797514099</v>
      </c>
      <c r="T219" s="27">
        <v>6.5221392038285604</v>
      </c>
      <c r="U219" s="28">
        <v>4.0211033533989404</v>
      </c>
      <c r="V219" s="26">
        <v>33.210983190083198</v>
      </c>
      <c r="W219" s="27">
        <v>3.8835419391688002</v>
      </c>
      <c r="X219" s="28">
        <v>4.2741923733047802</v>
      </c>
    </row>
    <row r="220" spans="12:24">
      <c r="L220" s="25">
        <v>1.91</v>
      </c>
      <c r="M220" s="26">
        <v>35.228084404761098</v>
      </c>
      <c r="N220" s="27"/>
      <c r="O220" s="28">
        <v>3.3842493377640701</v>
      </c>
      <c r="P220" s="26">
        <v>74.915742857973001</v>
      </c>
      <c r="Q220" s="27">
        <v>1.44838785087239</v>
      </c>
      <c r="R220" s="28">
        <v>1.01855891199365</v>
      </c>
      <c r="S220" s="26">
        <v>84.80745803544491</v>
      </c>
      <c r="T220" s="27">
        <v>6.5502426193795298</v>
      </c>
      <c r="U220" s="28">
        <v>4.0384816047615102</v>
      </c>
      <c r="V220" s="26">
        <v>33.035051050931003</v>
      </c>
      <c r="W220" s="27">
        <v>3.8828012004727301</v>
      </c>
      <c r="X220" s="28">
        <v>4.2743166644972401</v>
      </c>
    </row>
    <row r="221" spans="12:24">
      <c r="L221" s="25">
        <v>1.92</v>
      </c>
      <c r="M221" s="26">
        <v>35.0554080120788</v>
      </c>
      <c r="N221" s="27"/>
      <c r="O221" s="28">
        <v>3.3793288953112199</v>
      </c>
      <c r="P221" s="26">
        <v>74.790622992611802</v>
      </c>
      <c r="Q221" s="27">
        <v>1.4636995458880799</v>
      </c>
      <c r="R221" s="28">
        <v>1.0219923818202199</v>
      </c>
      <c r="S221" s="26">
        <v>84.735004388874202</v>
      </c>
      <c r="T221" s="27">
        <v>6.5782820021827098</v>
      </c>
      <c r="U221" s="28">
        <v>4.0558278427960603</v>
      </c>
      <c r="V221" s="26">
        <v>32.860247834641001</v>
      </c>
      <c r="W221" s="27">
        <v>3.8819729162562302</v>
      </c>
      <c r="X221" s="28">
        <v>4.2743444149132799</v>
      </c>
    </row>
    <row r="222" spans="12:24">
      <c r="L222" s="25">
        <v>1.93</v>
      </c>
      <c r="M222" s="26">
        <v>34.883802505332</v>
      </c>
      <c r="N222" s="27"/>
      <c r="O222" s="28">
        <v>3.3743161924703902</v>
      </c>
      <c r="P222" s="26">
        <v>74.665668938314198</v>
      </c>
      <c r="Q222" s="27">
        <v>1.4740080530164601</v>
      </c>
      <c r="R222" s="28">
        <v>1.0185016816185299</v>
      </c>
      <c r="S222" s="26">
        <v>84.662617745946605</v>
      </c>
      <c r="T222" s="27">
        <v>6.6062574282817996</v>
      </c>
      <c r="U222" s="28">
        <v>4.0731421504928997</v>
      </c>
      <c r="V222" s="26">
        <v>32.686565716839297</v>
      </c>
      <c r="W222" s="27">
        <v>3.8810582434044298</v>
      </c>
      <c r="X222" s="28">
        <v>4.2742768483842601</v>
      </c>
    </row>
    <row r="223" spans="12:24">
      <c r="L223" s="25">
        <v>1.94</v>
      </c>
      <c r="M223" s="26">
        <v>34.713260670675901</v>
      </c>
      <c r="N223" s="27"/>
      <c r="O223" s="28">
        <v>3.3692126547888299</v>
      </c>
      <c r="P223" s="26">
        <v>74.546654529470999</v>
      </c>
      <c r="Q223" s="27">
        <v>1.4778539137215501</v>
      </c>
      <c r="R223" s="28">
        <v>1.02076242570119</v>
      </c>
      <c r="S223" s="26">
        <v>84.59029799551881</v>
      </c>
      <c r="T223" s="27">
        <v>6.6341689740086398</v>
      </c>
      <c r="U223" s="28">
        <v>4.0904246101017199</v>
      </c>
      <c r="V223" s="26">
        <v>32.513996932752498</v>
      </c>
      <c r="W223" s="27">
        <v>3.88005832804842</v>
      </c>
      <c r="X223" s="28">
        <v>4.27411517982158</v>
      </c>
    </row>
    <row r="224" spans="12:24">
      <c r="L224" s="25">
        <v>1.95</v>
      </c>
      <c r="M224" s="26">
        <v>34.543775345043997</v>
      </c>
      <c r="N224" s="27"/>
      <c r="O224" s="28">
        <v>3.3640196924427501</v>
      </c>
      <c r="P224" s="26">
        <v>74.425627299827795</v>
      </c>
      <c r="Q224" s="27">
        <v>1.4838433557666999</v>
      </c>
      <c r="R224" s="28">
        <v>1.0208220946200399</v>
      </c>
      <c r="S224" s="26">
        <v>84.518045027149796</v>
      </c>
      <c r="T224" s="27">
        <v>6.6620167159090498</v>
      </c>
      <c r="U224" s="28">
        <v>4.1076753033042497</v>
      </c>
      <c r="V224" s="26">
        <v>32.3422025958414</v>
      </c>
      <c r="W224" s="27">
        <v>3.8786431228887501</v>
      </c>
      <c r="X224" s="28">
        <v>4.2741918000365304</v>
      </c>
    </row>
    <row r="225" spans="12:24">
      <c r="L225" s="25">
        <v>1.96</v>
      </c>
      <c r="M225" s="26">
        <v>34.374239800611797</v>
      </c>
      <c r="N225" s="27"/>
      <c r="O225" s="28">
        <v>3.35983832140254</v>
      </c>
      <c r="P225" s="26">
        <v>74.3006277481567</v>
      </c>
      <c r="Q225" s="27">
        <v>1.4939361742507999</v>
      </c>
      <c r="R225" s="28">
        <v>1.0167211380411001</v>
      </c>
      <c r="S225" s="26">
        <v>84.445858731090595</v>
      </c>
      <c r="T225" s="27">
        <v>6.6898007308354197</v>
      </c>
      <c r="U225" s="28">
        <v>4.12489431117395</v>
      </c>
      <c r="V225" s="26">
        <v>32.164918902068599</v>
      </c>
      <c r="W225" s="27">
        <v>3.87055760283108</v>
      </c>
      <c r="X225" s="28">
        <v>4.2807640334385404</v>
      </c>
    </row>
    <row r="226" spans="12:24">
      <c r="L226" s="25">
        <v>1.97</v>
      </c>
      <c r="M226" s="26">
        <v>34.204662227324597</v>
      </c>
      <c r="N226" s="27"/>
      <c r="O226" s="28">
        <v>3.3566546682394098</v>
      </c>
      <c r="P226" s="26">
        <v>74.175811094178101</v>
      </c>
      <c r="Q226" s="27">
        <v>1.50397743840998</v>
      </c>
      <c r="R226" s="28">
        <v>1.01261473055658</v>
      </c>
      <c r="S226" s="26">
        <v>84.3737389984652</v>
      </c>
      <c r="T226" s="27">
        <v>6.7175210960267098</v>
      </c>
      <c r="U226" s="28">
        <v>4.14208171399381</v>
      </c>
      <c r="V226" s="26">
        <v>31.988721043159202</v>
      </c>
      <c r="W226" s="27">
        <v>3.8623856685958802</v>
      </c>
      <c r="X226" s="28">
        <v>4.2872502648209396</v>
      </c>
    </row>
    <row r="227" spans="12:24">
      <c r="L227" s="25">
        <v>1.98</v>
      </c>
      <c r="M227" s="26">
        <v>34.036114042583797</v>
      </c>
      <c r="N227" s="27"/>
      <c r="O227" s="28">
        <v>3.3533916673020601</v>
      </c>
      <c r="P227" s="26">
        <v>74.053092202404997</v>
      </c>
      <c r="Q227" s="27">
        <v>1.51205256756867</v>
      </c>
      <c r="R227" s="28">
        <v>1.0104177407366901</v>
      </c>
      <c r="S227" s="26">
        <v>84.301685721336199</v>
      </c>
      <c r="T227" s="27">
        <v>6.7451778891858396</v>
      </c>
      <c r="U227" s="28">
        <v>4.1592375911900099</v>
      </c>
      <c r="V227" s="26">
        <v>31.813601980198303</v>
      </c>
      <c r="W227" s="27">
        <v>3.8541289238602099</v>
      </c>
      <c r="X227" s="28">
        <v>4.2936511525338004</v>
      </c>
    </row>
    <row r="228" spans="12:24">
      <c r="L228" s="25">
        <v>1.99</v>
      </c>
      <c r="M228" s="26">
        <v>33.868588437019596</v>
      </c>
      <c r="N228" s="27"/>
      <c r="O228" s="28">
        <v>3.35005052089998</v>
      </c>
      <c r="P228" s="26">
        <v>73.936362226705498</v>
      </c>
      <c r="Q228" s="27">
        <v>1.51427068716086</v>
      </c>
      <c r="R228" s="28">
        <v>1.0140214012904101</v>
      </c>
      <c r="S228" s="26">
        <v>84.229698791752512</v>
      </c>
      <c r="T228" s="27">
        <v>6.7727711875614798</v>
      </c>
      <c r="U228" s="28">
        <v>4.1763620223115501</v>
      </c>
      <c r="V228" s="26">
        <v>31.639554721209901</v>
      </c>
      <c r="W228" s="27">
        <v>3.8472761805184699</v>
      </c>
      <c r="X228" s="28">
        <v>4.2999673505414799</v>
      </c>
    </row>
    <row r="229" spans="12:24">
      <c r="L229" s="25">
        <v>2</v>
      </c>
      <c r="M229" s="26">
        <v>33.702078664746999</v>
      </c>
      <c r="N229" s="27"/>
      <c r="O229" s="28">
        <v>3.3466324000110501</v>
      </c>
      <c r="P229" s="26">
        <v>73.819806676812604</v>
      </c>
      <c r="Q229" s="27">
        <v>1.5164465619683301</v>
      </c>
      <c r="R229" s="28">
        <v>1.0176110826200599</v>
      </c>
      <c r="S229" s="26">
        <v>84.157778102741204</v>
      </c>
      <c r="T229" s="27">
        <v>6.80030106897199</v>
      </c>
      <c r="U229" s="28">
        <v>4.1934550859831399</v>
      </c>
      <c r="V229" s="26">
        <v>31.4675979961672</v>
      </c>
      <c r="W229" s="27">
        <v>3.8531906763027401</v>
      </c>
      <c r="X229" s="28">
        <v>4.3051738345363404</v>
      </c>
    </row>
    <row r="230" spans="12:24">
      <c r="L230" s="25">
        <v>2.0099999999999998</v>
      </c>
      <c r="M230" s="26">
        <v>33.5365779997149</v>
      </c>
      <c r="N230" s="27"/>
      <c r="O230" s="28">
        <v>3.3431384833533899</v>
      </c>
      <c r="P230" s="26">
        <v>73.703425608521201</v>
      </c>
      <c r="Q230" s="27">
        <v>1.5185804034324699</v>
      </c>
      <c r="R230" s="28">
        <v>1.02118681740705</v>
      </c>
      <c r="S230" s="26">
        <v>84.085923548004104</v>
      </c>
      <c r="T230" s="27">
        <v>6.8277676114579098</v>
      </c>
      <c r="U230" s="28">
        <v>4.2105168602261802</v>
      </c>
      <c r="V230" s="26">
        <v>31.298536137506499</v>
      </c>
      <c r="W230" s="27">
        <v>3.8608514651747901</v>
      </c>
      <c r="X230" s="28">
        <v>4.3084600181858699</v>
      </c>
    </row>
    <row r="231" spans="12:24">
      <c r="L231" s="25">
        <v>2.02</v>
      </c>
      <c r="M231" s="26">
        <v>33.372079773406398</v>
      </c>
      <c r="N231" s="27"/>
      <c r="O231" s="28">
        <v>3.3395699300976802</v>
      </c>
      <c r="P231" s="26">
        <v>73.587219078351794</v>
      </c>
      <c r="Q231" s="27">
        <v>1.5192682671009301</v>
      </c>
      <c r="R231" s="28">
        <v>1.0239425434043501</v>
      </c>
      <c r="S231" s="26">
        <v>84.014135021891406</v>
      </c>
      <c r="T231" s="27">
        <v>6.8551708932766999</v>
      </c>
      <c r="U231" s="28">
        <v>4.2275474226458396</v>
      </c>
      <c r="V231" s="26">
        <v>31.130530585087001</v>
      </c>
      <c r="W231" s="27">
        <v>3.8684274620148198</v>
      </c>
      <c r="X231" s="28">
        <v>4.3116582494649096</v>
      </c>
    </row>
    <row r="232" spans="12:24">
      <c r="L232" s="25">
        <v>2.0299999999999998</v>
      </c>
      <c r="M232" s="26">
        <v>33.208577363395804</v>
      </c>
      <c r="N232" s="27"/>
      <c r="O232" s="28">
        <v>3.3359278886469701</v>
      </c>
      <c r="P232" s="26">
        <v>73.473531346674207</v>
      </c>
      <c r="Q232" s="27">
        <v>1.5175148717026199</v>
      </c>
      <c r="R232" s="28">
        <v>1.0275446055861599</v>
      </c>
      <c r="S232" s="26">
        <v>83.942412419352095</v>
      </c>
      <c r="T232" s="27">
        <v>6.8825109928556198</v>
      </c>
      <c r="U232" s="28">
        <v>4.24454685010961</v>
      </c>
      <c r="V232" s="26">
        <v>30.963574215174098</v>
      </c>
      <c r="W232" s="27">
        <v>3.87206895863463</v>
      </c>
      <c r="X232" s="28">
        <v>4.3147694813264303</v>
      </c>
    </row>
    <row r="233" spans="12:24">
      <c r="L233" s="25">
        <v>2.04</v>
      </c>
      <c r="M233" s="26">
        <v>33.046064192968103</v>
      </c>
      <c r="N233" s="27"/>
      <c r="O233" s="28">
        <v>3.3322134964386998</v>
      </c>
      <c r="P233" s="26">
        <v>73.360755206326004</v>
      </c>
      <c r="Q233" s="27">
        <v>1.51498737222309</v>
      </c>
      <c r="R233" s="28">
        <v>1.03305095137819</v>
      </c>
      <c r="S233" s="26">
        <v>83.870755635984693</v>
      </c>
      <c r="T233" s="27">
        <v>6.9097879885418898</v>
      </c>
      <c r="U233" s="28">
        <v>4.2615152189967898</v>
      </c>
      <c r="V233" s="26">
        <v>30.797659953278099</v>
      </c>
      <c r="W233" s="27">
        <v>3.87216593956762</v>
      </c>
      <c r="X233" s="28">
        <v>4.3177946827506597</v>
      </c>
    </row>
    <row r="234" spans="12:24">
      <c r="L234" s="25">
        <v>2.0499999999999998</v>
      </c>
      <c r="M234" s="26">
        <v>32.884533730738802</v>
      </c>
      <c r="N234" s="27"/>
      <c r="O234" s="28">
        <v>3.3284278742335398</v>
      </c>
      <c r="P234" s="26">
        <v>73.244696513039997</v>
      </c>
      <c r="Q234" s="27">
        <v>1.5158802231741699</v>
      </c>
      <c r="R234" s="28">
        <v>1.03889597661733</v>
      </c>
      <c r="S234" s="26">
        <v>83.799164568607495</v>
      </c>
      <c r="T234" s="27">
        <v>6.9370019598274899</v>
      </c>
      <c r="U234" s="28">
        <v>4.2784526045474003</v>
      </c>
      <c r="V234" s="26">
        <v>30.632780778220098</v>
      </c>
      <c r="W234" s="27">
        <v>3.8721852045846301</v>
      </c>
      <c r="X234" s="28">
        <v>4.3207347876824604</v>
      </c>
    </row>
    <row r="235" spans="12:24">
      <c r="L235" s="25">
        <v>2.06</v>
      </c>
      <c r="M235" s="26">
        <v>32.723979490272896</v>
      </c>
      <c r="N235" s="27"/>
      <c r="O235" s="28">
        <v>3.3245721330098599</v>
      </c>
      <c r="P235" s="26">
        <v>73.123988142662199</v>
      </c>
      <c r="Q235" s="27">
        <v>1.52156085334086</v>
      </c>
      <c r="R235" s="28">
        <v>1.0398852034374699</v>
      </c>
      <c r="S235" s="26">
        <v>83.727639114000297</v>
      </c>
      <c r="T235" s="27">
        <v>6.9641529857402498</v>
      </c>
      <c r="U235" s="28">
        <v>4.2953590821168701</v>
      </c>
      <c r="V235" s="26">
        <v>30.468929748897299</v>
      </c>
      <c r="W235" s="27">
        <v>3.8721275877605801</v>
      </c>
      <c r="X235" s="28">
        <v>4.3235906828622301</v>
      </c>
    </row>
    <row r="236" spans="12:24">
      <c r="L236" s="25">
        <v>2.0699999999999998</v>
      </c>
      <c r="M236" s="26">
        <v>32.564395035096098</v>
      </c>
      <c r="N236" s="27"/>
      <c r="O236" s="28">
        <v>3.3171652726688499</v>
      </c>
      <c r="P236" s="26">
        <v>73.003463346278991</v>
      </c>
      <c r="Q236" s="27">
        <v>1.52719631063025</v>
      </c>
      <c r="R236" s="28">
        <v>1.0408517037346099</v>
      </c>
      <c r="S236" s="26">
        <v>83.656179169577001</v>
      </c>
      <c r="T236" s="27">
        <v>6.9912411454492203</v>
      </c>
      <c r="U236" s="28">
        <v>4.3122347265060403</v>
      </c>
      <c r="V236" s="26">
        <v>30.306099915873801</v>
      </c>
      <c r="W236" s="27">
        <v>3.8719938683375101</v>
      </c>
      <c r="X236" s="28">
        <v>4.3263633117950704</v>
      </c>
    </row>
    <row r="237" spans="12:24">
      <c r="L237" s="25">
        <v>2.08</v>
      </c>
      <c r="M237" s="26">
        <v>32.405773981845101</v>
      </c>
      <c r="N237" s="27"/>
      <c r="O237" s="28">
        <v>3.3089394966277101</v>
      </c>
      <c r="P237" s="26">
        <v>72.883122477008996</v>
      </c>
      <c r="Q237" s="27">
        <v>1.53278653547101</v>
      </c>
      <c r="R237" s="28">
        <v>1.04179563510635</v>
      </c>
      <c r="S237" s="26">
        <v>83.584784633486592</v>
      </c>
      <c r="T237" s="27">
        <v>7.0182665184450297</v>
      </c>
      <c r="U237" s="28">
        <v>4.3290796118739703</v>
      </c>
      <c r="V237" s="26">
        <v>30.144284402164502</v>
      </c>
      <c r="W237" s="27">
        <v>3.8717848406991102</v>
      </c>
      <c r="X237" s="28">
        <v>4.3290535860922601</v>
      </c>
    </row>
    <row r="238" spans="12:24">
      <c r="L238" s="25">
        <v>2.09</v>
      </c>
      <c r="M238" s="26">
        <v>32.248109970347699</v>
      </c>
      <c r="N238" s="27"/>
      <c r="O238" s="28">
        <v>3.3006403220525198</v>
      </c>
      <c r="P238" s="26">
        <v>72.762965879581103</v>
      </c>
      <c r="Q238" s="27">
        <v>1.53833147136166</v>
      </c>
      <c r="R238" s="28">
        <v>1.0427171616534701</v>
      </c>
      <c r="S238" s="26">
        <v>83.513455404477099</v>
      </c>
      <c r="T238" s="27">
        <v>7.0452291843863799</v>
      </c>
      <c r="U238" s="28">
        <v>4.3458938118209502</v>
      </c>
      <c r="V238" s="26">
        <v>29.983476387904702</v>
      </c>
      <c r="W238" s="27">
        <v>3.8715013033566099</v>
      </c>
      <c r="X238" s="28">
        <v>4.3316623997702699</v>
      </c>
    </row>
    <row r="239" spans="12:24">
      <c r="L239" s="25">
        <v>2.1</v>
      </c>
      <c r="M239" s="26">
        <v>32.091396692837499</v>
      </c>
      <c r="N239" s="27"/>
      <c r="O239" s="28">
        <v>3.29226911255518</v>
      </c>
      <c r="P239" s="26">
        <v>72.642993890485101</v>
      </c>
      <c r="Q239" s="27">
        <v>1.54383106472414</v>
      </c>
      <c r="R239" s="28">
        <v>1.0436164491948099</v>
      </c>
      <c r="S239" s="26">
        <v>83.442191381886303</v>
      </c>
      <c r="T239" s="27">
        <v>7.0721292231123201</v>
      </c>
      <c r="U239" s="28">
        <v>4.3626773994455803</v>
      </c>
      <c r="V239" s="26">
        <v>29.823669088569599</v>
      </c>
      <c r="W239" s="27">
        <v>3.8711440377126598</v>
      </c>
      <c r="X239" s="28">
        <v>4.3292601204966301</v>
      </c>
    </row>
    <row r="240" spans="12:24">
      <c r="L240" s="25">
        <v>2.11</v>
      </c>
      <c r="M240" s="26">
        <v>31.935627885539802</v>
      </c>
      <c r="N240" s="27"/>
      <c r="O240" s="28">
        <v>3.2838272306062799</v>
      </c>
      <c r="P240" s="26">
        <v>72.528602245274001</v>
      </c>
      <c r="Q240" s="27">
        <v>1.54388985783499</v>
      </c>
      <c r="R240" s="28">
        <v>1.0462474916170099</v>
      </c>
      <c r="S240" s="26">
        <v>83.370992465634004</v>
      </c>
      <c r="T240" s="27">
        <v>7.0989667146669202</v>
      </c>
      <c r="U240" s="28">
        <v>4.3794304474382404</v>
      </c>
      <c r="V240" s="26">
        <v>29.664855768701297</v>
      </c>
      <c r="W240" s="27">
        <v>3.8707136731784302</v>
      </c>
      <c r="X240" s="28">
        <v>4.3265509607224999</v>
      </c>
    </row>
    <row r="241" spans="12:24">
      <c r="L241" s="25">
        <v>2.12</v>
      </c>
      <c r="M241" s="26">
        <v>31.7807973277896</v>
      </c>
      <c r="N241" s="27"/>
      <c r="O241" s="28">
        <v>3.27531601747588</v>
      </c>
      <c r="P241" s="26">
        <v>72.417394277215692</v>
      </c>
      <c r="Q241" s="27">
        <v>1.5409047904806601</v>
      </c>
      <c r="R241" s="28">
        <v>1.0489183362210499</v>
      </c>
      <c r="S241" s="26">
        <v>83.299858556420205</v>
      </c>
      <c r="T241" s="27">
        <v>7.1257417394597002</v>
      </c>
      <c r="U241" s="28">
        <v>4.3961530276640701</v>
      </c>
      <c r="V241" s="26">
        <v>29.507029740816698</v>
      </c>
      <c r="W241" s="27">
        <v>3.8702108772602499</v>
      </c>
      <c r="X241" s="28">
        <v>4.3237612498583404</v>
      </c>
    </row>
    <row r="242" spans="12:24">
      <c r="L242" s="25">
        <v>2.13</v>
      </c>
      <c r="M242" s="26">
        <v>31.626898841675001</v>
      </c>
      <c r="N242" s="27"/>
      <c r="O242" s="28">
        <v>3.2667367931447502</v>
      </c>
      <c r="P242" s="26">
        <v>72.306361105805294</v>
      </c>
      <c r="Q242" s="27">
        <v>1.53788501130467</v>
      </c>
      <c r="R242" s="28">
        <v>1.05156546558196</v>
      </c>
      <c r="S242" s="26">
        <v>83.228789555829394</v>
      </c>
      <c r="T242" s="27">
        <v>7.1524543783871604</v>
      </c>
      <c r="U242" s="28">
        <v>4.4128452111798504</v>
      </c>
      <c r="V242" s="26">
        <v>29.350184363614801</v>
      </c>
      <c r="W242" s="27">
        <v>3.8696365398225701</v>
      </c>
      <c r="X242" s="28">
        <v>4.3208921536275904</v>
      </c>
    </row>
    <row r="243" spans="12:24">
      <c r="L243" s="25">
        <v>2.14</v>
      </c>
      <c r="M243" s="26">
        <v>31.473926291945297</v>
      </c>
      <c r="N243" s="27"/>
      <c r="O243" s="28">
        <v>3.2580908680249299</v>
      </c>
      <c r="P243" s="26">
        <v>72.192285968886907</v>
      </c>
      <c r="Q243" s="27">
        <v>1.53804754590055</v>
      </c>
      <c r="R243" s="28">
        <v>1.05097234184179</v>
      </c>
      <c r="S243" s="26">
        <v>83.157785365214693</v>
      </c>
      <c r="T243" s="27">
        <v>7.1791047111667803</v>
      </c>
      <c r="U243" s="28">
        <v>4.4295070693703096</v>
      </c>
      <c r="V243" s="26">
        <v>29.194313041589499</v>
      </c>
      <c r="W243" s="27">
        <v>3.86899140784814</v>
      </c>
      <c r="X243" s="28">
        <v>4.3179448559223399</v>
      </c>
    </row>
    <row r="244" spans="12:24">
      <c r="L244" s="25">
        <v>2.15</v>
      </c>
      <c r="M244" s="26">
        <v>31.321873595624499</v>
      </c>
      <c r="N244" s="27"/>
      <c r="O244" s="28">
        <v>3.24937952806946</v>
      </c>
      <c r="P244" s="26">
        <v>72.074758540460209</v>
      </c>
      <c r="Q244" s="27">
        <v>1.54180297913034</v>
      </c>
      <c r="R244" s="28">
        <v>1.04672886683208</v>
      </c>
      <c r="S244" s="26">
        <v>83.086845886857603</v>
      </c>
      <c r="T244" s="27">
        <v>7.2056928188735299</v>
      </c>
      <c r="U244" s="28">
        <v>4.4461386727630101</v>
      </c>
      <c r="V244" s="26">
        <v>29.039409230616197</v>
      </c>
      <c r="W244" s="27">
        <v>3.8682762258701899</v>
      </c>
      <c r="X244" s="28">
        <v>4.3149204724302104</v>
      </c>
    </row>
    <row r="245" spans="12:24">
      <c r="L245" s="25">
        <v>2.16</v>
      </c>
      <c r="M245" s="26">
        <v>31.170734704311698</v>
      </c>
      <c r="N245" s="27"/>
      <c r="O245" s="28">
        <v>3.24060405226431</v>
      </c>
      <c r="P245" s="26">
        <v>71.957414278636207</v>
      </c>
      <c r="Q245" s="27">
        <v>1.5455161072211701</v>
      </c>
      <c r="R245" s="28">
        <v>1.0476333879799999</v>
      </c>
      <c r="S245" s="26">
        <v>83.015971023595299</v>
      </c>
      <c r="T245" s="27">
        <v>7.2322187824502402</v>
      </c>
      <c r="U245" s="28">
        <v>4.46274009141682</v>
      </c>
      <c r="V245" s="26">
        <v>28.885466454713498</v>
      </c>
      <c r="W245" s="27">
        <v>3.8674917544583298</v>
      </c>
      <c r="X245" s="28">
        <v>4.3118201057886196</v>
      </c>
    </row>
    <row r="246" spans="12:24">
      <c r="L246" s="25">
        <v>2.17</v>
      </c>
      <c r="M246" s="26">
        <v>31.020503607764798</v>
      </c>
      <c r="N246" s="27"/>
      <c r="O246" s="28">
        <v>3.23176571075861</v>
      </c>
      <c r="P246" s="26">
        <v>71.840253461828098</v>
      </c>
      <c r="Q246" s="27">
        <v>1.54918690165767</v>
      </c>
      <c r="R246" s="28">
        <v>1.0485221110574601</v>
      </c>
      <c r="S246" s="26">
        <v>82.945160678813195</v>
      </c>
      <c r="T246" s="27">
        <v>7.2586826829735296</v>
      </c>
      <c r="U246" s="28">
        <v>4.4793113948985903</v>
      </c>
      <c r="V246" s="26">
        <v>28.7324782350472</v>
      </c>
      <c r="W246" s="27">
        <v>3.8666387005691298</v>
      </c>
      <c r="X246" s="28">
        <v>4.3086448949525202</v>
      </c>
    </row>
    <row r="247" spans="12:24">
      <c r="L247" s="25">
        <v>2.1800000000000002</v>
      </c>
      <c r="M247" s="26">
        <v>30.871174338048</v>
      </c>
      <c r="N247" s="27"/>
      <c r="O247" s="28">
        <v>3.2228657642294398</v>
      </c>
      <c r="P247" s="26">
        <v>71.7232763610684</v>
      </c>
      <c r="Q247" s="27">
        <v>1.5528151687893299</v>
      </c>
      <c r="R247" s="28">
        <v>1.0493716121422501</v>
      </c>
      <c r="S247" s="26">
        <v>82.874414756437204</v>
      </c>
      <c r="T247" s="27">
        <v>7.28508460167276</v>
      </c>
      <c r="U247" s="28">
        <v>4.4958526522965396</v>
      </c>
      <c r="V247" s="26">
        <v>28.580438158762799</v>
      </c>
      <c r="W247" s="27">
        <v>3.8657177868466799</v>
      </c>
      <c r="X247" s="28">
        <v>4.3053959461158504</v>
      </c>
    </row>
    <row r="248" spans="12:24">
      <c r="L248" s="25">
        <v>2.19</v>
      </c>
      <c r="M248" s="26">
        <v>30.722740969795097</v>
      </c>
      <c r="N248" s="27"/>
      <c r="O248" s="28">
        <v>3.2139054500200901</v>
      </c>
      <c r="P248" s="26">
        <v>71.606483238562305</v>
      </c>
      <c r="Q248" s="27">
        <v>1.55067765785798</v>
      </c>
      <c r="R248" s="28">
        <v>1.0480305810086401</v>
      </c>
      <c r="S248" s="26">
        <v>82.803733160926697</v>
      </c>
      <c r="T248" s="27">
        <v>7.31142461992627</v>
      </c>
      <c r="U248" s="28">
        <v>4.5123639322412403</v>
      </c>
      <c r="V248" s="26">
        <v>28.429339866575997</v>
      </c>
      <c r="W248" s="27">
        <v>3.8647297396821698</v>
      </c>
      <c r="X248" s="28">
        <v>4.3020743448740202</v>
      </c>
    </row>
    <row r="249" spans="12:24">
      <c r="L249" s="25">
        <v>2.2000000000000002</v>
      </c>
      <c r="M249" s="26">
        <v>30.5751976183201</v>
      </c>
      <c r="N249" s="27"/>
      <c r="O249" s="28">
        <v>3.2048860011185099</v>
      </c>
      <c r="P249" s="26">
        <v>71.489874352287899</v>
      </c>
      <c r="Q249" s="27">
        <v>1.5592527207926099</v>
      </c>
      <c r="R249" s="28">
        <v>1.0459611703682401</v>
      </c>
      <c r="S249" s="26">
        <v>82.733115797644103</v>
      </c>
      <c r="T249" s="27">
        <v>7.3377028196199499</v>
      </c>
      <c r="U249" s="28">
        <v>4.5288453025722397</v>
      </c>
      <c r="V249" s="26">
        <v>28.279177056262998</v>
      </c>
      <c r="W249" s="27">
        <v>3.86367529116511</v>
      </c>
      <c r="X249" s="28">
        <v>4.2986811521776103</v>
      </c>
    </row>
    <row r="250" spans="12:24">
      <c r="L250" s="25">
        <v>2.21</v>
      </c>
      <c r="M250" s="26">
        <v>30.428538439282399</v>
      </c>
      <c r="N250" s="27"/>
      <c r="O250" s="28">
        <v>3.1958086239332699</v>
      </c>
      <c r="P250" s="26">
        <v>71.373449952463204</v>
      </c>
      <c r="Q250" s="27">
        <v>1.5634450710786001</v>
      </c>
      <c r="R250" s="28">
        <v>1.04388625397367</v>
      </c>
      <c r="S250" s="26">
        <v>82.662562572124699</v>
      </c>
      <c r="T250" s="27">
        <v>7.3639192824285198</v>
      </c>
      <c r="U250" s="28">
        <v>4.5452968309986002</v>
      </c>
      <c r="V250" s="26">
        <v>28.129943430527199</v>
      </c>
      <c r="W250" s="27">
        <v>3.8625551268324299</v>
      </c>
      <c r="X250" s="28">
        <v>4.2952174556092402</v>
      </c>
    </row>
    <row r="251" spans="12:24">
      <c r="L251" s="25">
        <v>2.2200000000000002</v>
      </c>
      <c r="M251" s="26">
        <v>30.282757634992603</v>
      </c>
      <c r="N251" s="27"/>
      <c r="O251" s="28">
        <v>3.1866745112291301</v>
      </c>
      <c r="P251" s="26">
        <v>71.257210282580203</v>
      </c>
      <c r="Q251" s="27">
        <v>1.56690333499631</v>
      </c>
      <c r="R251" s="28">
        <v>1.04180620015852</v>
      </c>
      <c r="S251" s="26">
        <v>82.592073390346997</v>
      </c>
      <c r="T251" s="27">
        <v>7.3900740901177997</v>
      </c>
      <c r="U251" s="28">
        <v>4.5617185848135797</v>
      </c>
      <c r="V251" s="26">
        <v>27.981632754148599</v>
      </c>
      <c r="W251" s="27">
        <v>3.8582099398540999</v>
      </c>
      <c r="X251" s="28">
        <v>4.2916843149816097</v>
      </c>
    </row>
    <row r="252" spans="12:24">
      <c r="L252" s="25">
        <v>2.23</v>
      </c>
      <c r="M252" s="26">
        <v>30.137849445714998</v>
      </c>
      <c r="N252" s="27"/>
      <c r="O252" s="28">
        <v>3.1774848443424202</v>
      </c>
      <c r="P252" s="26">
        <v>71.145325224993499</v>
      </c>
      <c r="Q252" s="27">
        <v>1.5661493895307099</v>
      </c>
      <c r="R252" s="28">
        <v>1.0438910190753901</v>
      </c>
      <c r="S252" s="26">
        <v>82.521648159002098</v>
      </c>
      <c r="T252" s="27">
        <v>7.4161673246761302</v>
      </c>
      <c r="U252" s="28">
        <v>4.5781106306922901</v>
      </c>
      <c r="V252" s="26">
        <v>27.834238834915599</v>
      </c>
      <c r="W252" s="27">
        <v>3.8408912222501002</v>
      </c>
      <c r="X252" s="28">
        <v>4.2880827872876104</v>
      </c>
    </row>
    <row r="253" spans="12:24">
      <c r="L253" s="25">
        <v>2.2400000000000002</v>
      </c>
      <c r="M253" s="26">
        <v>29.993808148350599</v>
      </c>
      <c r="N253" s="27"/>
      <c r="O253" s="28">
        <v>3.1682407943098001</v>
      </c>
      <c r="P253" s="26">
        <v>71.035425503133595</v>
      </c>
      <c r="Q253" s="27">
        <v>1.56774392674963</v>
      </c>
      <c r="R253" s="28">
        <v>1.04777156166116</v>
      </c>
      <c r="S253" s="26">
        <v>82.451286785165294</v>
      </c>
      <c r="T253" s="27">
        <v>7.4421990678684304</v>
      </c>
      <c r="U253" s="28">
        <v>4.5944730349948797</v>
      </c>
      <c r="V253" s="26">
        <v>27.687755523263103</v>
      </c>
      <c r="W253" s="27">
        <v>3.8235376072101901</v>
      </c>
      <c r="X253" s="28">
        <v>4.2844139183002703</v>
      </c>
    </row>
    <row r="254" spans="12:24">
      <c r="L254" s="25">
        <v>2.25</v>
      </c>
      <c r="M254" s="26">
        <v>29.850628058989997</v>
      </c>
      <c r="N254" s="27"/>
      <c r="O254" s="28">
        <v>3.1589435191256898</v>
      </c>
      <c r="P254" s="26">
        <v>70.925693902173407</v>
      </c>
      <c r="Q254" s="27">
        <v>1.56883111311122</v>
      </c>
      <c r="R254" s="28">
        <v>1.0538191094174401</v>
      </c>
      <c r="S254" s="26">
        <v>82.3809891764555</v>
      </c>
      <c r="T254" s="27">
        <v>7.4681694021998801</v>
      </c>
      <c r="U254" s="28">
        <v>4.6108058636266103</v>
      </c>
      <c r="V254" s="26">
        <v>27.542176717686001</v>
      </c>
      <c r="W254" s="27">
        <v>3.8061507329033901</v>
      </c>
      <c r="X254" s="28">
        <v>4.2806787211712702</v>
      </c>
    </row>
    <row r="255" spans="12:24">
      <c r="L255" s="25">
        <v>2.2599999999999998</v>
      </c>
      <c r="M255" s="26">
        <v>29.708303530087299</v>
      </c>
      <c r="N255" s="27"/>
      <c r="O255" s="28">
        <v>3.1495941669383001</v>
      </c>
      <c r="P255" s="26">
        <v>70.816130245210402</v>
      </c>
      <c r="Q255" s="27">
        <v>1.5623666774145399</v>
      </c>
      <c r="R255" s="28">
        <v>1.06223939427539</v>
      </c>
      <c r="S255" s="26">
        <v>82.310755240991995</v>
      </c>
      <c r="T255" s="27">
        <v>7.4940784100132802</v>
      </c>
      <c r="U255" s="28">
        <v>4.6271091820162296</v>
      </c>
      <c r="V255" s="26">
        <v>27.397496369427397</v>
      </c>
      <c r="W255" s="27">
        <v>3.7887320794856199</v>
      </c>
      <c r="X255" s="28">
        <v>4.2723142138914101</v>
      </c>
    </row>
    <row r="256" spans="12:24">
      <c r="L256" s="25">
        <v>2.27</v>
      </c>
      <c r="M256" s="26">
        <v>29.5668289551855</v>
      </c>
      <c r="N256" s="27"/>
      <c r="O256" s="28">
        <v>3.14019387987496</v>
      </c>
      <c r="P256" s="26">
        <v>70.705902671422507</v>
      </c>
      <c r="Q256" s="27">
        <v>1.56222893230698</v>
      </c>
      <c r="R256" s="28">
        <v>1.06981552156866</v>
      </c>
      <c r="S256" s="26">
        <v>82.240584887450595</v>
      </c>
      <c r="T256" s="27">
        <v>7.5199261738773702</v>
      </c>
      <c r="U256" s="28">
        <v>4.6433830551179804</v>
      </c>
      <c r="V256" s="26">
        <v>27.253708443597102</v>
      </c>
      <c r="W256" s="27">
        <v>3.7712830796163201</v>
      </c>
      <c r="X256" s="28">
        <v>4.26350641577441</v>
      </c>
    </row>
    <row r="257" spans="12:24">
      <c r="L257" s="25">
        <v>2.2799999999999998</v>
      </c>
      <c r="M257" s="26">
        <v>29.4261987660649</v>
      </c>
      <c r="N257" s="27"/>
      <c r="O257" s="28">
        <v>3.13074377974803</v>
      </c>
      <c r="P257" s="26">
        <v>70.589456096658594</v>
      </c>
      <c r="Q257" s="27">
        <v>1.5728549122623201</v>
      </c>
      <c r="R257" s="28">
        <v>1.0709923149163301</v>
      </c>
      <c r="S257" s="26">
        <v>82.170478025299005</v>
      </c>
      <c r="T257" s="27">
        <v>7.5457127767771697</v>
      </c>
      <c r="U257" s="28">
        <v>4.6596275471576503</v>
      </c>
      <c r="V257" s="26">
        <v>27.117200748132703</v>
      </c>
      <c r="W257" s="27">
        <v>3.7601988796819801</v>
      </c>
      <c r="X257" s="28">
        <v>4.2482386512084602</v>
      </c>
    </row>
    <row r="258" spans="12:24">
      <c r="L258" s="25">
        <v>2.29</v>
      </c>
      <c r="M258" s="26">
        <v>29.286407432414101</v>
      </c>
      <c r="N258" s="27"/>
      <c r="O258" s="28">
        <v>3.1212449709638199</v>
      </c>
      <c r="P258" s="26">
        <v>70.473191193712211</v>
      </c>
      <c r="Q258" s="27">
        <v>1.58344812958395</v>
      </c>
      <c r="R258" s="28">
        <v>1.07217036191393</v>
      </c>
      <c r="S258" s="26">
        <v>82.100434563927308</v>
      </c>
      <c r="T258" s="27">
        <v>7.5714383012562001</v>
      </c>
      <c r="U258" s="28">
        <v>4.6758427225192598</v>
      </c>
      <c r="V258" s="26">
        <v>26.982272665384301</v>
      </c>
      <c r="W258" s="27">
        <v>3.7497862435643601</v>
      </c>
      <c r="X258" s="28">
        <v>4.2322068479247203</v>
      </c>
    </row>
    <row r="259" spans="12:24">
      <c r="L259" s="25">
        <v>2.2999999999999998</v>
      </c>
      <c r="M259" s="26">
        <v>29.147449461500401</v>
      </c>
      <c r="N259" s="27"/>
      <c r="O259" s="28">
        <v>3.1116985504044199</v>
      </c>
      <c r="P259" s="26">
        <v>70.357108140561792</v>
      </c>
      <c r="Q259" s="27">
        <v>1.5935349399109899</v>
      </c>
      <c r="R259" s="28">
        <v>1.07334975657786</v>
      </c>
      <c r="S259" s="26">
        <v>82.030454413437809</v>
      </c>
      <c r="T259" s="27">
        <v>7.5971028302105497</v>
      </c>
      <c r="U259" s="28">
        <v>4.6920286449499304</v>
      </c>
      <c r="V259" s="26">
        <v>26.848214276397599</v>
      </c>
      <c r="W259" s="27">
        <v>3.7393425352784</v>
      </c>
      <c r="X259" s="28">
        <v>4.2161162628694697</v>
      </c>
    </row>
    <row r="260" spans="12:24">
      <c r="L260" s="25">
        <v>2.31</v>
      </c>
      <c r="M260" s="26">
        <v>29.009319397841001</v>
      </c>
      <c r="N260" s="27"/>
      <c r="O260" s="28">
        <v>3.1021056029699299</v>
      </c>
      <c r="P260" s="26">
        <v>70.241207107935296</v>
      </c>
      <c r="Q260" s="27">
        <v>1.60168305519708</v>
      </c>
      <c r="R260" s="28">
        <v>1.07453059117417</v>
      </c>
      <c r="S260" s="26">
        <v>81.960537484403602</v>
      </c>
      <c r="T260" s="27">
        <v>7.6227064466396302</v>
      </c>
      <c r="U260" s="28">
        <v>4.7081853777375597</v>
      </c>
      <c r="V260" s="26">
        <v>26.715019395175897</v>
      </c>
      <c r="W260" s="27">
        <v>3.7288687899136401</v>
      </c>
      <c r="X260" s="28">
        <v>4.1999684562842798</v>
      </c>
    </row>
    <row r="261" spans="12:24">
      <c r="L261" s="25">
        <v>2.3199999999999998</v>
      </c>
      <c r="M261" s="26">
        <v>28.872011827573502</v>
      </c>
      <c r="N261" s="27"/>
      <c r="O261" s="28">
        <v>3.0924671970312598</v>
      </c>
      <c r="P261" s="26">
        <v>70.125488261776198</v>
      </c>
      <c r="Q261" s="27">
        <v>1.60979023369254</v>
      </c>
      <c r="R261" s="28">
        <v>1.07571295771328</v>
      </c>
      <c r="S261" s="26">
        <v>81.890683687862392</v>
      </c>
      <c r="T261" s="27">
        <v>7.6482492336453296</v>
      </c>
      <c r="U261" s="28">
        <v>4.72431298379251</v>
      </c>
      <c r="V261" s="26">
        <v>26.582681879767001</v>
      </c>
      <c r="W261" s="27">
        <v>3.7183660276552799</v>
      </c>
      <c r="X261" s="28">
        <v>4.1837649671048096</v>
      </c>
    </row>
    <row r="262" spans="12:24">
      <c r="L262" s="25">
        <v>2.33</v>
      </c>
      <c r="M262" s="26">
        <v>28.735521376382302</v>
      </c>
      <c r="N262" s="27"/>
      <c r="O262" s="28">
        <v>3.0827843863281399</v>
      </c>
      <c r="P262" s="26">
        <v>70.009951740588505</v>
      </c>
      <c r="Q262" s="27">
        <v>1.61785640437739</v>
      </c>
      <c r="R262" s="28">
        <v>1.0768969251167699</v>
      </c>
      <c r="S262" s="26">
        <v>81.820892935318298</v>
      </c>
      <c r="T262" s="27">
        <v>7.6737312743290698</v>
      </c>
      <c r="U262" s="28">
        <v>4.7404115256364703</v>
      </c>
      <c r="V262" s="26">
        <v>26.451195644915899</v>
      </c>
      <c r="W262" s="27">
        <v>3.7078352670401298</v>
      </c>
      <c r="X262" s="28">
        <v>4.1675072899627699</v>
      </c>
    </row>
    <row r="263" spans="12:24">
      <c r="L263" s="25">
        <v>2.34</v>
      </c>
      <c r="M263" s="26">
        <v>28.599842738061298</v>
      </c>
      <c r="N263" s="27"/>
      <c r="O263" s="28">
        <v>3.0730581812304898</v>
      </c>
      <c r="P263" s="26">
        <v>69.895743652217206</v>
      </c>
      <c r="Q263" s="27">
        <v>1.62473552432348</v>
      </c>
      <c r="R263" s="28">
        <v>1.07922853600392</v>
      </c>
      <c r="S263" s="26">
        <v>81.751165138762701</v>
      </c>
      <c r="T263" s="27">
        <v>7.6991526519653499</v>
      </c>
      <c r="U263" s="28">
        <v>4.7564810653523999</v>
      </c>
      <c r="V263" s="26">
        <v>26.320554659723499</v>
      </c>
      <c r="W263" s="27">
        <v>3.6972775232194102</v>
      </c>
      <c r="X263" s="28">
        <v>4.1511969018757702</v>
      </c>
    </row>
    <row r="264" spans="12:24">
      <c r="L264" s="25">
        <v>2.35</v>
      </c>
      <c r="M264" s="26">
        <v>28.464970576830801</v>
      </c>
      <c r="N264" s="27"/>
      <c r="O264" s="28">
        <v>3.0634991380407501</v>
      </c>
      <c r="P264" s="26">
        <v>69.790284859960707</v>
      </c>
      <c r="Q264" s="27">
        <v>1.6230067928343701</v>
      </c>
      <c r="R264" s="28">
        <v>1.09012859263828</v>
      </c>
      <c r="S264" s="26">
        <v>81.681500210826897</v>
      </c>
      <c r="T264" s="27">
        <v>7.72451345029467</v>
      </c>
      <c r="U264" s="28">
        <v>4.7725216644339303</v>
      </c>
      <c r="V264" s="26">
        <v>26.190752922900103</v>
      </c>
      <c r="W264" s="27">
        <v>3.6866937793627899</v>
      </c>
      <c r="X264" s="28">
        <v>4.1348352769696799</v>
      </c>
    </row>
    <row r="265" spans="12:24">
      <c r="L265" s="25">
        <v>2.36</v>
      </c>
      <c r="M265" s="26">
        <v>28.330899623369998</v>
      </c>
      <c r="N265" s="27"/>
      <c r="O265" s="28">
        <v>3.05482200474284</v>
      </c>
      <c r="P265" s="26">
        <v>69.684996530591704</v>
      </c>
      <c r="Q265" s="27">
        <v>1.62124910336846</v>
      </c>
      <c r="R265" s="28">
        <v>1.10042599801911</v>
      </c>
      <c r="S265" s="26">
        <v>81.611898064423499</v>
      </c>
      <c r="T265" s="27">
        <v>7.7498137528813302</v>
      </c>
      <c r="U265" s="28">
        <v>4.7885333841610098</v>
      </c>
      <c r="V265" s="26">
        <v>26.061784482535998</v>
      </c>
      <c r="W265" s="27">
        <v>3.67608489032395</v>
      </c>
      <c r="X265" s="28">
        <v>4.1184238665271398</v>
      </c>
    </row>
    <row r="266" spans="12:24">
      <c r="L266" s="25">
        <v>2.37</v>
      </c>
      <c r="M266" s="26">
        <v>28.197624644101499</v>
      </c>
      <c r="N266" s="27"/>
      <c r="O266" s="28">
        <v>3.04610373372731</v>
      </c>
      <c r="P266" s="26">
        <v>69.579878353527008</v>
      </c>
      <c r="Q266" s="27">
        <v>1.6193473110890599</v>
      </c>
      <c r="R266" s="28">
        <v>1.10908137688091</v>
      </c>
      <c r="S266" s="26">
        <v>81.542358612775303</v>
      </c>
      <c r="T266" s="27">
        <v>7.7750536432094099</v>
      </c>
      <c r="U266" s="28">
        <v>4.80451628556259</v>
      </c>
      <c r="V266" s="26">
        <v>25.933643430113602</v>
      </c>
      <c r="W266" s="27">
        <v>3.6654518850965201</v>
      </c>
      <c r="X266" s="28">
        <v>4.10196410479434</v>
      </c>
    </row>
    <row r="267" spans="12:24">
      <c r="L267" s="25">
        <v>2.38</v>
      </c>
      <c r="M267" s="26">
        <v>28.065140440879599</v>
      </c>
      <c r="N267" s="27"/>
      <c r="O267" s="28">
        <v>3.03734529785359</v>
      </c>
      <c r="P267" s="26">
        <v>69.474930018820103</v>
      </c>
      <c r="Q267" s="27">
        <v>1.6150987665546099</v>
      </c>
      <c r="R267" s="28">
        <v>1.11769436567842</v>
      </c>
      <c r="S267" s="26">
        <v>81.47288176965381</v>
      </c>
      <c r="T267" s="27">
        <v>7.8002332050233898</v>
      </c>
      <c r="U267" s="28">
        <v>4.82047042918445</v>
      </c>
      <c r="V267" s="26">
        <v>25.806323900095002</v>
      </c>
      <c r="W267" s="27">
        <v>3.6547956895295002</v>
      </c>
      <c r="X267" s="28">
        <v>4.0854574133865</v>
      </c>
    </row>
    <row r="268" spans="12:24">
      <c r="L268" s="25">
        <v>2.39</v>
      </c>
      <c r="M268" s="26">
        <v>27.933441850679102</v>
      </c>
      <c r="N268" s="27"/>
      <c r="O268" s="28">
        <v>3.0285476616417002</v>
      </c>
      <c r="P268" s="26">
        <v>69.37015121660491</v>
      </c>
      <c r="Q268" s="27">
        <v>1.6108202662592299</v>
      </c>
      <c r="R268" s="28">
        <v>1.12626482921354</v>
      </c>
      <c r="S268" s="26">
        <v>81.403467449261697</v>
      </c>
      <c r="T268" s="27">
        <v>7.8253525221436302</v>
      </c>
      <c r="U268" s="28">
        <v>4.8363958752397496</v>
      </c>
      <c r="V268" s="26">
        <v>25.673583746943802</v>
      </c>
      <c r="W268" s="27">
        <v>3.6378809339186202</v>
      </c>
      <c r="X268" s="28">
        <v>4.0751415145015999</v>
      </c>
    </row>
    <row r="269" spans="12:24">
      <c r="L269" s="25">
        <v>2.4</v>
      </c>
      <c r="M269" s="26">
        <v>27.802523748318702</v>
      </c>
      <c r="N269" s="27"/>
      <c r="O269" s="28">
        <v>3.01971177671125</v>
      </c>
      <c r="P269" s="26">
        <v>69.2655416389956</v>
      </c>
      <c r="Q269" s="27">
        <v>1.60735255978114</v>
      </c>
      <c r="R269" s="28">
        <v>1.13479263759773</v>
      </c>
      <c r="S269" s="26">
        <v>81.334115566226799</v>
      </c>
      <c r="T269" s="27">
        <v>7.8504116784731197</v>
      </c>
      <c r="U269" s="28">
        <v>4.8522926834987103</v>
      </c>
      <c r="V269" s="26">
        <v>25.539823767664497</v>
      </c>
      <c r="W269" s="27">
        <v>3.6191151129249599</v>
      </c>
      <c r="X269" s="28">
        <v>4.0666112148519504</v>
      </c>
    </row>
    <row r="270" spans="12:24">
      <c r="L270" s="25">
        <v>2.41</v>
      </c>
      <c r="M270" s="26">
        <v>27.6723810450363</v>
      </c>
      <c r="N270" s="27"/>
      <c r="O270" s="28">
        <v>3.0108385794883601</v>
      </c>
      <c r="P270" s="26">
        <v>69.16110097832771</v>
      </c>
      <c r="Q270" s="27">
        <v>1.6058037690593301</v>
      </c>
      <c r="R270" s="28">
        <v>1.1432776643746101</v>
      </c>
      <c r="S270" s="26">
        <v>81.264826035596911</v>
      </c>
      <c r="T270" s="27">
        <v>7.8754107579980497</v>
      </c>
      <c r="U270" s="28">
        <v>4.8681609134037496</v>
      </c>
      <c r="V270" s="26">
        <v>25.406877556653999</v>
      </c>
      <c r="W270" s="27">
        <v>3.6003384637484799</v>
      </c>
      <c r="X270" s="28">
        <v>4.0580285500190501</v>
      </c>
    </row>
    <row r="271" spans="12:24">
      <c r="L271" s="25">
        <v>2.42</v>
      </c>
      <c r="M271" s="26">
        <v>27.5430086785246</v>
      </c>
      <c r="N271" s="27"/>
      <c r="O271" s="28">
        <v>3.0019290056157</v>
      </c>
      <c r="P271" s="26">
        <v>69.056828927665507</v>
      </c>
      <c r="Q271" s="27">
        <v>1.6042354096259199</v>
      </c>
      <c r="R271" s="28">
        <v>1.1517197870058</v>
      </c>
      <c r="S271" s="26">
        <v>81.195598772871705</v>
      </c>
      <c r="T271" s="27">
        <v>7.9003498448226601</v>
      </c>
      <c r="U271" s="28">
        <v>4.8840006240209002</v>
      </c>
      <c r="V271" s="26">
        <v>25.274739834141403</v>
      </c>
      <c r="W271" s="27">
        <v>3.58155229511764</v>
      </c>
      <c r="X271" s="28">
        <v>4.0493944813924898</v>
      </c>
    </row>
    <row r="272" spans="12:24">
      <c r="L272" s="25">
        <v>2.4300000000000002</v>
      </c>
      <c r="M272" s="26">
        <v>27.414401624362402</v>
      </c>
      <c r="N272" s="27"/>
      <c r="O272" s="28">
        <v>2.9929839768078499</v>
      </c>
      <c r="P272" s="26">
        <v>68.949337631040692</v>
      </c>
      <c r="Q272" s="27">
        <v>1.6060352752911999</v>
      </c>
      <c r="R272" s="28">
        <v>1.15673137079502</v>
      </c>
      <c r="S272" s="26">
        <v>81.126433694308403</v>
      </c>
      <c r="T272" s="27">
        <v>7.9252290233411902</v>
      </c>
      <c r="U272" s="28">
        <v>4.8998118736831602</v>
      </c>
      <c r="V272" s="26">
        <v>25.143405351781102</v>
      </c>
      <c r="W272" s="27">
        <v>3.5627578934320199</v>
      </c>
      <c r="X272" s="28">
        <v>4.0407099286087096</v>
      </c>
    </row>
    <row r="273" spans="12:24">
      <c r="L273" s="25">
        <v>2.44</v>
      </c>
      <c r="M273" s="26">
        <v>27.286554891847398</v>
      </c>
      <c r="N273" s="27"/>
      <c r="O273" s="28">
        <v>2.9840044081424302</v>
      </c>
      <c r="P273" s="26">
        <v>68.841076829902008</v>
      </c>
      <c r="Q273" s="27">
        <v>1.6087535667558599</v>
      </c>
      <c r="R273" s="28">
        <v>1.1607623515477099</v>
      </c>
      <c r="S273" s="26">
        <v>81.057330716016693</v>
      </c>
      <c r="T273" s="27">
        <v>7.9500483776306101</v>
      </c>
      <c r="U273" s="28">
        <v>4.9155947209405904</v>
      </c>
      <c r="V273" s="26">
        <v>25.012868899095704</v>
      </c>
      <c r="W273" s="27">
        <v>3.5439565297545199</v>
      </c>
      <c r="X273" s="28">
        <v>4.0319758061978002</v>
      </c>
    </row>
    <row r="274" spans="12:24">
      <c r="L274" s="25">
        <v>2.4500000000000002</v>
      </c>
      <c r="M274" s="26">
        <v>27.159463578069897</v>
      </c>
      <c r="N274" s="27"/>
      <c r="O274" s="28">
        <v>2.9749911486153802</v>
      </c>
      <c r="P274" s="26">
        <v>68.732410334925902</v>
      </c>
      <c r="Q274" s="27">
        <v>1.61202641132727</v>
      </c>
      <c r="R274" s="28">
        <v>1.16417672260598</v>
      </c>
      <c r="S274" s="26">
        <v>80.9882897547445</v>
      </c>
      <c r="T274" s="27">
        <v>7.9748079920117698</v>
      </c>
      <c r="U274" s="28">
        <v>4.9313492237604697</v>
      </c>
      <c r="V274" s="26">
        <v>24.8801750077705</v>
      </c>
      <c r="W274" s="27">
        <v>3.5221991646559299</v>
      </c>
      <c r="X274" s="28">
        <v>4.0261433160785201</v>
      </c>
    </row>
    <row r="275" spans="12:24">
      <c r="L275" s="25">
        <v>2.46</v>
      </c>
      <c r="M275" s="26">
        <v>27.033122750583001</v>
      </c>
      <c r="N275" s="27"/>
      <c r="O275" s="28">
        <v>2.9659450980344499</v>
      </c>
      <c r="P275" s="26">
        <v>68.6239103076947</v>
      </c>
      <c r="Q275" s="27">
        <v>1.61528158356319</v>
      </c>
      <c r="R275" s="28">
        <v>1.1675468466283201</v>
      </c>
      <c r="S275" s="26">
        <v>80.919310727615894</v>
      </c>
      <c r="T275" s="27">
        <v>7.9995079508065503</v>
      </c>
      <c r="U275" s="28">
        <v>4.9470754397885601</v>
      </c>
      <c r="V275" s="26">
        <v>24.7531122874367</v>
      </c>
      <c r="W275" s="27">
        <v>3.50528078454697</v>
      </c>
      <c r="X275" s="28">
        <v>4.0154196084996698</v>
      </c>
    </row>
    <row r="276" spans="12:24">
      <c r="L276" s="25">
        <v>2.4700000000000002</v>
      </c>
      <c r="M276" s="26">
        <v>26.9075275049995</v>
      </c>
      <c r="N276" s="27"/>
      <c r="O276" s="28">
        <v>2.9603836668885002</v>
      </c>
      <c r="P276" s="26">
        <v>68.519027675809696</v>
      </c>
      <c r="Q276" s="27">
        <v>1.61029400186333</v>
      </c>
      <c r="R276" s="28">
        <v>1.17432385538716</v>
      </c>
      <c r="S276" s="26">
        <v>80.850393552164505</v>
      </c>
      <c r="T276" s="27">
        <v>8.0241483385451904</v>
      </c>
      <c r="U276" s="28">
        <v>4.9627734263157999</v>
      </c>
      <c r="V276" s="26">
        <v>24.627015506926501</v>
      </c>
      <c r="W276" s="27">
        <v>3.4885424374000298</v>
      </c>
      <c r="X276" s="28">
        <v>4.0044657012738298</v>
      </c>
    </row>
    <row r="277" spans="12:24">
      <c r="L277" s="25">
        <v>2.48</v>
      </c>
      <c r="M277" s="26">
        <v>26.7826729896946</v>
      </c>
      <c r="N277" s="27"/>
      <c r="O277" s="28">
        <v>2.9576040325059201</v>
      </c>
      <c r="P277" s="26">
        <v>68.414329672560896</v>
      </c>
      <c r="Q277" s="27">
        <v>1.60434364462572</v>
      </c>
      <c r="R277" s="28">
        <v>1.1810751893477101</v>
      </c>
      <c r="S277" s="26">
        <v>80.781538146313906</v>
      </c>
      <c r="T277" s="27">
        <v>8.0487292397596306</v>
      </c>
      <c r="U277" s="28">
        <v>4.9784432403571897</v>
      </c>
      <c r="V277" s="26">
        <v>24.501688873734999</v>
      </c>
      <c r="W277" s="27">
        <v>3.47642986686441</v>
      </c>
      <c r="X277" s="28">
        <v>3.9934731934338399</v>
      </c>
    </row>
    <row r="278" spans="12:24">
      <c r="L278" s="25">
        <v>2.4900000000000002</v>
      </c>
      <c r="M278" s="26">
        <v>26.658554390129403</v>
      </c>
      <c r="N278" s="27"/>
      <c r="O278" s="28">
        <v>2.9547963051414299</v>
      </c>
      <c r="P278" s="26">
        <v>68.309796370822795</v>
      </c>
      <c r="Q278" s="27">
        <v>1.5983777279692699</v>
      </c>
      <c r="R278" s="28">
        <v>1.18778113152083</v>
      </c>
      <c r="S278" s="26">
        <v>80.712744428373199</v>
      </c>
      <c r="T278" s="27">
        <v>8.0732507390458093</v>
      </c>
      <c r="U278" s="28">
        <v>4.9940849385069503</v>
      </c>
      <c r="V278" s="26">
        <v>24.3771272802149</v>
      </c>
      <c r="W278" s="27">
        <v>3.4682423027841498</v>
      </c>
      <c r="X278" s="28">
        <v>3.98244302606046</v>
      </c>
    </row>
    <row r="279" spans="12:24">
      <c r="L279" s="25">
        <v>2.5</v>
      </c>
      <c r="M279" s="26">
        <v>26.5351669150444</v>
      </c>
      <c r="N279" s="27"/>
      <c r="O279" s="28">
        <v>2.9519610603288702</v>
      </c>
      <c r="P279" s="26">
        <v>68.205427491449797</v>
      </c>
      <c r="Q279" s="27">
        <v>1.59239676493042</v>
      </c>
      <c r="R279" s="28">
        <v>1.1944416157842299</v>
      </c>
      <c r="S279" s="26">
        <v>80.644012317234797</v>
      </c>
      <c r="T279" s="27">
        <v>8.0977129212641792</v>
      </c>
      <c r="U279" s="28">
        <v>5.0096985768705302</v>
      </c>
      <c r="V279" s="26">
        <v>24.253325641277602</v>
      </c>
      <c r="W279" s="27">
        <v>3.4600208065824898</v>
      </c>
      <c r="X279" s="28">
        <v>3.9713761421409699</v>
      </c>
    </row>
    <row r="280" spans="12:24">
      <c r="L280" s="25">
        <v>2.5099999999999998</v>
      </c>
      <c r="M280" s="26">
        <v>26.409747205578398</v>
      </c>
      <c r="N280" s="27"/>
      <c r="O280" s="28">
        <v>2.95185747362149</v>
      </c>
      <c r="P280" s="26">
        <v>68.101222755822405</v>
      </c>
      <c r="Q280" s="27">
        <v>1.58640126157148</v>
      </c>
      <c r="R280" s="28">
        <v>1.20105657908153</v>
      </c>
      <c r="S280" s="26">
        <v>80.575341732069703</v>
      </c>
      <c r="T280" s="27">
        <v>8.1221158712365895</v>
      </c>
      <c r="U280" s="28">
        <v>5.0252842113247898</v>
      </c>
      <c r="V280" s="26">
        <v>24.130278914276097</v>
      </c>
      <c r="W280" s="27">
        <v>3.4517661867799498</v>
      </c>
      <c r="X280" s="28">
        <v>3.9602734665232</v>
      </c>
    </row>
    <row r="281" spans="12:24">
      <c r="L281" s="25">
        <v>2.52</v>
      </c>
      <c r="M281" s="26">
        <v>26.2839263598439</v>
      </c>
      <c r="N281" s="27"/>
      <c r="O281" s="28">
        <v>2.9528502887223098</v>
      </c>
      <c r="P281" s="26">
        <v>67.997181885850594</v>
      </c>
      <c r="Q281" s="27">
        <v>1.5803917131073999</v>
      </c>
      <c r="R281" s="28">
        <v>1.2076259630938699</v>
      </c>
      <c r="S281" s="26">
        <v>80.506732592252391</v>
      </c>
      <c r="T281" s="27">
        <v>8.1464596736720196</v>
      </c>
      <c r="U281" s="28">
        <v>5.0408418975874598</v>
      </c>
      <c r="V281" s="26">
        <v>24.007982091416199</v>
      </c>
      <c r="W281" s="27">
        <v>3.44347922869885</v>
      </c>
      <c r="X281" s="28">
        <v>3.9491359156124499</v>
      </c>
    </row>
    <row r="282" spans="12:24">
      <c r="L282" s="25">
        <v>2.5299999999999998</v>
      </c>
      <c r="M282" s="26">
        <v>26.1588302305775</v>
      </c>
      <c r="N282" s="27"/>
      <c r="O282" s="28">
        <v>2.95380950976709</v>
      </c>
      <c r="P282" s="26">
        <v>67.893304603977498</v>
      </c>
      <c r="Q282" s="27">
        <v>1.57557816862927</v>
      </c>
      <c r="R282" s="28">
        <v>1.2141497429125501</v>
      </c>
      <c r="S282" s="26">
        <v>80.438184817643901</v>
      </c>
      <c r="T282" s="27">
        <v>8.1707444132620601</v>
      </c>
      <c r="U282" s="28">
        <v>5.0563716909477003</v>
      </c>
      <c r="V282" s="26">
        <v>23.877227720591701</v>
      </c>
      <c r="W282" s="27">
        <v>3.42595824553521</v>
      </c>
      <c r="X282" s="28">
        <v>3.9471668866379299</v>
      </c>
    </row>
    <row r="283" spans="12:24">
      <c r="L283" s="25">
        <v>2.54</v>
      </c>
      <c r="M283" s="26">
        <v>26.034454344656698</v>
      </c>
      <c r="N283" s="27"/>
      <c r="O283" s="28">
        <v>2.9547355034829699</v>
      </c>
      <c r="P283" s="26">
        <v>67.789590632860495</v>
      </c>
      <c r="Q283" s="27">
        <v>1.5723404750605501</v>
      </c>
      <c r="R283" s="28">
        <v>1.22062784616557</v>
      </c>
      <c r="S283" s="26">
        <v>80.369698328473504</v>
      </c>
      <c r="T283" s="27">
        <v>8.1949701748163601</v>
      </c>
      <c r="U283" s="28">
        <v>5.0718736463784202</v>
      </c>
      <c r="V283" s="26">
        <v>23.7462026228478</v>
      </c>
      <c r="W283" s="27">
        <v>3.4073957816204898</v>
      </c>
      <c r="X283" s="28">
        <v>3.9461755029639098</v>
      </c>
    </row>
    <row r="284" spans="12:24">
      <c r="L284" s="25">
        <v>2.5499999999999998</v>
      </c>
      <c r="M284" s="26">
        <v>25.910794257361502</v>
      </c>
      <c r="N284" s="27"/>
      <c r="O284" s="28">
        <v>2.95562862712088</v>
      </c>
      <c r="P284" s="26">
        <v>67.686039695795898</v>
      </c>
      <c r="Q284" s="27">
        <v>1.5690807750696401</v>
      </c>
      <c r="R284" s="28">
        <v>1.22706022494279</v>
      </c>
      <c r="S284" s="26">
        <v>80.301273045352701</v>
      </c>
      <c r="T284" s="27">
        <v>8.2191370434456505</v>
      </c>
      <c r="U284" s="28">
        <v>5.08734781852114</v>
      </c>
      <c r="V284" s="26">
        <v>23.615933279870401</v>
      </c>
      <c r="W284" s="27">
        <v>3.3888239949413301</v>
      </c>
      <c r="X284" s="28">
        <v>3.9451312654714998</v>
      </c>
    </row>
    <row r="285" spans="12:24">
      <c r="L285" s="25">
        <v>2.56</v>
      </c>
      <c r="M285" s="26">
        <v>25.787845552742599</v>
      </c>
      <c r="N285" s="27"/>
      <c r="O285" s="28">
        <v>2.9564892350656899</v>
      </c>
      <c r="P285" s="26">
        <v>67.582651516859002</v>
      </c>
      <c r="Q285" s="27">
        <v>1.56579942661047</v>
      </c>
      <c r="R285" s="28">
        <v>1.2334468347326899</v>
      </c>
      <c r="S285" s="26">
        <v>80.232908889231808</v>
      </c>
      <c r="T285" s="27">
        <v>8.2432451041611401</v>
      </c>
      <c r="U285" s="28">
        <v>5.1027942617293798</v>
      </c>
      <c r="V285" s="26">
        <v>23.486415162582301</v>
      </c>
      <c r="W285" s="27">
        <v>3.3702439903356902</v>
      </c>
      <c r="X285" s="28">
        <v>3.9440347058573502</v>
      </c>
    </row>
    <row r="286" spans="12:24">
      <c r="L286" s="25">
        <v>2.57</v>
      </c>
      <c r="M286" s="26">
        <v>25.6656038491288</v>
      </c>
      <c r="N286" s="27"/>
      <c r="O286" s="28">
        <v>2.9573176733236601</v>
      </c>
      <c r="P286" s="26">
        <v>67.479425820620293</v>
      </c>
      <c r="Q286" s="27">
        <v>1.56249677146694</v>
      </c>
      <c r="R286" s="28">
        <v>1.23978763406288</v>
      </c>
      <c r="S286" s="26">
        <v>80.164605781421102</v>
      </c>
      <c r="T286" s="27">
        <v>8.2672944420161301</v>
      </c>
      <c r="U286" s="28">
        <v>5.1182130300882598</v>
      </c>
      <c r="V286" s="26">
        <v>23.3689762176645</v>
      </c>
      <c r="W286" s="27">
        <v>3.3629893064130498</v>
      </c>
      <c r="X286" s="28">
        <v>3.9315539032453199</v>
      </c>
    </row>
    <row r="287" spans="12:24">
      <c r="L287" s="25">
        <v>2.58</v>
      </c>
      <c r="M287" s="26">
        <v>25.544064782299099</v>
      </c>
      <c r="N287" s="27"/>
      <c r="O287" s="28">
        <v>2.9581142951838801</v>
      </c>
      <c r="P287" s="26">
        <v>67.376362332113004</v>
      </c>
      <c r="Q287" s="27">
        <v>1.5591731465205301</v>
      </c>
      <c r="R287" s="28">
        <v>1.2460825843932</v>
      </c>
      <c r="S287" s="26">
        <v>80.096363643901398</v>
      </c>
      <c r="T287" s="27">
        <v>8.2912851424279204</v>
      </c>
      <c r="U287" s="28">
        <v>5.13360417701786</v>
      </c>
      <c r="V287" s="26">
        <v>23.252335916239399</v>
      </c>
      <c r="W287" s="27">
        <v>3.3557849646360598</v>
      </c>
      <c r="X287" s="28">
        <v>3.9189654366770101</v>
      </c>
    </row>
    <row r="288" spans="12:24">
      <c r="L288" s="25">
        <v>2.59</v>
      </c>
      <c r="M288" s="26">
        <v>25.4232240220515</v>
      </c>
      <c r="N288" s="27"/>
      <c r="O288" s="28">
        <v>2.9588794444499098</v>
      </c>
      <c r="P288" s="26">
        <v>67.273460776908905</v>
      </c>
      <c r="Q288" s="27">
        <v>1.5558288854587301</v>
      </c>
      <c r="R288" s="28">
        <v>1.2523316501158901</v>
      </c>
      <c r="S288" s="26">
        <v>80.028182398528699</v>
      </c>
      <c r="T288" s="27">
        <v>8.3152172903838597</v>
      </c>
      <c r="U288" s="28">
        <v>5.14896775612619</v>
      </c>
      <c r="V288" s="26">
        <v>23.136411264347799</v>
      </c>
      <c r="W288" s="27">
        <v>3.3485534801967201</v>
      </c>
      <c r="X288" s="28">
        <v>3.9063483734967201</v>
      </c>
    </row>
    <row r="289" spans="12:24">
      <c r="L289" s="25">
        <v>2.6</v>
      </c>
      <c r="M289" s="26">
        <v>25.303077269321399</v>
      </c>
      <c r="N289" s="27"/>
      <c r="O289" s="28">
        <v>2.9596134581203102</v>
      </c>
      <c r="P289" s="26">
        <v>67.170720881121099</v>
      </c>
      <c r="Q289" s="27">
        <v>1.5524643176324999</v>
      </c>
      <c r="R289" s="28">
        <v>1.2585347984831701</v>
      </c>
      <c r="S289" s="26">
        <v>79.9600619676945</v>
      </c>
      <c r="T289" s="27">
        <v>8.3390909711043104</v>
      </c>
      <c r="U289" s="28">
        <v>5.1643038205207299</v>
      </c>
      <c r="V289" s="26">
        <v>23.021197490618501</v>
      </c>
      <c r="W289" s="27">
        <v>3.34129549132762</v>
      </c>
      <c r="X289" s="28">
        <v>3.8937035815288499</v>
      </c>
    </row>
    <row r="290" spans="12:24">
      <c r="L290" s="25">
        <v>2.61</v>
      </c>
      <c r="M290" s="26">
        <v>25.183620242984698</v>
      </c>
      <c r="N290" s="27"/>
      <c r="O290" s="28">
        <v>2.9603166968649202</v>
      </c>
      <c r="P290" s="26">
        <v>67.06814237140641</v>
      </c>
      <c r="Q290" s="27">
        <v>1.54907977079746</v>
      </c>
      <c r="R290" s="28">
        <v>1.2603661150505401</v>
      </c>
      <c r="S290" s="26">
        <v>79.892002274132906</v>
      </c>
      <c r="T290" s="27">
        <v>8.3629062698513597</v>
      </c>
      <c r="U290" s="28">
        <v>5.1796124230265601</v>
      </c>
      <c r="V290" s="26">
        <v>22.9066897947584</v>
      </c>
      <c r="W290" s="27">
        <v>3.3340116127155701</v>
      </c>
      <c r="X290" s="28">
        <v>3.8810319804329501</v>
      </c>
    </row>
    <row r="291" spans="12:24">
      <c r="L291" s="25">
        <v>2.62</v>
      </c>
      <c r="M291" s="26">
        <v>25.064848693444304</v>
      </c>
      <c r="N291" s="27"/>
      <c r="O291" s="28">
        <v>2.9609894935807999</v>
      </c>
      <c r="P291" s="26">
        <v>66.965724974527092</v>
      </c>
      <c r="Q291" s="27">
        <v>1.5456755697243001</v>
      </c>
      <c r="R291" s="28">
        <v>1.2619368231768</v>
      </c>
      <c r="S291" s="26">
        <v>79.824003240916298</v>
      </c>
      <c r="T291" s="27">
        <v>8.3866632717782803</v>
      </c>
      <c r="U291" s="28">
        <v>5.1948936161791801</v>
      </c>
      <c r="V291" s="26">
        <v>22.7928834228657</v>
      </c>
      <c r="W291" s="27">
        <v>3.3267024952723401</v>
      </c>
      <c r="X291" s="28">
        <v>3.8683344662369001</v>
      </c>
    </row>
    <row r="292" spans="12:24">
      <c r="L292" s="25">
        <v>2.63</v>
      </c>
      <c r="M292" s="26">
        <v>24.946758398047798</v>
      </c>
      <c r="N292" s="27"/>
      <c r="O292" s="28">
        <v>2.9616321780649502</v>
      </c>
      <c r="P292" s="26">
        <v>66.858814247537296</v>
      </c>
      <c r="Q292" s="27">
        <v>1.54690620617041</v>
      </c>
      <c r="R292" s="28">
        <v>1.26222629791647</v>
      </c>
      <c r="S292" s="26">
        <v>79.756064791450996</v>
      </c>
      <c r="T292" s="27">
        <v>8.4103620619997397</v>
      </c>
      <c r="U292" s="28">
        <v>5.2101474522283304</v>
      </c>
      <c r="V292" s="26">
        <v>22.679773660842301</v>
      </c>
      <c r="W292" s="27">
        <v>3.3193687735865902</v>
      </c>
      <c r="X292" s="28">
        <v>3.8556119220962</v>
      </c>
    </row>
    <row r="293" spans="12:24">
      <c r="L293" s="25">
        <v>2.64</v>
      </c>
      <c r="M293" s="26">
        <v>24.829345160886298</v>
      </c>
      <c r="N293" s="27"/>
      <c r="O293" s="28">
        <v>2.9622450818644199</v>
      </c>
      <c r="P293" s="26">
        <v>66.750234621210808</v>
      </c>
      <c r="Q293" s="27">
        <v>1.5499472956649301</v>
      </c>
      <c r="R293" s="28">
        <v>1.2625007963648101</v>
      </c>
      <c r="S293" s="26">
        <v>79.688186849473297</v>
      </c>
      <c r="T293" s="27">
        <v>8.4340027260389103</v>
      </c>
      <c r="U293" s="28">
        <v>5.2253739831419201</v>
      </c>
      <c r="V293" s="26">
        <v>22.5673558270957</v>
      </c>
      <c r="W293" s="27">
        <v>3.3120110664807201</v>
      </c>
      <c r="X293" s="28">
        <v>3.84286522375786</v>
      </c>
    </row>
    <row r="294" spans="12:24">
      <c r="L294" s="25">
        <v>2.65</v>
      </c>
      <c r="M294" s="26">
        <v>24.712604819495901</v>
      </c>
      <c r="N294" s="27"/>
      <c r="O294" s="28">
        <v>2.96282854096602</v>
      </c>
      <c r="P294" s="26">
        <v>66.641827335803299</v>
      </c>
      <c r="Q294" s="27">
        <v>1.55295764177885</v>
      </c>
      <c r="R294" s="28">
        <v>1.2627409977161701</v>
      </c>
      <c r="S294" s="26">
        <v>79.620369339178694</v>
      </c>
      <c r="T294" s="27">
        <v>8.4575853493883297</v>
      </c>
      <c r="U294" s="28">
        <v>5.24057326047551</v>
      </c>
      <c r="V294" s="26">
        <v>22.455625273301301</v>
      </c>
      <c r="W294" s="27">
        <v>3.3046299864659399</v>
      </c>
      <c r="X294" s="28">
        <v>3.83009522396268</v>
      </c>
    </row>
    <row r="295" spans="12:24">
      <c r="L295" s="25">
        <v>2.66</v>
      </c>
      <c r="M295" s="26">
        <v>24.596533227928099</v>
      </c>
      <c r="N295" s="27"/>
      <c r="O295" s="28">
        <v>2.9633828836204401</v>
      </c>
      <c r="P295" s="26">
        <v>66.533592325348096</v>
      </c>
      <c r="Q295" s="27">
        <v>1.55593735186069</v>
      </c>
      <c r="R295" s="28">
        <v>1.26294696770649</v>
      </c>
      <c r="S295" s="26">
        <v>79.552612185095001</v>
      </c>
      <c r="T295" s="27">
        <v>8.4811100175760803</v>
      </c>
      <c r="U295" s="28">
        <v>5.2557453355224002</v>
      </c>
      <c r="V295" s="26">
        <v>22.3432047274705</v>
      </c>
      <c r="W295" s="27">
        <v>3.2958534831785098</v>
      </c>
      <c r="X295" s="28">
        <v>3.8186754275838402</v>
      </c>
    </row>
    <row r="296" spans="12:24">
      <c r="L296" s="25">
        <v>2.67</v>
      </c>
      <c r="M296" s="26">
        <v>24.4811262699459</v>
      </c>
      <c r="N296" s="27"/>
      <c r="O296" s="28">
        <v>2.9639084276480898</v>
      </c>
      <c r="P296" s="26">
        <v>66.425529521228796</v>
      </c>
      <c r="Q296" s="27">
        <v>1.5588865334965201</v>
      </c>
      <c r="R296" s="28">
        <v>1.2631187885981601</v>
      </c>
      <c r="S296" s="26">
        <v>79.484915311847004</v>
      </c>
      <c r="T296" s="27">
        <v>8.5045768159330706</v>
      </c>
      <c r="U296" s="28">
        <v>5.2708902595243297</v>
      </c>
      <c r="V296" s="26">
        <v>22.225580241564199</v>
      </c>
      <c r="W296" s="27">
        <v>3.28117279136077</v>
      </c>
      <c r="X296" s="28">
        <v>3.8131160376722102</v>
      </c>
    </row>
    <row r="297" spans="12:24">
      <c r="L297" s="25">
        <v>2.68</v>
      </c>
      <c r="M297" s="26">
        <v>24.366379855637902</v>
      </c>
      <c r="N297" s="27"/>
      <c r="O297" s="28">
        <v>2.9644054934690498</v>
      </c>
      <c r="P297" s="26">
        <v>66.317638852269596</v>
      </c>
      <c r="Q297" s="27">
        <v>1.56180528635113</v>
      </c>
      <c r="R297" s="28">
        <v>1.26325652482059</v>
      </c>
      <c r="S297" s="26">
        <v>79.417278644495298</v>
      </c>
      <c r="T297" s="27">
        <v>8.5279858299328808</v>
      </c>
      <c r="U297" s="28">
        <v>5.2860080833047602</v>
      </c>
      <c r="V297" s="26">
        <v>22.108643041324001</v>
      </c>
      <c r="W297" s="27">
        <v>3.2664842810607801</v>
      </c>
      <c r="X297" s="28">
        <v>3.8075221054772399</v>
      </c>
    </row>
    <row r="298" spans="12:24">
      <c r="L298" s="25">
        <v>2.69</v>
      </c>
      <c r="M298" s="26">
        <v>24.252289930314799</v>
      </c>
      <c r="N298" s="27"/>
      <c r="O298" s="28">
        <v>2.9648743892470102</v>
      </c>
      <c r="P298" s="26">
        <v>66.209920244788094</v>
      </c>
      <c r="Q298" s="27">
        <v>1.5646937159360601</v>
      </c>
      <c r="R298" s="28">
        <v>1.2633602423811301</v>
      </c>
      <c r="S298" s="26">
        <v>79.349702108417503</v>
      </c>
      <c r="T298" s="27">
        <v>8.5513371450750402</v>
      </c>
      <c r="U298" s="28">
        <v>5.3010988574236402</v>
      </c>
      <c r="V298" s="26">
        <v>21.992388850685902</v>
      </c>
      <c r="W298" s="27">
        <v>3.2517887824137501</v>
      </c>
      <c r="X298" s="28">
        <v>3.8018942058858798</v>
      </c>
    </row>
    <row r="299" spans="12:24">
      <c r="L299" s="25">
        <v>2.7</v>
      </c>
      <c r="M299" s="26">
        <v>24.138852450482801</v>
      </c>
      <c r="N299" s="27"/>
      <c r="O299" s="28">
        <v>2.9653154354421898</v>
      </c>
      <c r="P299" s="26">
        <v>66.102373622647704</v>
      </c>
      <c r="Q299" s="27">
        <v>1.56755193479254</v>
      </c>
      <c r="R299" s="28">
        <v>1.2634300126817899</v>
      </c>
      <c r="S299" s="26">
        <v>79.282185629302305</v>
      </c>
      <c r="T299" s="27">
        <v>8.5746308468798702</v>
      </c>
      <c r="U299" s="28">
        <v>5.3161626321814701</v>
      </c>
      <c r="V299" s="26">
        <v>21.876813630351201</v>
      </c>
      <c r="W299" s="27">
        <v>3.2370873216315701</v>
      </c>
      <c r="X299" s="28">
        <v>3.7962326987042401</v>
      </c>
    </row>
    <row r="300" spans="12:24">
      <c r="L300" s="25">
        <v>2.71</v>
      </c>
      <c r="M300" s="26">
        <v>24.0260634041238</v>
      </c>
      <c r="N300" s="27"/>
      <c r="O300" s="28">
        <v>2.9657289643160798</v>
      </c>
      <c r="P300" s="26">
        <v>65.994998897268403</v>
      </c>
      <c r="Q300" s="27">
        <v>1.5703800606365099</v>
      </c>
      <c r="R300" s="28">
        <v>1.2634658973759501</v>
      </c>
      <c r="S300" s="26">
        <v>79.214729133146093</v>
      </c>
      <c r="T300" s="27">
        <v>8.5978670207605798</v>
      </c>
      <c r="U300" s="28">
        <v>5.3311994576168402</v>
      </c>
      <c r="V300" s="26">
        <v>21.761912971956502</v>
      </c>
      <c r="W300" s="27">
        <v>3.22583493508133</v>
      </c>
      <c r="X300" s="28">
        <v>3.7905383343399799</v>
      </c>
    </row>
    <row r="301" spans="12:24">
      <c r="L301" s="25">
        <v>2.72</v>
      </c>
      <c r="M301" s="26">
        <v>23.9139188046288</v>
      </c>
      <c r="N301" s="27"/>
      <c r="O301" s="28">
        <v>2.9661152713613599</v>
      </c>
      <c r="P301" s="26">
        <v>65.887795978437509</v>
      </c>
      <c r="Q301" s="27">
        <v>1.57317821012701</v>
      </c>
      <c r="R301" s="28">
        <v>1.2634679609136199</v>
      </c>
      <c r="S301" s="26">
        <v>79.147332546248393</v>
      </c>
      <c r="T301" s="27">
        <v>8.6210457522474506</v>
      </c>
      <c r="U301" s="28">
        <v>5.3462093835100699</v>
      </c>
      <c r="V301" s="26">
        <v>21.647682673935499</v>
      </c>
      <c r="W301" s="27">
        <v>3.2185276383687</v>
      </c>
      <c r="X301" s="28">
        <v>3.7848116804538301</v>
      </c>
    </row>
    <row r="302" spans="12:24">
      <c r="L302" s="25">
        <v>2.73</v>
      </c>
      <c r="M302" s="26">
        <v>23.802414695961797</v>
      </c>
      <c r="N302" s="27"/>
      <c r="O302" s="28">
        <v>2.9664746581162098</v>
      </c>
      <c r="P302" s="26">
        <v>65.780764791428609</v>
      </c>
      <c r="Q302" s="27">
        <v>1.57594648214143</v>
      </c>
      <c r="R302" s="28">
        <v>1.2644861419145299</v>
      </c>
      <c r="S302" s="26">
        <v>79.079995795709095</v>
      </c>
      <c r="T302" s="27">
        <v>8.6441671273500607</v>
      </c>
      <c r="U302" s="28">
        <v>5.3611924588861699</v>
      </c>
      <c r="V302" s="26">
        <v>21.5341185615742</v>
      </c>
      <c r="W302" s="27">
        <v>3.2111977788422501</v>
      </c>
      <c r="X302" s="28">
        <v>3.77905329724488</v>
      </c>
    </row>
    <row r="303" spans="12:24">
      <c r="L303" s="25">
        <v>2.74</v>
      </c>
      <c r="M303" s="26">
        <v>23.6915471407079</v>
      </c>
      <c r="N303" s="27"/>
      <c r="O303" s="28">
        <v>2.9668074297590699</v>
      </c>
      <c r="P303" s="26">
        <v>65.673905249055593</v>
      </c>
      <c r="Q303" s="27">
        <v>1.57868498575</v>
      </c>
      <c r="R303" s="28">
        <v>1.2724033606892899</v>
      </c>
      <c r="S303" s="26">
        <v>79.012718808169495</v>
      </c>
      <c r="T303" s="27">
        <v>8.6672312314363094</v>
      </c>
      <c r="U303" s="28">
        <v>5.3761487332725899</v>
      </c>
      <c r="V303" s="26">
        <v>21.421216486800098</v>
      </c>
      <c r="W303" s="27">
        <v>3.2038459420440999</v>
      </c>
      <c r="X303" s="28">
        <v>3.7732637536806299</v>
      </c>
    </row>
    <row r="304" spans="12:24">
      <c r="L304" s="25">
        <v>2.75</v>
      </c>
      <c r="M304" s="26">
        <v>23.581312227144299</v>
      </c>
      <c r="N304" s="27"/>
      <c r="O304" s="28">
        <v>2.9671138878619399</v>
      </c>
      <c r="P304" s="26">
        <v>65.567217261549899</v>
      </c>
      <c r="Q304" s="27">
        <v>1.58139383036885</v>
      </c>
      <c r="R304" s="28">
        <v>1.28025929880797</v>
      </c>
      <c r="S304" s="26">
        <v>78.9455015108488</v>
      </c>
      <c r="T304" s="27">
        <v>8.6902381500995904</v>
      </c>
      <c r="U304" s="28">
        <v>5.3910782556747003</v>
      </c>
      <c r="V304" s="26">
        <v>21.308972327970398</v>
      </c>
      <c r="W304" s="27">
        <v>3.1964726542497601</v>
      </c>
      <c r="X304" s="28">
        <v>3.7674435936155901</v>
      </c>
    </row>
    <row r="305" spans="12:24">
      <c r="L305" s="25">
        <v>2.76</v>
      </c>
      <c r="M305" s="26">
        <v>23.471706069261</v>
      </c>
      <c r="N305" s="27"/>
      <c r="O305" s="28">
        <v>2.9673943472117301</v>
      </c>
      <c r="P305" s="26">
        <v>65.465163774029207</v>
      </c>
      <c r="Q305" s="27">
        <v>1.5796100883197699</v>
      </c>
      <c r="R305" s="28">
        <v>1.29251686450169</v>
      </c>
      <c r="S305" s="26">
        <v>78.878343831273199</v>
      </c>
      <c r="T305" s="27">
        <v>8.7131879689573495</v>
      </c>
      <c r="U305" s="28">
        <v>5.4059979529745004</v>
      </c>
      <c r="V305" s="26">
        <v>21.197381989661199</v>
      </c>
      <c r="W305" s="27">
        <v>3.18907843576932</v>
      </c>
      <c r="X305" s="28">
        <v>3.7615933575004799</v>
      </c>
    </row>
    <row r="306" spans="12:24">
      <c r="L306" s="25">
        <v>2.77</v>
      </c>
      <c r="M306" s="26">
        <v>23.362724805600298</v>
      </c>
      <c r="N306" s="27"/>
      <c r="O306" s="28">
        <v>2.9648328785227802</v>
      </c>
      <c r="P306" s="26">
        <v>65.365062415791002</v>
      </c>
      <c r="Q306" s="27">
        <v>1.57601614556628</v>
      </c>
      <c r="R306" s="28">
        <v>1.30649365776662</v>
      </c>
      <c r="S306" s="26">
        <v>78.811245697275496</v>
      </c>
      <c r="T306" s="27">
        <v>8.7360807736523096</v>
      </c>
      <c r="U306" s="28">
        <v>5.4209743842820597</v>
      </c>
      <c r="V306" s="26">
        <v>21.0864414182379</v>
      </c>
      <c r="W306" s="27">
        <v>3.1816638167943698</v>
      </c>
      <c r="X306" s="28">
        <v>3.7557135688268199</v>
      </c>
    </row>
    <row r="307" spans="12:24">
      <c r="L307" s="25">
        <v>2.78</v>
      </c>
      <c r="M307" s="26">
        <v>23.254364605569901</v>
      </c>
      <c r="N307" s="27"/>
      <c r="O307" s="28">
        <v>2.9586784236903498</v>
      </c>
      <c r="P307" s="26">
        <v>65.265118355975204</v>
      </c>
      <c r="Q307" s="27">
        <v>1.5724068459173</v>
      </c>
      <c r="R307" s="28">
        <v>1.31725004505969</v>
      </c>
      <c r="S307" s="26">
        <v>78.744207036928103</v>
      </c>
      <c r="T307" s="27">
        <v>8.7589166497867392</v>
      </c>
      <c r="U307" s="28">
        <v>5.43592439071708</v>
      </c>
      <c r="V307" s="26">
        <v>20.976146580047999</v>
      </c>
      <c r="W307" s="27">
        <v>3.1742293158666799</v>
      </c>
      <c r="X307" s="28">
        <v>3.7510838092879801</v>
      </c>
    </row>
    <row r="308" spans="12:24">
      <c r="L308" s="25">
        <v>2.79</v>
      </c>
      <c r="M308" s="26">
        <v>23.146621655834402</v>
      </c>
      <c r="N308" s="27"/>
      <c r="O308" s="28">
        <v>2.9525044715336302</v>
      </c>
      <c r="P308" s="26">
        <v>65.165331335155102</v>
      </c>
      <c r="Q308" s="27">
        <v>1.56878245895823</v>
      </c>
      <c r="R308" s="28">
        <v>1.3243371884941</v>
      </c>
      <c r="S308" s="26">
        <v>78.677227778601704</v>
      </c>
      <c r="T308" s="27">
        <v>8.7816956829456796</v>
      </c>
      <c r="U308" s="28">
        <v>5.4508480176274903</v>
      </c>
      <c r="V308" s="26">
        <v>20.866493445232901</v>
      </c>
      <c r="W308" s="27">
        <v>3.16677542396656</v>
      </c>
      <c r="X308" s="28">
        <v>3.75188451193433</v>
      </c>
    </row>
    <row r="309" spans="12:24">
      <c r="L309" s="25">
        <v>2.8</v>
      </c>
      <c r="M309" s="26">
        <v>23.039492166382399</v>
      </c>
      <c r="N309" s="27"/>
      <c r="O309" s="28">
        <v>2.9463115000063902</v>
      </c>
      <c r="P309" s="26">
        <v>65.061791939465394</v>
      </c>
      <c r="Q309" s="27">
        <v>1.56905240795211</v>
      </c>
      <c r="R309" s="28">
        <v>1.3274724665045301</v>
      </c>
      <c r="S309" s="26">
        <v>78.610307850941695</v>
      </c>
      <c r="T309" s="27">
        <v>8.8044179587273597</v>
      </c>
      <c r="U309" s="28">
        <v>5.4657453101530704</v>
      </c>
      <c r="V309" s="26">
        <v>20.7574780234958</v>
      </c>
      <c r="W309" s="27">
        <v>3.15528165734169</v>
      </c>
      <c r="X309" s="28">
        <v>3.75264024092681</v>
      </c>
    </row>
    <row r="310" spans="12:24">
      <c r="L310" s="25">
        <v>2.81</v>
      </c>
      <c r="M310" s="26">
        <v>22.9329723771334</v>
      </c>
      <c r="N310" s="27"/>
      <c r="O310" s="28">
        <v>2.9400999757883999</v>
      </c>
      <c r="P310" s="26">
        <v>64.957117154423003</v>
      </c>
      <c r="Q310" s="27">
        <v>1.5705997113257799</v>
      </c>
      <c r="R310" s="28">
        <v>1.3292730329770699</v>
      </c>
      <c r="S310" s="26">
        <v>78.543447182864099</v>
      </c>
      <c r="T310" s="27">
        <v>8.8270835627636597</v>
      </c>
      <c r="U310" s="28">
        <v>5.4806163132287899</v>
      </c>
      <c r="V310" s="26">
        <v>20.649096349917802</v>
      </c>
      <c r="W310" s="27">
        <v>3.13808839941351</v>
      </c>
      <c r="X310" s="28">
        <v>3.7533513138449899</v>
      </c>
    </row>
    <row r="311" spans="12:24">
      <c r="L311" s="25">
        <v>2.82</v>
      </c>
      <c r="M311" s="26">
        <v>22.827058548356899</v>
      </c>
      <c r="N311" s="27"/>
      <c r="O311" s="28">
        <v>2.9338703637309398</v>
      </c>
      <c r="P311" s="26">
        <v>64.852620884309303</v>
      </c>
      <c r="Q311" s="27">
        <v>1.5721104580501399</v>
      </c>
      <c r="R311" s="28">
        <v>1.3310529635856301</v>
      </c>
      <c r="S311" s="26">
        <v>78.476645703551895</v>
      </c>
      <c r="T311" s="27">
        <v>8.8496925805428308</v>
      </c>
      <c r="U311" s="28">
        <v>5.49546107158816</v>
      </c>
      <c r="V311" s="26">
        <v>20.541344484754699</v>
      </c>
      <c r="W311" s="27">
        <v>3.1209183913699201</v>
      </c>
      <c r="X311" s="28">
        <v>3.7540180452787002</v>
      </c>
    </row>
    <row r="312" spans="12:24">
      <c r="L312" s="25">
        <v>2.83</v>
      </c>
      <c r="M312" s="26">
        <v>22.721746962536098</v>
      </c>
      <c r="N312" s="27"/>
      <c r="O312" s="28">
        <v>2.92762312485638</v>
      </c>
      <c r="P312" s="26">
        <v>64.748303108078105</v>
      </c>
      <c r="Q312" s="27">
        <v>1.5735846809077101</v>
      </c>
      <c r="R312" s="28">
        <v>1.3328124116435101</v>
      </c>
      <c r="S312" s="26">
        <v>78.409903342450406</v>
      </c>
      <c r="T312" s="27">
        <v>8.8722450976787197</v>
      </c>
      <c r="U312" s="28">
        <v>5.5102796297665799</v>
      </c>
      <c r="V312" s="26">
        <v>20.446117959045402</v>
      </c>
      <c r="W312" s="27">
        <v>3.1139159172786499</v>
      </c>
      <c r="X312" s="28">
        <v>3.7427413063158101</v>
      </c>
    </row>
    <row r="313" spans="12:24">
      <c r="L313" s="25">
        <v>2.84</v>
      </c>
      <c r="M313" s="26">
        <v>22.617033927179001</v>
      </c>
      <c r="N313" s="27"/>
      <c r="O313" s="28">
        <v>2.9217698909787</v>
      </c>
      <c r="P313" s="26">
        <v>64.644163801374802</v>
      </c>
      <c r="Q313" s="27">
        <v>1.57502240416288</v>
      </c>
      <c r="R313" s="28">
        <v>1.3345515300672199</v>
      </c>
      <c r="S313" s="26">
        <v>78.343220030247991</v>
      </c>
      <c r="T313" s="27">
        <v>8.8947412007422901</v>
      </c>
      <c r="U313" s="28">
        <v>5.5250720311241697</v>
      </c>
      <c r="V313" s="26">
        <v>20.360221697861601</v>
      </c>
      <c r="W313" s="27">
        <v>3.10954389036376</v>
      </c>
      <c r="X313" s="28">
        <v>3.722712586449</v>
      </c>
    </row>
    <row r="314" spans="12:24">
      <c r="L314" s="25">
        <v>2.85</v>
      </c>
      <c r="M314" s="26">
        <v>22.5129157731125</v>
      </c>
      <c r="N314" s="27"/>
      <c r="O314" s="28">
        <v>2.9160878568330899</v>
      </c>
      <c r="P314" s="26">
        <v>64.540202936608111</v>
      </c>
      <c r="Q314" s="27">
        <v>1.57642365329664</v>
      </c>
      <c r="R314" s="28">
        <v>1.3362704713917799</v>
      </c>
      <c r="S314" s="26">
        <v>78.276595697023694</v>
      </c>
      <c r="T314" s="27">
        <v>8.9171809753984395</v>
      </c>
      <c r="U314" s="28">
        <v>5.5398383197308299</v>
      </c>
      <c r="V314" s="26">
        <v>20.2748624577643</v>
      </c>
      <c r="W314" s="27">
        <v>3.1051431336225699</v>
      </c>
      <c r="X314" s="28">
        <v>3.7027215728632399</v>
      </c>
    </row>
    <row r="315" spans="12:24">
      <c r="L315" s="25">
        <v>2.86</v>
      </c>
      <c r="M315" s="26">
        <v>22.409388854309601</v>
      </c>
      <c r="N315" s="27"/>
      <c r="O315" s="28">
        <v>2.91039018415887</v>
      </c>
      <c r="P315" s="26">
        <v>64.4364204843274</v>
      </c>
      <c r="Q315" s="27">
        <v>1.57778845365552</v>
      </c>
      <c r="R315" s="28">
        <v>1.3379693872060401</v>
      </c>
      <c r="S315" s="26">
        <v>78.210030272597294</v>
      </c>
      <c r="T315" s="27">
        <v>8.9395645067830802</v>
      </c>
      <c r="U315" s="28">
        <v>5.5545785399670597</v>
      </c>
      <c r="V315" s="26">
        <v>20.1900361371532</v>
      </c>
      <c r="W315" s="27">
        <v>3.10071421824955</v>
      </c>
      <c r="X315" s="28">
        <v>3.6827688340071898</v>
      </c>
    </row>
    <row r="316" spans="12:24">
      <c r="L316" s="25">
        <v>2.87</v>
      </c>
      <c r="M316" s="26">
        <v>22.3064495552658</v>
      </c>
      <c r="N316" s="27"/>
      <c r="O316" s="28">
        <v>2.90467727470479</v>
      </c>
      <c r="P316" s="26">
        <v>64.332816411735706</v>
      </c>
      <c r="Q316" s="27">
        <v>1.5791168319655</v>
      </c>
      <c r="R316" s="28">
        <v>1.33964843043587</v>
      </c>
      <c r="S316" s="26">
        <v>78.143523687557902</v>
      </c>
      <c r="T316" s="27">
        <v>8.9618918805275598</v>
      </c>
      <c r="U316" s="28">
        <v>5.5692927354529704</v>
      </c>
      <c r="V316" s="26">
        <v>20.091182830722801</v>
      </c>
      <c r="W316" s="27">
        <v>3.0817017998008098</v>
      </c>
      <c r="X316" s="28">
        <v>3.6774107649619401</v>
      </c>
    </row>
    <row r="317" spans="12:24">
      <c r="L317" s="25">
        <v>2.88</v>
      </c>
      <c r="M317" s="26">
        <v>22.204094282254399</v>
      </c>
      <c r="N317" s="27"/>
      <c r="O317" s="28">
        <v>2.8989495313090998</v>
      </c>
      <c r="P317" s="26">
        <v>64.229390683035803</v>
      </c>
      <c r="Q317" s="27">
        <v>1.5804088150281199</v>
      </c>
      <c r="R317" s="28">
        <v>1.34092239940484</v>
      </c>
      <c r="S317" s="26">
        <v>78.077075872747102</v>
      </c>
      <c r="T317" s="27">
        <v>8.9841631821779799</v>
      </c>
      <c r="U317" s="28">
        <v>5.5839809496517203</v>
      </c>
      <c r="V317" s="26">
        <v>19.985663332725501</v>
      </c>
      <c r="W317" s="27">
        <v>3.0554711945970601</v>
      </c>
      <c r="X317" s="28">
        <v>3.6792830840016202</v>
      </c>
    </row>
    <row r="318" spans="12:24">
      <c r="L318" s="25">
        <v>2.89</v>
      </c>
      <c r="M318" s="26">
        <v>22.102319453688398</v>
      </c>
      <c r="N318" s="27"/>
      <c r="O318" s="28">
        <v>2.8932073544658099</v>
      </c>
      <c r="P318" s="26">
        <v>64.1261432595618</v>
      </c>
      <c r="Q318" s="27">
        <v>1.5816644319117601</v>
      </c>
      <c r="R318" s="28">
        <v>1.3388252302527699</v>
      </c>
      <c r="S318" s="26">
        <v>78.010686759237302</v>
      </c>
      <c r="T318" s="27">
        <v>9.0063784973584404</v>
      </c>
      <c r="U318" s="28">
        <v>5.59864322585784</v>
      </c>
      <c r="V318" s="26">
        <v>19.8846520323589</v>
      </c>
      <c r="W318" s="27">
        <v>3.0415206218645801</v>
      </c>
      <c r="X318" s="28">
        <v>3.6772079389608399</v>
      </c>
    </row>
    <row r="319" spans="12:24">
      <c r="L319" s="25">
        <v>2.9</v>
      </c>
      <c r="M319" s="26">
        <v>22.001188816993601</v>
      </c>
      <c r="N319" s="27"/>
      <c r="O319" s="28">
        <v>2.88738383750594</v>
      </c>
      <c r="P319" s="26">
        <v>64.023074099808994</v>
      </c>
      <c r="Q319" s="27">
        <v>1.5828837123333299</v>
      </c>
      <c r="R319" s="28">
        <v>1.3367122565051699</v>
      </c>
      <c r="S319" s="26">
        <v>77.944356278357802</v>
      </c>
      <c r="T319" s="27">
        <v>9.0285379116370894</v>
      </c>
      <c r="U319" s="28">
        <v>5.6132796071703197</v>
      </c>
      <c r="V319" s="26">
        <v>19.790528999095699</v>
      </c>
      <c r="W319" s="27">
        <v>3.03956967344328</v>
      </c>
      <c r="X319" s="28">
        <v>3.6688018194711001</v>
      </c>
    </row>
    <row r="320" spans="12:24">
      <c r="L320" s="25">
        <v>2.91</v>
      </c>
      <c r="M320" s="26">
        <v>21.9055147660372</v>
      </c>
      <c r="N320" s="27"/>
      <c r="O320" s="28">
        <v>2.8766634453705602</v>
      </c>
      <c r="P320" s="26">
        <v>63.920183159465303</v>
      </c>
      <c r="Q320" s="27">
        <v>1.5840666868050099</v>
      </c>
      <c r="R320" s="28">
        <v>1.3345838222705499</v>
      </c>
      <c r="S320" s="26">
        <v>77.878084361680195</v>
      </c>
      <c r="T320" s="27">
        <v>9.05064151055576</v>
      </c>
      <c r="U320" s="28">
        <v>5.6278901365067098</v>
      </c>
      <c r="V320" s="26">
        <v>19.696978573512698</v>
      </c>
      <c r="W320" s="27">
        <v>3.0375953021065798</v>
      </c>
      <c r="X320" s="28">
        <v>3.66037696356402</v>
      </c>
    </row>
    <row r="321" spans="12:24">
      <c r="L321" s="25">
        <v>2.92</v>
      </c>
      <c r="M321" s="26">
        <v>21.810392593272297</v>
      </c>
      <c r="N321" s="27"/>
      <c r="O321" s="28">
        <v>2.8659477623430001</v>
      </c>
      <c r="P321" s="26">
        <v>63.817470390878192</v>
      </c>
      <c r="Q321" s="27">
        <v>1.5852133873310199</v>
      </c>
      <c r="R321" s="28">
        <v>1.3324402564903499</v>
      </c>
      <c r="S321" s="26">
        <v>77.811870941015002</v>
      </c>
      <c r="T321" s="27">
        <v>9.0726893795224601</v>
      </c>
      <c r="U321" s="28">
        <v>5.6424748566060696</v>
      </c>
      <c r="V321" s="26">
        <v>19.603996893692699</v>
      </c>
      <c r="W321" s="27">
        <v>3.0355978319408599</v>
      </c>
      <c r="X321" s="28">
        <v>3.6519338451743701</v>
      </c>
    </row>
    <row r="322" spans="12:24">
      <c r="L322" s="25">
        <v>2.93</v>
      </c>
      <c r="M322" s="26">
        <v>21.715818697158902</v>
      </c>
      <c r="N322" s="27"/>
      <c r="O322" s="28">
        <v>2.8552372845050402</v>
      </c>
      <c r="P322" s="26">
        <v>63.714935743725398</v>
      </c>
      <c r="Q322" s="27">
        <v>1.58632384676392</v>
      </c>
      <c r="R322" s="28">
        <v>1.3302818829306799</v>
      </c>
      <c r="S322" s="26">
        <v>77.745715948407707</v>
      </c>
      <c r="T322" s="27">
        <v>9.0946816040980298</v>
      </c>
      <c r="U322" s="28">
        <v>5.6570338100321198</v>
      </c>
      <c r="V322" s="26">
        <v>19.5115800837061</v>
      </c>
      <c r="W322" s="27">
        <v>3.0335775429698799</v>
      </c>
      <c r="X322" s="28">
        <v>3.6434729640780499</v>
      </c>
    </row>
    <row r="323" spans="12:24">
      <c r="L323" s="25">
        <v>2.94</v>
      </c>
      <c r="M323" s="26">
        <v>21.6217895006329</v>
      </c>
      <c r="N323" s="27"/>
      <c r="O323" s="28">
        <v>2.8445325011452098</v>
      </c>
      <c r="P323" s="26">
        <v>63.609166518900096</v>
      </c>
      <c r="Q323" s="27">
        <v>1.59081074494467</v>
      </c>
      <c r="R323" s="28">
        <v>1.3246963808929799</v>
      </c>
      <c r="S323" s="26">
        <v>77.67961931613489</v>
      </c>
      <c r="T323" s="27">
        <v>9.1166182697375504</v>
      </c>
      <c r="U323" s="28">
        <v>5.6715670392092603</v>
      </c>
      <c r="V323" s="26">
        <v>19.4197243127966</v>
      </c>
      <c r="W323" s="27">
        <v>3.0315347402164501</v>
      </c>
      <c r="X323" s="28">
        <v>3.6349947949721901</v>
      </c>
    </row>
    <row r="324" spans="12:24">
      <c r="L324" s="25">
        <v>2.95</v>
      </c>
      <c r="M324" s="26">
        <v>21.528301450907499</v>
      </c>
      <c r="N324" s="27"/>
      <c r="O324" s="28">
        <v>2.8338338948341102</v>
      </c>
      <c r="P324" s="26">
        <v>63.503062649509801</v>
      </c>
      <c r="Q324" s="27">
        <v>1.59577411296029</v>
      </c>
      <c r="R324" s="28">
        <v>1.3163555355610299</v>
      </c>
      <c r="S324" s="26">
        <v>77.6135809772871</v>
      </c>
      <c r="T324" s="27">
        <v>9.1384994624494098</v>
      </c>
      <c r="U324" s="28">
        <v>5.6860745858085302</v>
      </c>
      <c r="V324" s="26">
        <v>19.3284257768657</v>
      </c>
      <c r="W324" s="27">
        <v>3.0294697201749399</v>
      </c>
      <c r="X324" s="28">
        <v>3.62649981097797</v>
      </c>
    </row>
    <row r="325" spans="12:24">
      <c r="L325" s="25">
        <v>2.96</v>
      </c>
      <c r="M325" s="26">
        <v>21.435351019275199</v>
      </c>
      <c r="N325" s="27"/>
      <c r="O325" s="28">
        <v>2.8231419422087001</v>
      </c>
      <c r="P325" s="26">
        <v>63.397151997904203</v>
      </c>
      <c r="Q325" s="27">
        <v>1.60068607240397</v>
      </c>
      <c r="R325" s="28">
        <v>1.30753521882974</v>
      </c>
      <c r="S325" s="26">
        <v>77.547600866163108</v>
      </c>
      <c r="T325" s="27">
        <v>9.1603252691415502</v>
      </c>
      <c r="U325" s="28">
        <v>5.7005564902944403</v>
      </c>
      <c r="V325" s="26">
        <v>19.2376808677414</v>
      </c>
      <c r="W325" s="27">
        <v>3.0273829458117301</v>
      </c>
      <c r="X325" s="28">
        <v>3.6179883108586899</v>
      </c>
    </row>
    <row r="326" spans="12:24">
      <c r="L326" s="25">
        <v>2.97</v>
      </c>
      <c r="M326" s="26">
        <v>21.342934702779001</v>
      </c>
      <c r="N326" s="27"/>
      <c r="O326" s="28">
        <v>2.8124571159612</v>
      </c>
      <c r="P326" s="26">
        <v>63.294274039349396</v>
      </c>
      <c r="Q326" s="27">
        <v>1.6027071246487601</v>
      </c>
      <c r="R326" s="28">
        <v>1.30158201123538</v>
      </c>
      <c r="S326" s="26">
        <v>77.481678914523798</v>
      </c>
      <c r="T326" s="27">
        <v>9.1820957739579399</v>
      </c>
      <c r="U326" s="28">
        <v>5.7150127957550101</v>
      </c>
      <c r="V326" s="26">
        <v>19.140329869373399</v>
      </c>
      <c r="W326" s="27">
        <v>3.0181186720155599</v>
      </c>
      <c r="X326" s="28">
        <v>3.6166167226586801</v>
      </c>
    </row>
    <row r="327" spans="12:24">
      <c r="L327" s="25">
        <v>2.98</v>
      </c>
      <c r="M327" s="26">
        <v>21.251049040960702</v>
      </c>
      <c r="N327" s="27"/>
      <c r="O327" s="28">
        <v>2.8017798629406498</v>
      </c>
      <c r="P327" s="26">
        <v>63.1924113740276</v>
      </c>
      <c r="Q327" s="27">
        <v>1.60385464208516</v>
      </c>
      <c r="R327" s="28">
        <v>1.2964788530731901</v>
      </c>
      <c r="S327" s="26">
        <v>77.415815055717403</v>
      </c>
      <c r="T327" s="27">
        <v>9.2038110624086595</v>
      </c>
      <c r="U327" s="28">
        <v>5.7294435437512599</v>
      </c>
      <c r="V327" s="26">
        <v>19.041039240869701</v>
      </c>
      <c r="W327" s="27">
        <v>3.0063474161401</v>
      </c>
      <c r="X327" s="28">
        <v>3.6177153245039402</v>
      </c>
    </row>
    <row r="328" spans="12:24">
      <c r="L328" s="25">
        <v>2.99</v>
      </c>
      <c r="M328" s="26">
        <v>21.1596905682959</v>
      </c>
      <c r="N328" s="27"/>
      <c r="O328" s="28">
        <v>2.7911106742276202</v>
      </c>
      <c r="P328" s="26">
        <v>63.0907201882723</v>
      </c>
      <c r="Q328" s="27">
        <v>1.6049724098126901</v>
      </c>
      <c r="R328" s="28">
        <v>1.2913822715483401</v>
      </c>
      <c r="S328" s="26">
        <v>77.350009223307609</v>
      </c>
      <c r="T328" s="27">
        <v>9.2254712199356899</v>
      </c>
      <c r="U328" s="28">
        <v>5.7438487756862804</v>
      </c>
      <c r="V328" s="26">
        <v>18.9423244994219</v>
      </c>
      <c r="W328" s="27">
        <v>2.9945886767423202</v>
      </c>
      <c r="X328" s="28">
        <v>3.6187653518673302</v>
      </c>
    </row>
    <row r="329" spans="12:24">
      <c r="L329" s="25">
        <v>3</v>
      </c>
      <c r="M329" s="26">
        <v>21.068855850130898</v>
      </c>
      <c r="N329" s="27"/>
      <c r="O329" s="28">
        <v>2.7804499791037101</v>
      </c>
      <c r="P329" s="26">
        <v>62.989200342033605</v>
      </c>
      <c r="Q329" s="27">
        <v>1.60606053719922</v>
      </c>
      <c r="R329" s="28">
        <v>1.28629246538091</v>
      </c>
      <c r="S329" s="26">
        <v>77.284261351080701</v>
      </c>
      <c r="T329" s="27">
        <v>9.2470763319489695</v>
      </c>
      <c r="U329" s="28">
        <v>5.7582285327970801</v>
      </c>
      <c r="V329" s="26">
        <v>18.844182147537399</v>
      </c>
      <c r="W329" s="27">
        <v>2.9828429078422798</v>
      </c>
      <c r="X329" s="28">
        <v>3.6197670776926998</v>
      </c>
    </row>
    <row r="330" spans="12:24">
      <c r="L330" s="25">
        <v>3.01</v>
      </c>
      <c r="M330" s="26">
        <v>20.978541477981999</v>
      </c>
      <c r="N330" s="27"/>
      <c r="O330" s="28">
        <v>2.7697982211210999</v>
      </c>
      <c r="P330" s="26">
        <v>62.887851680109399</v>
      </c>
      <c r="Q330" s="27">
        <v>1.6071191470604</v>
      </c>
      <c r="R330" s="28">
        <v>1.2812096171159899</v>
      </c>
      <c r="S330" s="26">
        <v>77.218571373051105</v>
      </c>
      <c r="T330" s="27">
        <v>9.2686264838024499</v>
      </c>
      <c r="U330" s="28">
        <v>5.7725828561492198</v>
      </c>
      <c r="V330" s="26">
        <v>18.746608709109299</v>
      </c>
      <c r="W330" s="27">
        <v>2.9711105544473799</v>
      </c>
      <c r="X330" s="28">
        <v>3.6207207745961099</v>
      </c>
    </row>
    <row r="331" spans="12:24">
      <c r="L331" s="25">
        <v>3.02</v>
      </c>
      <c r="M331" s="26">
        <v>20.888744066551197</v>
      </c>
      <c r="N331" s="27"/>
      <c r="O331" s="28">
        <v>2.7591558375588101</v>
      </c>
      <c r="P331" s="26">
        <v>62.786674045296294</v>
      </c>
      <c r="Q331" s="27">
        <v>1.60814836253192</v>
      </c>
      <c r="R331" s="28">
        <v>1.2761339062806301</v>
      </c>
      <c r="S331" s="26">
        <v>77.152939223452805</v>
      </c>
      <c r="T331" s="27">
        <v>9.2901217607777706</v>
      </c>
      <c r="U331" s="28">
        <v>5.7869117866442696</v>
      </c>
      <c r="V331" s="26">
        <v>18.6496007492423</v>
      </c>
      <c r="W331" s="27">
        <v>2.9593920659419699</v>
      </c>
      <c r="X331" s="28">
        <v>3.6216267108985001</v>
      </c>
    </row>
    <row r="332" spans="12:24">
      <c r="L332" s="25">
        <v>3.03</v>
      </c>
      <c r="M332" s="26">
        <v>20.799460253541699</v>
      </c>
      <c r="N332" s="27"/>
      <c r="O332" s="28">
        <v>2.7485232594924698</v>
      </c>
      <c r="P332" s="26">
        <v>62.685667278828902</v>
      </c>
      <c r="Q332" s="27">
        <v>1.60914830665344</v>
      </c>
      <c r="R332" s="28">
        <v>1.2710655098291801</v>
      </c>
      <c r="S332" s="26">
        <v>77.087364836736612</v>
      </c>
      <c r="T332" s="27">
        <v>9.3115622482379692</v>
      </c>
      <c r="U332" s="28">
        <v>5.8012153650442899</v>
      </c>
      <c r="V332" s="26">
        <v>18.553154822528601</v>
      </c>
      <c r="W332" s="27">
        <v>2.9476878698951299</v>
      </c>
      <c r="X332" s="28">
        <v>3.62248516049707</v>
      </c>
    </row>
    <row r="333" spans="12:24">
      <c r="L333" s="25">
        <v>3.04</v>
      </c>
      <c r="M333" s="26">
        <v>20.710686699473101</v>
      </c>
      <c r="N333" s="27"/>
      <c r="O333" s="28">
        <v>2.7379009118641702</v>
      </c>
      <c r="P333" s="26">
        <v>62.584831220411296</v>
      </c>
      <c r="Q333" s="27">
        <v>1.6101191023591399</v>
      </c>
      <c r="R333" s="28">
        <v>1.26600460218198</v>
      </c>
      <c r="S333" s="26">
        <v>77.021848147566899</v>
      </c>
      <c r="T333" s="27">
        <v>9.3329480314441504</v>
      </c>
      <c r="U333" s="28">
        <v>5.8154936319628803</v>
      </c>
      <c r="V333" s="26">
        <v>18.462652464932599</v>
      </c>
      <c r="W333" s="27">
        <v>2.94138334000335</v>
      </c>
      <c r="X333" s="28">
        <v>3.6179114467355702</v>
      </c>
    </row>
    <row r="334" spans="12:24">
      <c r="L334" s="25">
        <v>3.05</v>
      </c>
      <c r="M334" s="26">
        <v>20.622420088565299</v>
      </c>
      <c r="N334" s="27"/>
      <c r="O334" s="28">
        <v>2.7272892130672899</v>
      </c>
      <c r="P334" s="26">
        <v>62.484165708249897</v>
      </c>
      <c r="Q334" s="27">
        <v>1.6110608724686799</v>
      </c>
      <c r="R334" s="28">
        <v>1.26095135526034</v>
      </c>
      <c r="S334" s="26">
        <v>76.956389090818803</v>
      </c>
      <c r="T334" s="27">
        <v>9.3542791955564297</v>
      </c>
      <c r="U334" s="28">
        <v>5.82974662781848</v>
      </c>
      <c r="V334" s="26">
        <v>18.3802161797568</v>
      </c>
      <c r="W334" s="27">
        <v>2.9426047896733798</v>
      </c>
      <c r="X334" s="28">
        <v>3.6057799460304101</v>
      </c>
    </row>
    <row r="335" spans="12:24">
      <c r="L335" s="25">
        <v>3.06</v>
      </c>
      <c r="M335" s="26">
        <v>20.534657130134601</v>
      </c>
      <c r="N335" s="27"/>
      <c r="O335" s="28">
        <v>2.7166885773663001</v>
      </c>
      <c r="P335" s="26">
        <v>62.383670579085404</v>
      </c>
      <c r="Q335" s="27">
        <v>1.611973739523</v>
      </c>
      <c r="R335" s="28">
        <v>1.25590593847275</v>
      </c>
      <c r="S335" s="26">
        <v>76.890987601575006</v>
      </c>
      <c r="T335" s="27">
        <v>9.3755558257997293</v>
      </c>
      <c r="U335" s="28">
        <v>5.8439743928798498</v>
      </c>
      <c r="V335" s="26">
        <v>18.2982899843784</v>
      </c>
      <c r="W335" s="27">
        <v>2.94380001900588</v>
      </c>
      <c r="X335" s="28">
        <v>3.59364354220912</v>
      </c>
    </row>
    <row r="336" spans="12:24">
      <c r="L336" s="25">
        <v>3.07</v>
      </c>
      <c r="M336" s="26">
        <v>20.4473945501008</v>
      </c>
      <c r="N336" s="27"/>
      <c r="O336" s="28">
        <v>2.7060994108099501</v>
      </c>
      <c r="P336" s="26">
        <v>62.283345668224698</v>
      </c>
      <c r="Q336" s="27">
        <v>1.6128578253610799</v>
      </c>
      <c r="R336" s="28">
        <v>1.25086851890133</v>
      </c>
      <c r="S336" s="26">
        <v>76.825643617157397</v>
      </c>
      <c r="T336" s="27">
        <v>9.3967780093441799</v>
      </c>
      <c r="U336" s="28">
        <v>5.8581769652409603</v>
      </c>
      <c r="V336" s="26">
        <v>18.216870309420198</v>
      </c>
      <c r="W336" s="27">
        <v>2.9449692142126298</v>
      </c>
      <c r="X336" s="28">
        <v>3.5815027267995299</v>
      </c>
    </row>
    <row r="337" spans="12:24">
      <c r="L337" s="25">
        <v>3.08</v>
      </c>
      <c r="M337" s="26">
        <v>20.360629109645501</v>
      </c>
      <c r="N337" s="27"/>
      <c r="O337" s="28">
        <v>2.6955221038856201</v>
      </c>
      <c r="P337" s="26">
        <v>62.183190809573794</v>
      </c>
      <c r="Q337" s="27">
        <v>1.6137132458485099</v>
      </c>
      <c r="R337" s="28">
        <v>1.24583926082302</v>
      </c>
      <c r="S337" s="26">
        <v>76.760357072002805</v>
      </c>
      <c r="T337" s="27">
        <v>9.4179458302271399</v>
      </c>
      <c r="U337" s="28">
        <v>5.8723543859343801</v>
      </c>
      <c r="V337" s="26">
        <v>18.135953611432601</v>
      </c>
      <c r="W337" s="27">
        <v>2.9461125605457301</v>
      </c>
      <c r="X337" s="28">
        <v>3.56935798160954</v>
      </c>
    </row>
    <row r="338" spans="12:24">
      <c r="L338" s="25">
        <v>3.09</v>
      </c>
      <c r="M338" s="26">
        <v>20.274357579923898</v>
      </c>
      <c r="N338" s="27"/>
      <c r="O338" s="28">
        <v>2.6849570532886902</v>
      </c>
      <c r="P338" s="26">
        <v>62.083205835669098</v>
      </c>
      <c r="Q338" s="27">
        <v>1.61454011885263</v>
      </c>
      <c r="R338" s="28">
        <v>1.24081832528313</v>
      </c>
      <c r="S338" s="26">
        <v>76.695127901799893</v>
      </c>
      <c r="T338" s="27">
        <v>9.4390593734913093</v>
      </c>
      <c r="U338" s="28">
        <v>5.8865066947939102</v>
      </c>
      <c r="V338" s="26">
        <v>18.055536372665401</v>
      </c>
      <c r="W338" s="27">
        <v>2.9472301965953598</v>
      </c>
      <c r="X338" s="28">
        <v>3.5572097843150798</v>
      </c>
    </row>
    <row r="339" spans="12:24">
      <c r="L339" s="25">
        <v>3.1</v>
      </c>
      <c r="M339" s="26">
        <v>20.188576753400799</v>
      </c>
      <c r="N339" s="27"/>
      <c r="O339" s="28">
        <v>2.6744046504747199</v>
      </c>
      <c r="P339" s="26">
        <v>61.9833905720497</v>
      </c>
      <c r="Q339" s="27">
        <v>1.61533857798</v>
      </c>
      <c r="R339" s="28">
        <v>1.23580586756573</v>
      </c>
      <c r="S339" s="26">
        <v>76.629956042583899</v>
      </c>
      <c r="T339" s="27">
        <v>9.4601187242801306</v>
      </c>
      <c r="U339" s="28">
        <v>5.90063393135972</v>
      </c>
      <c r="V339" s="26">
        <v>17.975615100839402</v>
      </c>
      <c r="W339" s="27">
        <v>2.9483223196881698</v>
      </c>
      <c r="X339" s="28">
        <v>3.5438020814711</v>
      </c>
    </row>
    <row r="340" spans="12:24">
      <c r="L340" s="25">
        <v>3.11</v>
      </c>
      <c r="M340" s="26">
        <v>20.112277240570201</v>
      </c>
      <c r="N340" s="27"/>
      <c r="O340" s="28">
        <v>2.6548714848288899</v>
      </c>
      <c r="P340" s="26">
        <v>61.8837448469897</v>
      </c>
      <c r="Q340" s="27">
        <v>1.6161087458796</v>
      </c>
      <c r="R340" s="28">
        <v>1.2308020436709901</v>
      </c>
      <c r="S340" s="26">
        <v>76.564841430606208</v>
      </c>
      <c r="T340" s="27">
        <v>9.4811239676529393</v>
      </c>
      <c r="U340" s="28">
        <v>5.9147361350076304</v>
      </c>
      <c r="V340" s="26">
        <v>17.896186328918201</v>
      </c>
      <c r="W340" s="27">
        <v>2.9493891091560598</v>
      </c>
      <c r="X340" s="28">
        <v>3.5248779265938301</v>
      </c>
    </row>
    <row r="341" spans="12:24">
      <c r="L341" s="25">
        <v>3.12</v>
      </c>
      <c r="M341" s="26">
        <v>20.040007349392098</v>
      </c>
      <c r="N341" s="27"/>
      <c r="O341" s="28">
        <v>2.63180646796358</v>
      </c>
      <c r="P341" s="26">
        <v>61.784268485865098</v>
      </c>
      <c r="Q341" s="27">
        <v>1.6168507465713899</v>
      </c>
      <c r="R341" s="28">
        <v>1.2278427737925599</v>
      </c>
      <c r="S341" s="26">
        <v>76.499784002324205</v>
      </c>
      <c r="T341" s="27">
        <v>9.5020751886642394</v>
      </c>
      <c r="U341" s="28">
        <v>5.9288133449723697</v>
      </c>
      <c r="V341" s="26">
        <v>17.8154127524922</v>
      </c>
      <c r="W341" s="27">
        <v>2.94859688494993</v>
      </c>
      <c r="X341" s="28">
        <v>3.5078044611648602</v>
      </c>
    </row>
    <row r="342" spans="12:24">
      <c r="L342" s="25">
        <v>3.13</v>
      </c>
      <c r="M342" s="26">
        <v>19.965061086634499</v>
      </c>
      <c r="N342" s="27"/>
      <c r="O342" s="28">
        <v>2.61191285574386</v>
      </c>
      <c r="P342" s="26">
        <v>61.684961312857297</v>
      </c>
      <c r="Q342" s="27">
        <v>1.61756470376365</v>
      </c>
      <c r="R342" s="28">
        <v>1.2270199966064601</v>
      </c>
      <c r="S342" s="26">
        <v>76.434783694397296</v>
      </c>
      <c r="T342" s="27">
        <v>9.52297247234306</v>
      </c>
      <c r="U342" s="28">
        <v>5.9428656003548399</v>
      </c>
      <c r="V342" s="26">
        <v>17.725749944772701</v>
      </c>
      <c r="W342" s="27">
        <v>2.9384048140313799</v>
      </c>
      <c r="X342" s="28">
        <v>3.50012330678266</v>
      </c>
    </row>
    <row r="343" spans="12:24">
      <c r="L343" s="25">
        <v>3.14</v>
      </c>
      <c r="M343" s="26">
        <v>19.880366038662302</v>
      </c>
      <c r="N343" s="27"/>
      <c r="O343" s="28">
        <v>2.6022602856510701</v>
      </c>
      <c r="P343" s="26">
        <v>61.585823157937803</v>
      </c>
      <c r="Q343" s="27">
        <v>1.6182507338879799</v>
      </c>
      <c r="R343" s="28">
        <v>1.22619159667295</v>
      </c>
      <c r="S343" s="26">
        <v>76.369840443684495</v>
      </c>
      <c r="T343" s="27">
        <v>9.5438159036690706</v>
      </c>
      <c r="U343" s="28">
        <v>5.9568929400834598</v>
      </c>
      <c r="V343" s="26">
        <v>17.643943142122399</v>
      </c>
      <c r="W343" s="27">
        <v>2.9350523848366699</v>
      </c>
      <c r="X343" s="28">
        <v>3.48508643809831</v>
      </c>
    </row>
    <row r="344" spans="12:24">
      <c r="L344" s="25">
        <v>3.15</v>
      </c>
      <c r="M344" s="26">
        <v>19.811774950940201</v>
      </c>
      <c r="N344" s="27"/>
      <c r="O344" s="28">
        <v>2.5769932813578298</v>
      </c>
      <c r="P344" s="26">
        <v>61.486853844666499</v>
      </c>
      <c r="Q344" s="27">
        <v>1.6189089583213201</v>
      </c>
      <c r="R344" s="28">
        <v>1.22535764497458</v>
      </c>
      <c r="S344" s="26">
        <v>76.304954187242302</v>
      </c>
      <c r="T344" s="27">
        <v>9.5646055675930999</v>
      </c>
      <c r="U344" s="28">
        <v>5.9708954029243602</v>
      </c>
      <c r="V344" s="26">
        <v>17.562989548892698</v>
      </c>
      <c r="W344" s="27">
        <v>2.9235169627001198</v>
      </c>
      <c r="X344" s="28">
        <v>3.46969388093658</v>
      </c>
    </row>
    <row r="345" spans="12:24">
      <c r="L345" s="25">
        <v>3.16</v>
      </c>
      <c r="M345" s="26">
        <v>19.747461636756601</v>
      </c>
      <c r="N345" s="27"/>
      <c r="O345" s="28">
        <v>2.5479353066054302</v>
      </c>
      <c r="P345" s="26">
        <v>61.388053195344902</v>
      </c>
      <c r="Q345" s="27">
        <v>1.6195394975349899</v>
      </c>
      <c r="R345" s="28">
        <v>1.22451821192863</v>
      </c>
      <c r="S345" s="26">
        <v>76.240124862321707</v>
      </c>
      <c r="T345" s="27">
        <v>9.5853415490047507</v>
      </c>
      <c r="U345" s="28">
        <v>5.9848730275157802</v>
      </c>
      <c r="V345" s="26">
        <v>17.4825230370034</v>
      </c>
      <c r="W345" s="27">
        <v>2.9120021624285499</v>
      </c>
      <c r="X345" s="28">
        <v>3.4543090068754299</v>
      </c>
    </row>
    <row r="346" spans="12:24">
      <c r="L346" s="25">
        <v>3.17</v>
      </c>
      <c r="M346" s="26">
        <v>19.672243017039701</v>
      </c>
      <c r="N346" s="27"/>
      <c r="O346" s="28">
        <v>2.53026673622667</v>
      </c>
      <c r="P346" s="26">
        <v>61.289421031043801</v>
      </c>
      <c r="Q346" s="27">
        <v>1.6201424727772999</v>
      </c>
      <c r="R346" s="28">
        <v>1.2236733673406801</v>
      </c>
      <c r="S346" s="26">
        <v>76.175352406366102</v>
      </c>
      <c r="T346" s="27">
        <v>9.6060239327461208</v>
      </c>
      <c r="U346" s="28">
        <v>5.9988258523538303</v>
      </c>
      <c r="V346" s="26">
        <v>17.4025403353717</v>
      </c>
      <c r="W346" s="27">
        <v>2.9005083072221001</v>
      </c>
      <c r="X346" s="28">
        <v>3.4389323486006802</v>
      </c>
    </row>
    <row r="347" spans="12:24">
      <c r="L347" s="25">
        <v>3.18</v>
      </c>
      <c r="M347" s="26">
        <v>19.587574905836998</v>
      </c>
      <c r="N347" s="27"/>
      <c r="O347" s="28">
        <v>2.52252906731673</v>
      </c>
      <c r="P347" s="26">
        <v>61.190957171632398</v>
      </c>
      <c r="Q347" s="27">
        <v>1.62071800484955</v>
      </c>
      <c r="R347" s="28">
        <v>1.2228231822068201</v>
      </c>
      <c r="S347" s="26">
        <v>76.110636757669809</v>
      </c>
      <c r="T347" s="27">
        <v>9.6266528042713695</v>
      </c>
      <c r="U347" s="28">
        <v>6.0127539151335299</v>
      </c>
      <c r="V347" s="26">
        <v>17.323038195193998</v>
      </c>
      <c r="W347" s="27">
        <v>2.8890357148688302</v>
      </c>
      <c r="X347" s="28">
        <v>3.42356442850439</v>
      </c>
    </row>
    <row r="348" spans="12:24">
      <c r="L348" s="25">
        <v>3.19</v>
      </c>
      <c r="M348" s="26">
        <v>19.5033817400491</v>
      </c>
      <c r="N348" s="27"/>
      <c r="O348" s="28">
        <v>2.5147951893949299</v>
      </c>
      <c r="P348" s="26">
        <v>61.092661435805297</v>
      </c>
      <c r="Q348" s="27">
        <v>1.62126621424058</v>
      </c>
      <c r="R348" s="28">
        <v>1.22196772558981</v>
      </c>
      <c r="S348" s="26">
        <v>76.045977854264407</v>
      </c>
      <c r="T348" s="27">
        <v>9.6472282485342706</v>
      </c>
      <c r="U348" s="28">
        <v>6.0266572538619601</v>
      </c>
      <c r="V348" s="26">
        <v>17.244013389735798</v>
      </c>
      <c r="W348" s="27">
        <v>2.8775846162287002</v>
      </c>
      <c r="X348" s="28">
        <v>3.4082057647361599</v>
      </c>
    </row>
    <row r="349" spans="12:24">
      <c r="L349" s="25">
        <v>3.2</v>
      </c>
      <c r="M349" s="26">
        <v>19.419660564827801</v>
      </c>
      <c r="N349" s="27"/>
      <c r="O349" s="28">
        <v>2.5070653989032698</v>
      </c>
      <c r="P349" s="26">
        <v>60.994533641111701</v>
      </c>
      <c r="Q349" s="27">
        <v>1.62178722121022</v>
      </c>
      <c r="R349" s="28">
        <v>1.2211070648737401</v>
      </c>
      <c r="S349" s="26">
        <v>75.98137563381529</v>
      </c>
      <c r="T349" s="27">
        <v>9.6677503498856101</v>
      </c>
      <c r="U349" s="28">
        <v>6.0405359069611899</v>
      </c>
      <c r="V349" s="26">
        <v>17.165462714122601</v>
      </c>
      <c r="W349" s="27">
        <v>2.8661553104521298</v>
      </c>
      <c r="X349" s="28">
        <v>3.39285686924292</v>
      </c>
    </row>
    <row r="350" spans="12:24">
      <c r="L350" s="25">
        <v>3.21</v>
      </c>
      <c r="M350" s="26">
        <v>19.336408448844399</v>
      </c>
      <c r="N350" s="27"/>
      <c r="O350" s="28">
        <v>2.4993399838344099</v>
      </c>
      <c r="P350" s="26">
        <v>60.896573602431602</v>
      </c>
      <c r="Q350" s="27">
        <v>1.6222811461861899</v>
      </c>
      <c r="R350" s="28">
        <v>1.2202412662852999</v>
      </c>
      <c r="S350" s="26">
        <v>75.916830034589395</v>
      </c>
      <c r="T350" s="27">
        <v>9.6882191929589094</v>
      </c>
      <c r="U350" s="28">
        <v>6.0543899123068003</v>
      </c>
      <c r="V350" s="26">
        <v>17.087383017948802</v>
      </c>
      <c r="W350" s="27">
        <v>2.85474813661199</v>
      </c>
      <c r="X350" s="28">
        <v>3.37751821505362</v>
      </c>
    </row>
    <row r="351" spans="12:24">
      <c r="L351" s="25">
        <v>3.22</v>
      </c>
      <c r="M351" s="26">
        <v>19.253622479585701</v>
      </c>
      <c r="N351" s="27"/>
      <c r="O351" s="28">
        <v>2.4916192283313898</v>
      </c>
      <c r="P351" s="26">
        <v>60.798781126222003</v>
      </c>
      <c r="Q351" s="27">
        <v>1.6227481078907</v>
      </c>
      <c r="R351" s="28">
        <v>1.21937038819363</v>
      </c>
      <c r="S351" s="26">
        <v>75.852340995052302</v>
      </c>
      <c r="T351" s="27">
        <v>9.7086348624185597</v>
      </c>
      <c r="U351" s="28">
        <v>6.06821930765304</v>
      </c>
      <c r="V351" s="26">
        <v>17.009771153373503</v>
      </c>
      <c r="W351" s="27">
        <v>2.84336338842671</v>
      </c>
      <c r="X351" s="28">
        <v>3.36219028807934</v>
      </c>
    </row>
    <row r="352" spans="12:24">
      <c r="L352" s="25">
        <v>3.23</v>
      </c>
      <c r="M352" s="26">
        <v>19.1712997632075</v>
      </c>
      <c r="N352" s="27"/>
      <c r="O352" s="28">
        <v>2.4839034130778899</v>
      </c>
      <c r="P352" s="26">
        <v>60.696611488271699</v>
      </c>
      <c r="Q352" s="27">
        <v>1.62773277166561</v>
      </c>
      <c r="R352" s="28">
        <v>1.2139499588496601</v>
      </c>
      <c r="S352" s="26">
        <v>75.787908453855806</v>
      </c>
      <c r="T352" s="27">
        <v>9.7289974429236104</v>
      </c>
      <c r="U352" s="28">
        <v>6.0820241306174596</v>
      </c>
      <c r="V352" s="26">
        <v>16.932624111784399</v>
      </c>
      <c r="W352" s="27">
        <v>2.8320014992911</v>
      </c>
      <c r="X352" s="28">
        <v>3.34687345111643</v>
      </c>
    </row>
    <row r="353" spans="12:24">
      <c r="L353" s="25">
        <v>3.24</v>
      </c>
      <c r="M353" s="26">
        <v>19.089437424387601</v>
      </c>
      <c r="N353" s="27"/>
      <c r="O353" s="28">
        <v>2.4761928193005698</v>
      </c>
      <c r="P353" s="26">
        <v>60.5945307151622</v>
      </c>
      <c r="Q353" s="27">
        <v>1.6327690428671799</v>
      </c>
      <c r="R353" s="28">
        <v>1.2084462578035899</v>
      </c>
      <c r="S353" s="26">
        <v>75.723532349835594</v>
      </c>
      <c r="T353" s="27">
        <v>9.7493070190432203</v>
      </c>
      <c r="U353" s="28">
        <v>6.0958044186092302</v>
      </c>
      <c r="V353" s="26">
        <v>16.854435956293102</v>
      </c>
      <c r="W353" s="27">
        <v>2.8247278554852602</v>
      </c>
      <c r="X353" s="28">
        <v>3.3330710123938001</v>
      </c>
    </row>
    <row r="354" spans="12:24">
      <c r="L354" s="25">
        <v>3.25</v>
      </c>
      <c r="M354" s="26">
        <v>19.013041690690798</v>
      </c>
      <c r="N354" s="27"/>
      <c r="O354" s="28">
        <v>2.4634786327724001</v>
      </c>
      <c r="P354" s="26">
        <v>60.492641948378299</v>
      </c>
      <c r="Q354" s="27">
        <v>1.63775371022183</v>
      </c>
      <c r="R354" s="28">
        <v>1.20296268001989</v>
      </c>
      <c r="S354" s="26">
        <v>75.659212622009093</v>
      </c>
      <c r="T354" s="27">
        <v>9.7695636752949504</v>
      </c>
      <c r="U354" s="28">
        <v>6.10956020894396</v>
      </c>
      <c r="V354" s="26">
        <v>16.7680431685861</v>
      </c>
      <c r="W354" s="27">
        <v>2.8116804177777799</v>
      </c>
      <c r="X354" s="28">
        <v>3.3285309597883201</v>
      </c>
    </row>
    <row r="355" spans="12:24">
      <c r="L355" s="25">
        <v>3.26</v>
      </c>
      <c r="M355" s="26">
        <v>18.936809184797902</v>
      </c>
      <c r="N355" s="27"/>
      <c r="O355" s="28">
        <v>2.4510616622442498</v>
      </c>
      <c r="P355" s="26">
        <v>60.390945116862703</v>
      </c>
      <c r="Q355" s="27">
        <v>1.6426867738809201</v>
      </c>
      <c r="R355" s="28">
        <v>1.1974994084847801</v>
      </c>
      <c r="S355" s="26">
        <v>75.594949209573201</v>
      </c>
      <c r="T355" s="27">
        <v>9.7897674961436003</v>
      </c>
      <c r="U355" s="28">
        <v>6.1232915388044198</v>
      </c>
      <c r="V355" s="26">
        <v>16.682135850829198</v>
      </c>
      <c r="W355" s="27">
        <v>2.79865239102282</v>
      </c>
      <c r="X355" s="28">
        <v>3.3257830179655699</v>
      </c>
    </row>
    <row r="356" spans="12:24">
      <c r="L356" s="25">
        <v>3.27</v>
      </c>
      <c r="M356" s="26">
        <v>18.8579117965681</v>
      </c>
      <c r="N356" s="27"/>
      <c r="O356" s="28">
        <v>2.44176749952751</v>
      </c>
      <c r="P356" s="26">
        <v>60.289111878258396</v>
      </c>
      <c r="Q356" s="27">
        <v>1.64789650443414</v>
      </c>
      <c r="R356" s="28">
        <v>1.19172835641262</v>
      </c>
      <c r="S356" s="26">
        <v>75.530742051902706</v>
      </c>
      <c r="T356" s="27">
        <v>9.8099185660000501</v>
      </c>
      <c r="U356" s="28">
        <v>6.13699844524219</v>
      </c>
      <c r="V356" s="26">
        <v>16.596711100449397</v>
      </c>
      <c r="W356" s="27">
        <v>2.7856440888921599</v>
      </c>
      <c r="X356" s="28">
        <v>3.3230177880487699</v>
      </c>
    </row>
    <row r="357" spans="12:24">
      <c r="L357" s="25">
        <v>3.28</v>
      </c>
      <c r="M357" s="26">
        <v>18.779462170980299</v>
      </c>
      <c r="N357" s="27"/>
      <c r="O357" s="28">
        <v>2.4324809338900502</v>
      </c>
      <c r="P357" s="26">
        <v>60.187155581622797</v>
      </c>
      <c r="Q357" s="27">
        <v>1.65336947949746</v>
      </c>
      <c r="R357" s="28">
        <v>1.18566312900659</v>
      </c>
      <c r="S357" s="26">
        <v>75.46659108854729</v>
      </c>
      <c r="T357" s="27">
        <v>9.8300169692199901</v>
      </c>
      <c r="U357" s="28">
        <v>6.1506809651795002</v>
      </c>
      <c r="V357" s="26">
        <v>16.511766032764701</v>
      </c>
      <c r="W357" s="27">
        <v>2.7726558541143498</v>
      </c>
      <c r="X357" s="28">
        <v>3.3209072690058101</v>
      </c>
    </row>
    <row r="358" spans="12:24">
      <c r="L358" s="25">
        <v>3.29</v>
      </c>
      <c r="M358" s="26">
        <v>18.701457509660699</v>
      </c>
      <c r="N358" s="27"/>
      <c r="O358" s="28">
        <v>2.4232022395136701</v>
      </c>
      <c r="P358" s="26">
        <v>60.090147507882996</v>
      </c>
      <c r="Q358" s="27">
        <v>1.6540343435583</v>
      </c>
      <c r="R358" s="28">
        <v>1.1843752617591401</v>
      </c>
      <c r="S358" s="26">
        <v>75.402496259367695</v>
      </c>
      <c r="T358" s="27">
        <v>9.8500627902401501</v>
      </c>
      <c r="U358" s="28">
        <v>6.1643391352734396</v>
      </c>
      <c r="V358" s="26">
        <v>16.427297780830997</v>
      </c>
      <c r="W358" s="27">
        <v>2.75968802999054</v>
      </c>
      <c r="X358" s="28">
        <v>3.3216316357577198</v>
      </c>
    </row>
    <row r="359" spans="12:24">
      <c r="L359" s="25">
        <v>3.3</v>
      </c>
      <c r="M359" s="26">
        <v>18.623895032439499</v>
      </c>
      <c r="N359" s="27"/>
      <c r="O359" s="28">
        <v>2.4139316867068499</v>
      </c>
      <c r="P359" s="26">
        <v>59.994367925768302</v>
      </c>
      <c r="Q359" s="27">
        <v>1.6536107520613199</v>
      </c>
      <c r="R359" s="28">
        <v>1.18414527955667</v>
      </c>
      <c r="S359" s="26">
        <v>75.338457504812993</v>
      </c>
      <c r="T359" s="27">
        <v>9.8700561138214802</v>
      </c>
      <c r="U359" s="28">
        <v>6.17797299163911</v>
      </c>
      <c r="V359" s="26">
        <v>16.343303495288598</v>
      </c>
      <c r="W359" s="27">
        <v>2.7467409428784499</v>
      </c>
      <c r="X359" s="28">
        <v>3.3223236125524802</v>
      </c>
    </row>
    <row r="360" spans="12:24">
      <c r="L360" s="25">
        <v>3.31</v>
      </c>
      <c r="M360" s="26">
        <v>18.546771977205001</v>
      </c>
      <c r="N360" s="27"/>
      <c r="O360" s="28">
        <v>2.4046695419535902</v>
      </c>
      <c r="P360" s="26">
        <v>59.898761082000696</v>
      </c>
      <c r="Q360" s="27">
        <v>1.6531543812349301</v>
      </c>
      <c r="R360" s="28">
        <v>1.1839176857356699</v>
      </c>
      <c r="S360" s="26">
        <v>75.274474764559102</v>
      </c>
      <c r="T360" s="27">
        <v>9.8899970236851598</v>
      </c>
      <c r="U360" s="28">
        <v>6.1915825712294303</v>
      </c>
      <c r="V360" s="26">
        <v>16.263698455674898</v>
      </c>
      <c r="W360" s="27">
        <v>2.7377330254971799</v>
      </c>
      <c r="X360" s="28">
        <v>3.3190653236182799</v>
      </c>
    </row>
    <row r="361" spans="12:24">
      <c r="L361" s="25">
        <v>3.32</v>
      </c>
      <c r="M361" s="26">
        <v>18.470085599758701</v>
      </c>
      <c r="N361" s="27"/>
      <c r="O361" s="28">
        <v>2.3954160682118801</v>
      </c>
      <c r="P361" s="26">
        <v>59.803326832616101</v>
      </c>
      <c r="Q361" s="27">
        <v>1.6526652967883599</v>
      </c>
      <c r="R361" s="28">
        <v>1.1836925933893301</v>
      </c>
      <c r="S361" s="26">
        <v>75.210547978881706</v>
      </c>
      <c r="T361" s="27">
        <v>9.9098856040481493</v>
      </c>
      <c r="U361" s="28">
        <v>6.2051679104082096</v>
      </c>
      <c r="V361" s="26">
        <v>16.185327381006701</v>
      </c>
      <c r="W361" s="27">
        <v>2.7295121277167702</v>
      </c>
      <c r="X361" s="28">
        <v>3.31500942680904</v>
      </c>
    </row>
    <row r="362" spans="12:24">
      <c r="L362" s="25">
        <v>3.33</v>
      </c>
      <c r="M362" s="26">
        <v>18.393833175001301</v>
      </c>
      <c r="N362" s="27"/>
      <c r="O362" s="28">
        <v>2.3861715275613502</v>
      </c>
      <c r="P362" s="26">
        <v>59.708065031987303</v>
      </c>
      <c r="Q362" s="27">
        <v>1.6521435649062799</v>
      </c>
      <c r="R362" s="28">
        <v>1.1834701143719499</v>
      </c>
      <c r="S362" s="26">
        <v>75.146677088232906</v>
      </c>
      <c r="T362" s="27">
        <v>9.9297219390166607</v>
      </c>
      <c r="U362" s="28">
        <v>6.2187290454210702</v>
      </c>
      <c r="V362" s="26">
        <v>16.107404144624603</v>
      </c>
      <c r="W362" s="27">
        <v>2.7212952124088399</v>
      </c>
      <c r="X362" s="28">
        <v>3.3109394524507798</v>
      </c>
    </row>
    <row r="363" spans="12:24">
      <c r="L363" s="25">
        <v>3.34</v>
      </c>
      <c r="M363" s="26">
        <v>18.318011996476599</v>
      </c>
      <c r="N363" s="27"/>
      <c r="O363" s="28">
        <v>2.3769361705232499</v>
      </c>
      <c r="P363" s="26">
        <v>59.612975532954401</v>
      </c>
      <c r="Q363" s="27">
        <v>1.65158925199443</v>
      </c>
      <c r="R363" s="28">
        <v>1.18325035935817</v>
      </c>
      <c r="S363" s="26">
        <v>75.082862033232303</v>
      </c>
      <c r="T363" s="27">
        <v>9.9495061126381099</v>
      </c>
      <c r="U363" s="28">
        <v>6.2322660123895997</v>
      </c>
      <c r="V363" s="26">
        <v>16.029925885637599</v>
      </c>
      <c r="W363" s="27">
        <v>2.7130824754774698</v>
      </c>
      <c r="X363" s="28">
        <v>3.3068556889124401</v>
      </c>
    </row>
    <row r="364" spans="12:24">
      <c r="L364" s="25">
        <v>3.35</v>
      </c>
      <c r="M364" s="26">
        <v>18.242619371369301</v>
      </c>
      <c r="N364" s="27"/>
      <c r="O364" s="28">
        <v>2.3677102507541599</v>
      </c>
      <c r="P364" s="26">
        <v>59.516438845372996</v>
      </c>
      <c r="Q364" s="27">
        <v>1.65262175906229</v>
      </c>
      <c r="R364" s="28">
        <v>1.1814140965431099</v>
      </c>
      <c r="S364" s="26">
        <v>75.019102754665397</v>
      </c>
      <c r="T364" s="27">
        <v>9.9692382089001708</v>
      </c>
      <c r="U364" s="28">
        <v>6.2457788473128701</v>
      </c>
      <c r="V364" s="26">
        <v>15.9528897801463</v>
      </c>
      <c r="W364" s="27">
        <v>2.7063790685666498</v>
      </c>
      <c r="X364" s="28">
        <v>3.3027583998664398</v>
      </c>
    </row>
    <row r="365" spans="12:24">
      <c r="L365" s="25">
        <v>3.36</v>
      </c>
      <c r="M365" s="26">
        <v>18.167652639926899</v>
      </c>
      <c r="N365" s="27"/>
      <c r="O365" s="28">
        <v>2.3584940026572898</v>
      </c>
      <c r="P365" s="26">
        <v>59.420224200865299</v>
      </c>
      <c r="Q365" s="27">
        <v>1.6534717739562299</v>
      </c>
      <c r="R365" s="28">
        <v>1.1797308167751801</v>
      </c>
      <c r="S365" s="26">
        <v>74.955399193481497</v>
      </c>
      <c r="T365" s="27">
        <v>9.9889183117295701</v>
      </c>
      <c r="U365" s="28">
        <v>6.2592675861207896</v>
      </c>
      <c r="V365" s="26">
        <v>15.876293027690599</v>
      </c>
      <c r="W365" s="27">
        <v>2.70110836253567</v>
      </c>
      <c r="X365" s="28">
        <v>3.2986478422215102</v>
      </c>
    </row>
    <row r="366" spans="12:24">
      <c r="L366" s="25">
        <v>3.37</v>
      </c>
      <c r="M366" s="26">
        <v>18.093109161296901</v>
      </c>
      <c r="N366" s="27"/>
      <c r="O366" s="28">
        <v>2.3492876554515001</v>
      </c>
      <c r="P366" s="26">
        <v>59.325757100255608</v>
      </c>
      <c r="Q366" s="27">
        <v>1.65271371325917</v>
      </c>
      <c r="R366" s="28">
        <v>1.1831106806298199</v>
      </c>
      <c r="S366" s="26">
        <v>74.891751290791603</v>
      </c>
      <c r="T366" s="27">
        <v>10.0085465049911</v>
      </c>
      <c r="U366" s="28">
        <v>6.2727322647484698</v>
      </c>
      <c r="V366" s="26">
        <v>15.8021654156982</v>
      </c>
      <c r="W366" s="27">
        <v>2.6978587165403298</v>
      </c>
      <c r="X366" s="28">
        <v>3.2924917013821999</v>
      </c>
    </row>
    <row r="367" spans="12:24">
      <c r="L367" s="25">
        <v>3.38</v>
      </c>
      <c r="M367" s="26">
        <v>18.0189862811953</v>
      </c>
      <c r="N367" s="27"/>
      <c r="O367" s="28">
        <v>2.3400914654089702</v>
      </c>
      <c r="P367" s="26">
        <v>59.231455134393393</v>
      </c>
      <c r="Q367" s="27">
        <v>1.65192990044261</v>
      </c>
      <c r="R367" s="28">
        <v>1.18943496118548</v>
      </c>
      <c r="S367" s="26">
        <v>74.828158987866502</v>
      </c>
      <c r="T367" s="27">
        <v>10.0281228724775</v>
      </c>
      <c r="U367" s="28">
        <v>6.2861729186914896</v>
      </c>
      <c r="V367" s="26">
        <v>15.729564748996799</v>
      </c>
      <c r="W367" s="27">
        <v>2.6956909364930799</v>
      </c>
      <c r="X367" s="28">
        <v>3.2852296611288501</v>
      </c>
    </row>
    <row r="368" spans="12:24">
      <c r="L368" s="25">
        <v>3.39</v>
      </c>
      <c r="M368" s="26">
        <v>17.945281379726001</v>
      </c>
      <c r="N368" s="27"/>
      <c r="O368" s="28">
        <v>2.3309056679423699</v>
      </c>
      <c r="P368" s="26">
        <v>59.137318082495305</v>
      </c>
      <c r="Q368" s="27">
        <v>1.6511204694825401</v>
      </c>
      <c r="R368" s="28">
        <v>1.1957297223161401</v>
      </c>
      <c r="S368" s="26">
        <v>74.764622226134904</v>
      </c>
      <c r="T368" s="27">
        <v>10.0476474978929</v>
      </c>
      <c r="U368" s="28">
        <v>6.2995895834861404</v>
      </c>
      <c r="V368" s="26">
        <v>15.658756442868599</v>
      </c>
      <c r="W368" s="27">
        <v>2.6948734081504599</v>
      </c>
      <c r="X368" s="28">
        <v>3.2765938104429502</v>
      </c>
    </row>
    <row r="369" spans="12:24">
      <c r="L369" s="25">
        <v>3.4</v>
      </c>
      <c r="M369" s="26">
        <v>17.871991854012201</v>
      </c>
      <c r="N369" s="27"/>
      <c r="O369" s="28">
        <v>2.32173049487968</v>
      </c>
      <c r="P369" s="26">
        <v>59.043345722488503</v>
      </c>
      <c r="Q369" s="27">
        <v>1.6502855545324799</v>
      </c>
      <c r="R369" s="28">
        <v>1.2019949233074101</v>
      </c>
      <c r="S369" s="26">
        <v>74.701140947181798</v>
      </c>
      <c r="T369" s="27">
        <v>10.067120464908101</v>
      </c>
      <c r="U369" s="28">
        <v>6.3129822945737599</v>
      </c>
      <c r="V369" s="26">
        <v>15.590811176133901</v>
      </c>
      <c r="W369" s="27">
        <v>2.6964797347778302</v>
      </c>
      <c r="X369" s="28">
        <v>3.2655109903042301</v>
      </c>
    </row>
    <row r="370" spans="12:24">
      <c r="L370" s="25">
        <v>3.41</v>
      </c>
      <c r="M370" s="26">
        <v>17.799115118061202</v>
      </c>
      <c r="N370" s="27"/>
      <c r="O370" s="28">
        <v>2.3125662049885398</v>
      </c>
      <c r="P370" s="26">
        <v>58.949537830879791</v>
      </c>
      <c r="Q370" s="27">
        <v>1.6494252900702799</v>
      </c>
      <c r="R370" s="28">
        <v>1.20823052445589</v>
      </c>
      <c r="S370" s="26">
        <v>74.637715093452599</v>
      </c>
      <c r="T370" s="27">
        <v>10.086541857790801</v>
      </c>
      <c r="U370" s="28">
        <v>6.3263510865503196</v>
      </c>
      <c r="V370" s="26">
        <v>15.516768907127302</v>
      </c>
      <c r="W370" s="27">
        <v>2.6915527822688001</v>
      </c>
      <c r="X370" s="28">
        <v>3.26093877759364</v>
      </c>
    </row>
    <row r="371" spans="12:24">
      <c r="L371" s="25">
        <v>3.42</v>
      </c>
      <c r="M371" s="26">
        <v>17.7256986325147</v>
      </c>
      <c r="N371" s="27"/>
      <c r="O371" s="28">
        <v>2.3043629795117702</v>
      </c>
      <c r="P371" s="26">
        <v>58.855894185996206</v>
      </c>
      <c r="Q371" s="27">
        <v>1.64853980767383</v>
      </c>
      <c r="R371" s="28">
        <v>1.21443649026443</v>
      </c>
      <c r="S371" s="26">
        <v>74.5743446065417</v>
      </c>
      <c r="T371" s="27">
        <v>10.1059117598046</v>
      </c>
      <c r="U371" s="28">
        <v>6.3396959949114704</v>
      </c>
      <c r="V371" s="26">
        <v>15.4431515169614</v>
      </c>
      <c r="W371" s="27">
        <v>2.6866173950655101</v>
      </c>
      <c r="X371" s="28">
        <v>3.2563528420057399</v>
      </c>
    </row>
    <row r="372" spans="12:24">
      <c r="L372" s="25">
        <v>3.43</v>
      </c>
      <c r="M372" s="26">
        <v>17.652444690038799</v>
      </c>
      <c r="N372" s="27"/>
      <c r="O372" s="28">
        <v>2.29641619102784</v>
      </c>
      <c r="P372" s="26">
        <v>58.762414564270706</v>
      </c>
      <c r="Q372" s="27">
        <v>1.64762923975089</v>
      </c>
      <c r="R372" s="28">
        <v>1.2206127856832101</v>
      </c>
      <c r="S372" s="26">
        <v>74.511029428441205</v>
      </c>
      <c r="T372" s="27">
        <v>10.1252302543572</v>
      </c>
      <c r="U372" s="28">
        <v>6.35301705479809</v>
      </c>
      <c r="V372" s="26">
        <v>15.3699563311771</v>
      </c>
      <c r="W372" s="27">
        <v>2.68167379572954</v>
      </c>
      <c r="X372" s="28">
        <v>3.2517534483439201</v>
      </c>
    </row>
    <row r="373" spans="12:24">
      <c r="L373" s="25">
        <v>3.44</v>
      </c>
      <c r="M373" s="26">
        <v>17.579596844454201</v>
      </c>
      <c r="N373" s="27"/>
      <c r="O373" s="28">
        <v>2.28847996948216</v>
      </c>
      <c r="P373" s="26">
        <v>58.669098738147596</v>
      </c>
      <c r="Q373" s="27">
        <v>1.64669372098933</v>
      </c>
      <c r="R373" s="28">
        <v>1.22675937396942</v>
      </c>
      <c r="S373" s="26">
        <v>74.447769501401098</v>
      </c>
      <c r="T373" s="27">
        <v>10.1444974248955</v>
      </c>
      <c r="U373" s="28">
        <v>6.3663143011339498</v>
      </c>
      <c r="V373" s="26">
        <v>15.295060563440599</v>
      </c>
      <c r="W373" s="27">
        <v>2.6732377496325599</v>
      </c>
      <c r="X373" s="28">
        <v>3.2492609516378201</v>
      </c>
    </row>
    <row r="374" spans="12:24">
      <c r="L374" s="25">
        <v>3.45</v>
      </c>
      <c r="M374" s="26">
        <v>17.507152582795499</v>
      </c>
      <c r="N374" s="27"/>
      <c r="O374" s="28">
        <v>2.28055452474183</v>
      </c>
      <c r="P374" s="26">
        <v>58.575946477252408</v>
      </c>
      <c r="Q374" s="27">
        <v>1.6457333887716299</v>
      </c>
      <c r="R374" s="28">
        <v>1.22988715404888</v>
      </c>
      <c r="S374" s="26">
        <v>74.384564767823008</v>
      </c>
      <c r="T374" s="27">
        <v>10.1637133547994</v>
      </c>
      <c r="U374" s="28">
        <v>6.3795877687312403</v>
      </c>
      <c r="V374" s="26">
        <v>15.2153116858609</v>
      </c>
      <c r="W374" s="27">
        <v>2.6560193921266002</v>
      </c>
      <c r="X374" s="28">
        <v>3.25202547471301</v>
      </c>
    </row>
    <row r="375" spans="12:24">
      <c r="L375" s="25">
        <v>3.46</v>
      </c>
      <c r="M375" s="26">
        <v>17.435109408242099</v>
      </c>
      <c r="N375" s="27"/>
      <c r="O375" s="28">
        <v>2.2726400635778101</v>
      </c>
      <c r="P375" s="26">
        <v>58.4829575608982</v>
      </c>
      <c r="Q375" s="27">
        <v>1.64474836953231</v>
      </c>
      <c r="R375" s="28">
        <v>1.2327672342511999</v>
      </c>
      <c r="S375" s="26">
        <v>74.321415170258703</v>
      </c>
      <c r="T375" s="27">
        <v>10.1828781273815</v>
      </c>
      <c r="U375" s="28">
        <v>6.3928374922920002</v>
      </c>
      <c r="V375" s="26">
        <v>15.136002711867199</v>
      </c>
      <c r="W375" s="27">
        <v>2.6388418565953402</v>
      </c>
      <c r="X375" s="28">
        <v>3.2547516166758701</v>
      </c>
    </row>
    <row r="376" spans="12:24">
      <c r="L376" s="25">
        <v>3.47</v>
      </c>
      <c r="M376" s="26">
        <v>17.363464839993899</v>
      </c>
      <c r="N376" s="27"/>
      <c r="O376" s="28">
        <v>2.2647367897013799</v>
      </c>
      <c r="P376" s="26">
        <v>58.389820582416199</v>
      </c>
      <c r="Q376" s="27">
        <v>1.64404997460345</v>
      </c>
      <c r="R376" s="28">
        <v>1.23532007379238</v>
      </c>
      <c r="S376" s="26">
        <v>74.258320651408312</v>
      </c>
      <c r="T376" s="27">
        <v>10.201991825856201</v>
      </c>
      <c r="U376" s="28">
        <v>6.4060635064094802</v>
      </c>
      <c r="V376" s="26">
        <v>15.057131131916099</v>
      </c>
      <c r="W376" s="27">
        <v>2.6217054639252901</v>
      </c>
      <c r="X376" s="28">
        <v>3.25743951448844</v>
      </c>
    </row>
    <row r="377" spans="12:24">
      <c r="L377" s="25">
        <v>3.48</v>
      </c>
      <c r="M377" s="26">
        <v>17.292216416750101</v>
      </c>
      <c r="N377" s="27"/>
      <c r="O377" s="28">
        <v>2.2568449001988</v>
      </c>
      <c r="P377" s="26">
        <v>58.292526958215596</v>
      </c>
      <c r="Q377" s="27">
        <v>1.64764668810171</v>
      </c>
      <c r="R377" s="28">
        <v>1.2335373224378099</v>
      </c>
      <c r="S377" s="26">
        <v>74.195281154118391</v>
      </c>
      <c r="T377" s="27">
        <v>10.221054533401301</v>
      </c>
      <c r="U377" s="28">
        <v>6.4192658455693703</v>
      </c>
      <c r="V377" s="26">
        <v>14.978694450895999</v>
      </c>
      <c r="W377" s="27">
        <v>2.6046105290391601</v>
      </c>
      <c r="X377" s="28">
        <v>3.26008930545192</v>
      </c>
    </row>
    <row r="378" spans="12:24">
      <c r="L378" s="25">
        <v>3.49</v>
      </c>
      <c r="M378" s="26">
        <v>17.221361697272499</v>
      </c>
      <c r="N378" s="27"/>
      <c r="O378" s="28">
        <v>2.2489645848798601</v>
      </c>
      <c r="P378" s="26">
        <v>58.195409683634701</v>
      </c>
      <c r="Q378" s="27">
        <v>1.6512054137388401</v>
      </c>
      <c r="R378" s="28">
        <v>1.2317522050894301</v>
      </c>
      <c r="S378" s="26">
        <v>74.132296621380704</v>
      </c>
      <c r="T378" s="27">
        <v>10.240066333123901</v>
      </c>
      <c r="U378" s="28">
        <v>6.4324445441638396</v>
      </c>
      <c r="V378" s="26">
        <v>14.9006901880183</v>
      </c>
      <c r="W378" s="27">
        <v>2.5875573609818199</v>
      </c>
      <c r="X378" s="28">
        <v>3.2627011272023401</v>
      </c>
    </row>
    <row r="379" spans="12:24">
      <c r="L379" s="25">
        <v>3.5</v>
      </c>
      <c r="M379" s="26">
        <v>17.150898242488701</v>
      </c>
      <c r="N379" s="27"/>
      <c r="O379" s="28">
        <v>2.2410960441826502</v>
      </c>
      <c r="P379" s="26">
        <v>58.098468624486102</v>
      </c>
      <c r="Q379" s="27">
        <v>1.6547261912834299</v>
      </c>
      <c r="R379" s="28">
        <v>1.22996482287687</v>
      </c>
      <c r="S379" s="26">
        <v>74.069366996329606</v>
      </c>
      <c r="T379" s="27">
        <v>10.2590273080174</v>
      </c>
      <c r="U379" s="28">
        <v>6.4455996365247099</v>
      </c>
      <c r="V379" s="26">
        <v>14.823115895361699</v>
      </c>
      <c r="W379" s="27">
        <v>2.5705462816580602</v>
      </c>
      <c r="X379" s="28">
        <v>3.26527509905439</v>
      </c>
    </row>
    <row r="380" spans="12:24">
      <c r="L380" s="25">
        <v>3.51</v>
      </c>
      <c r="M380" s="26">
        <v>17.0808236379718</v>
      </c>
      <c r="N380" s="27"/>
      <c r="O380" s="28">
        <v>2.2332394705408101</v>
      </c>
      <c r="P380" s="26">
        <v>58.001703644401303</v>
      </c>
      <c r="Q380" s="27">
        <v>1.6582090574528101</v>
      </c>
      <c r="R380" s="28">
        <v>1.2275997670093799</v>
      </c>
      <c r="S380" s="26">
        <v>74.006492222241306</v>
      </c>
      <c r="T380" s="27">
        <v>10.2779375410261</v>
      </c>
      <c r="U380" s="28">
        <v>6.45873115713011</v>
      </c>
      <c r="V380" s="26">
        <v>14.745969108812201</v>
      </c>
      <c r="W380" s="27">
        <v>2.5535775769671298</v>
      </c>
      <c r="X380" s="28">
        <v>3.2678113720022099</v>
      </c>
    </row>
    <row r="381" spans="12:24">
      <c r="L381" s="25">
        <v>3.52</v>
      </c>
      <c r="M381" s="26">
        <v>17.011135482878998</v>
      </c>
      <c r="N381" s="27"/>
      <c r="O381" s="28">
        <v>2.22539504897032</v>
      </c>
      <c r="P381" s="26">
        <v>57.906168912693801</v>
      </c>
      <c r="Q381" s="27">
        <v>1.66059974231734</v>
      </c>
      <c r="R381" s="28">
        <v>1.2248571882588699</v>
      </c>
      <c r="S381" s="26">
        <v>73.943672242975993</v>
      </c>
      <c r="T381" s="27">
        <v>10.2967971154903</v>
      </c>
      <c r="U381" s="28">
        <v>6.4718391393639303</v>
      </c>
      <c r="V381" s="26">
        <v>14.669247390755999</v>
      </c>
      <c r="W381" s="27">
        <v>2.5366515396893998</v>
      </c>
      <c r="X381" s="28">
        <v>3.2703100854177798</v>
      </c>
    </row>
    <row r="382" spans="12:24">
      <c r="L382" s="25">
        <v>3.53</v>
      </c>
      <c r="M382" s="26">
        <v>16.941831390682697</v>
      </c>
      <c r="N382" s="27"/>
      <c r="O382" s="28">
        <v>2.21880567389154</v>
      </c>
      <c r="P382" s="26">
        <v>57.8138125518077</v>
      </c>
      <c r="Q382" s="27">
        <v>1.66274500211293</v>
      </c>
      <c r="R382" s="28">
        <v>1.2255168256695701</v>
      </c>
      <c r="S382" s="26">
        <v>73.880907002329295</v>
      </c>
      <c r="T382" s="27">
        <v>10.3156061144527</v>
      </c>
      <c r="U382" s="28">
        <v>6.48492361697273</v>
      </c>
      <c r="V382" s="26">
        <v>14.592948317875701</v>
      </c>
      <c r="W382" s="27">
        <v>2.5197684574771801</v>
      </c>
      <c r="X382" s="28">
        <v>3.2727713759564501</v>
      </c>
    </row>
    <row r="383" spans="12:24">
      <c r="L383" s="25">
        <v>3.54</v>
      </c>
      <c r="M383" s="26">
        <v>16.872908991253098</v>
      </c>
      <c r="N383" s="27"/>
      <c r="O383" s="28">
        <v>2.2132042750537702</v>
      </c>
      <c r="P383" s="26">
        <v>57.721614637063198</v>
      </c>
      <c r="Q383" s="27">
        <v>1.66496742035145</v>
      </c>
      <c r="R383" s="28">
        <v>1.22615469966464</v>
      </c>
      <c r="S383" s="26">
        <v>73.818196443688706</v>
      </c>
      <c r="T383" s="27">
        <v>10.3343646203351</v>
      </c>
      <c r="U383" s="28">
        <v>6.49798462414957</v>
      </c>
      <c r="V383" s="26">
        <v>14.5170694807461</v>
      </c>
      <c r="W383" s="27">
        <v>2.5029286126439998</v>
      </c>
      <c r="X383" s="28">
        <v>3.2751953818605002</v>
      </c>
    </row>
    <row r="384" spans="12:24">
      <c r="L384" s="25">
        <v>3.55</v>
      </c>
      <c r="M384" s="26">
        <v>16.8043659296805</v>
      </c>
      <c r="N384" s="27"/>
      <c r="O384" s="28">
        <v>2.2076118763250299</v>
      </c>
      <c r="P384" s="26">
        <v>57.629574939839998</v>
      </c>
      <c r="Q384" s="27">
        <v>1.66717119353522</v>
      </c>
      <c r="R384" s="28">
        <v>1.22677522141921</v>
      </c>
      <c r="S384" s="26">
        <v>73.755540510944897</v>
      </c>
      <c r="T384" s="27">
        <v>10.3530727158342</v>
      </c>
      <c r="U384" s="28">
        <v>6.5110221946225399</v>
      </c>
      <c r="V384" s="26">
        <v>14.442695951447401</v>
      </c>
      <c r="W384" s="27">
        <v>2.4872196410475702</v>
      </c>
      <c r="X384" s="28">
        <v>3.2764947974101202</v>
      </c>
    </row>
    <row r="385" spans="12:24">
      <c r="L385" s="25">
        <v>3.56</v>
      </c>
      <c r="M385" s="26">
        <v>16.736199866158799</v>
      </c>
      <c r="N385" s="27"/>
      <c r="O385" s="28">
        <v>2.2020286172388599</v>
      </c>
      <c r="P385" s="26">
        <v>57.537693223854703</v>
      </c>
      <c r="Q385" s="27">
        <v>1.66935639762238</v>
      </c>
      <c r="R385" s="28">
        <v>1.2273783711588899</v>
      </c>
      <c r="S385" s="26">
        <v>73.692939148127294</v>
      </c>
      <c r="T385" s="27">
        <v>10.371730483550399</v>
      </c>
      <c r="U385" s="28">
        <v>6.5240363620186397</v>
      </c>
      <c r="V385" s="26">
        <v>14.377052965107101</v>
      </c>
      <c r="W385" s="27">
        <v>2.48130812623821</v>
      </c>
      <c r="X385" s="28">
        <v>3.2610832817600901</v>
      </c>
    </row>
    <row r="386" spans="12:24">
      <c r="L386" s="25">
        <v>3.57</v>
      </c>
      <c r="M386" s="26">
        <v>16.668408475870301</v>
      </c>
      <c r="N386" s="27"/>
      <c r="O386" s="28">
        <v>2.19645463513013</v>
      </c>
      <c r="P386" s="26">
        <v>57.445969263668594</v>
      </c>
      <c r="Q386" s="27">
        <v>1.67152309731458</v>
      </c>
      <c r="R386" s="28">
        <v>1.2279641426860699</v>
      </c>
      <c r="S386" s="26">
        <v>73.630392299402601</v>
      </c>
      <c r="T386" s="27">
        <v>10.390338006080601</v>
      </c>
      <c r="U386" s="28">
        <v>6.5370271598648397</v>
      </c>
      <c r="V386" s="26">
        <v>14.3183105878223</v>
      </c>
      <c r="W386" s="27">
        <v>2.48825049635568</v>
      </c>
      <c r="X386" s="28">
        <v>3.2376482486911402</v>
      </c>
    </row>
    <row r="387" spans="12:24">
      <c r="L387" s="25">
        <v>3.58</v>
      </c>
      <c r="M387" s="26">
        <v>16.6009894508862</v>
      </c>
      <c r="N387" s="27"/>
      <c r="O387" s="28">
        <v>2.1908900631445398</v>
      </c>
      <c r="P387" s="26">
        <v>57.355404339951995</v>
      </c>
      <c r="Q387" s="27">
        <v>1.67266985080244</v>
      </c>
      <c r="R387" s="28">
        <v>1.2295340369610299</v>
      </c>
      <c r="S387" s="26">
        <v>73.567899909073603</v>
      </c>
      <c r="T387" s="27">
        <v>10.4088953659148</v>
      </c>
      <c r="U387" s="28">
        <v>6.5499946215967197</v>
      </c>
      <c r="V387" s="26">
        <v>14.259925081108902</v>
      </c>
      <c r="W387" s="27">
        <v>2.4951481524885701</v>
      </c>
      <c r="X387" s="28">
        <v>3.2142761605427301</v>
      </c>
    </row>
    <row r="388" spans="12:24">
      <c r="L388" s="25">
        <v>3.59</v>
      </c>
      <c r="M388" s="26">
        <v>16.533940504735</v>
      </c>
      <c r="N388" s="27"/>
      <c r="O388" s="28">
        <v>2.1853350256381101</v>
      </c>
      <c r="P388" s="26">
        <v>57.266298567458598</v>
      </c>
      <c r="Q388" s="27">
        <v>1.6724963818001399</v>
      </c>
      <c r="R388" s="28">
        <v>1.2323883900597501</v>
      </c>
      <c r="S388" s="26">
        <v>73.505461921577492</v>
      </c>
      <c r="T388" s="27">
        <v>10.427402645468201</v>
      </c>
      <c r="U388" s="28">
        <v>6.5629387805514297</v>
      </c>
      <c r="V388" s="26">
        <v>14.2018939384298</v>
      </c>
      <c r="W388" s="27">
        <v>2.5020011564615201</v>
      </c>
      <c r="X388" s="28">
        <v>3.1909672887680398</v>
      </c>
    </row>
    <row r="389" spans="12:24">
      <c r="L389" s="25">
        <v>3.6</v>
      </c>
      <c r="M389" s="26">
        <v>16.467259356445599</v>
      </c>
      <c r="N389" s="27"/>
      <c r="O389" s="28">
        <v>2.17978966148591</v>
      </c>
      <c r="P389" s="26">
        <v>57.177335353465097</v>
      </c>
      <c r="Q389" s="27">
        <v>1.6723191211147099</v>
      </c>
      <c r="R389" s="28">
        <v>1.2352108315966599</v>
      </c>
      <c r="S389" s="26">
        <v>73.443078281484304</v>
      </c>
      <c r="T389" s="27">
        <v>10.4458599270331</v>
      </c>
      <c r="U389" s="28">
        <v>6.5758596699577501</v>
      </c>
      <c r="V389" s="26">
        <v>14.144214672625999</v>
      </c>
      <c r="W389" s="27">
        <v>2.5088095729412698</v>
      </c>
      <c r="X389" s="28">
        <v>3.1677219010127899</v>
      </c>
    </row>
    <row r="390" spans="12:24">
      <c r="L390" s="25">
        <v>3.61</v>
      </c>
      <c r="M390" s="26">
        <v>16.400943739597</v>
      </c>
      <c r="N390" s="27"/>
      <c r="O390" s="28">
        <v>2.1742540952070599</v>
      </c>
      <c r="P390" s="26">
        <v>57.088514477932797</v>
      </c>
      <c r="Q390" s="27">
        <v>1.6721381264942301</v>
      </c>
      <c r="R390" s="28">
        <v>1.2380013648066099</v>
      </c>
      <c r="S390" s="26">
        <v>73.380748933495497</v>
      </c>
      <c r="T390" s="27">
        <v>10.4642672928892</v>
      </c>
      <c r="U390" s="28">
        <v>6.58875732295615</v>
      </c>
      <c r="V390" s="26">
        <v>14.086884814371</v>
      </c>
      <c r="W390" s="27">
        <v>2.5155734680247601</v>
      </c>
      <c r="X390" s="28">
        <v>3.14454025754628</v>
      </c>
    </row>
    <row r="391" spans="12:24">
      <c r="L391" s="25">
        <v>3.62</v>
      </c>
      <c r="M391" s="26">
        <v>16.334991402906297</v>
      </c>
      <c r="N391" s="27"/>
      <c r="O391" s="28">
        <v>2.1687284536568598</v>
      </c>
      <c r="P391" s="26">
        <v>56.999835721023494</v>
      </c>
      <c r="Q391" s="27">
        <v>1.67195345499884</v>
      </c>
      <c r="R391" s="28">
        <v>1.2407599941052601</v>
      </c>
      <c r="S391" s="26">
        <v>73.318473822444602</v>
      </c>
      <c r="T391" s="27">
        <v>10.4826248252278</v>
      </c>
      <c r="U391" s="28">
        <v>6.6016317725912099</v>
      </c>
      <c r="V391" s="26">
        <v>14.029901912010899</v>
      </c>
      <c r="W391" s="27">
        <v>2.52316781938978</v>
      </c>
      <c r="X391" s="28">
        <v>3.1214226097531999</v>
      </c>
    </row>
    <row r="392" spans="12:24">
      <c r="L392" s="25">
        <v>3.63</v>
      </c>
      <c r="M392" s="26">
        <v>16.269400110715502</v>
      </c>
      <c r="N392" s="27"/>
      <c r="O392" s="28">
        <v>2.1632128708465199</v>
      </c>
      <c r="P392" s="26">
        <v>56.911298862794602</v>
      </c>
      <c r="Q392" s="27">
        <v>1.6717651630766299</v>
      </c>
      <c r="R392" s="28">
        <v>1.2441166465850499</v>
      </c>
      <c r="S392" s="26">
        <v>73.2562528934005</v>
      </c>
      <c r="T392" s="27">
        <v>10.5009326062616</v>
      </c>
      <c r="U392" s="28">
        <v>6.6144830517074702</v>
      </c>
      <c r="V392" s="26">
        <v>13.9732635314056</v>
      </c>
      <c r="W392" s="27">
        <v>2.5342310181311301</v>
      </c>
      <c r="X392" s="28">
        <v>3.0983692044020299</v>
      </c>
    </row>
    <row r="393" spans="12:24">
      <c r="L393" s="25">
        <v>3.64</v>
      </c>
      <c r="M393" s="26">
        <v>16.2043326675144</v>
      </c>
      <c r="N393" s="27"/>
      <c r="O393" s="28">
        <v>2.15754246558528</v>
      </c>
      <c r="P393" s="26">
        <v>56.822903683386308</v>
      </c>
      <c r="Q393" s="27">
        <v>1.67157330751962</v>
      </c>
      <c r="R393" s="28">
        <v>1.2505510985780199</v>
      </c>
      <c r="S393" s="26">
        <v>73.194086092090402</v>
      </c>
      <c r="T393" s="27">
        <v>10.519190718655899</v>
      </c>
      <c r="U393" s="28">
        <v>6.6273111925555304</v>
      </c>
      <c r="V393" s="26">
        <v>13.916967268536501</v>
      </c>
      <c r="W393" s="27">
        <v>2.5452330920279702</v>
      </c>
      <c r="X393" s="28">
        <v>3.0753802694975998</v>
      </c>
    </row>
    <row r="394" spans="12:24">
      <c r="L394" s="25">
        <v>3.65</v>
      </c>
      <c r="M394" s="26">
        <v>16.1411905240941</v>
      </c>
      <c r="N394" s="27"/>
      <c r="O394" s="28">
        <v>2.1503136777735699</v>
      </c>
      <c r="P394" s="26">
        <v>56.734649963819592</v>
      </c>
      <c r="Q394" s="27">
        <v>1.67137794354286</v>
      </c>
      <c r="R394" s="28">
        <v>1.2569351748006801</v>
      </c>
      <c r="S394" s="26">
        <v>73.131973363284999</v>
      </c>
      <c r="T394" s="27">
        <v>10.537399243913899</v>
      </c>
      <c r="U394" s="28">
        <v>6.6401162286537003</v>
      </c>
      <c r="V394" s="26">
        <v>13.861010747509599</v>
      </c>
      <c r="W394" s="27">
        <v>2.5515412223579799</v>
      </c>
      <c r="X394" s="28">
        <v>3.0524560162231098</v>
      </c>
    </row>
    <row r="395" spans="12:24">
      <c r="L395" s="25">
        <v>3.66</v>
      </c>
      <c r="M395" s="26">
        <v>16.078390501683902</v>
      </c>
      <c r="N395" s="27"/>
      <c r="O395" s="28">
        <v>2.14310761202151</v>
      </c>
      <c r="P395" s="26">
        <v>56.646537484884895</v>
      </c>
      <c r="Q395" s="27">
        <v>1.67117912223068</v>
      </c>
      <c r="R395" s="28">
        <v>1.2632688981037501</v>
      </c>
      <c r="S395" s="26">
        <v>73.069914652375502</v>
      </c>
      <c r="T395" s="27">
        <v>10.555558263955101</v>
      </c>
      <c r="U395" s="28">
        <v>6.6528981924017101</v>
      </c>
      <c r="V395" s="26">
        <v>13.804016665593799</v>
      </c>
      <c r="W395" s="27">
        <v>2.5487691627062898</v>
      </c>
      <c r="X395" s="28">
        <v>3.03097159384745</v>
      </c>
    </row>
    <row r="396" spans="12:24">
      <c r="L396" s="25">
        <v>3.67</v>
      </c>
      <c r="M396" s="26">
        <v>16.015930460393101</v>
      </c>
      <c r="N396" s="27"/>
      <c r="O396" s="28">
        <v>2.1359243460962798</v>
      </c>
      <c r="P396" s="26">
        <v>56.558566027824995</v>
      </c>
      <c r="Q396" s="27">
        <v>1.67097689993427</v>
      </c>
      <c r="R396" s="28">
        <v>1.26842330433441</v>
      </c>
      <c r="S396" s="26">
        <v>73.007909904880492</v>
      </c>
      <c r="T396" s="27">
        <v>10.5736678606231</v>
      </c>
      <c r="U396" s="28">
        <v>6.6656571163525804</v>
      </c>
      <c r="V396" s="26">
        <v>13.7427092802846</v>
      </c>
      <c r="W396" s="27">
        <v>2.54455074480363</v>
      </c>
      <c r="X396" s="28">
        <v>3.0142006026059098</v>
      </c>
    </row>
    <row r="397" spans="12:24">
      <c r="L397" s="25">
        <v>3.68</v>
      </c>
      <c r="M397" s="26">
        <v>15.953808217803999</v>
      </c>
      <c r="N397" s="27"/>
      <c r="O397" s="28">
        <v>2.1287640122431299</v>
      </c>
      <c r="P397" s="26">
        <v>56.4707353739512</v>
      </c>
      <c r="Q397" s="27">
        <v>1.6707713308277301</v>
      </c>
      <c r="R397" s="28">
        <v>1.27133078900539</v>
      </c>
      <c r="S397" s="26">
        <v>72.945959066445496</v>
      </c>
      <c r="T397" s="27">
        <v>10.591728115631501</v>
      </c>
      <c r="U397" s="28">
        <v>6.6783930329754497</v>
      </c>
      <c r="V397" s="26">
        <v>13.681596852987099</v>
      </c>
      <c r="W397" s="27">
        <v>2.5454666376759101</v>
      </c>
      <c r="X397" s="28">
        <v>3.0036610881738199</v>
      </c>
    </row>
    <row r="398" spans="12:24">
      <c r="L398" s="25">
        <v>3.69</v>
      </c>
      <c r="M398" s="26">
        <v>15.892021640606499</v>
      </c>
      <c r="N398" s="27"/>
      <c r="O398" s="28">
        <v>2.1216267054634099</v>
      </c>
      <c r="P398" s="26">
        <v>56.383045304782797</v>
      </c>
      <c r="Q398" s="27">
        <v>1.6705624680648801</v>
      </c>
      <c r="R398" s="28">
        <v>1.2741916907483199</v>
      </c>
      <c r="S398" s="26">
        <v>72.884062082840799</v>
      </c>
      <c r="T398" s="27">
        <v>10.609739110525901</v>
      </c>
      <c r="U398" s="28">
        <v>6.6911059746317001</v>
      </c>
      <c r="V398" s="26">
        <v>13.6186737183106</v>
      </c>
      <c r="W398" s="27">
        <v>2.5472855490809398</v>
      </c>
      <c r="X398" s="28">
        <v>2.9983535293722299</v>
      </c>
    </row>
    <row r="399" spans="12:24">
      <c r="L399" s="25">
        <v>3.7</v>
      </c>
      <c r="M399" s="26">
        <v>15.830568593433201</v>
      </c>
      <c r="N399" s="27"/>
      <c r="O399" s="28">
        <v>2.1145125345930098</v>
      </c>
      <c r="P399" s="26">
        <v>56.295495602049193</v>
      </c>
      <c r="Q399" s="27">
        <v>1.67035036426602</v>
      </c>
      <c r="R399" s="28">
        <v>1.27700617029777</v>
      </c>
      <c r="S399" s="26">
        <v>72.822218899960504</v>
      </c>
      <c r="T399" s="27">
        <v>10.6277009269877</v>
      </c>
      <c r="U399" s="28">
        <v>6.7037959736018902</v>
      </c>
      <c r="V399" s="26">
        <v>13.5493971235126</v>
      </c>
      <c r="W399" s="27">
        <v>2.5435283376211699</v>
      </c>
      <c r="X399" s="28">
        <v>2.9997550024953701</v>
      </c>
    </row>
    <row r="400" spans="12:24">
      <c r="L400" s="25">
        <v>3.71</v>
      </c>
      <c r="M400" s="26">
        <v>15.7694469622708</v>
      </c>
      <c r="N400" s="27"/>
      <c r="O400" s="28">
        <v>2.1074215988045899</v>
      </c>
      <c r="P400" s="26">
        <v>56.208086047692099</v>
      </c>
      <c r="Q400" s="27">
        <v>1.67013507152373</v>
      </c>
      <c r="R400" s="28">
        <v>1.2797743886545001</v>
      </c>
      <c r="S400" s="26">
        <v>72.760429463821495</v>
      </c>
      <c r="T400" s="27">
        <v>10.6456136465656</v>
      </c>
      <c r="U400" s="28">
        <v>6.7164630620786197</v>
      </c>
      <c r="V400" s="26">
        <v>13.480497730520499</v>
      </c>
      <c r="W400" s="27">
        <v>2.5397592218340002</v>
      </c>
      <c r="X400" s="28">
        <v>3.0023931385718901</v>
      </c>
    </row>
    <row r="401" spans="12:24">
      <c r="L401" s="25">
        <v>3.72</v>
      </c>
      <c r="M401" s="26">
        <v>15.710181559769302</v>
      </c>
      <c r="N401" s="27"/>
      <c r="O401" s="28">
        <v>2.0988270822110602</v>
      </c>
      <c r="P401" s="26">
        <v>56.120816423867403</v>
      </c>
      <c r="Q401" s="27">
        <v>1.6699166408603401</v>
      </c>
      <c r="R401" s="28">
        <v>1.2824965282679699</v>
      </c>
      <c r="S401" s="26">
        <v>72.698693720561806</v>
      </c>
      <c r="T401" s="27">
        <v>10.663477350697001</v>
      </c>
      <c r="U401" s="28">
        <v>6.7291072721674299</v>
      </c>
      <c r="V401" s="26">
        <v>13.411973380054201</v>
      </c>
      <c r="W401" s="27">
        <v>2.5359783642806</v>
      </c>
      <c r="X401" s="28">
        <v>3.0067409698977401</v>
      </c>
    </row>
    <row r="402" spans="12:24">
      <c r="L402" s="25">
        <v>3.73</v>
      </c>
      <c r="M402" s="26">
        <v>15.656090394182101</v>
      </c>
      <c r="N402" s="27"/>
      <c r="O402" s="28">
        <v>2.0854089912959699</v>
      </c>
      <c r="P402" s="26">
        <v>56.033686512947398</v>
      </c>
      <c r="Q402" s="27">
        <v>1.6696951235467401</v>
      </c>
      <c r="R402" s="28">
        <v>1.2851727374594299</v>
      </c>
      <c r="S402" s="26">
        <v>72.637011616443601</v>
      </c>
      <c r="T402" s="27">
        <v>10.6812921207424</v>
      </c>
      <c r="U402" s="28">
        <v>6.7417286358838</v>
      </c>
      <c r="V402" s="26">
        <v>13.343821920896701</v>
      </c>
      <c r="W402" s="27">
        <v>2.5317766564778701</v>
      </c>
      <c r="X402" s="28">
        <v>3.01105903170712</v>
      </c>
    </row>
    <row r="403" spans="12:24">
      <c r="L403" s="25">
        <v>3.74</v>
      </c>
      <c r="M403" s="26">
        <v>15.602293242992198</v>
      </c>
      <c r="N403" s="27"/>
      <c r="O403" s="28">
        <v>2.0720455836040701</v>
      </c>
      <c r="P403" s="26">
        <v>55.946696097091596</v>
      </c>
      <c r="Q403" s="27">
        <v>1.66947057055544</v>
      </c>
      <c r="R403" s="28">
        <v>1.287803177629</v>
      </c>
      <c r="S403" s="26">
        <v>72.575383097847208</v>
      </c>
      <c r="T403" s="27">
        <v>10.699058037980301</v>
      </c>
      <c r="U403" s="28">
        <v>6.7543271851587701</v>
      </c>
      <c r="V403" s="26">
        <v>13.280857083033002</v>
      </c>
      <c r="W403" s="27">
        <v>2.5321855308749299</v>
      </c>
      <c r="X403" s="28">
        <v>3.0105315240991701</v>
      </c>
    </row>
    <row r="404" spans="12:24">
      <c r="L404" s="25">
        <v>3.75</v>
      </c>
      <c r="M404" s="26">
        <v>15.548788136320498</v>
      </c>
      <c r="N404" s="27"/>
      <c r="O404" s="28">
        <v>2.05873684679284</v>
      </c>
      <c r="P404" s="26">
        <v>55.859844959080398</v>
      </c>
      <c r="Q404" s="27">
        <v>1.6692430318913201</v>
      </c>
      <c r="R404" s="28">
        <v>1.2903880115839499</v>
      </c>
      <c r="S404" s="26">
        <v>72.513808111705302</v>
      </c>
      <c r="T404" s="27">
        <v>10.716775184042399</v>
      </c>
      <c r="U404" s="28">
        <v>6.7669029514045196</v>
      </c>
      <c r="V404" s="26">
        <v>13.2216371929125</v>
      </c>
      <c r="W404" s="27">
        <v>2.5347886780189799</v>
      </c>
      <c r="X404" s="28">
        <v>3.0065980518029098</v>
      </c>
    </row>
    <row r="405" spans="12:24">
      <c r="L405" s="25">
        <v>3.76</v>
      </c>
      <c r="M405" s="26">
        <v>15.495573060903901</v>
      </c>
      <c r="N405" s="27"/>
      <c r="O405" s="28">
        <v>2.0454828376874801</v>
      </c>
      <c r="P405" s="26">
        <v>55.7731328820364</v>
      </c>
      <c r="Q405" s="27">
        <v>1.66901255693456</v>
      </c>
      <c r="R405" s="28">
        <v>1.29292740242801</v>
      </c>
      <c r="S405" s="26">
        <v>72.452286604488904</v>
      </c>
      <c r="T405" s="27">
        <v>10.734443639899499</v>
      </c>
      <c r="U405" s="28">
        <v>6.7794559665293797</v>
      </c>
      <c r="V405" s="26">
        <v>13.164148711925201</v>
      </c>
      <c r="W405" s="27">
        <v>2.5369947216012001</v>
      </c>
      <c r="X405" s="28">
        <v>3.0012700993224</v>
      </c>
    </row>
    <row r="406" spans="12:24">
      <c r="L406" s="25">
        <v>3.77</v>
      </c>
      <c r="M406" s="26">
        <v>15.4426460479347</v>
      </c>
      <c r="N406" s="27"/>
      <c r="O406" s="28">
        <v>2.0322835799192398</v>
      </c>
      <c r="P406" s="26">
        <v>55.686559649012004</v>
      </c>
      <c r="Q406" s="27">
        <v>1.6687791948605499</v>
      </c>
      <c r="R406" s="28">
        <v>1.2962231870605101</v>
      </c>
      <c r="S406" s="26">
        <v>72.390818522864791</v>
      </c>
      <c r="T406" s="27">
        <v>10.7520634865202</v>
      </c>
      <c r="U406" s="28">
        <v>6.7919862623039604</v>
      </c>
      <c r="V406" s="26">
        <v>13.108230988744198</v>
      </c>
      <c r="W406" s="27">
        <v>2.5404120299406201</v>
      </c>
      <c r="X406" s="28">
        <v>2.9947062783340099</v>
      </c>
    </row>
    <row r="407" spans="12:24">
      <c r="L407" s="25">
        <v>3.78</v>
      </c>
      <c r="M407" s="26">
        <v>15.3900051430087</v>
      </c>
      <c r="N407" s="27"/>
      <c r="O407" s="28">
        <v>2.0191391186800201</v>
      </c>
      <c r="P407" s="26">
        <v>55.600125043542306</v>
      </c>
      <c r="Q407" s="27">
        <v>1.6685429930881399</v>
      </c>
      <c r="R407" s="28">
        <v>1.3012780030447899</v>
      </c>
      <c r="S407" s="26">
        <v>72.329403813713398</v>
      </c>
      <c r="T407" s="27">
        <v>10.7696348048896</v>
      </c>
      <c r="U407" s="28">
        <v>6.8044938702798197</v>
      </c>
      <c r="V407" s="26">
        <v>13.0553117271205</v>
      </c>
      <c r="W407" s="27">
        <v>2.5464705817024198</v>
      </c>
      <c r="X407" s="28">
        <v>2.9854768580770399</v>
      </c>
    </row>
    <row r="408" spans="12:24">
      <c r="L408" s="25">
        <v>3.79</v>
      </c>
      <c r="M408" s="26">
        <v>15.337648405969102</v>
      </c>
      <c r="N408" s="27"/>
      <c r="O408" s="28">
        <v>2.0060494576563799</v>
      </c>
      <c r="P408" s="26">
        <v>55.513828849255596</v>
      </c>
      <c r="Q408" s="27">
        <v>1.6683039975760501</v>
      </c>
      <c r="R408" s="28">
        <v>1.3062756249018199</v>
      </c>
      <c r="S408" s="26">
        <v>72.268042424031691</v>
      </c>
      <c r="T408" s="27">
        <v>10.7871576758983</v>
      </c>
      <c r="U408" s="28">
        <v>6.8169788221379202</v>
      </c>
      <c r="V408" s="26">
        <v>13.003333624107299</v>
      </c>
      <c r="W408" s="27">
        <v>2.55311531322719</v>
      </c>
      <c r="X408" s="28">
        <v>2.9756371270337798</v>
      </c>
    </row>
    <row r="409" spans="12:24">
      <c r="L409" s="25">
        <v>3.8</v>
      </c>
      <c r="M409" s="26">
        <v>15.285573925842201</v>
      </c>
      <c r="N409" s="27"/>
      <c r="O409" s="28">
        <v>1.99301459405931</v>
      </c>
      <c r="P409" s="26">
        <v>55.427670850002997</v>
      </c>
      <c r="Q409" s="27">
        <v>1.6680622577325801</v>
      </c>
      <c r="R409" s="28">
        <v>1.30697024370096</v>
      </c>
      <c r="S409" s="26">
        <v>72.206734300931501</v>
      </c>
      <c r="T409" s="27">
        <v>10.804632180345999</v>
      </c>
      <c r="U409" s="28">
        <v>6.8294411491331903</v>
      </c>
      <c r="V409" s="26">
        <v>12.9516559385682</v>
      </c>
      <c r="W409" s="27">
        <v>2.5597077085385598</v>
      </c>
      <c r="X409" s="28">
        <v>2.9658258243251101</v>
      </c>
    </row>
    <row r="410" spans="12:24">
      <c r="L410" s="25">
        <v>3.81</v>
      </c>
      <c r="M410" s="26">
        <v>15.233779799897802</v>
      </c>
      <c r="N410" s="27"/>
      <c r="O410" s="28">
        <v>1.9800345309045999</v>
      </c>
      <c r="P410" s="26">
        <v>55.341650829860697</v>
      </c>
      <c r="Q410" s="27">
        <v>1.6678178201721601</v>
      </c>
      <c r="R410" s="28">
        <v>1.30703772181699</v>
      </c>
      <c r="S410" s="26">
        <v>72.145479391638403</v>
      </c>
      <c r="T410" s="27">
        <v>10.8220583989161</v>
      </c>
      <c r="U410" s="28">
        <v>6.8418808825907798</v>
      </c>
      <c r="V410" s="26">
        <v>12.9002766018597</v>
      </c>
      <c r="W410" s="27">
        <v>2.5662479101410698</v>
      </c>
      <c r="X410" s="28">
        <v>2.9560430293467901</v>
      </c>
    </row>
    <row r="411" spans="12:24">
      <c r="L411" s="25">
        <v>3.82</v>
      </c>
      <c r="M411" s="26">
        <v>15.182264116270899</v>
      </c>
      <c r="N411" s="27"/>
      <c r="O411" s="28">
        <v>1.96710929127426</v>
      </c>
      <c r="P411" s="26">
        <v>55.254795980390902</v>
      </c>
      <c r="Q411" s="27">
        <v>1.66854332394084</v>
      </c>
      <c r="R411" s="28">
        <v>1.3060715205142499</v>
      </c>
      <c r="S411" s="26">
        <v>72.084277643490807</v>
      </c>
      <c r="T411" s="27">
        <v>10.8394364120307</v>
      </c>
      <c r="U411" s="28">
        <v>6.8542980537554401</v>
      </c>
      <c r="V411" s="26">
        <v>12.8491935601379</v>
      </c>
      <c r="W411" s="27">
        <v>2.5727360614423</v>
      </c>
      <c r="X411" s="28">
        <v>2.94628886479732</v>
      </c>
    </row>
    <row r="412" spans="12:24">
      <c r="L412" s="25">
        <v>3.83</v>
      </c>
      <c r="M412" s="26">
        <v>15.131024991771</v>
      </c>
      <c r="N412" s="27"/>
      <c r="O412" s="28">
        <v>1.95423888042576</v>
      </c>
      <c r="P412" s="26">
        <v>55.166668694734298</v>
      </c>
      <c r="Q412" s="27">
        <v>1.6706762065327401</v>
      </c>
      <c r="R412" s="28">
        <v>1.30363440778405</v>
      </c>
      <c r="S412" s="26">
        <v>72.023129003938706</v>
      </c>
      <c r="T412" s="27">
        <v>10.8567663004522</v>
      </c>
      <c r="U412" s="28">
        <v>6.8666926937924098</v>
      </c>
      <c r="V412" s="26">
        <v>12.798404774214001</v>
      </c>
      <c r="W412" s="27">
        <v>2.57917230672378</v>
      </c>
      <c r="X412" s="28">
        <v>2.93656337270611</v>
      </c>
    </row>
    <row r="413" spans="12:24">
      <c r="L413" s="25">
        <v>3.84</v>
      </c>
      <c r="M413" s="26">
        <v>15.080060556788998</v>
      </c>
      <c r="N413" s="27"/>
      <c r="O413" s="28">
        <v>1.9414233008034001</v>
      </c>
      <c r="P413" s="26">
        <v>55.078676832407503</v>
      </c>
      <c r="Q413" s="27">
        <v>1.6728084386244499</v>
      </c>
      <c r="R413" s="28">
        <v>1.3011346191984601</v>
      </c>
      <c r="S413" s="26">
        <v>71.962033420548693</v>
      </c>
      <c r="T413" s="27">
        <v>10.874048144657699</v>
      </c>
      <c r="U413" s="28">
        <v>6.8790648337823104</v>
      </c>
      <c r="V413" s="26">
        <v>12.747908228399499</v>
      </c>
      <c r="W413" s="27">
        <v>2.5855568001017799</v>
      </c>
      <c r="X413" s="28">
        <v>2.92686662074113</v>
      </c>
    </row>
    <row r="414" spans="12:24">
      <c r="L414" s="25">
        <v>3.85</v>
      </c>
      <c r="M414" s="26">
        <v>15.029368955145101</v>
      </c>
      <c r="N414" s="27"/>
      <c r="O414" s="28">
        <v>1.93947703033273</v>
      </c>
      <c r="P414" s="26">
        <v>54.990820229650296</v>
      </c>
      <c r="Q414" s="27">
        <v>1.6749400139297801</v>
      </c>
      <c r="R414" s="28">
        <v>1.29857236862794</v>
      </c>
      <c r="S414" s="26">
        <v>71.900990840990005</v>
      </c>
      <c r="T414" s="27">
        <v>10.891282025032099</v>
      </c>
      <c r="U414" s="28">
        <v>6.8914145047345396</v>
      </c>
      <c r="V414" s="26">
        <v>12.6977019190655</v>
      </c>
      <c r="W414" s="27">
        <v>2.5918896512339198</v>
      </c>
      <c r="X414" s="28">
        <v>2.9171986794117002</v>
      </c>
    </row>
    <row r="415" spans="12:24">
      <c r="L415" s="25">
        <v>3.86</v>
      </c>
      <c r="M415" s="26">
        <v>14.9789483439358</v>
      </c>
      <c r="N415" s="27"/>
      <c r="O415" s="28">
        <v>1.9410498983678399</v>
      </c>
      <c r="P415" s="26">
        <v>54.9030987233971</v>
      </c>
      <c r="Q415" s="27">
        <v>1.6770709252345599</v>
      </c>
      <c r="R415" s="28">
        <v>1.295947871479</v>
      </c>
      <c r="S415" s="26">
        <v>71.840001213223999</v>
      </c>
      <c r="T415" s="27">
        <v>10.908468022058599</v>
      </c>
      <c r="U415" s="28">
        <v>6.9037417373978096</v>
      </c>
      <c r="V415" s="26">
        <v>12.647783842477001</v>
      </c>
      <c r="W415" s="27">
        <v>2.5981710019598898</v>
      </c>
      <c r="X415" s="28">
        <v>2.90755962152629</v>
      </c>
    </row>
    <row r="416" spans="12:24">
      <c r="L416" s="25">
        <v>3.87</v>
      </c>
      <c r="M416" s="26">
        <v>14.928796893381399</v>
      </c>
      <c r="N416" s="27"/>
      <c r="O416" s="28">
        <v>1.9425873419294899</v>
      </c>
      <c r="P416" s="26">
        <v>54.815512150231108</v>
      </c>
      <c r="Q416" s="27">
        <v>1.6792011654491099</v>
      </c>
      <c r="R416" s="28">
        <v>1.29326134361829</v>
      </c>
      <c r="S416" s="26">
        <v>71.779064485302797</v>
      </c>
      <c r="T416" s="27">
        <v>10.925606216117799</v>
      </c>
      <c r="U416" s="28">
        <v>6.9160465624609104</v>
      </c>
      <c r="V416" s="26">
        <v>12.598152017911399</v>
      </c>
      <c r="W416" s="27">
        <v>2.6044010208486301</v>
      </c>
      <c r="X416" s="28">
        <v>2.8979495138980398</v>
      </c>
    </row>
    <row r="417" spans="12:24">
      <c r="L417" s="25">
        <v>3.88</v>
      </c>
      <c r="M417" s="26">
        <v>14.8789127866737</v>
      </c>
      <c r="N417" s="27"/>
      <c r="O417" s="28">
        <v>1.94408964104551</v>
      </c>
      <c r="P417" s="26">
        <v>54.7280603465925</v>
      </c>
      <c r="Q417" s="27">
        <v>1.6813307274073299</v>
      </c>
      <c r="R417" s="28">
        <v>1.29051300155023</v>
      </c>
      <c r="S417" s="26">
        <v>71.718180605051103</v>
      </c>
      <c r="T417" s="27">
        <v>10.942696687169301</v>
      </c>
      <c r="U417" s="28">
        <v>6.9283290108713</v>
      </c>
      <c r="V417" s="26">
        <v>12.5488044786808</v>
      </c>
      <c r="W417" s="27">
        <v>2.6105798550005899</v>
      </c>
      <c r="X417" s="28">
        <v>2.88836842127232</v>
      </c>
    </row>
    <row r="418" spans="12:24">
      <c r="L418" s="25">
        <v>3.89</v>
      </c>
      <c r="M418" s="26">
        <v>14.8292942198233</v>
      </c>
      <c r="N418" s="27"/>
      <c r="O418" s="28">
        <v>1.9455570560189299</v>
      </c>
      <c r="P418" s="26">
        <v>54.641035225355303</v>
      </c>
      <c r="Q418" s="27">
        <v>1.6831675272958</v>
      </c>
      <c r="R418" s="28">
        <v>1.2879951389642299</v>
      </c>
      <c r="S418" s="26">
        <v>71.657349520597307</v>
      </c>
      <c r="T418" s="27">
        <v>10.9597395152625</v>
      </c>
      <c r="U418" s="28">
        <v>6.9405891133029103</v>
      </c>
      <c r="V418" s="26">
        <v>12.4997392719904</v>
      </c>
      <c r="W418" s="27">
        <v>2.6084080860898302</v>
      </c>
      <c r="X418" s="28">
        <v>2.88774946440271</v>
      </c>
    </row>
    <row r="419" spans="12:24">
      <c r="L419" s="25">
        <v>3.9</v>
      </c>
      <c r="M419" s="26">
        <v>14.7799394377395</v>
      </c>
      <c r="N419" s="27"/>
      <c r="O419" s="28">
        <v>1.9469898251520501</v>
      </c>
      <c r="P419" s="26">
        <v>54.556734767926997</v>
      </c>
      <c r="Q419" s="27">
        <v>1.6824134124516099</v>
      </c>
      <c r="R419" s="28">
        <v>1.2880061188037399</v>
      </c>
      <c r="S419" s="26">
        <v>71.59657118017671</v>
      </c>
      <c r="T419" s="27">
        <v>10.976734780378999</v>
      </c>
      <c r="U419" s="28">
        <v>6.9528269003591703</v>
      </c>
      <c r="V419" s="26">
        <v>12.450954458797</v>
      </c>
      <c r="W419" s="27">
        <v>2.6032157790166601</v>
      </c>
      <c r="X419" s="28">
        <v>2.8910680768756398</v>
      </c>
    </row>
    <row r="420" spans="12:24">
      <c r="L420" s="25">
        <v>3.91</v>
      </c>
      <c r="M420" s="26">
        <v>14.7308467959196</v>
      </c>
      <c r="N420" s="27"/>
      <c r="O420" s="28">
        <v>1.93390454565273</v>
      </c>
      <c r="P420" s="26">
        <v>54.472580587309103</v>
      </c>
      <c r="Q420" s="27">
        <v>1.68164659633219</v>
      </c>
      <c r="R420" s="28">
        <v>1.287967936297</v>
      </c>
      <c r="S420" s="26">
        <v>71.535845532130509</v>
      </c>
      <c r="T420" s="27">
        <v>10.9936825624285</v>
      </c>
      <c r="U420" s="28">
        <v>6.9650424026474598</v>
      </c>
      <c r="V420" s="26">
        <v>12.4024481751377</v>
      </c>
      <c r="W420" s="27">
        <v>2.5980286125310199</v>
      </c>
      <c r="X420" s="28">
        <v>2.8943431688578101</v>
      </c>
    </row>
    <row r="421" spans="12:24">
      <c r="L421" s="25">
        <v>3.92</v>
      </c>
      <c r="M421" s="26">
        <v>14.679036714603999</v>
      </c>
      <c r="N421" s="27"/>
      <c r="O421" s="28">
        <v>1.92347411409725</v>
      </c>
      <c r="P421" s="26">
        <v>54.388572457263493</v>
      </c>
      <c r="Q421" s="27">
        <v>1.6808671342587</v>
      </c>
      <c r="R421" s="28">
        <v>1.28788074914333</v>
      </c>
      <c r="S421" s="26">
        <v>71.475172524904195</v>
      </c>
      <c r="T421" s="27">
        <v>11.0105829412228</v>
      </c>
      <c r="U421" s="28">
        <v>6.9772356505529798</v>
      </c>
      <c r="V421" s="26">
        <v>12.354218483832099</v>
      </c>
      <c r="W421" s="27">
        <v>2.5928466468650799</v>
      </c>
      <c r="X421" s="28">
        <v>2.8975750008905701</v>
      </c>
    </row>
    <row r="422" spans="12:24">
      <c r="L422" s="25">
        <v>3.93</v>
      </c>
      <c r="M422" s="26">
        <v>14.6194721415463</v>
      </c>
      <c r="N422" s="27"/>
      <c r="O422" s="28">
        <v>1.9211114396228699</v>
      </c>
      <c r="P422" s="26">
        <v>54.304710153586896</v>
      </c>
      <c r="Q422" s="27">
        <v>1.6800750791091901</v>
      </c>
      <c r="R422" s="28">
        <v>1.28774476174713</v>
      </c>
      <c r="S422" s="26">
        <v>71.4145521070473</v>
      </c>
      <c r="T422" s="27">
        <v>11.0274359964871</v>
      </c>
      <c r="U422" s="28">
        <v>6.9894066745760997</v>
      </c>
      <c r="V422" s="26">
        <v>12.3062634763972</v>
      </c>
      <c r="W422" s="27">
        <v>2.5876699557310801</v>
      </c>
      <c r="X422" s="28">
        <v>2.9007638180780999</v>
      </c>
    </row>
    <row r="423" spans="12:24">
      <c r="L423" s="25">
        <v>3.94</v>
      </c>
      <c r="M423" s="26">
        <v>14.559402588988199</v>
      </c>
      <c r="N423" s="27"/>
      <c r="O423" s="28">
        <v>1.92454668947482</v>
      </c>
      <c r="P423" s="26">
        <v>54.220993450927999</v>
      </c>
      <c r="Q423" s="27">
        <v>1.67927048411983</v>
      </c>
      <c r="R423" s="28">
        <v>1.2875601014043601</v>
      </c>
      <c r="S423" s="26">
        <v>71.353984227211797</v>
      </c>
      <c r="T423" s="27">
        <v>11.044241807802599</v>
      </c>
      <c r="U423" s="28">
        <v>7.0015555049395104</v>
      </c>
      <c r="V423" s="26">
        <v>12.258581270986401</v>
      </c>
      <c r="W423" s="27">
        <v>2.5870809980275702</v>
      </c>
      <c r="X423" s="28">
        <v>2.9039098519988902</v>
      </c>
    </row>
    <row r="424" spans="12:24">
      <c r="L424" s="25">
        <v>3.95</v>
      </c>
      <c r="M424" s="26">
        <v>14.499643073618801</v>
      </c>
      <c r="N424" s="27"/>
      <c r="O424" s="28">
        <v>1.93562492268716</v>
      </c>
      <c r="P424" s="26">
        <v>54.137422123810794</v>
      </c>
      <c r="Q424" s="27">
        <v>1.6784534024597</v>
      </c>
      <c r="R424" s="28">
        <v>1.28732692847352</v>
      </c>
      <c r="S424" s="26">
        <v>71.293468834159</v>
      </c>
      <c r="T424" s="27">
        <v>11.0610004545159</v>
      </c>
      <c r="U424" s="28">
        <v>7.0136821718693199</v>
      </c>
      <c r="V424" s="26">
        <v>12.2096466492013</v>
      </c>
      <c r="W424" s="27">
        <v>2.5913002257165099</v>
      </c>
      <c r="X424" s="28">
        <v>2.9085366912961601</v>
      </c>
    </row>
    <row r="425" spans="12:24">
      <c r="L425" s="25">
        <v>3.96</v>
      </c>
      <c r="M425" s="26">
        <v>14.440191795259999</v>
      </c>
      <c r="N425" s="27"/>
      <c r="O425" s="28">
        <v>1.9466294365605901</v>
      </c>
      <c r="P425" s="26">
        <v>54.053995946363699</v>
      </c>
      <c r="Q425" s="27">
        <v>1.67762388750781</v>
      </c>
      <c r="R425" s="28">
        <v>1.2870454044416</v>
      </c>
      <c r="S425" s="26">
        <v>71.233005876739099</v>
      </c>
      <c r="T425" s="27">
        <v>11.077712016253299</v>
      </c>
      <c r="U425" s="28">
        <v>7.0257867055360004</v>
      </c>
      <c r="V425" s="26">
        <v>12.160483829178199</v>
      </c>
      <c r="W425" s="27">
        <v>2.5949734663728101</v>
      </c>
      <c r="X425" s="28">
        <v>2.9136184906111802</v>
      </c>
    </row>
    <row r="426" spans="12:24">
      <c r="L426" s="25">
        <v>3.97</v>
      </c>
      <c r="M426" s="26">
        <v>14.381046981327799</v>
      </c>
      <c r="N426" s="27"/>
      <c r="O426" s="28">
        <v>1.9575604696247799</v>
      </c>
      <c r="P426" s="26">
        <v>53.970714693424206</v>
      </c>
      <c r="Q426" s="27">
        <v>1.6767819917540101</v>
      </c>
      <c r="R426" s="28">
        <v>1.2867156921724201</v>
      </c>
      <c r="S426" s="26">
        <v>71.172595303939602</v>
      </c>
      <c r="T426" s="27">
        <v>11.0943765724075</v>
      </c>
      <c r="U426" s="28">
        <v>7.0378691360020298</v>
      </c>
      <c r="V426" s="26">
        <v>12.1095839000622</v>
      </c>
      <c r="W426" s="27">
        <v>2.5965937955195901</v>
      </c>
      <c r="X426" s="28">
        <v>2.9185011335731099</v>
      </c>
    </row>
    <row r="427" spans="12:24">
      <c r="L427" s="25">
        <v>3.98</v>
      </c>
      <c r="M427" s="26">
        <v>14.322206869814199</v>
      </c>
      <c r="N427" s="27"/>
      <c r="O427" s="28">
        <v>1.9684182614528201</v>
      </c>
      <c r="P427" s="26">
        <v>53.887578139465496</v>
      </c>
      <c r="Q427" s="27">
        <v>1.6759277678784801</v>
      </c>
      <c r="R427" s="28">
        <v>1.2864834640209299</v>
      </c>
      <c r="S427" s="26">
        <v>71.112237065217201</v>
      </c>
      <c r="T427" s="27">
        <v>11.1109942026516</v>
      </c>
      <c r="U427" s="28">
        <v>7.0499294928899001</v>
      </c>
      <c r="V427" s="26">
        <v>12.054839234213501</v>
      </c>
      <c r="W427" s="27">
        <v>2.5940555664684499</v>
      </c>
      <c r="X427" s="28">
        <v>2.91459250065602</v>
      </c>
    </row>
    <row r="428" spans="12:24">
      <c r="L428" s="25">
        <v>3.99</v>
      </c>
      <c r="M428" s="26">
        <v>14.263669709207699</v>
      </c>
      <c r="N428" s="27"/>
      <c r="O428" s="28">
        <v>1.9767863665443199</v>
      </c>
      <c r="P428" s="26">
        <v>53.804586058937495</v>
      </c>
      <c r="Q428" s="27">
        <v>1.6750612684170301</v>
      </c>
      <c r="R428" s="28">
        <v>1.2875680975883701</v>
      </c>
      <c r="S428" s="26">
        <v>71.051931109456504</v>
      </c>
      <c r="T428" s="27">
        <v>11.127564985868</v>
      </c>
      <c r="U428" s="28">
        <v>7.0619678064230298</v>
      </c>
      <c r="V428" s="26">
        <v>12.000397568859</v>
      </c>
      <c r="W428" s="27">
        <v>2.5915084810522901</v>
      </c>
      <c r="X428" s="28">
        <v>2.91068099130473</v>
      </c>
    </row>
    <row r="429" spans="12:24">
      <c r="L429" s="25">
        <v>4</v>
      </c>
      <c r="M429" s="26">
        <v>14.2054337584128</v>
      </c>
      <c r="N429" s="27"/>
      <c r="O429" s="28">
        <v>1.9727346417779099</v>
      </c>
      <c r="P429" s="26">
        <v>53.721738226271498</v>
      </c>
      <c r="Q429" s="27">
        <v>1.6741825452933901</v>
      </c>
      <c r="R429" s="28">
        <v>1.2886077413343699</v>
      </c>
      <c r="S429" s="26">
        <v>70.991677385935404</v>
      </c>
      <c r="T429" s="27">
        <v>11.144089001187099</v>
      </c>
      <c r="U429" s="28">
        <v>7.0739841064601903</v>
      </c>
      <c r="V429" s="26">
        <v>11.9462570917145</v>
      </c>
      <c r="W429" s="27">
        <v>2.5889526791378099</v>
      </c>
      <c r="X429" s="28">
        <v>2.9067666788065001</v>
      </c>
    </row>
    <row r="430" spans="12:24">
      <c r="L430" s="25">
        <v>4.01</v>
      </c>
      <c r="M430" s="26">
        <v>14.147497286670399</v>
      </c>
      <c r="N430" s="27"/>
      <c r="O430" s="28">
        <v>1.9686896667331999</v>
      </c>
      <c r="P430" s="26">
        <v>53.639034415885803</v>
      </c>
      <c r="Q430" s="27">
        <v>1.67329165094975</v>
      </c>
      <c r="R430" s="28">
        <v>1.28960254933232</v>
      </c>
      <c r="S430" s="26">
        <v>70.931475844030402</v>
      </c>
      <c r="T430" s="27">
        <v>11.1605663276399</v>
      </c>
      <c r="U430" s="28">
        <v>7.08597842279001</v>
      </c>
      <c r="V430" s="26">
        <v>11.8924159572815</v>
      </c>
      <c r="W430" s="27">
        <v>2.5863882495639499</v>
      </c>
      <c r="X430" s="28">
        <v>2.9028496900815601</v>
      </c>
    </row>
    <row r="431" spans="12:24">
      <c r="L431" s="25">
        <v>4.0199999999999996</v>
      </c>
      <c r="M431" s="26">
        <v>14.089858573477301</v>
      </c>
      <c r="N431" s="27"/>
      <c r="O431" s="28">
        <v>1.9646515591873499</v>
      </c>
      <c r="P431" s="26">
        <v>53.556474402191</v>
      </c>
      <c r="Q431" s="27">
        <v>1.6723886374846</v>
      </c>
      <c r="R431" s="28">
        <v>1.2905526759082999</v>
      </c>
      <c r="S431" s="26">
        <v>70.871326433215501</v>
      </c>
      <c r="T431" s="27">
        <v>11.176997044164301</v>
      </c>
      <c r="U431" s="28">
        <v>7.0979507851316903</v>
      </c>
      <c r="V431" s="26">
        <v>11.838872350714199</v>
      </c>
      <c r="W431" s="27">
        <v>2.5838152872305602</v>
      </c>
      <c r="X431" s="28">
        <v>2.8989301316771501</v>
      </c>
    </row>
    <row r="432" spans="12:24">
      <c r="L432" s="25">
        <v>4.03</v>
      </c>
      <c r="M432" s="26">
        <v>14.032515908506399</v>
      </c>
      <c r="N432" s="27"/>
      <c r="O432" s="28">
        <v>1.96062036601184</v>
      </c>
      <c r="P432" s="26">
        <v>53.474057958936406</v>
      </c>
      <c r="Q432" s="27">
        <v>1.6714735572225501</v>
      </c>
      <c r="R432" s="28">
        <v>1.29145827496593</v>
      </c>
      <c r="S432" s="26">
        <v>70.811229103061606</v>
      </c>
      <c r="T432" s="27">
        <v>11.193381229608701</v>
      </c>
      <c r="U432" s="28">
        <v>7.1099012231356404</v>
      </c>
      <c r="V432" s="26">
        <v>11.785624468417499</v>
      </c>
      <c r="W432" s="27">
        <v>2.5727837012017201</v>
      </c>
      <c r="X432" s="28">
        <v>2.8950081090949902</v>
      </c>
    </row>
    <row r="433" spans="12:24">
      <c r="L433" s="25">
        <v>4.04</v>
      </c>
      <c r="M433" s="26">
        <v>13.975467591526799</v>
      </c>
      <c r="N433" s="27"/>
      <c r="O433" s="28">
        <v>1.9565961524814399</v>
      </c>
      <c r="P433" s="26">
        <v>53.391784859943904</v>
      </c>
      <c r="Q433" s="27">
        <v>1.67054646094281</v>
      </c>
      <c r="R433" s="28">
        <v>1.2923195006999699</v>
      </c>
      <c r="S433" s="26">
        <v>70.751183803235293</v>
      </c>
      <c r="T433" s="27">
        <v>11.2097189627316</v>
      </c>
      <c r="U433" s="28">
        <v>7.12182976639542</v>
      </c>
      <c r="V433" s="26">
        <v>11.7326705179391</v>
      </c>
      <c r="W433" s="27">
        <v>2.55399227966821</v>
      </c>
      <c r="X433" s="28">
        <v>2.8910837268246601</v>
      </c>
    </row>
    <row r="434" spans="12:24">
      <c r="L434" s="25">
        <v>4.05</v>
      </c>
      <c r="M434" s="26">
        <v>13.918711932323399</v>
      </c>
      <c r="N434" s="27"/>
      <c r="O434" s="28">
        <v>1.95257898944061</v>
      </c>
      <c r="P434" s="26">
        <v>53.306732110577904</v>
      </c>
      <c r="Q434" s="27">
        <v>1.67253017046163</v>
      </c>
      <c r="R434" s="28">
        <v>1.29021373904402</v>
      </c>
      <c r="S434" s="26">
        <v>70.691190483499497</v>
      </c>
      <c r="T434" s="27">
        <v>11.2260103222025</v>
      </c>
      <c r="U434" s="28">
        <v>7.1337364445475302</v>
      </c>
      <c r="V434" s="26">
        <v>11.686321447347</v>
      </c>
      <c r="W434" s="27">
        <v>2.5416039309025802</v>
      </c>
      <c r="X434" s="28">
        <v>2.8808443615914499</v>
      </c>
    </row>
    <row r="435" spans="12:24">
      <c r="L435" s="25">
        <v>4.0599999999999996</v>
      </c>
      <c r="M435" s="26">
        <v>13.862247256422499</v>
      </c>
      <c r="N435" s="27"/>
      <c r="O435" s="28">
        <v>1.9485689409137501</v>
      </c>
      <c r="P435" s="26">
        <v>53.220971142633402</v>
      </c>
      <c r="Q435" s="27">
        <v>1.6753530797780001</v>
      </c>
      <c r="R435" s="28">
        <v>1.28721280253832</v>
      </c>
      <c r="S435" s="26">
        <v>70.6312490937148</v>
      </c>
      <c r="T435" s="27">
        <v>11.242255386604</v>
      </c>
      <c r="U435" s="28">
        <v>7.1456212869438804</v>
      </c>
      <c r="V435" s="26">
        <v>11.6408611404923</v>
      </c>
      <c r="W435" s="27">
        <v>2.5299040856879</v>
      </c>
      <c r="X435" s="28">
        <v>2.8700044661630701</v>
      </c>
    </row>
    <row r="436" spans="12:24">
      <c r="L436" s="25">
        <v>4.07</v>
      </c>
      <c r="M436" s="26">
        <v>13.806071914757801</v>
      </c>
      <c r="N436" s="27"/>
      <c r="O436" s="28">
        <v>1.94456605438005</v>
      </c>
      <c r="P436" s="26">
        <v>53.1353730082878</v>
      </c>
      <c r="Q436" s="27">
        <v>1.6781439623722501</v>
      </c>
      <c r="R436" s="28">
        <v>1.2841881247951199</v>
      </c>
      <c r="S436" s="26">
        <v>70.571359583826705</v>
      </c>
      <c r="T436" s="27">
        <v>11.258454234387401</v>
      </c>
      <c r="U436" s="28">
        <v>7.1574843230938798</v>
      </c>
      <c r="V436" s="26">
        <v>11.5956548168393</v>
      </c>
      <c r="W436" s="27">
        <v>2.5182594974856198</v>
      </c>
      <c r="X436" s="28">
        <v>2.8591971595443599</v>
      </c>
    </row>
    <row r="437" spans="12:24">
      <c r="L437" s="25">
        <v>4.08</v>
      </c>
      <c r="M437" s="26">
        <v>13.750184234180098</v>
      </c>
      <c r="N437" s="27"/>
      <c r="O437" s="28">
        <v>1.94057041020535</v>
      </c>
      <c r="P437" s="26">
        <v>53.049937474493902</v>
      </c>
      <c r="Q437" s="27">
        <v>1.68090287681841</v>
      </c>
      <c r="R437" s="28">
        <v>1.281139878466</v>
      </c>
      <c r="S437" s="26">
        <v>70.511521903876698</v>
      </c>
      <c r="T437" s="27">
        <v>11.274606943802301</v>
      </c>
      <c r="U437" s="28">
        <v>7.1693255822522</v>
      </c>
      <c r="V437" s="26">
        <v>11.5507007852725</v>
      </c>
      <c r="W437" s="27">
        <v>2.5066699964069601</v>
      </c>
      <c r="X437" s="28">
        <v>2.8484224853693201</v>
      </c>
    </row>
    <row r="438" spans="12:24">
      <c r="L438" s="25">
        <v>4.09</v>
      </c>
      <c r="M438" s="26">
        <v>13.694582587611102</v>
      </c>
      <c r="N438" s="27"/>
      <c r="O438" s="28">
        <v>1.9365820514293599</v>
      </c>
      <c r="P438" s="26">
        <v>52.964664307048807</v>
      </c>
      <c r="Q438" s="27">
        <v>1.6836298824603599</v>
      </c>
      <c r="R438" s="28">
        <v>1.27806819244651</v>
      </c>
      <c r="S438" s="26">
        <v>70.451736004305502</v>
      </c>
      <c r="T438" s="27">
        <v>11.2907135935433</v>
      </c>
      <c r="U438" s="28">
        <v>7.1811450933641403</v>
      </c>
      <c r="V438" s="26">
        <v>11.5059973664782</v>
      </c>
      <c r="W438" s="27">
        <v>2.5000991889794402</v>
      </c>
      <c r="X438" s="28">
        <v>2.83768048529992</v>
      </c>
    </row>
    <row r="439" spans="12:24">
      <c r="L439" s="25">
        <v>4.0999999999999996</v>
      </c>
      <c r="M439" s="26">
        <v>13.6392653177877</v>
      </c>
      <c r="N439" s="27"/>
      <c r="O439" s="28">
        <v>1.9326010599627399</v>
      </c>
      <c r="P439" s="26">
        <v>52.879553270845001</v>
      </c>
      <c r="Q439" s="27">
        <v>1.68632503958472</v>
      </c>
      <c r="R439" s="28">
        <v>1.27497321384337</v>
      </c>
      <c r="S439" s="26">
        <v>70.392001835277398</v>
      </c>
      <c r="T439" s="27">
        <v>11.306774261769499</v>
      </c>
      <c r="U439" s="28">
        <v>7.1929428856897202</v>
      </c>
      <c r="V439" s="26">
        <v>11.461542892822999</v>
      </c>
      <c r="W439" s="27">
        <v>2.5007250470739799</v>
      </c>
      <c r="X439" s="28">
        <v>2.8269711990767199</v>
      </c>
    </row>
    <row r="440" spans="12:24">
      <c r="L440" s="25">
        <v>4.1100000000000003</v>
      </c>
      <c r="M440" s="26">
        <v>13.584230796063201</v>
      </c>
      <c r="N440" s="27"/>
      <c r="O440" s="28">
        <v>1.9286274977271001</v>
      </c>
      <c r="P440" s="26">
        <v>52.794604129888903</v>
      </c>
      <c r="Q440" s="27">
        <v>1.6889884094623899</v>
      </c>
      <c r="R440" s="28">
        <v>1.2718550966172799</v>
      </c>
      <c r="S440" s="26">
        <v>70.332319347040098</v>
      </c>
      <c r="T440" s="27">
        <v>11.3227890265211</v>
      </c>
      <c r="U440" s="28">
        <v>7.2047189884327798</v>
      </c>
      <c r="V440" s="26">
        <v>11.4173357082317</v>
      </c>
      <c r="W440" s="27">
        <v>2.5013246158413902</v>
      </c>
      <c r="X440" s="28">
        <v>2.8162946652795302</v>
      </c>
    </row>
    <row r="441" spans="12:24">
      <c r="L441" s="25">
        <v>4.12</v>
      </c>
      <c r="M441" s="26">
        <v>13.529477403485499</v>
      </c>
      <c r="N441" s="27"/>
      <c r="O441" s="28">
        <v>1.9246614255179799</v>
      </c>
      <c r="P441" s="26">
        <v>52.709816647319997</v>
      </c>
      <c r="Q441" s="27">
        <v>1.6916200539588</v>
      </c>
      <c r="R441" s="28">
        <v>1.2687139860060801</v>
      </c>
      <c r="S441" s="26">
        <v>70.272688490026297</v>
      </c>
      <c r="T441" s="27">
        <v>11.3387579658409</v>
      </c>
      <c r="U441" s="28">
        <v>7.2164734306386498</v>
      </c>
      <c r="V441" s="26">
        <v>11.3733741680658</v>
      </c>
      <c r="W441" s="27">
        <v>2.5018980161927602</v>
      </c>
      <c r="X441" s="28">
        <v>2.80565093472176</v>
      </c>
    </row>
    <row r="442" spans="12:24">
      <c r="L442" s="25">
        <v>4.13</v>
      </c>
      <c r="M442" s="26">
        <v>13.4750035307249</v>
      </c>
      <c r="N442" s="27"/>
      <c r="O442" s="28">
        <v>1.92070290301831</v>
      </c>
      <c r="P442" s="26">
        <v>52.625190585429607</v>
      </c>
      <c r="Q442" s="27">
        <v>1.69422003567761</v>
      </c>
      <c r="R442" s="28">
        <v>1.26555002368849</v>
      </c>
      <c r="S442" s="26">
        <v>70.213109214759896</v>
      </c>
      <c r="T442" s="27">
        <v>11.3546811576803</v>
      </c>
      <c r="U442" s="28">
        <v>7.2282062412887296</v>
      </c>
      <c r="V442" s="26">
        <v>11.329656644652101</v>
      </c>
      <c r="W442" s="27">
        <v>2.5024454410666999</v>
      </c>
      <c r="X442" s="28">
        <v>2.7950400256507</v>
      </c>
    </row>
    <row r="443" spans="12:24">
      <c r="L443" s="25">
        <v>4.1399999999999997</v>
      </c>
      <c r="M443" s="26">
        <v>13.420807578002</v>
      </c>
      <c r="N443" s="27"/>
      <c r="O443" s="28">
        <v>1.9167519905293799</v>
      </c>
      <c r="P443" s="26">
        <v>52.540725705679804</v>
      </c>
      <c r="Q443" s="27">
        <v>1.6963994509976299</v>
      </c>
      <c r="R443" s="28">
        <v>1.2623633543396</v>
      </c>
      <c r="S443" s="26">
        <v>70.153581471854295</v>
      </c>
      <c r="T443" s="27">
        <v>11.370558679898499</v>
      </c>
      <c r="U443" s="28">
        <v>7.2399174493009903</v>
      </c>
      <c r="V443" s="26">
        <v>11.286181530503701</v>
      </c>
      <c r="W443" s="27">
        <v>2.5029670481150101</v>
      </c>
      <c r="X443" s="28">
        <v>2.7844619567703401</v>
      </c>
    </row>
    <row r="444" spans="12:24">
      <c r="L444" s="25">
        <v>4.1500000000000004</v>
      </c>
      <c r="M444" s="26">
        <v>13.366887955015001</v>
      </c>
      <c r="N444" s="27"/>
      <c r="O444" s="28">
        <v>1.91280875519376</v>
      </c>
      <c r="P444" s="26">
        <v>52.456421768722606</v>
      </c>
      <c r="Q444" s="27">
        <v>1.695220444676</v>
      </c>
      <c r="R444" s="28">
        <v>1.25915412192694</v>
      </c>
      <c r="S444" s="26">
        <v>70.094105212012209</v>
      </c>
      <c r="T444" s="27">
        <v>11.386390610263</v>
      </c>
      <c r="U444" s="28">
        <v>7.2516070835304998</v>
      </c>
      <c r="V444" s="26">
        <v>11.2429472018668</v>
      </c>
      <c r="W444" s="27">
        <v>2.5034629910075501</v>
      </c>
      <c r="X444" s="28">
        <v>2.7739167725186902</v>
      </c>
    </row>
    <row r="445" spans="12:24">
      <c r="L445" s="25">
        <v>4.16</v>
      </c>
      <c r="M445" s="26">
        <v>13.313243080868</v>
      </c>
      <c r="N445" s="27"/>
      <c r="O445" s="28">
        <v>1.9088732463584801</v>
      </c>
      <c r="P445" s="26">
        <v>52.372278534418406</v>
      </c>
      <c r="Q445" s="27">
        <v>1.69402671697763</v>
      </c>
      <c r="R445" s="28">
        <v>1.2559224697112901</v>
      </c>
      <c r="S445" s="26">
        <v>70.034680386029805</v>
      </c>
      <c r="T445" s="27">
        <v>11.4021770264537</v>
      </c>
      <c r="U445" s="28">
        <v>7.2632751727650797</v>
      </c>
      <c r="V445" s="26">
        <v>11.1999520597419</v>
      </c>
      <c r="W445" s="27">
        <v>2.5039334307504402</v>
      </c>
      <c r="X445" s="28">
        <v>2.7579863993368301</v>
      </c>
    </row>
    <row r="446" spans="12:24">
      <c r="L446" s="25">
        <v>4.17</v>
      </c>
      <c r="M446" s="26">
        <v>13.2598713839983</v>
      </c>
      <c r="N446" s="27"/>
      <c r="O446" s="28">
        <v>1.90494552008454</v>
      </c>
      <c r="P446" s="26">
        <v>52.2882957615303</v>
      </c>
      <c r="Q446" s="27">
        <v>1.6945022161929699</v>
      </c>
      <c r="R446" s="28">
        <v>1.25266853992271</v>
      </c>
      <c r="S446" s="26">
        <v>69.975306944789196</v>
      </c>
      <c r="T446" s="27">
        <v>11.417918006056</v>
      </c>
      <c r="U446" s="28">
        <v>7.2749217457324296</v>
      </c>
      <c r="V446" s="26">
        <v>11.157194516043701</v>
      </c>
      <c r="W446" s="27">
        <v>2.50437852392258</v>
      </c>
      <c r="X446" s="28">
        <v>2.7420569269934298</v>
      </c>
    </row>
    <row r="447" spans="12:24">
      <c r="L447" s="25">
        <v>4.18</v>
      </c>
      <c r="M447" s="26">
        <v>13.206771302104301</v>
      </c>
      <c r="N447" s="27"/>
      <c r="O447" s="28">
        <v>1.90102566644894</v>
      </c>
      <c r="P447" s="26">
        <v>52.204473199434197</v>
      </c>
      <c r="Q447" s="27">
        <v>1.6953209021680999</v>
      </c>
      <c r="R447" s="28">
        <v>1.25074216524124</v>
      </c>
      <c r="S447" s="26">
        <v>69.915984839251195</v>
      </c>
      <c r="T447" s="27">
        <v>11.4336136265365</v>
      </c>
      <c r="U447" s="28">
        <v>7.2865468311196597</v>
      </c>
      <c r="V447" s="26">
        <v>11.1146730934093</v>
      </c>
      <c r="W447" s="27">
        <v>2.5047985261258301</v>
      </c>
      <c r="X447" s="28">
        <v>2.7261807332777601</v>
      </c>
    </row>
    <row r="448" spans="12:24">
      <c r="L448" s="25">
        <v>4.1900000000000004</v>
      </c>
      <c r="M448" s="26">
        <v>13.1539412893432</v>
      </c>
      <c r="N448" s="27"/>
      <c r="O448" s="28">
        <v>1.89711370986101</v>
      </c>
      <c r="P448" s="26">
        <v>52.120810610675093</v>
      </c>
      <c r="Q448" s="27">
        <v>1.69612488716453</v>
      </c>
      <c r="R448" s="28">
        <v>1.2491441596211199</v>
      </c>
      <c r="S448" s="26">
        <v>69.856714020467905</v>
      </c>
      <c r="T448" s="27">
        <v>11.449263965267599</v>
      </c>
      <c r="U448" s="28">
        <v>7.2981504576445904</v>
      </c>
      <c r="V448" s="26">
        <v>11.0723861888471</v>
      </c>
      <c r="W448" s="27">
        <v>2.5052610721952999</v>
      </c>
      <c r="X448" s="28">
        <v>2.7103578892783302</v>
      </c>
    </row>
    <row r="449" spans="12:24">
      <c r="L449" s="25">
        <v>4.2</v>
      </c>
      <c r="M449" s="26">
        <v>13.1072000683236</v>
      </c>
      <c r="N449" s="27"/>
      <c r="O449" s="28">
        <v>1.8873894354731899</v>
      </c>
      <c r="P449" s="26">
        <v>52.036668167062707</v>
      </c>
      <c r="Q449" s="27">
        <v>1.6975538301494599</v>
      </c>
      <c r="R449" s="28">
        <v>1.2468699483059</v>
      </c>
      <c r="S449" s="26">
        <v>69.797494439703399</v>
      </c>
      <c r="T449" s="27">
        <v>11.464869099685099</v>
      </c>
      <c r="U449" s="28">
        <v>7.3097326536473304</v>
      </c>
      <c r="V449" s="26">
        <v>11.0271291955703</v>
      </c>
      <c r="W449" s="27">
        <v>2.5041987606175402</v>
      </c>
      <c r="X449" s="28">
        <v>2.69779147807122</v>
      </c>
    </row>
    <row r="450" spans="12:24">
      <c r="L450" s="25">
        <v>4.21</v>
      </c>
      <c r="M450" s="26">
        <v>13.067303390580301</v>
      </c>
      <c r="N450" s="27"/>
      <c r="O450" s="28">
        <v>1.8710956103744401</v>
      </c>
      <c r="P450" s="26">
        <v>51.9508209250492</v>
      </c>
      <c r="Q450" s="27">
        <v>1.70083250470467</v>
      </c>
      <c r="R450" s="28">
        <v>1.2426949627573001</v>
      </c>
      <c r="S450" s="26">
        <v>69.738326048348895</v>
      </c>
      <c r="T450" s="27">
        <v>11.4804291070772</v>
      </c>
      <c r="U450" s="28">
        <v>7.3212934475750302</v>
      </c>
      <c r="V450" s="26">
        <v>10.975584958749399</v>
      </c>
      <c r="W450" s="27">
        <v>2.4965864669968201</v>
      </c>
      <c r="X450" s="28">
        <v>2.6917971389115398</v>
      </c>
    </row>
    <row r="451" spans="12:24">
      <c r="L451" s="25">
        <v>4.22</v>
      </c>
      <c r="M451" s="26">
        <v>13.027607812074098</v>
      </c>
      <c r="N451" s="27"/>
      <c r="O451" s="28">
        <v>1.85487420536703</v>
      </c>
      <c r="P451" s="26">
        <v>51.866593815650397</v>
      </c>
      <c r="Q451" s="27">
        <v>1.70263580911979</v>
      </c>
      <c r="R451" s="28">
        <v>1.23994451094583</v>
      </c>
      <c r="S451" s="26">
        <v>69.679208797559696</v>
      </c>
      <c r="T451" s="27">
        <v>11.4959440644712</v>
      </c>
      <c r="U451" s="28">
        <v>7.3328328679568102</v>
      </c>
      <c r="V451" s="26">
        <v>10.9243197414402</v>
      </c>
      <c r="W451" s="27">
        <v>2.4889921360068601</v>
      </c>
      <c r="X451" s="28">
        <v>2.6858071151913401</v>
      </c>
    </row>
    <row r="452" spans="12:24">
      <c r="L452" s="25">
        <v>4.2300000000000004</v>
      </c>
      <c r="M452" s="26">
        <v>12.9796121546322</v>
      </c>
      <c r="N452" s="27"/>
      <c r="O452" s="28">
        <v>1.84659954006886</v>
      </c>
      <c r="P452" s="26">
        <v>51.785337188913502</v>
      </c>
      <c r="Q452" s="27">
        <v>1.701613221938</v>
      </c>
      <c r="R452" s="28">
        <v>1.23996933375712</v>
      </c>
      <c r="S452" s="26">
        <v>69.620142638749599</v>
      </c>
      <c r="T452" s="27">
        <v>11.5114140489038</v>
      </c>
      <c r="U452" s="28">
        <v>7.3443509431324596</v>
      </c>
      <c r="V452" s="26">
        <v>10.8830036761135</v>
      </c>
      <c r="W452" s="27">
        <v>2.4910875637873202</v>
      </c>
      <c r="X452" s="28">
        <v>2.67014978485975</v>
      </c>
    </row>
    <row r="453" spans="12:24">
      <c r="L453" s="25">
        <v>4.24</v>
      </c>
      <c r="M453" s="26">
        <v>12.9286353398834</v>
      </c>
      <c r="N453" s="27"/>
      <c r="O453" s="28">
        <v>1.84097627213861</v>
      </c>
      <c r="P453" s="26">
        <v>51.704220511325701</v>
      </c>
      <c r="Q453" s="27">
        <v>1.7005951044038601</v>
      </c>
      <c r="R453" s="28">
        <v>1.239939265206</v>
      </c>
      <c r="S453" s="26">
        <v>69.5611275234168</v>
      </c>
      <c r="T453" s="27">
        <v>11.5268391373185</v>
      </c>
      <c r="U453" s="28">
        <v>7.3558477014031398</v>
      </c>
      <c r="V453" s="26">
        <v>10.84287192409</v>
      </c>
      <c r="W453" s="27">
        <v>2.4928324939740998</v>
      </c>
      <c r="X453" s="28">
        <v>2.65358848076874</v>
      </c>
    </row>
    <row r="454" spans="12:24">
      <c r="L454" s="25">
        <v>4.25</v>
      </c>
      <c r="M454" s="26">
        <v>12.877922400963602</v>
      </c>
      <c r="N454" s="27"/>
      <c r="O454" s="28">
        <v>1.83536105589309</v>
      </c>
      <c r="P454" s="26">
        <v>51.623243557249396</v>
      </c>
      <c r="Q454" s="27">
        <v>1.6995815065295801</v>
      </c>
      <c r="R454" s="28">
        <v>1.2398544642662399</v>
      </c>
      <c r="S454" s="26">
        <v>69.502163403143399</v>
      </c>
      <c r="T454" s="27">
        <v>11.5422194065657</v>
      </c>
      <c r="U454" s="28">
        <v>7.3673231710114502</v>
      </c>
      <c r="V454" s="26">
        <v>10.802954777706001</v>
      </c>
      <c r="W454" s="27">
        <v>2.4939717306287901</v>
      </c>
      <c r="X454" s="28">
        <v>2.6370914413889501</v>
      </c>
    </row>
    <row r="455" spans="12:24">
      <c r="L455" s="25">
        <v>4.26</v>
      </c>
      <c r="M455" s="26">
        <v>12.8274718206606</v>
      </c>
      <c r="N455" s="27"/>
      <c r="O455" s="28">
        <v>1.8300809864854799</v>
      </c>
      <c r="P455" s="26">
        <v>51.542406101172297</v>
      </c>
      <c r="Q455" s="27">
        <v>1.6985724825049</v>
      </c>
      <c r="R455" s="28">
        <v>1.2397150824249501</v>
      </c>
      <c r="S455" s="26">
        <v>69.443250229594597</v>
      </c>
      <c r="T455" s="27">
        <v>11.5575549334022</v>
      </c>
      <c r="U455" s="28">
        <v>7.3787773801419396</v>
      </c>
      <c r="V455" s="26">
        <v>10.7632508289248</v>
      </c>
      <c r="W455" s="27">
        <v>2.49508251643659</v>
      </c>
      <c r="X455" s="28">
        <v>2.62065859309878</v>
      </c>
    </row>
    <row r="456" spans="12:24">
      <c r="L456" s="25">
        <v>4.2699999999999996</v>
      </c>
      <c r="M456" s="26">
        <v>12.7772820906838</v>
      </c>
      <c r="N456" s="27"/>
      <c r="O456" s="28">
        <v>1.8281368250024701</v>
      </c>
      <c r="P456" s="26">
        <v>51.461707917713596</v>
      </c>
      <c r="Q456" s="27">
        <v>1.69756808346893</v>
      </c>
      <c r="R456" s="28">
        <v>1.23952127582895</v>
      </c>
      <c r="S456" s="26">
        <v>69.384387954517905</v>
      </c>
      <c r="T456" s="27">
        <v>11.572845794491201</v>
      </c>
      <c r="U456" s="28">
        <v>7.3902103569217603</v>
      </c>
      <c r="V456" s="26">
        <v>10.723758681666599</v>
      </c>
      <c r="W456" s="27">
        <v>2.4961650404200202</v>
      </c>
      <c r="X456" s="28">
        <v>2.60428986485985</v>
      </c>
    </row>
    <row r="457" spans="12:24">
      <c r="L457" s="25">
        <v>4.28</v>
      </c>
      <c r="M457" s="26">
        <v>12.729407012804399</v>
      </c>
      <c r="N457" s="27"/>
      <c r="O457" s="28">
        <v>1.82451447868429</v>
      </c>
      <c r="P457" s="26">
        <v>51.381148781615103</v>
      </c>
      <c r="Q457" s="27">
        <v>1.69656835978342</v>
      </c>
      <c r="R457" s="28">
        <v>1.2392732016336301</v>
      </c>
      <c r="S457" s="26">
        <v>69.325576529742705</v>
      </c>
      <c r="T457" s="27">
        <v>11.5880920664019</v>
      </c>
      <c r="U457" s="28">
        <v>7.4016221294209901</v>
      </c>
      <c r="V457" s="26">
        <v>10.6844769486496</v>
      </c>
      <c r="W457" s="27">
        <v>2.4972194894995998</v>
      </c>
      <c r="X457" s="28">
        <v>2.5879851860306702</v>
      </c>
    </row>
    <row r="458" spans="12:24">
      <c r="L458" s="25">
        <v>4.29</v>
      </c>
      <c r="M458" s="26">
        <v>12.683643164488901</v>
      </c>
      <c r="N458" s="27"/>
      <c r="O458" s="28">
        <v>1.8190283871888699</v>
      </c>
      <c r="P458" s="26">
        <v>51.300728463670097</v>
      </c>
      <c r="Q458" s="27">
        <v>1.6955733651185101</v>
      </c>
      <c r="R458" s="28">
        <v>1.2389710139032699</v>
      </c>
      <c r="S458" s="26">
        <v>69.266815907179506</v>
      </c>
      <c r="T458" s="27">
        <v>11.6032938256094</v>
      </c>
      <c r="U458" s="28">
        <v>7.4130127256533704</v>
      </c>
      <c r="V458" s="26">
        <v>10.6454042510573</v>
      </c>
      <c r="W458" s="27">
        <v>2.49824604825251</v>
      </c>
      <c r="X458" s="28">
        <v>2.5717444853488698</v>
      </c>
    </row>
    <row r="459" spans="12:24">
      <c r="L459" s="25">
        <v>4.3</v>
      </c>
      <c r="M459" s="26">
        <v>12.6381163067102</v>
      </c>
      <c r="N459" s="27"/>
      <c r="O459" s="28">
        <v>1.8135513980714699</v>
      </c>
      <c r="P459" s="26">
        <v>51.220446740182204</v>
      </c>
      <c r="Q459" s="27">
        <v>1.69458314239465</v>
      </c>
      <c r="R459" s="28">
        <v>1.2386148730428199</v>
      </c>
      <c r="S459" s="26">
        <v>69.208106038819096</v>
      </c>
      <c r="T459" s="27">
        <v>11.6184511484946</v>
      </c>
      <c r="U459" s="28">
        <v>7.4243821735766096</v>
      </c>
      <c r="V459" s="26">
        <v>10.606539221012699</v>
      </c>
      <c r="W459" s="27">
        <v>2.49924490147751</v>
      </c>
      <c r="X459" s="28">
        <v>2.5555676884065401</v>
      </c>
    </row>
    <row r="460" spans="12:24">
      <c r="L460" s="25">
        <v>4.3099999999999996</v>
      </c>
      <c r="M460" s="26">
        <v>12.592824998888</v>
      </c>
      <c r="N460" s="27"/>
      <c r="O460" s="28">
        <v>1.8080835705810301</v>
      </c>
      <c r="P460" s="26">
        <v>51.140303387130302</v>
      </c>
      <c r="Q460" s="27">
        <v>1.6935977312942101</v>
      </c>
      <c r="R460" s="28">
        <v>1.23820493993519</v>
      </c>
      <c r="S460" s="26">
        <v>69.149446876738395</v>
      </c>
      <c r="T460" s="27">
        <v>11.633564111349999</v>
      </c>
      <c r="U460" s="28">
        <v>7.4357305010865797</v>
      </c>
      <c r="V460" s="26">
        <v>10.567880500379601</v>
      </c>
      <c r="W460" s="27">
        <v>2.5002162330880799</v>
      </c>
      <c r="X460" s="28">
        <v>2.5394547187974701</v>
      </c>
    </row>
    <row r="461" spans="12:24">
      <c r="L461" s="25">
        <v>4.32</v>
      </c>
      <c r="M461" s="26">
        <v>12.547767809565</v>
      </c>
      <c r="N461" s="27"/>
      <c r="O461" s="28">
        <v>1.8026249629937601</v>
      </c>
      <c r="P461" s="26">
        <v>51.0602981795479</v>
      </c>
      <c r="Q461" s="27">
        <v>1.69715010718545</v>
      </c>
      <c r="R461" s="28">
        <v>1.2377413752926301</v>
      </c>
      <c r="S461" s="26">
        <v>69.090838373382894</v>
      </c>
      <c r="T461" s="27">
        <v>11.648632790662999</v>
      </c>
      <c r="U461" s="28">
        <v>7.4470577357431598</v>
      </c>
      <c r="V461" s="26">
        <v>10.5294267406644</v>
      </c>
      <c r="W461" s="27">
        <v>2.5011602255005698</v>
      </c>
      <c r="X461" s="28">
        <v>2.5234054981645602</v>
      </c>
    </row>
    <row r="462" spans="12:24">
      <c r="L462" s="25">
        <v>4.33</v>
      </c>
      <c r="M462" s="26">
        <v>12.5029433287282</v>
      </c>
      <c r="N462" s="27"/>
      <c r="O462" s="28">
        <v>1.79717562023245</v>
      </c>
      <c r="P462" s="26">
        <v>50.983104292619899</v>
      </c>
      <c r="Q462" s="27">
        <v>1.69838610868753</v>
      </c>
      <c r="R462" s="28">
        <v>1.23989774072611</v>
      </c>
      <c r="S462" s="26">
        <v>69.032280480826302</v>
      </c>
      <c r="T462" s="27">
        <v>11.663657262246099</v>
      </c>
      <c r="U462" s="28">
        <v>7.4583639055524298</v>
      </c>
      <c r="V462" s="26">
        <v>10.491176612290699</v>
      </c>
      <c r="W462" s="27">
        <v>2.50207705921212</v>
      </c>
      <c r="X462" s="28">
        <v>2.5074199368744301</v>
      </c>
    </row>
    <row r="463" spans="12:24">
      <c r="L463" s="25">
        <v>4.34</v>
      </c>
      <c r="M463" s="26">
        <v>12.4583501620312</v>
      </c>
      <c r="N463" s="27"/>
      <c r="O463" s="28">
        <v>1.7926531162311501</v>
      </c>
      <c r="P463" s="26">
        <v>50.9064918985868</v>
      </c>
      <c r="Q463" s="27">
        <v>1.69916707090779</v>
      </c>
      <c r="R463" s="28">
        <v>1.2424445956218</v>
      </c>
      <c r="S463" s="26">
        <v>68.973773151367695</v>
      </c>
      <c r="T463" s="27">
        <v>11.678637602020901</v>
      </c>
      <c r="U463" s="28">
        <v>7.46964903821479</v>
      </c>
      <c r="V463" s="26">
        <v>10.453128820087999</v>
      </c>
      <c r="W463" s="27">
        <v>2.50296695042752</v>
      </c>
      <c r="X463" s="28">
        <v>2.4914979184776498</v>
      </c>
    </row>
    <row r="464" spans="12:24">
      <c r="L464" s="25">
        <v>4.3499999999999996</v>
      </c>
      <c r="M464" s="26">
        <v>12.413986891921299</v>
      </c>
      <c r="N464" s="27"/>
      <c r="O464" s="28">
        <v>1.7867924001773601</v>
      </c>
      <c r="P464" s="26">
        <v>50.827648952518302</v>
      </c>
      <c r="Q464" s="27">
        <v>1.70230482661198</v>
      </c>
      <c r="R464" s="28">
        <v>1.24257028288728</v>
      </c>
      <c r="S464" s="26">
        <v>68.915316337412705</v>
      </c>
      <c r="T464" s="27">
        <v>11.693573886024501</v>
      </c>
      <c r="U464" s="28">
        <v>7.4809131614935902</v>
      </c>
      <c r="V464" s="26">
        <v>10.4055574030466</v>
      </c>
      <c r="W464" s="27">
        <v>2.4941054412293702</v>
      </c>
      <c r="X464" s="28">
        <v>2.4853639999027699</v>
      </c>
    </row>
    <row r="465" spans="12:24">
      <c r="L465" s="25">
        <v>4.3600000000000003</v>
      </c>
      <c r="M465" s="26">
        <v>12.369852135472199</v>
      </c>
      <c r="N465" s="27"/>
      <c r="O465" s="28">
        <v>1.78095001601803</v>
      </c>
      <c r="P465" s="26">
        <v>50.748893602497802</v>
      </c>
      <c r="Q465" s="27">
        <v>1.70548101580807</v>
      </c>
      <c r="R465" s="28">
        <v>1.24259333910798</v>
      </c>
      <c r="S465" s="26">
        <v>68.856909991445008</v>
      </c>
      <c r="T465" s="27">
        <v>11.7084661900788</v>
      </c>
      <c r="U465" s="28">
        <v>7.4921563029646396</v>
      </c>
      <c r="V465" s="26">
        <v>10.3551281199528</v>
      </c>
      <c r="W465" s="27">
        <v>2.4821597791496899</v>
      </c>
      <c r="X465" s="28">
        <v>2.4823510257705901</v>
      </c>
    </row>
    <row r="466" spans="12:24">
      <c r="L466" s="25">
        <v>4.37</v>
      </c>
      <c r="M466" s="26">
        <v>12.325843449554801</v>
      </c>
      <c r="N466" s="27"/>
      <c r="O466" s="28">
        <v>1.7752270494331299</v>
      </c>
      <c r="P466" s="26">
        <v>50.670272408858594</v>
      </c>
      <c r="Q466" s="27">
        <v>1.7086488665423001</v>
      </c>
      <c r="R466" s="28">
        <v>1.24256071543953</v>
      </c>
      <c r="S466" s="26">
        <v>68.798554066026199</v>
      </c>
      <c r="T466" s="27">
        <v>11.7233145899108</v>
      </c>
      <c r="U466" s="28">
        <v>7.5033784901660496</v>
      </c>
      <c r="V466" s="26">
        <v>10.3049646902834</v>
      </c>
      <c r="W466" s="27">
        <v>2.4702551621786801</v>
      </c>
      <c r="X466" s="28">
        <v>2.47933388744802</v>
      </c>
    </row>
    <row r="467" spans="12:24">
      <c r="L467" s="25">
        <v>4.38</v>
      </c>
      <c r="M467" s="26">
        <v>12.278570512561201</v>
      </c>
      <c r="N467" s="27"/>
      <c r="O467" s="28">
        <v>1.7730124722668199</v>
      </c>
      <c r="P467" s="26">
        <v>50.591785143316805</v>
      </c>
      <c r="Q467" s="27">
        <v>1.71180839576259</v>
      </c>
      <c r="R467" s="28">
        <v>1.24247258697635</v>
      </c>
      <c r="S467" s="26">
        <v>68.740248513794995</v>
      </c>
      <c r="T467" s="27">
        <v>11.7381191611525</v>
      </c>
      <c r="U467" s="28">
        <v>7.5145797506071599</v>
      </c>
      <c r="V467" s="26">
        <v>10.2550656750255</v>
      </c>
      <c r="W467" s="27">
        <v>2.45839161966861</v>
      </c>
      <c r="X467" s="28">
        <v>2.4763126735952099</v>
      </c>
    </row>
    <row r="468" spans="12:24">
      <c r="L468" s="25">
        <v>4.3899999999999997</v>
      </c>
      <c r="M468" s="26">
        <v>12.2315395613834</v>
      </c>
      <c r="N468" s="27"/>
      <c r="O468" s="28">
        <v>1.7707987083296399</v>
      </c>
      <c r="P468" s="26">
        <v>50.513431577629795</v>
      </c>
      <c r="Q468" s="27">
        <v>1.7149596206587601</v>
      </c>
      <c r="R468" s="28">
        <v>1.2423291102404099</v>
      </c>
      <c r="S468" s="26">
        <v>68.681993287466298</v>
      </c>
      <c r="T468" s="27">
        <v>11.752879979340999</v>
      </c>
      <c r="U468" s="28">
        <v>7.5257601117444901</v>
      </c>
      <c r="V468" s="26">
        <v>10.2054296404373</v>
      </c>
      <c r="W468" s="27">
        <v>2.4465691761796702</v>
      </c>
      <c r="X468" s="28">
        <v>2.4752311480139899</v>
      </c>
    </row>
    <row r="469" spans="12:24">
      <c r="L469" s="25">
        <v>4.4000000000000004</v>
      </c>
      <c r="M469" s="26">
        <v>12.184749200594901</v>
      </c>
      <c r="N469" s="27"/>
      <c r="O469" s="28">
        <v>1.76858582498915</v>
      </c>
      <c r="P469" s="26">
        <v>50.435211484210896</v>
      </c>
      <c r="Q469" s="27">
        <v>1.7141919596858399</v>
      </c>
      <c r="R469" s="28">
        <v>1.2421304583382899</v>
      </c>
      <c r="S469" s="26">
        <v>68.623788339831208</v>
      </c>
      <c r="T469" s="27">
        <v>11.7675971199179</v>
      </c>
      <c r="U469" s="28">
        <v>7.5369196009822099</v>
      </c>
      <c r="V469" s="26">
        <v>10.156055136506401</v>
      </c>
      <c r="W469" s="27">
        <v>2.4347878300225898</v>
      </c>
      <c r="X469" s="28">
        <v>2.4746426514720699</v>
      </c>
    </row>
    <row r="470" spans="12:24">
      <c r="L470" s="25">
        <v>4.41</v>
      </c>
      <c r="M470" s="26">
        <v>12.1439438864666</v>
      </c>
      <c r="N470" s="27"/>
      <c r="O470" s="28">
        <v>1.7606280335137099</v>
      </c>
      <c r="P470" s="26">
        <v>50.357124635497499</v>
      </c>
      <c r="Q470" s="27">
        <v>1.7123741350209101</v>
      </c>
      <c r="R470" s="28">
        <v>1.2418767869660201</v>
      </c>
      <c r="S470" s="26">
        <v>68.5656336237559</v>
      </c>
      <c r="T470" s="27">
        <v>11.782270658229599</v>
      </c>
      <c r="U470" s="28">
        <v>7.5480582456725296</v>
      </c>
      <c r="V470" s="26">
        <v>10.1069407373065</v>
      </c>
      <c r="W470" s="27">
        <v>2.4230475937003999</v>
      </c>
      <c r="X470" s="28">
        <v>2.4740423415016299</v>
      </c>
    </row>
    <row r="471" spans="12:24">
      <c r="L471" s="25">
        <v>4.42</v>
      </c>
      <c r="M471" s="26">
        <v>12.1104894157386</v>
      </c>
      <c r="N471" s="27"/>
      <c r="O471" s="28">
        <v>1.74555822809082</v>
      </c>
      <c r="P471" s="26">
        <v>50.279170804156102</v>
      </c>
      <c r="Q471" s="27">
        <v>1.7105611585601299</v>
      </c>
      <c r="R471" s="28">
        <v>1.2415682621729001</v>
      </c>
      <c r="S471" s="26">
        <v>68.507529092181201</v>
      </c>
      <c r="T471" s="27">
        <v>11.796900669526901</v>
      </c>
      <c r="U471" s="28">
        <v>7.5591760731162596</v>
      </c>
      <c r="V471" s="26">
        <v>10.0606064196523</v>
      </c>
      <c r="W471" s="27">
        <v>2.4138698726198902</v>
      </c>
      <c r="X471" s="28">
        <v>2.4709088748186301</v>
      </c>
    </row>
    <row r="472" spans="12:24">
      <c r="L472" s="25">
        <v>4.43</v>
      </c>
      <c r="M472" s="26">
        <v>12.0771755111976</v>
      </c>
      <c r="N472" s="27"/>
      <c r="O472" s="28">
        <v>1.7305853748795299</v>
      </c>
      <c r="P472" s="26">
        <v>50.201349763085503</v>
      </c>
      <c r="Q472" s="27">
        <v>1.7087531118327399</v>
      </c>
      <c r="R472" s="28">
        <v>1.2412050508113599</v>
      </c>
      <c r="S472" s="26">
        <v>68.449474698286707</v>
      </c>
      <c r="T472" s="27">
        <v>11.811487229129201</v>
      </c>
      <c r="U472" s="28">
        <v>7.5702731103985998</v>
      </c>
      <c r="V472" s="26">
        <v>10.0193276431173</v>
      </c>
      <c r="W472" s="27">
        <v>2.40953153634094</v>
      </c>
      <c r="X472" s="28">
        <v>2.4629654327772399</v>
      </c>
    </row>
    <row r="473" spans="12:24">
      <c r="L473" s="25">
        <v>4.4400000000000004</v>
      </c>
      <c r="M473" s="26">
        <v>12.0440013516488</v>
      </c>
      <c r="N473" s="27"/>
      <c r="O473" s="28">
        <v>1.7157089863591499</v>
      </c>
      <c r="P473" s="26">
        <v>50.123661285419693</v>
      </c>
      <c r="Q473" s="27">
        <v>1.70695007553829</v>
      </c>
      <c r="R473" s="28">
        <v>1.2407873205149</v>
      </c>
      <c r="S473" s="26">
        <v>68.391470395153092</v>
      </c>
      <c r="T473" s="27">
        <v>11.826030412087899</v>
      </c>
      <c r="U473" s="28">
        <v>7.5813493847264599</v>
      </c>
      <c r="V473" s="26">
        <v>9.97826902948262</v>
      </c>
      <c r="W473" s="27">
        <v>2.4051986153264902</v>
      </c>
      <c r="X473" s="28">
        <v>2.4550460418591098</v>
      </c>
    </row>
    <row r="474" spans="12:24">
      <c r="L474" s="25">
        <v>4.45</v>
      </c>
      <c r="M474" s="26">
        <v>12.0071369754702</v>
      </c>
      <c r="N474" s="27"/>
      <c r="O474" s="28">
        <v>1.7047577282487101</v>
      </c>
      <c r="P474" s="26">
        <v>50.046105144531204</v>
      </c>
      <c r="Q474" s="27">
        <v>1.7087397486401801</v>
      </c>
      <c r="R474" s="28">
        <v>1.2403152396764301</v>
      </c>
      <c r="S474" s="26">
        <v>68.333516135891102</v>
      </c>
      <c r="T474" s="27">
        <v>11.8405302933156</v>
      </c>
      <c r="U474" s="28">
        <v>7.5924049232994797</v>
      </c>
      <c r="V474" s="26">
        <v>9.9374292405770799</v>
      </c>
      <c r="W474" s="27">
        <v>2.4008711720440701</v>
      </c>
      <c r="X474" s="28">
        <v>2.44715069577197</v>
      </c>
    </row>
    <row r="475" spans="12:24">
      <c r="L475" s="25">
        <v>4.46</v>
      </c>
      <c r="M475" s="26">
        <v>11.965932014824</v>
      </c>
      <c r="N475" s="27"/>
      <c r="O475" s="28">
        <v>1.69838067985032</v>
      </c>
      <c r="P475" s="26">
        <v>49.968681114034005</v>
      </c>
      <c r="Q475" s="27">
        <v>1.7116136664092201</v>
      </c>
      <c r="R475" s="28">
        <v>1.2397889774261299</v>
      </c>
      <c r="S475" s="26">
        <v>68.275611873752197</v>
      </c>
      <c r="T475" s="27">
        <v>11.854986947684299</v>
      </c>
      <c r="U475" s="28">
        <v>7.6034397532049098</v>
      </c>
      <c r="V475" s="26">
        <v>9.8968069466346602</v>
      </c>
      <c r="W475" s="27">
        <v>2.3965492667911099</v>
      </c>
      <c r="X475" s="28">
        <v>2.43927941533659</v>
      </c>
    </row>
    <row r="476" spans="12:24">
      <c r="L476" s="25">
        <v>4.47</v>
      </c>
      <c r="M476" s="26">
        <v>11.9249361862451</v>
      </c>
      <c r="N476" s="27"/>
      <c r="O476" s="28">
        <v>1.6920268434097001</v>
      </c>
      <c r="P476" s="26">
        <v>49.891388967786597</v>
      </c>
      <c r="Q476" s="27">
        <v>1.71299382329331</v>
      </c>
      <c r="R476" s="28">
        <v>1.2392087036097299</v>
      </c>
      <c r="S476" s="26">
        <v>68.217757562061294</v>
      </c>
      <c r="T476" s="27">
        <v>11.869400449869</v>
      </c>
      <c r="U476" s="28">
        <v>7.6144539015072299</v>
      </c>
      <c r="V476" s="26">
        <v>9.8578929653113097</v>
      </c>
      <c r="W476" s="27">
        <v>2.3937250965352699</v>
      </c>
      <c r="X476" s="28">
        <v>2.42994019612554</v>
      </c>
    </row>
    <row r="477" spans="12:24">
      <c r="L477" s="25">
        <v>4.4800000000000004</v>
      </c>
      <c r="M477" s="26">
        <v>11.884148237532701</v>
      </c>
      <c r="N477" s="27"/>
      <c r="O477" s="28">
        <v>1.6856961971736599</v>
      </c>
      <c r="P477" s="26">
        <v>49.814228478241503</v>
      </c>
      <c r="Q477" s="27">
        <v>1.7143609871774399</v>
      </c>
      <c r="R477" s="28">
        <v>1.23857458711284</v>
      </c>
      <c r="S477" s="26">
        <v>68.159953154215799</v>
      </c>
      <c r="T477" s="27">
        <v>11.883770874397801</v>
      </c>
      <c r="U477" s="28">
        <v>7.6254473951604904</v>
      </c>
      <c r="V477" s="26">
        <v>9.8276232053692194</v>
      </c>
      <c r="W477" s="27">
        <v>2.3993359399020902</v>
      </c>
      <c r="X477" s="28">
        <v>2.4121956781821798</v>
      </c>
    </row>
    <row r="478" spans="12:24">
      <c r="L478" s="25">
        <v>4.49</v>
      </c>
      <c r="M478" s="26">
        <v>11.843566883934201</v>
      </c>
      <c r="N478" s="27"/>
      <c r="O478" s="28">
        <v>1.6793887591551</v>
      </c>
      <c r="P478" s="26">
        <v>49.737199419889699</v>
      </c>
      <c r="Q478" s="27">
        <v>1.7157152046403901</v>
      </c>
      <c r="R478" s="28">
        <v>1.23788679928057</v>
      </c>
      <c r="S478" s="26">
        <v>68.102198603732205</v>
      </c>
      <c r="T478" s="27">
        <v>11.898098296088101</v>
      </c>
      <c r="U478" s="28">
        <v>7.6364202611157097</v>
      </c>
      <c r="V478" s="26">
        <v>9.7975177008548595</v>
      </c>
      <c r="W478" s="27">
        <v>2.4049031914314898</v>
      </c>
      <c r="X478" s="28">
        <v>2.3945245165525599</v>
      </c>
    </row>
    <row r="479" spans="12:24">
      <c r="L479" s="25">
        <v>4.5</v>
      </c>
      <c r="M479" s="26">
        <v>11.803190860049801</v>
      </c>
      <c r="N479" s="27"/>
      <c r="O479" s="28">
        <v>1.6731045351776399</v>
      </c>
      <c r="P479" s="26">
        <v>49.660301567708096</v>
      </c>
      <c r="Q479" s="27">
        <v>1.7170565219628999</v>
      </c>
      <c r="R479" s="28">
        <v>1.2371455123399</v>
      </c>
      <c r="S479" s="26">
        <v>68.04449386412999</v>
      </c>
      <c r="T479" s="27">
        <v>11.912382789406999</v>
      </c>
      <c r="U479" s="28">
        <v>7.6473725262624104</v>
      </c>
      <c r="V479" s="26">
        <v>9.7675752201310502</v>
      </c>
      <c r="W479" s="27">
        <v>2.41042697068842</v>
      </c>
      <c r="X479" s="28">
        <v>2.3769266392688002</v>
      </c>
    </row>
    <row r="480" spans="12:24">
      <c r="L480" s="25">
        <v>4.51</v>
      </c>
      <c r="M480" s="26">
        <v>11.763018904127099</v>
      </c>
      <c r="N480" s="27"/>
      <c r="O480" s="28">
        <v>1.6668435345299999</v>
      </c>
      <c r="P480" s="26">
        <v>49.583534696529902</v>
      </c>
      <c r="Q480" s="27">
        <v>1.7183849857579701</v>
      </c>
      <c r="R480" s="28">
        <v>1.2363508987449801</v>
      </c>
      <c r="S480" s="26">
        <v>67.986838889013598</v>
      </c>
      <c r="T480" s="27">
        <v>11.9266244287373</v>
      </c>
      <c r="U480" s="28">
        <v>7.65830421742338</v>
      </c>
      <c r="V480" s="26">
        <v>9.7377945721505093</v>
      </c>
      <c r="W480" s="27">
        <v>2.41590742861491</v>
      </c>
      <c r="X480" s="28">
        <v>2.3594019410240898</v>
      </c>
    </row>
    <row r="481" spans="12:24">
      <c r="L481" s="25">
        <v>4.5199999999999996</v>
      </c>
      <c r="M481" s="26">
        <v>11.7230497682381</v>
      </c>
      <c r="N481" s="27"/>
      <c r="O481" s="28">
        <v>1.6606057680337301</v>
      </c>
      <c r="P481" s="26">
        <v>49.506898581305705</v>
      </c>
      <c r="Q481" s="27">
        <v>1.7158901192739699</v>
      </c>
      <c r="R481" s="28">
        <v>1.23550313409473</v>
      </c>
      <c r="S481" s="26">
        <v>67.929233632067792</v>
      </c>
      <c r="T481" s="27">
        <v>11.940823288375499</v>
      </c>
      <c r="U481" s="28">
        <v>7.6692153613860503</v>
      </c>
      <c r="V481" s="26">
        <v>9.7081745751099309</v>
      </c>
      <c r="W481" s="27">
        <v>2.4213447162627002</v>
      </c>
      <c r="X481" s="28">
        <v>2.3419503144670801</v>
      </c>
    </row>
    <row r="482" spans="12:24">
      <c r="L482" s="25">
        <v>4.53</v>
      </c>
      <c r="M482" s="26">
        <v>11.683282212561801</v>
      </c>
      <c r="N482" s="27"/>
      <c r="O482" s="28">
        <v>1.6543912333537301</v>
      </c>
      <c r="P482" s="26">
        <v>49.430392997234804</v>
      </c>
      <c r="Q482" s="27">
        <v>1.71224438309641</v>
      </c>
      <c r="R482" s="28">
        <v>1.23460240600844</v>
      </c>
      <c r="S482" s="26">
        <v>67.871678047047908</v>
      </c>
      <c r="T482" s="27">
        <v>11.9549794425212</v>
      </c>
      <c r="U482" s="28">
        <v>7.6801059848897699</v>
      </c>
      <c r="V482" s="26">
        <v>9.6787140563517386</v>
      </c>
      <c r="W482" s="27">
        <v>2.4267389771248702</v>
      </c>
      <c r="X482" s="28">
        <v>2.3245716502487199</v>
      </c>
    </row>
    <row r="483" spans="12:24">
      <c r="L483" s="25">
        <v>4.54</v>
      </c>
      <c r="M483" s="26">
        <v>11.6437150053175</v>
      </c>
      <c r="N483" s="27"/>
      <c r="O483" s="28">
        <v>1.6481999301276899</v>
      </c>
      <c r="P483" s="26">
        <v>49.354017719767604</v>
      </c>
      <c r="Q483" s="27">
        <v>1.70859282010117</v>
      </c>
      <c r="R483" s="28">
        <v>1.2336488931612299</v>
      </c>
      <c r="S483" s="26">
        <v>67.814172087846103</v>
      </c>
      <c r="T483" s="27">
        <v>11.969092965344901</v>
      </c>
      <c r="U483" s="28">
        <v>7.6909761145586097</v>
      </c>
      <c r="V483" s="26">
        <v>9.6494118522657804</v>
      </c>
      <c r="W483" s="27">
        <v>2.43209036283484</v>
      </c>
      <c r="X483" s="28">
        <v>2.3072658624448001</v>
      </c>
    </row>
    <row r="484" spans="12:24">
      <c r="L484" s="25">
        <v>4.55</v>
      </c>
      <c r="M484" s="26">
        <v>11.604346922697999</v>
      </c>
      <c r="N484" s="27"/>
      <c r="O484" s="28">
        <v>1.6420318582295399</v>
      </c>
      <c r="P484" s="26">
        <v>49.277772524608196</v>
      </c>
      <c r="Q484" s="27">
        <v>1.70493549448374</v>
      </c>
      <c r="R484" s="28">
        <v>1.23264277091312</v>
      </c>
      <c r="S484" s="26">
        <v>67.756715708486809</v>
      </c>
      <c r="T484" s="27">
        <v>11.983163930982901</v>
      </c>
      <c r="U484" s="28">
        <v>7.7018257769067198</v>
      </c>
      <c r="V484" s="26">
        <v>9.6202668081910598</v>
      </c>
      <c r="W484" s="27">
        <v>2.4401342982609702</v>
      </c>
      <c r="X484" s="28">
        <v>2.29003282026189</v>
      </c>
    </row>
    <row r="485" spans="12:24">
      <c r="L485" s="25">
        <v>4.5599999999999996</v>
      </c>
      <c r="M485" s="26">
        <v>11.5651767488028</v>
      </c>
      <c r="N485" s="27"/>
      <c r="O485" s="28">
        <v>1.63588703281432</v>
      </c>
      <c r="P485" s="26">
        <v>49.201657187717203</v>
      </c>
      <c r="Q485" s="27">
        <v>1.7012724700994499</v>
      </c>
      <c r="R485" s="28">
        <v>1.2315842074201799</v>
      </c>
      <c r="S485" s="26">
        <v>67.699308862826896</v>
      </c>
      <c r="T485" s="27">
        <v>11.9971924132388</v>
      </c>
      <c r="U485" s="28">
        <v>7.7126549986369604</v>
      </c>
      <c r="V485" s="26">
        <v>9.5912777783174405</v>
      </c>
      <c r="W485" s="27">
        <v>2.4499101100280001</v>
      </c>
      <c r="X485" s="28">
        <v>2.2728724087310401</v>
      </c>
    </row>
    <row r="486" spans="12:24">
      <c r="L486" s="25">
        <v>4.57</v>
      </c>
      <c r="M486" s="26">
        <v>11.5262032755715</v>
      </c>
      <c r="N486" s="27"/>
      <c r="O486" s="28">
        <v>1.6297654430605499</v>
      </c>
      <c r="P486" s="26">
        <v>49.125671485313696</v>
      </c>
      <c r="Q486" s="27">
        <v>1.6976038103950699</v>
      </c>
      <c r="R486" s="28">
        <v>1.2304733801974701</v>
      </c>
      <c r="S486" s="26">
        <v>67.641951504912996</v>
      </c>
      <c r="T486" s="27">
        <v>12.011178485940199</v>
      </c>
      <c r="U486" s="28">
        <v>7.7234638062844398</v>
      </c>
      <c r="V486" s="26">
        <v>9.5624436255873597</v>
      </c>
      <c r="W486" s="27">
        <v>2.4596164081620699</v>
      </c>
      <c r="X486" s="28">
        <v>2.25578451195299</v>
      </c>
    </row>
    <row r="487" spans="12:24">
      <c r="L487" s="25">
        <v>4.58</v>
      </c>
      <c r="M487" s="26">
        <v>11.4856501102311</v>
      </c>
      <c r="N487" s="27"/>
      <c r="O487" s="28">
        <v>1.62544227728511</v>
      </c>
      <c r="P487" s="26">
        <v>49.049815193878302</v>
      </c>
      <c r="Q487" s="27">
        <v>1.6939295784120401</v>
      </c>
      <c r="R487" s="28">
        <v>1.2293104673553401</v>
      </c>
      <c r="S487" s="26">
        <v>67.584643588860402</v>
      </c>
      <c r="T487" s="27">
        <v>12.025122222819</v>
      </c>
      <c r="U487" s="28">
        <v>7.7342522263366398</v>
      </c>
      <c r="V487" s="26">
        <v>9.5310338511577708</v>
      </c>
      <c r="W487" s="27">
        <v>2.4665240470634102</v>
      </c>
      <c r="X487" s="28">
        <v>2.2414983827697101</v>
      </c>
    </row>
    <row r="488" spans="12:24">
      <c r="L488" s="25">
        <v>4.59</v>
      </c>
      <c r="M488" s="26">
        <v>11.442670081395299</v>
      </c>
      <c r="N488" s="27"/>
      <c r="O488" s="28">
        <v>1.62376351118462</v>
      </c>
      <c r="P488" s="26">
        <v>48.974088090155796</v>
      </c>
      <c r="Q488" s="27">
        <v>1.6926173534222799</v>
      </c>
      <c r="R488" s="28">
        <v>1.22809564758116</v>
      </c>
      <c r="S488" s="26">
        <v>67.527385068853093</v>
      </c>
      <c r="T488" s="27">
        <v>12.0390236975023</v>
      </c>
      <c r="U488" s="28">
        <v>7.7450202852339602</v>
      </c>
      <c r="V488" s="26">
        <v>9.4934403552464506</v>
      </c>
      <c r="W488" s="27">
        <v>2.46702627196137</v>
      </c>
      <c r="X488" s="28">
        <v>2.2336208818684802</v>
      </c>
    </row>
    <row r="489" spans="12:24">
      <c r="L489" s="25">
        <v>4.5999999999999996</v>
      </c>
      <c r="M489" s="26">
        <v>11.399902907108899</v>
      </c>
      <c r="N489" s="27"/>
      <c r="O489" s="28">
        <v>1.6220882378038399</v>
      </c>
      <c r="P489" s="26">
        <v>48.898489950756904</v>
      </c>
      <c r="Q489" s="27">
        <v>1.6946562345075</v>
      </c>
      <c r="R489" s="28">
        <v>1.2268290997206199</v>
      </c>
      <c r="S489" s="26">
        <v>67.470175899143101</v>
      </c>
      <c r="T489" s="27">
        <v>12.052882983422499</v>
      </c>
      <c r="U489" s="28">
        <v>7.7557680093770598</v>
      </c>
      <c r="V489" s="26">
        <v>9.4560387478803509</v>
      </c>
      <c r="W489" s="27">
        <v>2.46750002972722</v>
      </c>
      <c r="X489" s="28">
        <v>2.2257751669839201</v>
      </c>
    </row>
    <row r="490" spans="12:24">
      <c r="L490" s="25">
        <v>4.6100000000000003</v>
      </c>
      <c r="M490" s="26">
        <v>11.3573474041885</v>
      </c>
      <c r="N490" s="27"/>
      <c r="O490" s="28">
        <v>1.6204164581488401</v>
      </c>
      <c r="P490" s="26">
        <v>48.823020551165605</v>
      </c>
      <c r="Q490" s="27">
        <v>1.6966795164200701</v>
      </c>
      <c r="R490" s="28">
        <v>1.2255110017641</v>
      </c>
      <c r="S490" s="26">
        <v>67.413016034049704</v>
      </c>
      <c r="T490" s="27">
        <v>12.066700154099699</v>
      </c>
      <c r="U490" s="28">
        <v>7.7664954251490004</v>
      </c>
      <c r="V490" s="26">
        <v>9.4188278845433597</v>
      </c>
      <c r="W490" s="27">
        <v>2.4679455045865</v>
      </c>
      <c r="X490" s="28">
        <v>2.2179611572006999</v>
      </c>
    </row>
    <row r="491" spans="12:24">
      <c r="L491" s="25">
        <v>4.62</v>
      </c>
      <c r="M491" s="26">
        <v>11.315002391800499</v>
      </c>
      <c r="N491" s="27"/>
      <c r="O491" s="28">
        <v>1.6198865244737499</v>
      </c>
      <c r="P491" s="26">
        <v>48.747679670276597</v>
      </c>
      <c r="Q491" s="27">
        <v>1.69868723906904</v>
      </c>
      <c r="R491" s="28">
        <v>1.2241415353629399</v>
      </c>
      <c r="S491" s="26">
        <v>67.355834142046305</v>
      </c>
      <c r="T491" s="27">
        <v>12.0804039968976</v>
      </c>
      <c r="U491" s="28">
        <v>7.7772738447352801</v>
      </c>
      <c r="V491" s="26">
        <v>9.3799504445120192</v>
      </c>
      <c r="W491" s="27">
        <v>2.4665066965192501</v>
      </c>
      <c r="X491" s="28">
        <v>2.2120396343119801</v>
      </c>
    </row>
    <row r="492" spans="12:24">
      <c r="L492" s="25">
        <v>4.63</v>
      </c>
      <c r="M492" s="26">
        <v>11.272866694184099</v>
      </c>
      <c r="N492" s="27"/>
      <c r="O492" s="28">
        <v>1.6197108413425101</v>
      </c>
      <c r="P492" s="26">
        <v>48.672467085776496</v>
      </c>
      <c r="Q492" s="27">
        <v>1.7006794438791599</v>
      </c>
      <c r="R492" s="28">
        <v>1.2227208811903001</v>
      </c>
      <c r="S492" s="26">
        <v>67.298382919782796</v>
      </c>
      <c r="T492" s="27">
        <v>12.0937473271307</v>
      </c>
      <c r="U492" s="28">
        <v>7.7883505522434797</v>
      </c>
      <c r="V492" s="26">
        <v>9.3361100707124702</v>
      </c>
      <c r="W492" s="27">
        <v>2.45988856118149</v>
      </c>
      <c r="X492" s="28">
        <v>2.2151005411056501</v>
      </c>
    </row>
    <row r="493" spans="12:24">
      <c r="L493" s="25">
        <v>4.6399999999999997</v>
      </c>
      <c r="M493" s="26">
        <v>11.230939151242</v>
      </c>
      <c r="N493" s="27"/>
      <c r="O493" s="28">
        <v>1.6195328058954299</v>
      </c>
      <c r="P493" s="26">
        <v>48.597382575616699</v>
      </c>
      <c r="Q493" s="27">
        <v>1.70265617231775</v>
      </c>
      <c r="R493" s="28">
        <v>1.2212492203927201</v>
      </c>
      <c r="S493" s="26">
        <v>67.240981058732103</v>
      </c>
      <c r="T493" s="27">
        <v>12.1070489550217</v>
      </c>
      <c r="U493" s="28">
        <v>7.7994068369285898</v>
      </c>
      <c r="V493" s="26">
        <v>9.2924925109063494</v>
      </c>
      <c r="W493" s="27">
        <v>2.4532781511556001</v>
      </c>
      <c r="X493" s="28">
        <v>2.2181417138462001</v>
      </c>
    </row>
    <row r="494" spans="12:24">
      <c r="L494" s="25">
        <v>4.6500000000000004</v>
      </c>
      <c r="M494" s="26">
        <v>11.18921860102</v>
      </c>
      <c r="N494" s="27"/>
      <c r="O494" s="28">
        <v>1.61935242863759</v>
      </c>
      <c r="P494" s="26">
        <v>48.522425918015401</v>
      </c>
      <c r="Q494" s="27">
        <v>1.70461746589185</v>
      </c>
      <c r="R494" s="28">
        <v>1.21972673457147</v>
      </c>
      <c r="S494" s="26">
        <v>67.183628515170696</v>
      </c>
      <c r="T494" s="27">
        <v>12.120308955303599</v>
      </c>
      <c r="U494" s="28">
        <v>7.8104427232468003</v>
      </c>
      <c r="V494" s="26">
        <v>9.24909655561801</v>
      </c>
      <c r="W494" s="27">
        <v>2.4466755539421401</v>
      </c>
      <c r="X494" s="28">
        <v>2.2211632070417502</v>
      </c>
    </row>
    <row r="495" spans="12:24">
      <c r="L495" s="25">
        <v>4.66</v>
      </c>
      <c r="M495" s="26">
        <v>11.147703889591799</v>
      </c>
      <c r="N495" s="27"/>
      <c r="O495" s="28">
        <v>1.61916971875225</v>
      </c>
      <c r="P495" s="26">
        <v>48.447596891459597</v>
      </c>
      <c r="Q495" s="27">
        <v>1.70656336614543</v>
      </c>
      <c r="R495" s="28">
        <v>1.2181536057637099</v>
      </c>
      <c r="S495" s="26">
        <v>67.126325245409205</v>
      </c>
      <c r="T495" s="27">
        <v>12.1335274025801</v>
      </c>
      <c r="U495" s="28">
        <v>7.8214582356634397</v>
      </c>
      <c r="V495" s="26">
        <v>9.205921002244601</v>
      </c>
      <c r="W495" s="27">
        <v>2.4400808561344198</v>
      </c>
      <c r="X495" s="28">
        <v>2.22416499171992</v>
      </c>
    </row>
    <row r="496" spans="12:24">
      <c r="L496" s="25">
        <v>4.67</v>
      </c>
      <c r="M496" s="26">
        <v>11.1063938712609</v>
      </c>
      <c r="N496" s="27"/>
      <c r="O496" s="28">
        <v>1.6189846838500801</v>
      </c>
      <c r="P496" s="26">
        <v>48.372895274707098</v>
      </c>
      <c r="Q496" s="27">
        <v>1.7084939146565901</v>
      </c>
      <c r="R496" s="28">
        <v>1.2165300194495501</v>
      </c>
      <c r="S496" s="26">
        <v>67.069071205769504</v>
      </c>
      <c r="T496" s="27">
        <v>12.1467043713038</v>
      </c>
      <c r="U496" s="28">
        <v>7.8324533986531097</v>
      </c>
      <c r="V496" s="26">
        <v>9.1629646550081407</v>
      </c>
      <c r="W496" s="27">
        <v>2.4334941434351101</v>
      </c>
      <c r="X496" s="28">
        <v>2.2271470930144499</v>
      </c>
    </row>
    <row r="497" spans="12:24">
      <c r="L497" s="25">
        <v>4.68</v>
      </c>
      <c r="M497" s="26">
        <v>11.0652874070758</v>
      </c>
      <c r="N497" s="27"/>
      <c r="O497" s="28">
        <v>1.61879733140569</v>
      </c>
      <c r="P497" s="26">
        <v>48.298320846789103</v>
      </c>
      <c r="Q497" s="27">
        <v>1.7104091530347001</v>
      </c>
      <c r="R497" s="28">
        <v>1.2156898979094299</v>
      </c>
      <c r="S497" s="26">
        <v>67.011866352642301</v>
      </c>
      <c r="T497" s="27">
        <v>12.1598399358341</v>
      </c>
      <c r="U497" s="28">
        <v>7.8434282366421701</v>
      </c>
      <c r="V497" s="26">
        <v>9.1202263249075006</v>
      </c>
      <c r="W497" s="27">
        <v>2.4269154673825302</v>
      </c>
      <c r="X497" s="28">
        <v>2.23010953642597</v>
      </c>
    </row>
    <row r="498" spans="12:24">
      <c r="L498" s="25">
        <v>4.6900000000000004</v>
      </c>
      <c r="M498" s="26">
        <v>11.02438336478</v>
      </c>
      <c r="N498" s="27"/>
      <c r="O498" s="28">
        <v>1.61860767097714</v>
      </c>
      <c r="P498" s="26">
        <v>48.2238733870117</v>
      </c>
      <c r="Q498" s="27">
        <v>1.7123091229176199</v>
      </c>
      <c r="R498" s="28">
        <v>1.2161492040636399</v>
      </c>
      <c r="S498" s="26">
        <v>66.954710642520695</v>
      </c>
      <c r="T498" s="27">
        <v>12.1729341704707</v>
      </c>
      <c r="U498" s="28">
        <v>7.8543827739750904</v>
      </c>
      <c r="V498" s="26">
        <v>9.0777048296704201</v>
      </c>
      <c r="W498" s="27">
        <v>2.4203449255386902</v>
      </c>
      <c r="X498" s="28">
        <v>2.23305234781908</v>
      </c>
    </row>
    <row r="499" spans="12:24">
      <c r="L499" s="25">
        <v>4.7</v>
      </c>
      <c r="M499" s="26">
        <v>10.9836806187622</v>
      </c>
      <c r="N499" s="27"/>
      <c r="O499" s="28">
        <v>1.6184157233366601</v>
      </c>
      <c r="P499" s="26">
        <v>48.149552674953696</v>
      </c>
      <c r="Q499" s="27">
        <v>1.71419386597367</v>
      </c>
      <c r="R499" s="28">
        <v>1.2165799843455001</v>
      </c>
      <c r="S499" s="26">
        <v>66.897604031865598</v>
      </c>
      <c r="T499" s="27">
        <v>12.1859871493194</v>
      </c>
      <c r="U499" s="28">
        <v>7.8653170350490402</v>
      </c>
      <c r="V499" s="26">
        <v>9.0353989937055506</v>
      </c>
      <c r="W499" s="27">
        <v>2.4137825961853698</v>
      </c>
      <c r="X499" s="28">
        <v>2.2359755534193901</v>
      </c>
    </row>
    <row r="500" spans="12:24">
      <c r="L500" s="25">
        <v>4.71</v>
      </c>
      <c r="M500" s="26">
        <v>10.943178050006901</v>
      </c>
      <c r="N500" s="27"/>
      <c r="O500" s="28">
        <v>1.6182214851302501</v>
      </c>
      <c r="P500" s="26">
        <v>48.075358490211201</v>
      </c>
      <c r="Q500" s="27">
        <v>1.7160634241958199</v>
      </c>
      <c r="R500" s="28">
        <v>1.2169823293307001</v>
      </c>
      <c r="S500" s="26">
        <v>66.840546477196199</v>
      </c>
      <c r="T500" s="27">
        <v>12.198998946383499</v>
      </c>
      <c r="U500" s="28">
        <v>7.8762310442228696</v>
      </c>
      <c r="V500" s="26">
        <v>8.993307652828971</v>
      </c>
      <c r="W500" s="27">
        <v>2.4072285396497901</v>
      </c>
      <c r="X500" s="28">
        <v>2.2388791772827399</v>
      </c>
    </row>
    <row r="501" spans="12:24">
      <c r="L501" s="25">
        <v>4.72</v>
      </c>
      <c r="M501" s="26">
        <v>10.902874547608899</v>
      </c>
      <c r="N501" s="27"/>
      <c r="O501" s="28">
        <v>1.6180249687146</v>
      </c>
      <c r="P501" s="26">
        <v>48.001290613093303</v>
      </c>
      <c r="Q501" s="27">
        <v>1.7179178392666501</v>
      </c>
      <c r="R501" s="28">
        <v>1.2173563302728101</v>
      </c>
      <c r="S501" s="26">
        <v>66.783537935088304</v>
      </c>
      <c r="T501" s="27">
        <v>12.211969635557701</v>
      </c>
      <c r="U501" s="28">
        <v>7.8871248258189297</v>
      </c>
      <c r="V501" s="26">
        <v>8.9514296468476697</v>
      </c>
      <c r="W501" s="27">
        <v>2.4006828624632899</v>
      </c>
      <c r="X501" s="28">
        <v>2.2417632509813199</v>
      </c>
    </row>
    <row r="502" spans="12:24">
      <c r="L502" s="25">
        <v>4.7300000000000004</v>
      </c>
      <c r="M502" s="26">
        <v>10.862769010318001</v>
      </c>
      <c r="N502" s="27"/>
      <c r="O502" s="28">
        <v>1.6178261757465</v>
      </c>
      <c r="P502" s="26">
        <v>47.927348823209996</v>
      </c>
      <c r="Q502" s="27">
        <v>1.7197571539819601</v>
      </c>
      <c r="R502" s="28">
        <v>1.21770207768226</v>
      </c>
      <c r="S502" s="26">
        <v>66.726578362163195</v>
      </c>
      <c r="T502" s="27">
        <v>12.224899290542</v>
      </c>
      <c r="U502" s="28">
        <v>7.8979984041344302</v>
      </c>
      <c r="V502" s="26">
        <v>8.9097638202790908</v>
      </c>
      <c r="W502" s="27">
        <v>2.39155721946713</v>
      </c>
      <c r="X502" s="28">
        <v>2.2446277961185901</v>
      </c>
    </row>
    <row r="503" spans="12:24">
      <c r="L503" s="25">
        <v>4.74</v>
      </c>
      <c r="M503" s="26">
        <v>10.825388002473501</v>
      </c>
      <c r="N503" s="27"/>
      <c r="O503" s="28">
        <v>1.61509744852556</v>
      </c>
      <c r="P503" s="26">
        <v>47.853532900801298</v>
      </c>
      <c r="Q503" s="27">
        <v>1.7215814102696001</v>
      </c>
      <c r="R503" s="28">
        <v>1.21432751733658</v>
      </c>
      <c r="S503" s="26">
        <v>66.669667715086703</v>
      </c>
      <c r="T503" s="27">
        <v>12.2377879850639</v>
      </c>
      <c r="U503" s="28">
        <v>7.9088518034506103</v>
      </c>
      <c r="V503" s="26">
        <v>8.8683090223412897</v>
      </c>
      <c r="W503" s="27">
        <v>2.3822599904890698</v>
      </c>
      <c r="X503" s="28">
        <v>2.2474728423805299</v>
      </c>
    </row>
    <row r="504" spans="12:24">
      <c r="L504" s="25">
        <v>4.75</v>
      </c>
      <c r="M504" s="26">
        <v>10.788403514521699</v>
      </c>
      <c r="N504" s="27"/>
      <c r="O504" s="28">
        <v>1.6121657115703401</v>
      </c>
      <c r="P504" s="26">
        <v>47.779842627462799</v>
      </c>
      <c r="Q504" s="27">
        <v>1.72339064930305</v>
      </c>
      <c r="R504" s="28">
        <v>1.20968856004861</v>
      </c>
      <c r="S504" s="26">
        <v>66.612805950569893</v>
      </c>
      <c r="T504" s="27">
        <v>12.2506357926724</v>
      </c>
      <c r="U504" s="28">
        <v>7.9196850480536503</v>
      </c>
      <c r="V504" s="26">
        <v>8.8270641110915804</v>
      </c>
      <c r="W504" s="27">
        <v>2.3729864385330699</v>
      </c>
      <c r="X504" s="28">
        <v>2.2502984174546401</v>
      </c>
    </row>
    <row r="505" spans="12:24">
      <c r="L505" s="25">
        <v>4.76</v>
      </c>
      <c r="M505" s="26">
        <v>10.7516060821424</v>
      </c>
      <c r="N505" s="27"/>
      <c r="O505" s="28">
        <v>1.6092393505025799</v>
      </c>
      <c r="P505" s="26">
        <v>47.706277784360701</v>
      </c>
      <c r="Q505" s="27">
        <v>1.72518491298451</v>
      </c>
      <c r="R505" s="28">
        <v>1.2050297105971399</v>
      </c>
      <c r="S505" s="26">
        <v>66.555993025368295</v>
      </c>
      <c r="T505" s="27">
        <v>12.2634427868019</v>
      </c>
      <c r="U505" s="28">
        <v>7.9304981621338504</v>
      </c>
      <c r="V505" s="26">
        <v>8.7860279510664601</v>
      </c>
      <c r="W505" s="27">
        <v>2.3637365930260699</v>
      </c>
      <c r="X505" s="28">
        <v>2.2531045493412099</v>
      </c>
    </row>
    <row r="506" spans="12:24">
      <c r="L506" s="25">
        <v>4.7699999999999996</v>
      </c>
      <c r="M506" s="26">
        <v>10.714994632397499</v>
      </c>
      <c r="N506" s="27"/>
      <c r="O506" s="28">
        <v>1.60631836585363</v>
      </c>
      <c r="P506" s="26">
        <v>47.6328381529433</v>
      </c>
      <c r="Q506" s="27">
        <v>1.7269642432338499</v>
      </c>
      <c r="R506" s="28">
        <v>1.2003511291301701</v>
      </c>
      <c r="S506" s="26">
        <v>66.499228896282304</v>
      </c>
      <c r="T506" s="27">
        <v>12.276209040702</v>
      </c>
      <c r="U506" s="28">
        <v>7.9412911699303796</v>
      </c>
      <c r="V506" s="26">
        <v>8.7451994132369304</v>
      </c>
      <c r="W506" s="27">
        <v>2.3545104977078601</v>
      </c>
      <c r="X506" s="28">
        <v>2.2558912663489901</v>
      </c>
    </row>
    <row r="507" spans="12:24">
      <c r="L507" s="25">
        <v>4.78</v>
      </c>
      <c r="M507" s="26">
        <v>10.6785681028203</v>
      </c>
      <c r="N507" s="27"/>
      <c r="O507" s="28">
        <v>1.6034027539306299</v>
      </c>
      <c r="P507" s="26">
        <v>47.559523514941695</v>
      </c>
      <c r="Q507" s="27">
        <v>1.7287286819860701</v>
      </c>
      <c r="R507" s="28">
        <v>1.1956529753045499</v>
      </c>
      <c r="S507" s="26">
        <v>66.442513520156496</v>
      </c>
      <c r="T507" s="27">
        <v>12.2889346275756</v>
      </c>
      <c r="U507" s="28">
        <v>7.9520640956227702</v>
      </c>
      <c r="V507" s="26">
        <v>8.7045773749638897</v>
      </c>
      <c r="W507" s="27">
        <v>2.3453081935028099</v>
      </c>
      <c r="X507" s="28">
        <v>2.25865859709101</v>
      </c>
    </row>
    <row r="508" spans="12:24">
      <c r="L508" s="25">
        <v>4.79</v>
      </c>
      <c r="M508" s="26">
        <v>10.6423254373784</v>
      </c>
      <c r="N508" s="27"/>
      <c r="O508" s="28">
        <v>1.60049251080902</v>
      </c>
      <c r="P508" s="26">
        <v>47.486333652372295</v>
      </c>
      <c r="Q508" s="27">
        <v>1.73047827118907</v>
      </c>
      <c r="R508" s="28">
        <v>1.1909354086802399</v>
      </c>
      <c r="S508" s="26">
        <v>66.385846853879997</v>
      </c>
      <c r="T508" s="27">
        <v>12.301619620547401</v>
      </c>
      <c r="U508" s="28">
        <v>7.9628169633388799</v>
      </c>
      <c r="V508" s="26">
        <v>8.6657216282182894</v>
      </c>
      <c r="W508" s="27">
        <v>2.3376906256454402</v>
      </c>
      <c r="X508" s="28">
        <v>2.25984566221539</v>
      </c>
    </row>
    <row r="509" spans="12:24">
      <c r="L509" s="25">
        <v>4.8</v>
      </c>
      <c r="M509" s="26">
        <v>10.6062655864233</v>
      </c>
      <c r="N509" s="27"/>
      <c r="O509" s="28">
        <v>1.59758763233757</v>
      </c>
      <c r="P509" s="26">
        <v>47.413268347537901</v>
      </c>
      <c r="Q509" s="27">
        <v>1.7322130528011099</v>
      </c>
      <c r="R509" s="28">
        <v>1.1861985935095201</v>
      </c>
      <c r="S509" s="26">
        <v>66.329228854393492</v>
      </c>
      <c r="T509" s="27">
        <v>12.314264092596099</v>
      </c>
      <c r="U509" s="28">
        <v>7.9735497971992304</v>
      </c>
      <c r="V509" s="26">
        <v>8.6301366156510397</v>
      </c>
      <c r="W509" s="27">
        <v>2.3331633826567599</v>
      </c>
      <c r="X509" s="28">
        <v>2.2579469382866102</v>
      </c>
    </row>
    <row r="510" spans="12:24">
      <c r="L510" s="25">
        <v>4.8099999999999996</v>
      </c>
      <c r="M510" s="26">
        <v>10.5703875066416</v>
      </c>
      <c r="N510" s="27"/>
      <c r="O510" s="28">
        <v>1.59468811414339</v>
      </c>
      <c r="P510" s="26">
        <v>47.340327382969996</v>
      </c>
      <c r="Q510" s="27">
        <v>1.7339330688485599</v>
      </c>
      <c r="R510" s="28">
        <v>1.1814426838194401</v>
      </c>
      <c r="S510" s="26">
        <v>66.272659478724407</v>
      </c>
      <c r="T510" s="27">
        <v>12.326868116628701</v>
      </c>
      <c r="U510" s="28">
        <v>7.9842626212572103</v>
      </c>
      <c r="V510" s="26">
        <v>8.5947346245802407</v>
      </c>
      <c r="W510" s="27">
        <v>2.3286398903957402</v>
      </c>
      <c r="X510" s="28">
        <v>2.25604906374938</v>
      </c>
    </row>
    <row r="511" spans="12:24">
      <c r="L511" s="25">
        <v>4.82</v>
      </c>
      <c r="M511" s="26">
        <v>10.5346901610042</v>
      </c>
      <c r="N511" s="27"/>
      <c r="O511" s="28">
        <v>1.5917939516369899</v>
      </c>
      <c r="P511" s="26">
        <v>47.267510541404498</v>
      </c>
      <c r="Q511" s="27">
        <v>1.73563836144878</v>
      </c>
      <c r="R511" s="28">
        <v>1.17666783892528</v>
      </c>
      <c r="S511" s="26">
        <v>66.216138683884296</v>
      </c>
      <c r="T511" s="27">
        <v>12.339431765378</v>
      </c>
      <c r="U511" s="28">
        <v>7.9949554596013801</v>
      </c>
      <c r="V511" s="26">
        <v>8.5595145803018493</v>
      </c>
      <c r="W511" s="27">
        <v>2.32412020543403</v>
      </c>
      <c r="X511" s="28">
        <v>2.2541520609103198</v>
      </c>
    </row>
    <row r="512" spans="12:24">
      <c r="L512" s="25">
        <v>4.83</v>
      </c>
      <c r="M512" s="26">
        <v>10.4991725187176</v>
      </c>
      <c r="N512" s="27"/>
      <c r="O512" s="28">
        <v>1.58890514536507</v>
      </c>
      <c r="P512" s="26">
        <v>47.194817606122101</v>
      </c>
      <c r="Q512" s="27">
        <v>1.7373289724696399</v>
      </c>
      <c r="R512" s="28">
        <v>1.1718742154253601</v>
      </c>
      <c r="S512" s="26">
        <v>66.15966642692311</v>
      </c>
      <c r="T512" s="27">
        <v>12.351955111458</v>
      </c>
      <c r="U512" s="28">
        <v>8.0056283363012408</v>
      </c>
      <c r="V512" s="26">
        <v>8.5244754282348598</v>
      </c>
      <c r="W512" s="27">
        <v>2.31960439726525</v>
      </c>
      <c r="X512" s="28">
        <v>2.25225591913058</v>
      </c>
    </row>
    <row r="513" spans="12:24">
      <c r="L513" s="25">
        <v>4.84</v>
      </c>
      <c r="M513" s="26">
        <v>10.463833555172899</v>
      </c>
      <c r="N513" s="27"/>
      <c r="O513" s="28">
        <v>1.5860217014898701</v>
      </c>
      <c r="P513" s="26">
        <v>47.122248360571803</v>
      </c>
      <c r="Q513" s="27">
        <v>1.73900494390518</v>
      </c>
      <c r="R513" s="28">
        <v>1.1670619701392999</v>
      </c>
      <c r="S513" s="26">
        <v>66.103242664954692</v>
      </c>
      <c r="T513" s="27">
        <v>12.364438227388501</v>
      </c>
      <c r="U513" s="28">
        <v>8.0162812753817505</v>
      </c>
      <c r="V513" s="26">
        <v>8.4896161028369796</v>
      </c>
      <c r="W513" s="27">
        <v>2.31509251728489</v>
      </c>
      <c r="X513" s="28">
        <v>2.2503606532559699</v>
      </c>
    </row>
    <row r="514" spans="12:24">
      <c r="L514" s="25">
        <v>4.8499999999999996</v>
      </c>
      <c r="M514" s="26">
        <v>10.4286722518973</v>
      </c>
      <c r="N514" s="27"/>
      <c r="O514" s="28">
        <v>1.58314360713533</v>
      </c>
      <c r="P514" s="26">
        <v>47.052001168656702</v>
      </c>
      <c r="Q514" s="27">
        <v>1.73846773765611</v>
      </c>
      <c r="R514" s="28">
        <v>1.16442983967566</v>
      </c>
      <c r="S514" s="26">
        <v>66.046867355136598</v>
      </c>
      <c r="T514" s="27">
        <v>12.3768811855746</v>
      </c>
      <c r="U514" s="28">
        <v>8.0269143008430106</v>
      </c>
      <c r="V514" s="26">
        <v>8.4549355467491587</v>
      </c>
      <c r="W514" s="27">
        <v>2.3105846179988898</v>
      </c>
      <c r="X514" s="28">
        <v>2.2484662663855799</v>
      </c>
    </row>
    <row r="515" spans="12:24">
      <c r="L515" s="25">
        <v>4.8600000000000003</v>
      </c>
      <c r="M515" s="26">
        <v>10.393687596503201</v>
      </c>
      <c r="N515" s="27"/>
      <c r="O515" s="28">
        <v>1.58027085647706</v>
      </c>
      <c r="P515" s="26">
        <v>46.982342919700301</v>
      </c>
      <c r="Q515" s="27">
        <v>1.7374502904736899</v>
      </c>
      <c r="R515" s="28">
        <v>1.162245085261</v>
      </c>
      <c r="S515" s="26">
        <v>65.990540454670594</v>
      </c>
      <c r="T515" s="27">
        <v>12.389284058239801</v>
      </c>
      <c r="U515" s="28">
        <v>8.0375274366602003</v>
      </c>
      <c r="V515" s="26">
        <v>8.4204327125385703</v>
      </c>
      <c r="W515" s="27">
        <v>2.3060807358171802</v>
      </c>
      <c r="X515" s="28">
        <v>2.2465727649802401</v>
      </c>
    </row>
    <row r="516" spans="12:24">
      <c r="L516" s="25">
        <v>4.87</v>
      </c>
      <c r="M516" s="26">
        <v>10.358878594014701</v>
      </c>
      <c r="N516" s="27"/>
      <c r="O516" s="28">
        <v>1.5774034337718601</v>
      </c>
      <c r="P516" s="26">
        <v>46.912808072502301</v>
      </c>
      <c r="Q516" s="27">
        <v>1.73641796981888</v>
      </c>
      <c r="R516" s="28">
        <v>1.16004253678997</v>
      </c>
      <c r="S516" s="26">
        <v>65.934261920801902</v>
      </c>
      <c r="T516" s="27">
        <v>12.4016469176141</v>
      </c>
      <c r="U516" s="28">
        <v>8.0481207067837097</v>
      </c>
      <c r="V516" s="26">
        <v>8.3861065592695603</v>
      </c>
      <c r="W516" s="27">
        <v>2.3015808876780102</v>
      </c>
      <c r="X516" s="28">
        <v>2.2446801553487301</v>
      </c>
    </row>
    <row r="517" spans="12:24">
      <c r="L517" s="25">
        <v>4.88</v>
      </c>
      <c r="M517" s="26">
        <v>10.3242442536526</v>
      </c>
      <c r="N517" s="27"/>
      <c r="O517" s="28">
        <v>1.5760183410020601</v>
      </c>
      <c r="P517" s="26">
        <v>46.843396398191203</v>
      </c>
      <c r="Q517" s="27">
        <v>1.73537083118421</v>
      </c>
      <c r="R517" s="28">
        <v>1.1578223356727999</v>
      </c>
      <c r="S517" s="26">
        <v>65.8780317108193</v>
      </c>
      <c r="T517" s="27">
        <v>12.413969835762799</v>
      </c>
      <c r="U517" s="28">
        <v>8.05869413514767</v>
      </c>
      <c r="V517" s="26">
        <v>8.3519560524553498</v>
      </c>
      <c r="W517" s="27">
        <v>2.2970851612516401</v>
      </c>
      <c r="X517" s="28">
        <v>2.2427884436502499</v>
      </c>
    </row>
    <row r="518" spans="12:24">
      <c r="L518" s="25">
        <v>4.8899999999999997</v>
      </c>
      <c r="M518" s="26">
        <v>10.2897835739233</v>
      </c>
      <c r="N518" s="27"/>
      <c r="O518" s="28">
        <v>1.5754114847892999</v>
      </c>
      <c r="P518" s="26">
        <v>46.773190409611196</v>
      </c>
      <c r="Q518" s="27">
        <v>1.73522618863809</v>
      </c>
      <c r="R518" s="28">
        <v>1.1556796509005101</v>
      </c>
      <c r="S518" s="26">
        <v>65.821849782055395</v>
      </c>
      <c r="T518" s="27">
        <v>12.4262528846383</v>
      </c>
      <c r="U518" s="28">
        <v>8.0692477456845904</v>
      </c>
      <c r="V518" s="26">
        <v>8.3179801640096294</v>
      </c>
      <c r="W518" s="27">
        <v>2.2925936017844801</v>
      </c>
      <c r="X518" s="28">
        <v>2.2408976358968302</v>
      </c>
    </row>
    <row r="519" spans="12:24">
      <c r="L519" s="25">
        <v>4.9000000000000004</v>
      </c>
      <c r="M519" s="26">
        <v>10.258251360473899</v>
      </c>
      <c r="N519" s="27"/>
      <c r="O519" s="28">
        <v>1.5720378413965399</v>
      </c>
      <c r="P519" s="26">
        <v>46.7030759205701</v>
      </c>
      <c r="Q519" s="27">
        <v>1.7350980555764199</v>
      </c>
      <c r="R519" s="28">
        <v>1.16026788557609</v>
      </c>
      <c r="S519" s="26">
        <v>65.765716091885892</v>
      </c>
      <c r="T519" s="27">
        <v>12.438496136081101</v>
      </c>
      <c r="U519" s="28">
        <v>8.0797815622443494</v>
      </c>
      <c r="V519" s="26">
        <v>8.2841778721981605</v>
      </c>
      <c r="W519" s="27">
        <v>2.2881062665273202</v>
      </c>
      <c r="X519" s="28">
        <v>2.2390077379558102</v>
      </c>
    </row>
    <row r="520" spans="12:24">
      <c r="L520" s="25">
        <v>4.91</v>
      </c>
      <c r="M520" s="26">
        <v>10.227983071117199</v>
      </c>
      <c r="N520" s="27"/>
      <c r="O520" s="28">
        <v>1.56976804242392</v>
      </c>
      <c r="P520" s="26">
        <v>46.633081730696105</v>
      </c>
      <c r="Q520" s="27">
        <v>1.7349574598820601</v>
      </c>
      <c r="R520" s="28">
        <v>1.1648396396426</v>
      </c>
      <c r="S520" s="26">
        <v>65.709630597729998</v>
      </c>
      <c r="T520" s="27">
        <v>12.450699661819099</v>
      </c>
      <c r="U520" s="28">
        <v>8.0902956087140208</v>
      </c>
      <c r="V520" s="26">
        <v>8.2505481615904088</v>
      </c>
      <c r="W520" s="27">
        <v>2.2836232052599801</v>
      </c>
      <c r="X520" s="28">
        <v>2.2371187555522298</v>
      </c>
    </row>
    <row r="521" spans="12:24">
      <c r="L521" s="25">
        <v>4.92</v>
      </c>
      <c r="M521" s="26">
        <v>10.1978717359704</v>
      </c>
      <c r="N521" s="27"/>
      <c r="O521" s="28">
        <v>1.56759284131031</v>
      </c>
      <c r="P521" s="26">
        <v>46.563207637104199</v>
      </c>
      <c r="Q521" s="27">
        <v>1.7348044330624499</v>
      </c>
      <c r="R521" s="28">
        <v>1.1693949597791999</v>
      </c>
      <c r="S521" s="26">
        <v>65.653593257068493</v>
      </c>
      <c r="T521" s="27">
        <v>12.4628635334278</v>
      </c>
      <c r="U521" s="28">
        <v>8.1007899089161395</v>
      </c>
      <c r="V521" s="26">
        <v>8.2170900230111794</v>
      </c>
      <c r="W521" s="27">
        <v>2.2791444671524399</v>
      </c>
      <c r="X521" s="28">
        <v>2.2352306942713098</v>
      </c>
    </row>
    <row r="522" spans="12:24">
      <c r="L522" s="25">
        <v>4.93</v>
      </c>
      <c r="M522" s="26">
        <v>10.1679164055085</v>
      </c>
      <c r="N522" s="27"/>
      <c r="O522" s="28">
        <v>1.5643634753383</v>
      </c>
      <c r="P522" s="26">
        <v>46.492801014567299</v>
      </c>
      <c r="Q522" s="27">
        <v>1.73529142775115</v>
      </c>
      <c r="R522" s="28">
        <v>1.1732814700968499</v>
      </c>
      <c r="S522" s="26">
        <v>65.597604027418598</v>
      </c>
      <c r="T522" s="27">
        <v>12.4749878224595</v>
      </c>
      <c r="U522" s="28">
        <v>8.11126448661879</v>
      </c>
      <c r="V522" s="26">
        <v>8.1838024534922305</v>
      </c>
      <c r="W522" s="27">
        <v>2.2746701007735202</v>
      </c>
      <c r="X522" s="28">
        <v>2.2333435595608999</v>
      </c>
    </row>
    <row r="523" spans="12:24">
      <c r="L523" s="25">
        <v>4.9400000000000004</v>
      </c>
      <c r="M523" s="26">
        <v>10.138116081538099</v>
      </c>
      <c r="N523" s="27"/>
      <c r="O523" s="28">
        <v>1.55791623618758</v>
      </c>
      <c r="P523" s="26">
        <v>46.421562047060299</v>
      </c>
      <c r="Q523" s="27">
        <v>1.73671808835439</v>
      </c>
      <c r="R523" s="28">
        <v>1.17619960367804</v>
      </c>
      <c r="S523" s="26">
        <v>65.541662866314098</v>
      </c>
      <c r="T523" s="27">
        <v>12.4870726002951</v>
      </c>
      <c r="U523" s="28">
        <v>8.1217193656187199</v>
      </c>
      <c r="V523" s="26">
        <v>8.1506844577907493</v>
      </c>
      <c r="W523" s="27">
        <v>2.2702001556662599</v>
      </c>
      <c r="X523" s="28">
        <v>2.2314573551669699</v>
      </c>
    </row>
    <row r="524" spans="12:24">
      <c r="L524" s="25">
        <v>4.95</v>
      </c>
      <c r="M524" s="26">
        <v>10.108469803075</v>
      </c>
      <c r="N524" s="27"/>
      <c r="O524" s="28">
        <v>1.55148751967381</v>
      </c>
      <c r="P524" s="26">
        <v>46.350447661757698</v>
      </c>
      <c r="Q524" s="27">
        <v>1.7381273163675199</v>
      </c>
      <c r="R524" s="28">
        <v>1.1791065374305201</v>
      </c>
      <c r="S524" s="26">
        <v>65.485769731348896</v>
      </c>
      <c r="T524" s="27">
        <v>12.4991179382161</v>
      </c>
      <c r="U524" s="28">
        <v>8.1321545696714992</v>
      </c>
      <c r="V524" s="26">
        <v>8.11773505988827</v>
      </c>
      <c r="W524" s="27">
        <v>2.2657346939038301</v>
      </c>
      <c r="X524" s="28">
        <v>2.22957207158891</v>
      </c>
    </row>
    <row r="525" spans="12:24">
      <c r="L525" s="25">
        <v>4.96</v>
      </c>
      <c r="M525" s="26">
        <v>10.078976615344901</v>
      </c>
      <c r="N525" s="27"/>
      <c r="O525" s="28">
        <v>1.54507731507187</v>
      </c>
      <c r="P525" s="26">
        <v>46.2794576427465</v>
      </c>
      <c r="Q525" s="27">
        <v>1.7395191566616199</v>
      </c>
      <c r="R525" s="28">
        <v>1.1820023043191501</v>
      </c>
      <c r="S525" s="26">
        <v>65.429924580159607</v>
      </c>
      <c r="T525" s="27">
        <v>12.5111239073929</v>
      </c>
      <c r="U525" s="28">
        <v>8.1425701225081397</v>
      </c>
      <c r="V525" s="26">
        <v>8.0849532687331198</v>
      </c>
      <c r="W525" s="27">
        <v>2.2612737558889702</v>
      </c>
      <c r="X525" s="28">
        <v>2.22768772823235</v>
      </c>
    </row>
    <row r="526" spans="12:24">
      <c r="L526" s="25">
        <v>4.97</v>
      </c>
      <c r="M526" s="26">
        <v>10.0496355697324</v>
      </c>
      <c r="N526" s="27"/>
      <c r="O526" s="28">
        <v>1.5451134785565099</v>
      </c>
      <c r="P526" s="26">
        <v>46.208591774352797</v>
      </c>
      <c r="Q526" s="27">
        <v>1.74089365415637</v>
      </c>
      <c r="R526" s="28">
        <v>1.18488693652177</v>
      </c>
      <c r="S526" s="26">
        <v>65.374127370425711</v>
      </c>
      <c r="T526" s="27">
        <v>12.523090578884799</v>
      </c>
      <c r="U526" s="28">
        <v>8.1529660478351804</v>
      </c>
      <c r="V526" s="26">
        <v>8.0523381037082302</v>
      </c>
      <c r="W526" s="27">
        <v>2.2568173858787302</v>
      </c>
      <c r="X526" s="28">
        <v>2.2258043284333899</v>
      </c>
    </row>
    <row r="527" spans="12:24">
      <c r="L527" s="25">
        <v>4.9800000000000004</v>
      </c>
      <c r="M527" s="26">
        <v>10.020445723729599</v>
      </c>
      <c r="N527" s="27"/>
      <c r="O527" s="28">
        <v>1.54686006440546</v>
      </c>
      <c r="P527" s="26">
        <v>46.137849840508096</v>
      </c>
      <c r="Q527" s="27">
        <v>1.7422508544527899</v>
      </c>
      <c r="R527" s="28">
        <v>1.1877604661928001</v>
      </c>
      <c r="S527" s="26">
        <v>65.318378059882605</v>
      </c>
      <c r="T527" s="27">
        <v>12.535018023654001</v>
      </c>
      <c r="U527" s="28">
        <v>8.1633423693212794</v>
      </c>
      <c r="V527" s="26">
        <v>8.0198885932314994</v>
      </c>
      <c r="W527" s="27">
        <v>2.2523656306418398</v>
      </c>
      <c r="X527" s="28">
        <v>2.2239218752787302</v>
      </c>
    </row>
    <row r="528" spans="12:24">
      <c r="L528" s="25">
        <v>4.99</v>
      </c>
      <c r="M528" s="26">
        <v>9.9914061408856689</v>
      </c>
      <c r="N528" s="27"/>
      <c r="O528" s="28">
        <v>1.5483311586211099</v>
      </c>
      <c r="P528" s="26">
        <v>46.067231624560797</v>
      </c>
      <c r="Q528" s="27">
        <v>1.7435908040949599</v>
      </c>
      <c r="R528" s="28">
        <v>1.1906229246564</v>
      </c>
      <c r="S528" s="26">
        <v>65.262676606288807</v>
      </c>
      <c r="T528" s="27">
        <v>12.546906312460001</v>
      </c>
      <c r="U528" s="28">
        <v>8.1736991106304693</v>
      </c>
      <c r="V528" s="26">
        <v>7.9876037717073105</v>
      </c>
      <c r="W528" s="27">
        <v>2.2474891175234002</v>
      </c>
      <c r="X528" s="28">
        <v>2.22598218375146</v>
      </c>
    </row>
    <row r="529" spans="12:24">
      <c r="L529" s="25">
        <v>5</v>
      </c>
      <c r="M529" s="26">
        <v>9.962515890755629</v>
      </c>
      <c r="N529" s="27"/>
      <c r="O529" s="28">
        <v>1.54976908418729</v>
      </c>
      <c r="P529" s="26">
        <v>45.996736912845996</v>
      </c>
      <c r="Q529" s="27">
        <v>1.7449135468624799</v>
      </c>
      <c r="R529" s="28">
        <v>1.19347434597183</v>
      </c>
      <c r="S529" s="26">
        <v>65.207022967449305</v>
      </c>
      <c r="T529" s="27">
        <v>12.558755516078101</v>
      </c>
      <c r="U529" s="28">
        <v>8.18403629539797</v>
      </c>
      <c r="V529" s="26">
        <v>7.9554826794795597</v>
      </c>
      <c r="W529" s="27">
        <v>2.2411315547126902</v>
      </c>
      <c r="X529" s="28">
        <v>2.2280534550182298</v>
      </c>
    </row>
    <row r="530" spans="12:24">
      <c r="L530" s="25">
        <v>5.01</v>
      </c>
      <c r="M530" s="26">
        <v>9.9337740536808603</v>
      </c>
      <c r="N530" s="27"/>
      <c r="O530" s="28">
        <v>1.5478586988398899</v>
      </c>
      <c r="P530" s="26">
        <v>45.926365490543603</v>
      </c>
      <c r="Q530" s="27">
        <v>1.7462191279249299</v>
      </c>
      <c r="R530" s="28">
        <v>1.19631476278742</v>
      </c>
      <c r="S530" s="26">
        <v>65.151417101214506</v>
      </c>
      <c r="T530" s="27">
        <v>12.570565705123199</v>
      </c>
      <c r="U530" s="28">
        <v>8.1943539472318001</v>
      </c>
      <c r="V530" s="26">
        <v>7.9235243627845993</v>
      </c>
      <c r="W530" s="27">
        <v>2.2341983812761601</v>
      </c>
      <c r="X530" s="28">
        <v>2.2301018720280199</v>
      </c>
    </row>
    <row r="531" spans="12:24">
      <c r="L531" s="25">
        <v>5.0199999999999996</v>
      </c>
      <c r="M531" s="26">
        <v>9.9051797208480501</v>
      </c>
      <c r="N531" s="27"/>
      <c r="O531" s="28">
        <v>1.54564963094367</v>
      </c>
      <c r="P531" s="26">
        <v>45.856117143073099</v>
      </c>
      <c r="Q531" s="27">
        <v>1.7478816272340401</v>
      </c>
      <c r="R531" s="28">
        <v>1.19914420773067</v>
      </c>
      <c r="S531" s="26">
        <v>65.095858965476907</v>
      </c>
      <c r="T531" s="27">
        <v>12.5823369501</v>
      </c>
      <c r="U531" s="28">
        <v>8.20465208972219</v>
      </c>
      <c r="V531" s="26">
        <v>7.8917278737041698</v>
      </c>
      <c r="W531" s="27">
        <v>2.2272835624318099</v>
      </c>
      <c r="X531" s="28">
        <v>2.23212753225389</v>
      </c>
    </row>
    <row r="532" spans="12:24">
      <c r="L532" s="25">
        <v>5.03</v>
      </c>
      <c r="M532" s="26">
        <v>9.876731970682739</v>
      </c>
      <c r="N532" s="27"/>
      <c r="O532" s="28">
        <v>1.5434374888262401</v>
      </c>
      <c r="P532" s="26">
        <v>45.785991656095298</v>
      </c>
      <c r="Q532" s="27">
        <v>1.7496376198646699</v>
      </c>
      <c r="R532" s="28">
        <v>1.2019627134055899</v>
      </c>
      <c r="S532" s="26">
        <v>65.040348518171498</v>
      </c>
      <c r="T532" s="27">
        <v>12.594069321403699</v>
      </c>
      <c r="U532" s="28">
        <v>8.2149307464496406</v>
      </c>
      <c r="V532" s="26">
        <v>7.8600922701184697</v>
      </c>
      <c r="W532" s="27">
        <v>2.2203871033409501</v>
      </c>
      <c r="X532" s="28">
        <v>2.2341305091617198</v>
      </c>
    </row>
    <row r="533" spans="12:24">
      <c r="L533" s="25">
        <v>5.04</v>
      </c>
      <c r="M533" s="26">
        <v>9.8484298971082413</v>
      </c>
      <c r="N533" s="27"/>
      <c r="O533" s="28">
        <v>1.54122232716567</v>
      </c>
      <c r="P533" s="26">
        <v>45.715988815513903</v>
      </c>
      <c r="Q533" s="27">
        <v>1.7513793752733799</v>
      </c>
      <c r="R533" s="28">
        <v>1.2047703123900899</v>
      </c>
      <c r="S533" s="26">
        <v>64.984885717329803</v>
      </c>
      <c r="T533" s="27">
        <v>12.6057628893741</v>
      </c>
      <c r="U533" s="28">
        <v>8.2251899408761897</v>
      </c>
      <c r="V533" s="26">
        <v>7.82861661565902</v>
      </c>
      <c r="W533" s="27">
        <v>2.2135090079995901</v>
      </c>
      <c r="X533" s="28">
        <v>2.2361108876125901</v>
      </c>
    </row>
    <row r="534" spans="12:24">
      <c r="L534" s="25">
        <v>5.05</v>
      </c>
      <c r="M534" s="26">
        <v>9.8202725998666196</v>
      </c>
      <c r="N534" s="27"/>
      <c r="O534" s="28">
        <v>1.53669056865071</v>
      </c>
      <c r="P534" s="26">
        <v>45.646108407477399</v>
      </c>
      <c r="Q534" s="27">
        <v>1.7531069359931799</v>
      </c>
      <c r="R534" s="28">
        <v>1.20756703762031</v>
      </c>
      <c r="S534" s="26">
        <v>64.929470520945998</v>
      </c>
      <c r="T534" s="27">
        <v>12.617417724161999</v>
      </c>
      <c r="U534" s="28">
        <v>8.2354296965639797</v>
      </c>
      <c r="V534" s="26">
        <v>7.7972999796617497</v>
      </c>
      <c r="W534" s="27">
        <v>2.2066492705650198</v>
      </c>
      <c r="X534" s="28">
        <v>2.23806875251443</v>
      </c>
    </row>
    <row r="535" spans="12:24">
      <c r="L535" s="25">
        <v>5.0599999999999996</v>
      </c>
      <c r="M535" s="26">
        <v>9.79225918446995</v>
      </c>
      <c r="N535" s="27"/>
      <c r="O535" s="28">
        <v>1.5295482326773799</v>
      </c>
      <c r="P535" s="26">
        <v>45.576350218380803</v>
      </c>
      <c r="Q535" s="27">
        <v>1.7548203445352399</v>
      </c>
      <c r="R535" s="28">
        <v>1.2103529294242901</v>
      </c>
      <c r="S535" s="26">
        <v>64.874102887073207</v>
      </c>
      <c r="T535" s="27">
        <v>12.629033895810601</v>
      </c>
      <c r="U535" s="28">
        <v>8.2456500370256904</v>
      </c>
      <c r="V535" s="26">
        <v>7.7661414371198694</v>
      </c>
      <c r="W535" s="27">
        <v>2.19980786801659</v>
      </c>
      <c r="X535" s="28">
        <v>2.24000418881965</v>
      </c>
    </row>
    <row r="536" spans="12:24">
      <c r="L536" s="25">
        <v>5.07</v>
      </c>
      <c r="M536" s="26">
        <v>9.7643887621516914</v>
      </c>
      <c r="N536" s="27"/>
      <c r="O536" s="28">
        <v>1.5224207394115501</v>
      </c>
      <c r="P536" s="26">
        <v>45.5067140348674</v>
      </c>
      <c r="Q536" s="27">
        <v>1.75195135913838</v>
      </c>
      <c r="R536" s="28">
        <v>1.21312801422838</v>
      </c>
      <c r="S536" s="26">
        <v>64.818782773816693</v>
      </c>
      <c r="T536" s="27">
        <v>12.6406114742265</v>
      </c>
      <c r="U536" s="28">
        <v>8.2558509856980091</v>
      </c>
      <c r="V536" s="26">
        <v>7.73514007168116</v>
      </c>
      <c r="W536" s="27">
        <v>2.1929848289330298</v>
      </c>
      <c r="X536" s="28">
        <v>2.24191727847847</v>
      </c>
    </row>
    <row r="537" spans="12:24">
      <c r="L537" s="25">
        <v>5.08</v>
      </c>
      <c r="M537" s="26">
        <v>9.7366604498179701</v>
      </c>
      <c r="N537" s="27"/>
      <c r="O537" s="28">
        <v>1.5153081111444799</v>
      </c>
      <c r="P537" s="26">
        <v>45.437199643830297</v>
      </c>
      <c r="Q537" s="27">
        <v>1.7476837139775001</v>
      </c>
      <c r="R537" s="28">
        <v>1.21589232500336</v>
      </c>
      <c r="S537" s="26">
        <v>64.763510139323401</v>
      </c>
      <c r="T537" s="27">
        <v>12.6521505293062</v>
      </c>
      <c r="U537" s="28">
        <v>8.2660325660199803</v>
      </c>
      <c r="V537" s="26">
        <v>7.7042949747571905</v>
      </c>
      <c r="W537" s="27">
        <v>2.1861801584232201</v>
      </c>
      <c r="X537" s="28">
        <v>2.2431079202565201</v>
      </c>
    </row>
    <row r="538" spans="12:24">
      <c r="L538" s="25">
        <v>5.09</v>
      </c>
      <c r="M538" s="26">
        <v>9.7090733983053212</v>
      </c>
      <c r="N538" s="27"/>
      <c r="O538" s="28">
        <v>1.5082103412062</v>
      </c>
      <c r="P538" s="26">
        <v>45.367806832414395</v>
      </c>
      <c r="Q538" s="27">
        <v>1.74341468371856</v>
      </c>
      <c r="R538" s="28">
        <v>1.21864589563934</v>
      </c>
      <c r="S538" s="26">
        <v>64.708284941781997</v>
      </c>
      <c r="T538" s="27">
        <v>12.6636511307888</v>
      </c>
      <c r="U538" s="28">
        <v>8.2761948014065592</v>
      </c>
      <c r="V538" s="26">
        <v>7.6736052333958593</v>
      </c>
      <c r="W538" s="27">
        <v>2.1793938509699902</v>
      </c>
      <c r="X538" s="28">
        <v>2.2359811606630902</v>
      </c>
    </row>
    <row r="539" spans="12:24">
      <c r="L539" s="25">
        <v>5.0999999999999996</v>
      </c>
      <c r="M539" s="26">
        <v>9.6816267241088987</v>
      </c>
      <c r="N539" s="27"/>
      <c r="O539" s="28">
        <v>1.5011274621952899</v>
      </c>
      <c r="P539" s="26">
        <v>45.298535388018301</v>
      </c>
      <c r="Q539" s="27">
        <v>1.7391443427657001</v>
      </c>
      <c r="R539" s="28">
        <v>1.22138875786195</v>
      </c>
      <c r="S539" s="26">
        <v>64.653107139422502</v>
      </c>
      <c r="T539" s="27">
        <v>12.675113348304601</v>
      </c>
      <c r="U539" s="28">
        <v>8.28633771524858</v>
      </c>
      <c r="V539" s="26">
        <v>7.6430699453395201</v>
      </c>
      <c r="W539" s="27">
        <v>2.1726259055434598</v>
      </c>
      <c r="X539" s="28">
        <v>2.2288746265313901</v>
      </c>
    </row>
    <row r="540" spans="12:24">
      <c r="L540" s="25">
        <v>5.1100000000000003</v>
      </c>
      <c r="M540" s="26">
        <v>9.6543195545662304</v>
      </c>
      <c r="N540" s="27"/>
      <c r="O540" s="28">
        <v>1.4940595007531301</v>
      </c>
      <c r="P540" s="26">
        <v>45.229385097603497</v>
      </c>
      <c r="Q540" s="27">
        <v>1.73487276564809</v>
      </c>
      <c r="R540" s="28">
        <v>1.2221775723017601</v>
      </c>
      <c r="S540" s="26">
        <v>64.597976690516703</v>
      </c>
      <c r="T540" s="27">
        <v>12.686537251375601</v>
      </c>
      <c r="U540" s="28">
        <v>8.2964613309129103</v>
      </c>
      <c r="V540" s="26">
        <v>7.6126882233158595</v>
      </c>
      <c r="W540" s="27">
        <v>2.1658763299470301</v>
      </c>
      <c r="X540" s="28">
        <v>2.2255931844854802</v>
      </c>
    </row>
    <row r="541" spans="12:24">
      <c r="L541" s="25">
        <v>5.12</v>
      </c>
      <c r="M541" s="26">
        <v>9.6271510300232102</v>
      </c>
      <c r="N541" s="27"/>
      <c r="O541" s="28">
        <v>1.48700647535589</v>
      </c>
      <c r="P541" s="26">
        <v>45.1603557491324</v>
      </c>
      <c r="Q541" s="27">
        <v>1.73060002558758</v>
      </c>
      <c r="R541" s="28">
        <v>1.21775391385443</v>
      </c>
      <c r="S541" s="26">
        <v>64.542893553377397</v>
      </c>
      <c r="T541" s="27">
        <v>12.697922909345801</v>
      </c>
      <c r="U541" s="28">
        <v>8.3065656717423106</v>
      </c>
      <c r="V541" s="26">
        <v>7.5824591956766803</v>
      </c>
      <c r="W541" s="27">
        <v>2.1591451415114502</v>
      </c>
      <c r="X541" s="28">
        <v>2.2286844507157699</v>
      </c>
    </row>
    <row r="542" spans="12:24">
      <c r="L542" s="25">
        <v>5.13</v>
      </c>
      <c r="M542" s="26">
        <v>9.5977500042955111</v>
      </c>
      <c r="N542" s="27"/>
      <c r="O542" s="28">
        <v>1.48233869581114</v>
      </c>
      <c r="P542" s="26">
        <v>45.091447129884301</v>
      </c>
      <c r="Q542" s="27">
        <v>1.7263261961888501</v>
      </c>
      <c r="R542" s="28">
        <v>1.2060229816091601</v>
      </c>
      <c r="S542" s="26">
        <v>64.487857686358794</v>
      </c>
      <c r="T542" s="27">
        <v>12.7092703915661</v>
      </c>
      <c r="U542" s="28">
        <v>8.3166507610556302</v>
      </c>
      <c r="V542" s="26">
        <v>7.5523819567625106</v>
      </c>
      <c r="W542" s="27">
        <v>2.1524323114083002</v>
      </c>
      <c r="X542" s="28">
        <v>2.23174796817263</v>
      </c>
    </row>
    <row r="543" spans="12:24">
      <c r="L543" s="25">
        <v>5.14</v>
      </c>
      <c r="M543" s="26">
        <v>9.5686395803849695</v>
      </c>
      <c r="N543" s="27"/>
      <c r="O543" s="28">
        <v>1.47753222749947</v>
      </c>
      <c r="P543" s="26">
        <v>45.0226590289776</v>
      </c>
      <c r="Q543" s="27">
        <v>1.7220513489224101</v>
      </c>
      <c r="R543" s="28">
        <v>1.1904382291317199</v>
      </c>
      <c r="S543" s="26">
        <v>64.432869047865012</v>
      </c>
      <c r="T543" s="27">
        <v>12.7205797672404</v>
      </c>
      <c r="U543" s="28">
        <v>8.3267166221390596</v>
      </c>
      <c r="V543" s="26">
        <v>7.5245892254654496</v>
      </c>
      <c r="W543" s="27">
        <v>2.1478714336018099</v>
      </c>
      <c r="X543" s="28">
        <v>2.23265024205089</v>
      </c>
    </row>
    <row r="544" spans="12:24">
      <c r="L544" s="25">
        <v>5.15</v>
      </c>
      <c r="M544" s="26">
        <v>9.542000604485521</v>
      </c>
      <c r="N544" s="27"/>
      <c r="O544" s="28">
        <v>1.4704053973265601</v>
      </c>
      <c r="P544" s="26">
        <v>44.953991235025597</v>
      </c>
      <c r="Q544" s="27">
        <v>1.71952602775828</v>
      </c>
      <c r="R544" s="28">
        <v>1.17485317993822</v>
      </c>
      <c r="S544" s="26">
        <v>64.377927596336107</v>
      </c>
      <c r="T544" s="27">
        <v>12.7318511054584</v>
      </c>
      <c r="U544" s="28">
        <v>8.3367632782597205</v>
      </c>
      <c r="V544" s="26">
        <v>7.4999125695609195</v>
      </c>
      <c r="W544" s="27">
        <v>2.1462949504970701</v>
      </c>
      <c r="X544" s="28">
        <v>2.23055893402034</v>
      </c>
    </row>
    <row r="545" spans="12:24">
      <c r="L545" s="25">
        <v>5.16</v>
      </c>
      <c r="M545" s="26">
        <v>9.5154943915063903</v>
      </c>
      <c r="N545" s="27"/>
      <c r="O545" s="28">
        <v>1.46329609669905</v>
      </c>
      <c r="P545" s="26">
        <v>44.885443536859498</v>
      </c>
      <c r="Q545" s="27">
        <v>1.7200230324663099</v>
      </c>
      <c r="R545" s="28">
        <v>1.15926797563379</v>
      </c>
      <c r="S545" s="26">
        <v>64.323033290242009</v>
      </c>
      <c r="T545" s="27">
        <v>12.7430844751909</v>
      </c>
      <c r="U545" s="28">
        <v>8.3467907526777907</v>
      </c>
      <c r="V545" s="26">
        <v>7.4753620316090892</v>
      </c>
      <c r="W545" s="27">
        <v>2.1447137691069802</v>
      </c>
      <c r="X545" s="28">
        <v>2.2284632362757</v>
      </c>
    </row>
    <row r="546" spans="12:24">
      <c r="L546" s="25">
        <v>5.17</v>
      </c>
      <c r="M546" s="26">
        <v>9.4891201137369503</v>
      </c>
      <c r="N546" s="27"/>
      <c r="O546" s="28">
        <v>1.4557695161346</v>
      </c>
      <c r="P546" s="26">
        <v>44.817015723566598</v>
      </c>
      <c r="Q546" s="27">
        <v>1.72050555788519</v>
      </c>
      <c r="R546" s="28">
        <v>1.14368275804132</v>
      </c>
      <c r="S546" s="26">
        <v>64.268186088101103</v>
      </c>
      <c r="T546" s="27">
        <v>12.754279945308699</v>
      </c>
      <c r="U546" s="28">
        <v>8.3567990686321991</v>
      </c>
      <c r="V546" s="26">
        <v>7.4509368573001096</v>
      </c>
      <c r="W546" s="27">
        <v>2.1431279936949599</v>
      </c>
      <c r="X546" s="28">
        <v>2.2263631431429198</v>
      </c>
    </row>
    <row r="547" spans="12:24">
      <c r="L547" s="25">
        <v>5.18</v>
      </c>
      <c r="M547" s="26">
        <v>9.4628769488125695</v>
      </c>
      <c r="N547" s="27"/>
      <c r="O547" s="28">
        <v>1.44771022296698</v>
      </c>
      <c r="P547" s="26">
        <v>44.748707584492095</v>
      </c>
      <c r="Q547" s="27">
        <v>1.7209736540263001</v>
      </c>
      <c r="R547" s="28">
        <v>1.13563993716687</v>
      </c>
      <c r="S547" s="26">
        <v>64.213385948473004</v>
      </c>
      <c r="T547" s="27">
        <v>12.765437584575199</v>
      </c>
      <c r="U547" s="28">
        <v>8.3667882493076196</v>
      </c>
      <c r="V547" s="26">
        <v>7.4266362069668705</v>
      </c>
      <c r="W547" s="27">
        <v>2.1415376373407602</v>
      </c>
      <c r="X547" s="28">
        <v>2.22712725583327</v>
      </c>
    </row>
    <row r="548" spans="12:24">
      <c r="L548" s="25">
        <v>5.19</v>
      </c>
      <c r="M548" s="26">
        <v>9.4367640796673999</v>
      </c>
      <c r="N548" s="27"/>
      <c r="O548" s="28">
        <v>1.43967516767988</v>
      </c>
      <c r="P548" s="26">
        <v>44.680518909240504</v>
      </c>
      <c r="Q548" s="27">
        <v>1.7214273708394701</v>
      </c>
      <c r="R548" s="28">
        <v>1.13151177721592</v>
      </c>
      <c r="S548" s="26">
        <v>64.158632829957497</v>
      </c>
      <c r="T548" s="27">
        <v>12.7765574616466</v>
      </c>
      <c r="U548" s="28">
        <v>8.3767583178978899</v>
      </c>
      <c r="V548" s="26">
        <v>7.4024592631838404</v>
      </c>
      <c r="W548" s="27">
        <v>2.1399427295923998</v>
      </c>
      <c r="X548" s="28">
        <v>2.2286657884662602</v>
      </c>
    </row>
    <row r="549" spans="12:24">
      <c r="L549" s="25">
        <v>5.2</v>
      </c>
      <c r="M549" s="26">
        <v>9.4080849980872792</v>
      </c>
      <c r="N549" s="27"/>
      <c r="O549" s="28">
        <v>1.4343600385686299</v>
      </c>
      <c r="P549" s="26">
        <v>44.612449487676798</v>
      </c>
      <c r="Q549" s="27">
        <v>1.7218667582114899</v>
      </c>
      <c r="R549" s="28">
        <v>1.12736575117184</v>
      </c>
      <c r="S549" s="26">
        <v>64.103926691195099</v>
      </c>
      <c r="T549" s="27">
        <v>12.787639645071801</v>
      </c>
      <c r="U549" s="28">
        <v>8.3867092975750506</v>
      </c>
      <c r="V549" s="26">
        <v>7.3784052376437206</v>
      </c>
      <c r="W549" s="27">
        <v>2.1383433233957998</v>
      </c>
      <c r="X549" s="28">
        <v>2.2301789992683498</v>
      </c>
    </row>
    <row r="550" spans="12:24">
      <c r="L550" s="25">
        <v>5.21</v>
      </c>
      <c r="M550" s="26">
        <v>9.3760910110808506</v>
      </c>
      <c r="N550" s="27"/>
      <c r="O550" s="28">
        <v>1.4325126969631601</v>
      </c>
      <c r="P550" s="26">
        <v>44.544499109928296</v>
      </c>
      <c r="Q550" s="27">
        <v>1.7222918658491999</v>
      </c>
      <c r="R550" s="28">
        <v>1.1232019787640299</v>
      </c>
      <c r="S550" s="26">
        <v>64.049267490866697</v>
      </c>
      <c r="T550" s="27">
        <v>12.7986842032466</v>
      </c>
      <c r="U550" s="28">
        <v>8.3966412114457007</v>
      </c>
      <c r="V550" s="26">
        <v>7.3544733312961297</v>
      </c>
      <c r="W550" s="27">
        <v>2.13673944107726</v>
      </c>
      <c r="X550" s="28">
        <v>2.2316670256126501</v>
      </c>
    </row>
    <row r="551" spans="12:24">
      <c r="L551" s="25">
        <v>5.22</v>
      </c>
      <c r="M551" s="26">
        <v>9.3442482354513299</v>
      </c>
      <c r="N551" s="27"/>
      <c r="O551" s="28">
        <v>1.4306662040938101</v>
      </c>
      <c r="P551" s="26">
        <v>44.479207946098498</v>
      </c>
      <c r="Q551" s="27">
        <v>1.7201623638585499</v>
      </c>
      <c r="R551" s="28">
        <v>1.11749728882322</v>
      </c>
      <c r="S551" s="26">
        <v>63.994655187868297</v>
      </c>
      <c r="T551" s="27">
        <v>12.809691204666199</v>
      </c>
      <c r="U551" s="28">
        <v>8.4065540824421703</v>
      </c>
      <c r="V551" s="26">
        <v>7.3325303335248604</v>
      </c>
      <c r="W551" s="27">
        <v>2.1369986835783301</v>
      </c>
      <c r="X551" s="28">
        <v>2.2263821328773199</v>
      </c>
    </row>
    <row r="552" spans="12:24">
      <c r="L552" s="25">
        <v>5.23</v>
      </c>
      <c r="M552" s="26">
        <v>9.3125558498223189</v>
      </c>
      <c r="N552" s="27"/>
      <c r="O552" s="28">
        <v>1.4339382654747099</v>
      </c>
      <c r="P552" s="26">
        <v>44.415878216090398</v>
      </c>
      <c r="Q552" s="27">
        <v>1.71617587268917</v>
      </c>
      <c r="R552" s="28">
        <v>1.1071586111626901</v>
      </c>
      <c r="S552" s="26">
        <v>63.940089740912398</v>
      </c>
      <c r="T552" s="27">
        <v>12.820660717542999</v>
      </c>
      <c r="U552" s="28">
        <v>8.4164479336970306</v>
      </c>
      <c r="V552" s="26">
        <v>7.3131074311245898</v>
      </c>
      <c r="W552" s="27">
        <v>2.1414451920759898</v>
      </c>
      <c r="X552" s="28">
        <v>2.2160306165769499</v>
      </c>
    </row>
    <row r="553" spans="12:24">
      <c r="L553" s="25">
        <v>5.24</v>
      </c>
      <c r="M553" s="26">
        <v>9.2810130421213302</v>
      </c>
      <c r="N553" s="27"/>
      <c r="O553" s="28">
        <v>1.43831590856594</v>
      </c>
      <c r="P553" s="26">
        <v>44.352681971693094</v>
      </c>
      <c r="Q553" s="27">
        <v>1.7121601810881699</v>
      </c>
      <c r="R553" s="28">
        <v>1.09683248897726</v>
      </c>
      <c r="S553" s="26">
        <v>63.885571108740699</v>
      </c>
      <c r="T553" s="27">
        <v>12.831592809935801</v>
      </c>
      <c r="U553" s="28">
        <v>8.4263227883301894</v>
      </c>
      <c r="V553" s="26">
        <v>7.2937690840495604</v>
      </c>
      <c r="W553" s="27">
        <v>2.1483910692507999</v>
      </c>
      <c r="X553" s="28">
        <v>2.2057260899796902</v>
      </c>
    </row>
    <row r="554" spans="12:24">
      <c r="L554" s="25">
        <v>5.25</v>
      </c>
      <c r="M554" s="26">
        <v>9.2496189914303688</v>
      </c>
      <c r="N554" s="27"/>
      <c r="O554" s="28">
        <v>1.44265522227587</v>
      </c>
      <c r="P554" s="26">
        <v>44.289618904436601</v>
      </c>
      <c r="Q554" s="27">
        <v>1.7081154382594701</v>
      </c>
      <c r="R554" s="28">
        <v>1.0865189484056501</v>
      </c>
      <c r="S554" s="26">
        <v>63.831099250201994</v>
      </c>
      <c r="T554" s="27">
        <v>12.842487549804099</v>
      </c>
      <c r="U554" s="28">
        <v>8.4361786693711895</v>
      </c>
      <c r="V554" s="26">
        <v>7.2745147395185006</v>
      </c>
      <c r="W554" s="27">
        <v>2.1552732124289502</v>
      </c>
      <c r="X554" s="28">
        <v>2.19546836516861</v>
      </c>
    </row>
    <row r="555" spans="12:24">
      <c r="L555" s="25">
        <v>5.26</v>
      </c>
      <c r="M555" s="26">
        <v>9.2183728927290094</v>
      </c>
      <c r="N555" s="27"/>
      <c r="O555" s="28">
        <v>1.4469563932821901</v>
      </c>
      <c r="P555" s="26">
        <v>44.226688699875602</v>
      </c>
      <c r="Q555" s="27">
        <v>1.7040417995791499</v>
      </c>
      <c r="R555" s="28">
        <v>1.08497351326692</v>
      </c>
      <c r="S555" s="26">
        <v>63.776674124185192</v>
      </c>
      <c r="T555" s="27">
        <v>12.853345005098101</v>
      </c>
      <c r="U555" s="28">
        <v>8.4460155998258095</v>
      </c>
      <c r="V555" s="26">
        <v>7.2553438497926699</v>
      </c>
      <c r="W555" s="27">
        <v>2.16209193705398</v>
      </c>
      <c r="X555" s="28">
        <v>2.1852572538088899</v>
      </c>
    </row>
    <row r="556" spans="12:24">
      <c r="L556" s="25">
        <v>5.27</v>
      </c>
      <c r="M556" s="26">
        <v>9.1872739522227107</v>
      </c>
      <c r="N556" s="27"/>
      <c r="O556" s="28">
        <v>1.4512196017585499</v>
      </c>
      <c r="P556" s="26">
        <v>44.1638910497118</v>
      </c>
      <c r="Q556" s="27">
        <v>1.69993941447407</v>
      </c>
      <c r="R556" s="28">
        <v>1.08430566351457</v>
      </c>
      <c r="S556" s="26">
        <v>63.722295689619301</v>
      </c>
      <c r="T556" s="27">
        <v>12.864165243624701</v>
      </c>
      <c r="U556" s="28">
        <v>8.4558336026762007</v>
      </c>
      <c r="V556" s="26">
        <v>7.2362558974957807</v>
      </c>
      <c r="W556" s="27">
        <v>2.1688476132440702</v>
      </c>
      <c r="X556" s="28">
        <v>2.1750925417868099</v>
      </c>
    </row>
    <row r="557" spans="12:24">
      <c r="L557" s="25">
        <v>5.28</v>
      </c>
      <c r="M557" s="26">
        <v>9.1563213592274995</v>
      </c>
      <c r="N557" s="27"/>
      <c r="O557" s="28">
        <v>1.45544505343401</v>
      </c>
      <c r="P557" s="26">
        <v>44.101225649160604</v>
      </c>
      <c r="Q557" s="27">
        <v>1.6958084290542701</v>
      </c>
      <c r="R557" s="28">
        <v>1.0836546217324701</v>
      </c>
      <c r="S557" s="26">
        <v>63.667963905473698</v>
      </c>
      <c r="T557" s="27">
        <v>12.874948333082299</v>
      </c>
      <c r="U557" s="28">
        <v>8.46563270088072</v>
      </c>
      <c r="V557" s="26">
        <v>7.2172503235540102</v>
      </c>
      <c r="W557" s="27">
        <v>2.17554055034309</v>
      </c>
      <c r="X557" s="28">
        <v>2.16497406122856</v>
      </c>
    </row>
    <row r="558" spans="12:24">
      <c r="L558" s="25">
        <v>5.29</v>
      </c>
      <c r="M558" s="26">
        <v>9.1255143187297101</v>
      </c>
      <c r="N558" s="27"/>
      <c r="O558" s="28">
        <v>1.45963293300135</v>
      </c>
      <c r="P558" s="26">
        <v>44.038692190599498</v>
      </c>
      <c r="Q558" s="27">
        <v>1.6916489924654801</v>
      </c>
      <c r="R558" s="28">
        <v>1.08441718560861</v>
      </c>
      <c r="S558" s="26">
        <v>63.613678730757492</v>
      </c>
      <c r="T558" s="27">
        <v>12.8856943410636</v>
      </c>
      <c r="U558" s="28">
        <v>8.4754129173741308</v>
      </c>
      <c r="V558" s="26">
        <v>7.1983265930785105</v>
      </c>
      <c r="W558" s="27">
        <v>2.1821710766266298</v>
      </c>
      <c r="X558" s="28">
        <v>2.1549016394290099</v>
      </c>
    </row>
    <row r="559" spans="12:24">
      <c r="L559" s="25">
        <v>5.3</v>
      </c>
      <c r="M559" s="26">
        <v>9.0948520403031203</v>
      </c>
      <c r="N559" s="27"/>
      <c r="O559" s="28">
        <v>1.46378342871865</v>
      </c>
      <c r="P559" s="26">
        <v>43.976290366859601</v>
      </c>
      <c r="Q559" s="27">
        <v>1.6874612539810601</v>
      </c>
      <c r="R559" s="28">
        <v>1.08916522214514</v>
      </c>
      <c r="S559" s="26">
        <v>63.559440124522602</v>
      </c>
      <c r="T559" s="27">
        <v>12.896403335059</v>
      </c>
      <c r="U559" s="28">
        <v>8.4851742750705803</v>
      </c>
      <c r="V559" s="26">
        <v>7.1794841752864098</v>
      </c>
      <c r="W559" s="27">
        <v>2.18873951926517</v>
      </c>
      <c r="X559" s="28">
        <v>2.1448751054383202</v>
      </c>
    </row>
    <row r="560" spans="12:24">
      <c r="L560" s="25">
        <v>5.31</v>
      </c>
      <c r="M560" s="26">
        <v>9.0643337380751596</v>
      </c>
      <c r="N560" s="27"/>
      <c r="O560" s="28">
        <v>1.46789672817248</v>
      </c>
      <c r="P560" s="26">
        <v>43.9117572082503</v>
      </c>
      <c r="Q560" s="27">
        <v>1.68550802509765</v>
      </c>
      <c r="R560" s="28">
        <v>1.09166697761567</v>
      </c>
      <c r="S560" s="26">
        <v>63.505248045874396</v>
      </c>
      <c r="T560" s="27">
        <v>12.9070753824668</v>
      </c>
      <c r="U560" s="28">
        <v>8.4949167968565398</v>
      </c>
      <c r="V560" s="26">
        <v>7.1607225434552291</v>
      </c>
      <c r="W560" s="27">
        <v>2.19524620432085</v>
      </c>
      <c r="X560" s="28">
        <v>2.1341008448857801</v>
      </c>
    </row>
    <row r="561" spans="12:24">
      <c r="L561" s="25">
        <v>5.32</v>
      </c>
      <c r="M561" s="26">
        <v>9.0339586306932098</v>
      </c>
      <c r="N561" s="27"/>
      <c r="O561" s="28">
        <v>1.4719730182709401</v>
      </c>
      <c r="P561" s="26">
        <v>43.843727817419797</v>
      </c>
      <c r="Q561" s="27">
        <v>1.6871540451432001</v>
      </c>
      <c r="R561" s="28">
        <v>1.0905577517075999</v>
      </c>
      <c r="S561" s="26">
        <v>63.451102453927298</v>
      </c>
      <c r="T561" s="27">
        <v>12.9177105505496</v>
      </c>
      <c r="U561" s="28">
        <v>8.5046405055962495</v>
      </c>
      <c r="V561" s="26">
        <v>7.1420411810179703</v>
      </c>
      <c r="W561" s="27">
        <v>2.2016914628848099</v>
      </c>
      <c r="X561" s="28">
        <v>2.11921540389267</v>
      </c>
    </row>
    <row r="562" spans="12:24">
      <c r="L562" s="25">
        <v>5.33</v>
      </c>
      <c r="M562" s="26">
        <v>9.0037259412908899</v>
      </c>
      <c r="N562" s="27"/>
      <c r="O562" s="28">
        <v>1.47601248523669</v>
      </c>
      <c r="P562" s="26">
        <v>43.7758141636861</v>
      </c>
      <c r="Q562" s="27">
        <v>1.6887871871259601</v>
      </c>
      <c r="R562" s="28">
        <v>1.0894497105013099</v>
      </c>
      <c r="S562" s="26">
        <v>63.3970033078499</v>
      </c>
      <c r="T562" s="27">
        <v>12.9283089064797</v>
      </c>
      <c r="U562" s="28">
        <v>8.5143454241431904</v>
      </c>
      <c r="V562" s="26">
        <v>7.1234395682111709</v>
      </c>
      <c r="W562" s="27">
        <v>2.20807561776753</v>
      </c>
      <c r="X562" s="28">
        <v>2.1044013882491801</v>
      </c>
    </row>
    <row r="563" spans="12:24">
      <c r="L563" s="25">
        <v>5.34</v>
      </c>
      <c r="M563" s="26">
        <v>8.9738425141500198</v>
      </c>
      <c r="N563" s="27"/>
      <c r="O563" s="28">
        <v>1.4798076979042201</v>
      </c>
      <c r="P563" s="26">
        <v>43.708016047839898</v>
      </c>
      <c r="Q563" s="27">
        <v>1.69040749274296</v>
      </c>
      <c r="R563" s="28">
        <v>1.0886947438363901</v>
      </c>
      <c r="S563" s="26">
        <v>63.342950566850497</v>
      </c>
      <c r="T563" s="27">
        <v>12.938870517324601</v>
      </c>
      <c r="U563" s="28">
        <v>8.5240315753360107</v>
      </c>
      <c r="V563" s="26">
        <v>7.1049171885512896</v>
      </c>
      <c r="W563" s="27">
        <v>2.2143989900174801</v>
      </c>
      <c r="X563" s="28">
        <v>2.09203137544579</v>
      </c>
    </row>
    <row r="564" spans="12:24">
      <c r="L564" s="25">
        <v>5.35</v>
      </c>
      <c r="M564" s="26">
        <v>8.9449730407015302</v>
      </c>
      <c r="N564" s="27"/>
      <c r="O564" s="28">
        <v>1.4794593565349401</v>
      </c>
      <c r="P564" s="26">
        <v>43.6403332709449</v>
      </c>
      <c r="Q564" s="27">
        <v>1.6920150035299999</v>
      </c>
      <c r="R564" s="28">
        <v>1.08950350453677</v>
      </c>
      <c r="S564" s="26">
        <v>63.288944190176501</v>
      </c>
      <c r="T564" s="27">
        <v>12.949395450047099</v>
      </c>
      <c r="U564" s="28">
        <v>8.5336989819479694</v>
      </c>
      <c r="V564" s="26">
        <v>7.0864735316442298</v>
      </c>
      <c r="W564" s="27">
        <v>2.2206619017729499</v>
      </c>
      <c r="X564" s="28">
        <v>2.0808327320745099</v>
      </c>
    </row>
    <row r="565" spans="12:24">
      <c r="L565" s="25">
        <v>5.36</v>
      </c>
      <c r="M565" s="26">
        <v>8.9162383972987698</v>
      </c>
      <c r="N565" s="27"/>
      <c r="O565" s="28">
        <v>1.47787980246576</v>
      </c>
      <c r="P565" s="26">
        <v>43.572765633725304</v>
      </c>
      <c r="Q565" s="27">
        <v>1.69360976178539</v>
      </c>
      <c r="R565" s="28">
        <v>1.0903079092319901</v>
      </c>
      <c r="S565" s="26">
        <v>63.234984137114701</v>
      </c>
      <c r="T565" s="27">
        <v>12.9598837714436</v>
      </c>
      <c r="U565" s="28">
        <v>8.5433476667514991</v>
      </c>
      <c r="V565" s="26">
        <v>7.0681080909744702</v>
      </c>
      <c r="W565" s="27">
        <v>2.22686466121952</v>
      </c>
      <c r="X565" s="28">
        <v>2.0696917867778</v>
      </c>
    </row>
    <row r="566" spans="12:24">
      <c r="L566" s="25">
        <v>5.37</v>
      </c>
      <c r="M566" s="26">
        <v>8.8876378358153101</v>
      </c>
      <c r="N566" s="27"/>
      <c r="O566" s="28">
        <v>1.4762970525627599</v>
      </c>
      <c r="P566" s="26">
        <v>43.505312929371399</v>
      </c>
      <c r="Q566" s="27">
        <v>1.6951918174293601</v>
      </c>
      <c r="R566" s="28">
        <v>1.0911079544056499</v>
      </c>
      <c r="S566" s="26">
        <v>63.1810703669913</v>
      </c>
      <c r="T566" s="27">
        <v>12.9703355482983</v>
      </c>
      <c r="U566" s="28">
        <v>8.5529776524957999</v>
      </c>
      <c r="V566" s="26">
        <v>7.0504754159764493</v>
      </c>
      <c r="W566" s="27">
        <v>2.2336626431334898</v>
      </c>
      <c r="X566" s="28">
        <v>2.0579532296201899</v>
      </c>
    </row>
    <row r="567" spans="12:24">
      <c r="L567" s="25">
        <v>5.38</v>
      </c>
      <c r="M567" s="26">
        <v>8.859170596831941</v>
      </c>
      <c r="N567" s="27"/>
      <c r="O567" s="28">
        <v>1.47471115348459</v>
      </c>
      <c r="P567" s="26">
        <v>43.437974964586601</v>
      </c>
      <c r="Q567" s="27">
        <v>1.69676120706662</v>
      </c>
      <c r="R567" s="28">
        <v>1.0919036498391901</v>
      </c>
      <c r="S567" s="26">
        <v>63.127202839171403</v>
      </c>
      <c r="T567" s="27">
        <v>12.980750847219801</v>
      </c>
      <c r="U567" s="28">
        <v>8.5625889619068793</v>
      </c>
      <c r="V567" s="26">
        <v>7.0345743316614096</v>
      </c>
      <c r="W567" s="27">
        <v>2.2420554949752001</v>
      </c>
      <c r="X567" s="28">
        <v>2.0446174795180698</v>
      </c>
    </row>
    <row r="568" spans="12:24">
      <c r="L568" s="25">
        <v>5.39</v>
      </c>
      <c r="M568" s="26">
        <v>8.8308359308364999</v>
      </c>
      <c r="N568" s="27"/>
      <c r="O568" s="28">
        <v>1.47784544797118</v>
      </c>
      <c r="P568" s="26">
        <v>43.3707515428638</v>
      </c>
      <c r="Q568" s="27">
        <v>1.6983179707098599</v>
      </c>
      <c r="R568" s="28">
        <v>1.09269500188628</v>
      </c>
      <c r="S568" s="26">
        <v>63.073381513059005</v>
      </c>
      <c r="T568" s="27">
        <v>12.9911297347796</v>
      </c>
      <c r="U568" s="28">
        <v>8.5721816176875603</v>
      </c>
      <c r="V568" s="26">
        <v>7.0187395562539407</v>
      </c>
      <c r="W568" s="27">
        <v>2.2503787472472401</v>
      </c>
      <c r="X568" s="28">
        <v>2.0313491089336</v>
      </c>
    </row>
    <row r="569" spans="12:24">
      <c r="L569" s="25">
        <v>5.4</v>
      </c>
      <c r="M569" s="26">
        <v>8.8026330935225197</v>
      </c>
      <c r="N569" s="27"/>
      <c r="O569" s="28">
        <v>1.4840088296402301</v>
      </c>
      <c r="P569" s="26">
        <v>43.303642466353494</v>
      </c>
      <c r="Q569" s="27">
        <v>1.6998621499119</v>
      </c>
      <c r="R569" s="28">
        <v>1.09348201533863</v>
      </c>
      <c r="S569" s="26">
        <v>63.019606348300194</v>
      </c>
      <c r="T569" s="27">
        <v>13.001472277619699</v>
      </c>
      <c r="U569" s="28">
        <v>8.5817556423146808</v>
      </c>
      <c r="V569" s="26">
        <v>7.0029706439006105</v>
      </c>
      <c r="W569" s="27">
        <v>2.25863276154096</v>
      </c>
      <c r="X569" s="28">
        <v>2.0181477941581298</v>
      </c>
    </row>
    <row r="570" spans="12:24">
      <c r="L570" s="25">
        <v>5.41</v>
      </c>
      <c r="M570" s="26">
        <v>8.7745613449619793</v>
      </c>
      <c r="N570" s="27"/>
      <c r="O570" s="28">
        <v>1.4901129999707701</v>
      </c>
      <c r="P570" s="26">
        <v>43.236647537474198</v>
      </c>
      <c r="Q570" s="27">
        <v>1.7013937861550901</v>
      </c>
      <c r="R570" s="28">
        <v>1.0942646950343899</v>
      </c>
      <c r="S570" s="26">
        <v>62.965877304388194</v>
      </c>
      <c r="T570" s="27">
        <v>13.011778542083601</v>
      </c>
      <c r="U570" s="28">
        <v>8.5913110584334298</v>
      </c>
      <c r="V570" s="26">
        <v>6.9872671203488004</v>
      </c>
      <c r="W570" s="27">
        <v>2.2668178662563001</v>
      </c>
      <c r="X570" s="28">
        <v>2.0050132595647301</v>
      </c>
    </row>
    <row r="571" spans="12:24">
      <c r="L571" s="25">
        <v>5.42</v>
      </c>
      <c r="M571" s="26">
        <v>8.7466199495705688</v>
      </c>
      <c r="N571" s="27"/>
      <c r="O571" s="28">
        <v>1.4961583222274799</v>
      </c>
      <c r="P571" s="26">
        <v>43.1697665589138</v>
      </c>
      <c r="Q571" s="27">
        <v>1.7029129208498901</v>
      </c>
      <c r="R571" s="28">
        <v>1.09504304585756</v>
      </c>
      <c r="S571" s="26">
        <v>62.912194340720099</v>
      </c>
      <c r="T571" s="27">
        <v>13.0220485942755</v>
      </c>
      <c r="U571" s="28">
        <v>8.60084788880099</v>
      </c>
      <c r="V571" s="26">
        <v>6.97162852974368</v>
      </c>
      <c r="W571" s="27">
        <v>2.2749344034397398</v>
      </c>
      <c r="X571" s="28">
        <v>1.9919452237022399</v>
      </c>
    </row>
    <row r="572" spans="12:24">
      <c r="L572" s="25">
        <v>5.43</v>
      </c>
      <c r="M572" s="26">
        <v>8.7188082138934799</v>
      </c>
      <c r="N572" s="27"/>
      <c r="O572" s="28">
        <v>1.5021451200153699</v>
      </c>
      <c r="P572" s="26">
        <v>43.102999333631494</v>
      </c>
      <c r="Q572" s="27">
        <v>1.70441959533316</v>
      </c>
      <c r="R572" s="28">
        <v>1.09581707273755</v>
      </c>
      <c r="S572" s="26">
        <v>62.858557416864805</v>
      </c>
      <c r="T572" s="27">
        <v>13.032282500329501</v>
      </c>
      <c r="U572" s="28">
        <v>8.6103661560179603</v>
      </c>
      <c r="V572" s="26">
        <v>6.9560544199723102</v>
      </c>
      <c r="W572" s="27">
        <v>2.2829827141694099</v>
      </c>
      <c r="X572" s="28">
        <v>1.97894340569909</v>
      </c>
    </row>
    <row r="573" spans="12:24">
      <c r="L573" s="25">
        <v>5.44</v>
      </c>
      <c r="M573" s="26">
        <v>8.6911253987290706</v>
      </c>
      <c r="N573" s="27"/>
      <c r="O573" s="28">
        <v>1.50807376512783</v>
      </c>
      <c r="P573" s="26">
        <v>43.036345664859098</v>
      </c>
      <c r="Q573" s="27">
        <v>1.7059138508667899</v>
      </c>
      <c r="R573" s="28">
        <v>1.0965867817539301</v>
      </c>
      <c r="S573" s="26">
        <v>62.8049664924308</v>
      </c>
      <c r="T573" s="27">
        <v>13.042480326276801</v>
      </c>
      <c r="U573" s="28">
        <v>8.6198658826677192</v>
      </c>
      <c r="V573" s="26">
        <v>6.9405443426191997</v>
      </c>
      <c r="W573" s="27">
        <v>2.2901073485756598</v>
      </c>
      <c r="X573" s="28">
        <v>1.96600753011162</v>
      </c>
    </row>
    <row r="574" spans="12:24">
      <c r="L574" s="25">
        <v>5.45</v>
      </c>
      <c r="M574" s="26">
        <v>8.6635707691396497</v>
      </c>
      <c r="N574" s="27"/>
      <c r="O574" s="28">
        <v>1.5139446312159499</v>
      </c>
      <c r="P574" s="26">
        <v>42.969805356102498</v>
      </c>
      <c r="Q574" s="27">
        <v>1.7073957286360399</v>
      </c>
      <c r="R574" s="28">
        <v>1.0973521778897899</v>
      </c>
      <c r="S574" s="26">
        <v>62.751421527065297</v>
      </c>
      <c r="T574" s="27">
        <v>13.0526421380456</v>
      </c>
      <c r="U574" s="28">
        <v>8.6293470913178307</v>
      </c>
      <c r="V574" s="26">
        <v>6.9250978529217297</v>
      </c>
      <c r="W574" s="27">
        <v>2.2943039825215101</v>
      </c>
      <c r="X574" s="28">
        <v>1.9531373193999799</v>
      </c>
    </row>
    <row r="575" spans="12:24">
      <c r="L575" s="25">
        <v>5.46</v>
      </c>
      <c r="M575" s="26">
        <v>8.6361436080274601</v>
      </c>
      <c r="N575" s="27"/>
      <c r="O575" s="28">
        <v>1.5197580843759499</v>
      </c>
      <c r="P575" s="26">
        <v>42.903378211143298</v>
      </c>
      <c r="Q575" s="27">
        <v>1.70886526974808</v>
      </c>
      <c r="R575" s="28">
        <v>1.09811326567731</v>
      </c>
      <c r="S575" s="26">
        <v>62.697922480454501</v>
      </c>
      <c r="T575" s="27">
        <v>13.062768001461199</v>
      </c>
      <c r="U575" s="28">
        <v>8.63880980448549</v>
      </c>
      <c r="V575" s="26">
        <v>6.9097145097257604</v>
      </c>
      <c r="W575" s="27">
        <v>2.2984556855504299</v>
      </c>
      <c r="X575" s="28">
        <v>1.94033249086682</v>
      </c>
    </row>
    <row r="576" spans="12:24">
      <c r="L576" s="25">
        <v>5.47</v>
      </c>
      <c r="M576" s="26">
        <v>8.6088432025507</v>
      </c>
      <c r="N576" s="27"/>
      <c r="O576" s="28">
        <v>1.5223695223210001</v>
      </c>
      <c r="P576" s="26">
        <v>42.837800223122301</v>
      </c>
      <c r="Q576" s="27">
        <v>1.7095863261486901</v>
      </c>
      <c r="R576" s="28">
        <v>1.09960623937181</v>
      </c>
      <c r="S576" s="26">
        <v>62.644469312338302</v>
      </c>
      <c r="T576" s="27">
        <v>13.072857982261599</v>
      </c>
      <c r="U576" s="28">
        <v>8.6482540446723508</v>
      </c>
      <c r="V576" s="26">
        <v>6.8943938754410903</v>
      </c>
      <c r="W576" s="27">
        <v>2.3025627166947702</v>
      </c>
      <c r="X576" s="28">
        <v>1.92759276653713</v>
      </c>
    </row>
    <row r="577" spans="12:24">
      <c r="L577" s="25">
        <v>5.48</v>
      </c>
      <c r="M577" s="26">
        <v>8.5816688440909292</v>
      </c>
      <c r="N577" s="27"/>
      <c r="O577" s="28">
        <v>1.52420198768545</v>
      </c>
      <c r="P577" s="26">
        <v>42.775171400603099</v>
      </c>
      <c r="Q577" s="27">
        <v>1.7074587344608101</v>
      </c>
      <c r="R577" s="28">
        <v>1.10393130841993</v>
      </c>
      <c r="S577" s="26">
        <v>62.591061982472993</v>
      </c>
      <c r="T577" s="27">
        <v>13.0829121460596</v>
      </c>
      <c r="U577" s="28">
        <v>8.6576798343935604</v>
      </c>
      <c r="V577" s="26">
        <v>6.87918125129129</v>
      </c>
      <c r="W577" s="27">
        <v>2.3066710691594698</v>
      </c>
      <c r="X577" s="28">
        <v>1.9148721338052901</v>
      </c>
    </row>
    <row r="578" spans="12:24">
      <c r="L578" s="25">
        <v>5.49</v>
      </c>
      <c r="M578" s="26">
        <v>8.5546198282206198</v>
      </c>
      <c r="N578" s="27"/>
      <c r="O578" s="28">
        <v>1.5259979616514601</v>
      </c>
      <c r="P578" s="26">
        <v>42.712670047542403</v>
      </c>
      <c r="Q578" s="27">
        <v>1.70530403634868</v>
      </c>
      <c r="R578" s="28">
        <v>1.1082669774279199</v>
      </c>
      <c r="S578" s="26">
        <v>62.537700450658797</v>
      </c>
      <c r="T578" s="27">
        <v>13.092930558371499</v>
      </c>
      <c r="U578" s="28">
        <v>8.6670871960914599</v>
      </c>
      <c r="V578" s="26">
        <v>6.8657380314077194</v>
      </c>
      <c r="W578" s="27">
        <v>2.3124428244615398</v>
      </c>
      <c r="X578" s="28">
        <v>1.90050849130712</v>
      </c>
    </row>
    <row r="579" spans="12:24">
      <c r="L579" s="25">
        <v>5.5</v>
      </c>
      <c r="M579" s="26">
        <v>8.52769546018488</v>
      </c>
      <c r="N579" s="27"/>
      <c r="O579" s="28">
        <v>1.5277577311528701</v>
      </c>
      <c r="P579" s="26">
        <v>42.650295893228204</v>
      </c>
      <c r="Q579" s="27">
        <v>1.7031223482925999</v>
      </c>
      <c r="R579" s="28">
        <v>1.11261317609775</v>
      </c>
      <c r="S579" s="26">
        <v>62.484384676737506</v>
      </c>
      <c r="T579" s="27">
        <v>13.1029132846078</v>
      </c>
      <c r="U579" s="28">
        <v>8.6764761522045895</v>
      </c>
      <c r="V579" s="26">
        <v>6.8526524483562099</v>
      </c>
      <c r="W579" s="27">
        <v>2.3184668980021201</v>
      </c>
      <c r="X579" s="28">
        <v>1.8859129033592299</v>
      </c>
    </row>
    <row r="580" spans="12:24">
      <c r="L580" s="25">
        <v>5.51</v>
      </c>
      <c r="M580" s="26">
        <v>8.50089504484842</v>
      </c>
      <c r="N580" s="27"/>
      <c r="O580" s="28">
        <v>1.52948158565966</v>
      </c>
      <c r="P580" s="26">
        <v>42.588048667246198</v>
      </c>
      <c r="Q580" s="27">
        <v>1.70091378645578</v>
      </c>
      <c r="R580" s="28">
        <v>1.11363328922539</v>
      </c>
      <c r="S580" s="26">
        <v>62.431114620589199</v>
      </c>
      <c r="T580" s="27">
        <v>13.112860389963</v>
      </c>
      <c r="U580" s="28">
        <v>8.6858467251482292</v>
      </c>
      <c r="V580" s="26">
        <v>6.8396146663646604</v>
      </c>
      <c r="W580" s="27">
        <v>2.3244341323394901</v>
      </c>
      <c r="X580" s="28">
        <v>1.8713945066975399</v>
      </c>
    </row>
    <row r="581" spans="12:24">
      <c r="L581" s="25">
        <v>5.52</v>
      </c>
      <c r="M581" s="26">
        <v>8.4779072191708202</v>
      </c>
      <c r="N581" s="27"/>
      <c r="O581" s="28">
        <v>1.5274804846806</v>
      </c>
      <c r="P581" s="26">
        <v>42.525928099483998</v>
      </c>
      <c r="Q581" s="27">
        <v>1.6986784670234101</v>
      </c>
      <c r="R581" s="28">
        <v>1.1138631555748699</v>
      </c>
      <c r="S581" s="26">
        <v>62.377890242132608</v>
      </c>
      <c r="T581" s="27">
        <v>13.122771939730701</v>
      </c>
      <c r="U581" s="28">
        <v>8.6951989373144496</v>
      </c>
      <c r="V581" s="26">
        <v>6.8266243338869295</v>
      </c>
      <c r="W581" s="27">
        <v>2.3303448497983799</v>
      </c>
      <c r="X581" s="28">
        <v>1.85695295787939</v>
      </c>
    </row>
    <row r="582" spans="12:24">
      <c r="L582" s="25">
        <v>5.53</v>
      </c>
      <c r="M582" s="26">
        <v>8.4561768500456402</v>
      </c>
      <c r="N582" s="27"/>
      <c r="O582" s="28">
        <v>1.52430916498949</v>
      </c>
      <c r="P582" s="26">
        <v>42.463933919722002</v>
      </c>
      <c r="Q582" s="27">
        <v>1.6964165064849399</v>
      </c>
      <c r="R582" s="28">
        <v>1.11408926798282</v>
      </c>
      <c r="S582" s="26">
        <v>62.324711501324806</v>
      </c>
      <c r="T582" s="27">
        <v>13.132647999026</v>
      </c>
      <c r="U582" s="28">
        <v>8.7045328110721591</v>
      </c>
      <c r="V582" s="26">
        <v>6.8136811121915306</v>
      </c>
      <c r="W582" s="27">
        <v>2.33619938110404</v>
      </c>
      <c r="X582" s="28">
        <v>1.8425879046609499</v>
      </c>
    </row>
    <row r="583" spans="12:24">
      <c r="L583" s="25">
        <v>5.54</v>
      </c>
      <c r="M583" s="26">
        <v>8.43453958965938</v>
      </c>
      <c r="N583" s="27"/>
      <c r="O583" s="28">
        <v>1.52113158161467</v>
      </c>
      <c r="P583" s="26">
        <v>42.402065856603897</v>
      </c>
      <c r="Q583" s="27">
        <v>1.69412802266417</v>
      </c>
      <c r="R583" s="28">
        <v>1.1143116438117899</v>
      </c>
      <c r="S583" s="26">
        <v>62.271578358161094</v>
      </c>
      <c r="T583" s="27">
        <v>13.1424886328545</v>
      </c>
      <c r="U583" s="28">
        <v>8.71384836876714</v>
      </c>
      <c r="V583" s="26">
        <v>6.8007846421833298</v>
      </c>
      <c r="W583" s="27">
        <v>2.3419980322494101</v>
      </c>
      <c r="X583" s="28">
        <v>1.82829901914155</v>
      </c>
    </row>
    <row r="584" spans="12:24">
      <c r="L584" s="25">
        <v>5.55</v>
      </c>
      <c r="M584" s="26">
        <v>8.4129948764675309</v>
      </c>
      <c r="N584" s="27"/>
      <c r="O584" s="28">
        <v>1.5179478914317199</v>
      </c>
      <c r="P584" s="26">
        <v>42.340323641257001</v>
      </c>
      <c r="Q584" s="27">
        <v>1.6918131310984501</v>
      </c>
      <c r="R584" s="28">
        <v>1.11453030254907</v>
      </c>
      <c r="S584" s="26">
        <v>62.218490772674997</v>
      </c>
      <c r="T584" s="27">
        <v>13.1522939061205</v>
      </c>
      <c r="U584" s="28">
        <v>8.7231456327219998</v>
      </c>
      <c r="V584" s="26">
        <v>6.7879345789679899</v>
      </c>
      <c r="W584" s="27">
        <v>2.3475276996856498</v>
      </c>
      <c r="X584" s="28">
        <v>1.8140859631653301</v>
      </c>
    </row>
    <row r="585" spans="12:24">
      <c r="L585" s="25">
        <v>5.56</v>
      </c>
      <c r="M585" s="26">
        <v>8.3915421527778395</v>
      </c>
      <c r="N585" s="27"/>
      <c r="O585" s="28">
        <v>1.51252719604446</v>
      </c>
      <c r="P585" s="26">
        <v>42.278707001792796</v>
      </c>
      <c r="Q585" s="27">
        <v>1.68947195053831</v>
      </c>
      <c r="R585" s="28">
        <v>1.1147452603025501</v>
      </c>
      <c r="S585" s="26">
        <v>62.165448704938299</v>
      </c>
      <c r="T585" s="27">
        <v>13.162063883626899</v>
      </c>
      <c r="U585" s="28">
        <v>8.7324246252362894</v>
      </c>
      <c r="V585" s="26">
        <v>6.7751305806515294</v>
      </c>
      <c r="W585" s="27">
        <v>2.3523793064307901</v>
      </c>
      <c r="X585" s="28">
        <v>1.7999483994877401</v>
      </c>
    </row>
    <row r="586" spans="12:24">
      <c r="L586" s="25">
        <v>5.57</v>
      </c>
      <c r="M586" s="26">
        <v>8.3701808647141309</v>
      </c>
      <c r="N586" s="27"/>
      <c r="O586" s="28">
        <v>1.5053915039651</v>
      </c>
      <c r="P586" s="26">
        <v>42.217215672393699</v>
      </c>
      <c r="Q586" s="27">
        <v>1.6871045938607101</v>
      </c>
      <c r="R586" s="28">
        <v>1.1149565418270799</v>
      </c>
      <c r="S586" s="26">
        <v>62.112452115060499</v>
      </c>
      <c r="T586" s="27">
        <v>13.1717986300755</v>
      </c>
      <c r="U586" s="28">
        <v>8.7416853685864897</v>
      </c>
      <c r="V586" s="26">
        <v>6.7587393254070092</v>
      </c>
      <c r="W586" s="27">
        <v>2.3535454059715701</v>
      </c>
      <c r="X586" s="28">
        <v>1.78951898837923</v>
      </c>
    </row>
    <row r="587" spans="12:24">
      <c r="L587" s="25">
        <v>5.58</v>
      </c>
      <c r="M587" s="26">
        <v>8.348910462180049</v>
      </c>
      <c r="N587" s="27"/>
      <c r="O587" s="28">
        <v>1.49828520545302</v>
      </c>
      <c r="P587" s="26">
        <v>42.155849384564696</v>
      </c>
      <c r="Q587" s="27">
        <v>1.68471117681726</v>
      </c>
      <c r="R587" s="28">
        <v>1.1151641674283199</v>
      </c>
      <c r="S587" s="26">
        <v>62.059500963340099</v>
      </c>
      <c r="T587" s="27">
        <v>13.1814982102181</v>
      </c>
      <c r="U587" s="28">
        <v>8.7509278848812109</v>
      </c>
      <c r="V587" s="26">
        <v>6.7362526253345694</v>
      </c>
      <c r="W587" s="27">
        <v>2.3485184247654498</v>
      </c>
      <c r="X587" s="28">
        <v>1.78530531151742</v>
      </c>
    </row>
    <row r="588" spans="12:24">
      <c r="L588" s="25">
        <v>5.59</v>
      </c>
      <c r="M588" s="26">
        <v>8.3277303988228706</v>
      </c>
      <c r="N588" s="27"/>
      <c r="O588" s="28">
        <v>1.4912082143768799</v>
      </c>
      <c r="P588" s="26">
        <v>42.094607870123198</v>
      </c>
      <c r="Q588" s="27">
        <v>1.6822918150445501</v>
      </c>
      <c r="R588" s="28">
        <v>1.11536815327604</v>
      </c>
      <c r="S588" s="26">
        <v>62.006595210051195</v>
      </c>
      <c r="T588" s="27">
        <v>13.1911626886435</v>
      </c>
      <c r="U588" s="28">
        <v>8.7601521962734008</v>
      </c>
      <c r="V588" s="26">
        <v>6.7138720508598091</v>
      </c>
      <c r="W588" s="27">
        <v>2.3435006031032102</v>
      </c>
      <c r="X588" s="28">
        <v>1.78110507515737</v>
      </c>
    </row>
    <row r="589" spans="12:24">
      <c r="L589" s="25">
        <v>5.6</v>
      </c>
      <c r="M589" s="26">
        <v>8.3066401319972201</v>
      </c>
      <c r="N589" s="27"/>
      <c r="O589" s="28">
        <v>1.4841604445216201</v>
      </c>
      <c r="P589" s="26">
        <v>42.033490861202502</v>
      </c>
      <c r="Q589" s="27">
        <v>1.6798466240605101</v>
      </c>
      <c r="R589" s="28">
        <v>1.1155685199598599</v>
      </c>
      <c r="S589" s="26">
        <v>61.953734815263395</v>
      </c>
      <c r="T589" s="27">
        <v>13.200792129597801</v>
      </c>
      <c r="U589" s="28">
        <v>8.7693583251137408</v>
      </c>
      <c r="V589" s="26">
        <v>6.6915969721407897</v>
      </c>
      <c r="W589" s="27">
        <v>2.33849194898752</v>
      </c>
      <c r="X589" s="28">
        <v>1.7769182461834301</v>
      </c>
    </row>
    <row r="590" spans="12:24">
      <c r="L590" s="25">
        <v>5.61</v>
      </c>
      <c r="M590" s="26">
        <v>8.2850536117606897</v>
      </c>
      <c r="N590" s="27"/>
      <c r="O590" s="28">
        <v>1.4777273205650601</v>
      </c>
      <c r="P590" s="26">
        <v>41.972498090255598</v>
      </c>
      <c r="Q590" s="27">
        <v>1.6773757192607199</v>
      </c>
      <c r="R590" s="28">
        <v>1.11576528507682</v>
      </c>
      <c r="S590" s="26">
        <v>61.900919739247293</v>
      </c>
      <c r="T590" s="27">
        <v>13.210386597389601</v>
      </c>
      <c r="U590" s="28">
        <v>8.7785462935843697</v>
      </c>
      <c r="V590" s="26">
        <v>6.6694267673951604</v>
      </c>
      <c r="W590" s="27">
        <v>2.3327389284388298</v>
      </c>
      <c r="X590" s="28">
        <v>1.7727447889225301</v>
      </c>
    </row>
    <row r="591" spans="12:24">
      <c r="L591" s="25">
        <v>5.62</v>
      </c>
      <c r="M591" s="26">
        <v>8.2595444946584902</v>
      </c>
      <c r="N591" s="27"/>
      <c r="O591" s="28">
        <v>1.4753345642654301</v>
      </c>
      <c r="P591" s="26">
        <v>41.911629290058599</v>
      </c>
      <c r="Q591" s="27">
        <v>1.6748792157688399</v>
      </c>
      <c r="R591" s="28">
        <v>1.11595846748473</v>
      </c>
      <c r="S591" s="26">
        <v>61.848149942311601</v>
      </c>
      <c r="T591" s="27">
        <v>13.219946156228101</v>
      </c>
      <c r="U591" s="28">
        <v>8.7877161238624399</v>
      </c>
      <c r="V591" s="26">
        <v>6.64736085792841</v>
      </c>
      <c r="W591" s="27">
        <v>2.3266725938866402</v>
      </c>
      <c r="X591" s="28">
        <v>1.7685846284795701</v>
      </c>
    </row>
    <row r="592" spans="12:24">
      <c r="L592" s="25">
        <v>5.63</v>
      </c>
      <c r="M592" s="26">
        <v>8.234150865397929</v>
      </c>
      <c r="N592" s="27"/>
      <c r="O592" s="28">
        <v>1.4715591972803601</v>
      </c>
      <c r="P592" s="26">
        <v>41.850884193714897</v>
      </c>
      <c r="Q592" s="27">
        <v>1.6723572288086901</v>
      </c>
      <c r="R592" s="28">
        <v>1.1163859400787299</v>
      </c>
      <c r="S592" s="26">
        <v>61.795425384809199</v>
      </c>
      <c r="T592" s="27">
        <v>13.2294708702289</v>
      </c>
      <c r="U592" s="28">
        <v>8.7968678380508702</v>
      </c>
      <c r="V592" s="26">
        <v>6.6253986678466603</v>
      </c>
      <c r="W592" s="27">
        <v>2.3206223928511398</v>
      </c>
      <c r="X592" s="28">
        <v>1.7644376909948101</v>
      </c>
    </row>
    <row r="593" spans="12:24">
      <c r="L593" s="25">
        <v>5.64</v>
      </c>
      <c r="M593" s="26">
        <v>8.2088720889089899</v>
      </c>
      <c r="N593" s="27"/>
      <c r="O593" s="28">
        <v>1.4669582336543801</v>
      </c>
      <c r="P593" s="26">
        <v>41.790262534658304</v>
      </c>
      <c r="Q593" s="27">
        <v>1.6698098733920801</v>
      </c>
      <c r="R593" s="28">
        <v>1.11911486164636</v>
      </c>
      <c r="S593" s="26">
        <v>61.742746027127204</v>
      </c>
      <c r="T593" s="27">
        <v>13.2389608034046</v>
      </c>
      <c r="U593" s="28">
        <v>8.8060014582546096</v>
      </c>
      <c r="V593" s="26">
        <v>6.6035395363693601</v>
      </c>
      <c r="W593" s="27">
        <v>2.3145882550452601</v>
      </c>
      <c r="X593" s="28">
        <v>1.7603039913013101</v>
      </c>
    </row>
    <row r="594" spans="12:24">
      <c r="L594" s="25">
        <v>5.65</v>
      </c>
      <c r="M594" s="26">
        <v>8.1837075226651201</v>
      </c>
      <c r="N594" s="27"/>
      <c r="O594" s="28">
        <v>1.4623710127209899</v>
      </c>
      <c r="P594" s="26">
        <v>41.729764046656996</v>
      </c>
      <c r="Q594" s="27">
        <v>1.6672372643804101</v>
      </c>
      <c r="R594" s="28">
        <v>1.1195240370281101</v>
      </c>
      <c r="S594" s="26">
        <v>61.690111829683701</v>
      </c>
      <c r="T594" s="27">
        <v>13.2484160196452</v>
      </c>
      <c r="U594" s="28">
        <v>8.8151170065625095</v>
      </c>
      <c r="V594" s="26">
        <v>6.5817828599881194</v>
      </c>
      <c r="W594" s="27">
        <v>2.3085701632765598</v>
      </c>
      <c r="X594" s="28">
        <v>1.7561834907362901</v>
      </c>
    </row>
    <row r="595" spans="12:24">
      <c r="L595" s="25">
        <v>5.66</v>
      </c>
      <c r="M595" s="26">
        <v>8.15865653340229</v>
      </c>
      <c r="N595" s="27"/>
      <c r="O595" s="28">
        <v>1.4577975182409</v>
      </c>
      <c r="P595" s="26">
        <v>41.6693884610821</v>
      </c>
      <c r="Q595" s="27">
        <v>1.6646395192288499</v>
      </c>
      <c r="R595" s="28">
        <v>1.1191765544966901</v>
      </c>
      <c r="S595" s="26">
        <v>61.637522752939901</v>
      </c>
      <c r="T595" s="27">
        <v>13.2578365827515</v>
      </c>
      <c r="U595" s="28">
        <v>8.8242145050348793</v>
      </c>
      <c r="V595" s="26">
        <v>6.5601280390663401</v>
      </c>
      <c r="W595" s="27">
        <v>2.3025681000868499</v>
      </c>
      <c r="X595" s="28">
        <v>1.75207615051165</v>
      </c>
    </row>
    <row r="596" spans="12:24">
      <c r="L596" s="25">
        <v>5.67</v>
      </c>
      <c r="M596" s="26">
        <v>8.1337184916053502</v>
      </c>
      <c r="N596" s="27"/>
      <c r="O596" s="28">
        <v>1.45323773982231</v>
      </c>
      <c r="P596" s="26">
        <v>41.609135512587706</v>
      </c>
      <c r="Q596" s="27">
        <v>1.6620167523059399</v>
      </c>
      <c r="R596" s="28">
        <v>1.1188399771237201</v>
      </c>
      <c r="S596" s="26">
        <v>61.584978757394907</v>
      </c>
      <c r="T596" s="27">
        <v>13.267222556453699</v>
      </c>
      <c r="U596" s="28">
        <v>8.8332939757087896</v>
      </c>
      <c r="V596" s="26">
        <v>6.5385744778034489</v>
      </c>
      <c r="W596" s="27">
        <v>2.2965820477563499</v>
      </c>
      <c r="X596" s="28">
        <v>1.7479819317199199</v>
      </c>
    </row>
    <row r="597" spans="12:24">
      <c r="L597" s="25">
        <v>5.68</v>
      </c>
      <c r="M597" s="26">
        <v>8.1088927714791801</v>
      </c>
      <c r="N597" s="27"/>
      <c r="O597" s="28">
        <v>1.4486916566421599</v>
      </c>
      <c r="P597" s="26">
        <v>41.549004937163097</v>
      </c>
      <c r="Q597" s="27">
        <v>1.65936907695117</v>
      </c>
      <c r="R597" s="28">
        <v>1.1185142676662201</v>
      </c>
      <c r="S597" s="26">
        <v>61.532479803585503</v>
      </c>
      <c r="T597" s="27">
        <v>13.2765740043656</v>
      </c>
      <c r="U597" s="28">
        <v>8.8423554405980802</v>
      </c>
      <c r="V597" s="26">
        <v>6.5171215841991303</v>
      </c>
      <c r="W597" s="27">
        <v>2.29033598864291</v>
      </c>
      <c r="X597" s="28">
        <v>1.7439007953401799</v>
      </c>
    </row>
    <row r="598" spans="12:24">
      <c r="L598" s="25">
        <v>5.69</v>
      </c>
      <c r="M598" s="26">
        <v>8.0841787509198202</v>
      </c>
      <c r="N598" s="27"/>
      <c r="O598" s="28">
        <v>1.4441592592571899</v>
      </c>
      <c r="P598" s="26">
        <v>41.488996469806501</v>
      </c>
      <c r="Q598" s="27">
        <v>1.65669660770806</v>
      </c>
      <c r="R598" s="28">
        <v>1.118199390007</v>
      </c>
      <c r="S598" s="26">
        <v>61.480025852086499</v>
      </c>
      <c r="T598" s="27">
        <v>13.2858909900024</v>
      </c>
      <c r="U598" s="28">
        <v>8.8513989216934092</v>
      </c>
      <c r="V598" s="26">
        <v>6.4957687700175306</v>
      </c>
      <c r="W598" s="27">
        <v>2.2839932376885899</v>
      </c>
      <c r="X598" s="28">
        <v>1.7398327022440201</v>
      </c>
    </row>
    <row r="599" spans="12:24">
      <c r="L599" s="25">
        <v>5.7</v>
      </c>
      <c r="M599" s="26">
        <v>8.0595758114856189</v>
      </c>
      <c r="N599" s="27"/>
      <c r="O599" s="28">
        <v>1.4396405318426599</v>
      </c>
      <c r="P599" s="26">
        <v>41.430426558263598</v>
      </c>
      <c r="Q599" s="27">
        <v>1.65268274628027</v>
      </c>
      <c r="R599" s="28">
        <v>1.11921202054146</v>
      </c>
      <c r="S599" s="26">
        <v>61.427616863510003</v>
      </c>
      <c r="T599" s="27">
        <v>13.295173576781</v>
      </c>
      <c r="U599" s="28">
        <v>8.8604244409621593</v>
      </c>
      <c r="V599" s="26">
        <v>6.4745154507515004</v>
      </c>
      <c r="W599" s="27">
        <v>2.2776658768843601</v>
      </c>
      <c r="X599" s="28">
        <v>1.7357776132014799</v>
      </c>
    </row>
    <row r="600" spans="12:24">
      <c r="L600" s="25">
        <v>5.71</v>
      </c>
      <c r="M600" s="26">
        <v>8.0350833534595303</v>
      </c>
      <c r="N600" s="27"/>
      <c r="O600" s="28">
        <v>1.4351354373628</v>
      </c>
      <c r="P600" s="26">
        <v>41.372974677564898</v>
      </c>
      <c r="Q600" s="27">
        <v>1.6476478674539701</v>
      </c>
      <c r="R600" s="28">
        <v>1.1212318625639699</v>
      </c>
      <c r="S600" s="26">
        <v>61.375252798505997</v>
      </c>
      <c r="T600" s="27">
        <v>13.304421827732799</v>
      </c>
      <c r="U600" s="28">
        <v>8.8694320203486203</v>
      </c>
      <c r="V600" s="26">
        <v>6.4533610455867905</v>
      </c>
      <c r="W600" s="27">
        <v>2.2713539006408801</v>
      </c>
      <c r="X600" s="28">
        <v>1.7317354895692501</v>
      </c>
    </row>
    <row r="601" spans="12:24">
      <c r="L601" s="25">
        <v>5.72</v>
      </c>
      <c r="M601" s="26">
        <v>8.0107007627021503</v>
      </c>
      <c r="N601" s="27"/>
      <c r="O601" s="28">
        <v>1.43064396174299</v>
      </c>
      <c r="P601" s="26">
        <v>41.315634085741202</v>
      </c>
      <c r="Q601" s="27">
        <v>1.6425985632117699</v>
      </c>
      <c r="R601" s="28">
        <v>1.12325240192951</v>
      </c>
      <c r="S601" s="26">
        <v>61.322933617761997</v>
      </c>
      <c r="T601" s="27">
        <v>13.3136358062605</v>
      </c>
      <c r="U601" s="28">
        <v>8.8784216817787591</v>
      </c>
      <c r="V601" s="26">
        <v>6.4323049773663001</v>
      </c>
      <c r="W601" s="27">
        <v>2.2650573030202699</v>
      </c>
      <c r="X601" s="28">
        <v>1.72770629952238</v>
      </c>
    </row>
    <row r="602" spans="12:24">
      <c r="L602" s="25">
        <v>5.73</v>
      </c>
      <c r="M602" s="26">
        <v>7.986427425989449</v>
      </c>
      <c r="N602" s="27"/>
      <c r="O602" s="28">
        <v>1.42616609337083</v>
      </c>
      <c r="P602" s="26">
        <v>41.2584045167035</v>
      </c>
      <c r="Q602" s="27">
        <v>1.63753494985284</v>
      </c>
      <c r="R602" s="28">
        <v>1.12527359997792</v>
      </c>
      <c r="S602" s="26">
        <v>61.270659282002804</v>
      </c>
      <c r="T602" s="27">
        <v>13.3228155755153</v>
      </c>
      <c r="U602" s="28">
        <v>8.8873934471589209</v>
      </c>
      <c r="V602" s="26">
        <v>6.4113466800727101</v>
      </c>
      <c r="W602" s="27">
        <v>2.25877608070043</v>
      </c>
      <c r="X602" s="28">
        <v>1.72368999046145</v>
      </c>
    </row>
    <row r="603" spans="12:24">
      <c r="L603" s="25">
        <v>5.74</v>
      </c>
      <c r="M603" s="26">
        <v>7.9622627400484607</v>
      </c>
      <c r="N603" s="27"/>
      <c r="O603" s="28">
        <v>1.4217018140384801</v>
      </c>
      <c r="P603" s="26">
        <v>41.199130666791497</v>
      </c>
      <c r="Q603" s="27">
        <v>1.63536252821571</v>
      </c>
      <c r="R603" s="28">
        <v>1.1251403800816</v>
      </c>
      <c r="S603" s="26">
        <v>61.218429751990598</v>
      </c>
      <c r="T603" s="27">
        <v>13.331961198514801</v>
      </c>
      <c r="U603" s="28">
        <v>8.89634733835587</v>
      </c>
      <c r="V603" s="26">
        <v>6.3949059009575802</v>
      </c>
      <c r="W603" s="27">
        <v>2.2569305186823598</v>
      </c>
      <c r="X603" s="28">
        <v>1.71526620600654</v>
      </c>
    </row>
    <row r="604" spans="12:24">
      <c r="L604" s="25">
        <v>5.75</v>
      </c>
      <c r="M604" s="26">
        <v>7.93820610517795</v>
      </c>
      <c r="N604" s="27"/>
      <c r="O604" s="28">
        <v>1.4172511052999399</v>
      </c>
      <c r="P604" s="26">
        <v>41.137522978436095</v>
      </c>
      <c r="Q604" s="27">
        <v>1.6363539998837799</v>
      </c>
      <c r="R604" s="28">
        <v>1.12256341130733</v>
      </c>
      <c r="S604" s="26">
        <v>61.1662449885252</v>
      </c>
      <c r="T604" s="27">
        <v>13.3410727381792</v>
      </c>
      <c r="U604" s="28">
        <v>8.9052833772257607</v>
      </c>
      <c r="V604" s="26">
        <v>6.3810446227911699</v>
      </c>
      <c r="W604" s="27">
        <v>2.25758318040304</v>
      </c>
      <c r="X604" s="28">
        <v>1.70437235776848</v>
      </c>
    </row>
    <row r="605" spans="12:24">
      <c r="L605" s="25">
        <v>5.76</v>
      </c>
      <c r="M605" s="26">
        <v>7.9142569252211707</v>
      </c>
      <c r="N605" s="27"/>
      <c r="O605" s="28">
        <v>1.4128139484764</v>
      </c>
      <c r="P605" s="26">
        <v>41.076019504714601</v>
      </c>
      <c r="Q605" s="27">
        <v>1.6373424408633499</v>
      </c>
      <c r="R605" s="28">
        <v>1.1199809729707</v>
      </c>
      <c r="S605" s="26">
        <v>61.114104952488105</v>
      </c>
      <c r="T605" s="27">
        <v>13.3501502573752</v>
      </c>
      <c r="U605" s="28">
        <v>8.91420158557783</v>
      </c>
      <c r="V605" s="26">
        <v>6.3672411407485603</v>
      </c>
      <c r="W605" s="27">
        <v>2.2582129154898101</v>
      </c>
      <c r="X605" s="28">
        <v>1.6935295863730999</v>
      </c>
    </row>
    <row r="606" spans="12:24">
      <c r="L606" s="25">
        <v>5.77</v>
      </c>
      <c r="M606" s="26">
        <v>7.8904146149959207</v>
      </c>
      <c r="N606" s="27"/>
      <c r="O606" s="28">
        <v>1.4083903172041801</v>
      </c>
      <c r="P606" s="26">
        <v>41.014872375806497</v>
      </c>
      <c r="Q606" s="27">
        <v>1.6380755533514</v>
      </c>
      <c r="R606" s="28">
        <v>1.1176454210914499</v>
      </c>
      <c r="S606" s="26">
        <v>61.062009604821199</v>
      </c>
      <c r="T606" s="27">
        <v>13.359193818895999</v>
      </c>
      <c r="U606" s="28">
        <v>8.9231019851316997</v>
      </c>
      <c r="V606" s="26">
        <v>6.3534950478335102</v>
      </c>
      <c r="W606" s="27">
        <v>2.2588198675106601</v>
      </c>
      <c r="X606" s="28">
        <v>1.68273770623443</v>
      </c>
    </row>
    <row r="607" spans="12:24">
      <c r="L607" s="25">
        <v>5.78</v>
      </c>
      <c r="M607" s="26">
        <v>7.8666785813133302</v>
      </c>
      <c r="N607" s="27"/>
      <c r="O607" s="28">
        <v>1.40398019639393</v>
      </c>
      <c r="P607" s="26">
        <v>40.964216950290101</v>
      </c>
      <c r="Q607" s="27">
        <v>1.6284178112680801</v>
      </c>
      <c r="R607" s="28">
        <v>1.12569233968953</v>
      </c>
      <c r="S607" s="26">
        <v>61.009958906358094</v>
      </c>
      <c r="T607" s="27">
        <v>13.3682034852913</v>
      </c>
      <c r="U607" s="28">
        <v>8.9319845977498193</v>
      </c>
      <c r="V607" s="26">
        <v>6.3398059401136102</v>
      </c>
      <c r="W607" s="27">
        <v>2.25940415952926</v>
      </c>
      <c r="X607" s="28">
        <v>1.67199649934226</v>
      </c>
    </row>
    <row r="608" spans="12:24">
      <c r="L608" s="25">
        <v>5.79</v>
      </c>
      <c r="M608" s="26">
        <v>7.8430482380932292</v>
      </c>
      <c r="N608" s="27"/>
      <c r="O608" s="28">
        <v>1.40129193703764</v>
      </c>
      <c r="P608" s="26">
        <v>40.915006213337399</v>
      </c>
      <c r="Q608" s="27">
        <v>1.6174160601596199</v>
      </c>
      <c r="R608" s="28">
        <v>1.1350749389785599</v>
      </c>
      <c r="S608" s="26">
        <v>60.957952818052597</v>
      </c>
      <c r="T608" s="27">
        <v>13.3771793190972</v>
      </c>
      <c r="U608" s="28">
        <v>8.9408494451886291</v>
      </c>
      <c r="V608" s="26">
        <v>6.3261734282882394</v>
      </c>
      <c r="W608" s="27">
        <v>2.2599659547891702</v>
      </c>
      <c r="X608" s="28">
        <v>1.6613057649955201</v>
      </c>
    </row>
    <row r="609" spans="12:24">
      <c r="L609" s="25">
        <v>5.8</v>
      </c>
      <c r="M609" s="26">
        <v>7.8195230035205494</v>
      </c>
      <c r="N609" s="27"/>
      <c r="O609" s="28">
        <v>1.3996180949282999</v>
      </c>
      <c r="P609" s="26">
        <v>40.863481186377399</v>
      </c>
      <c r="Q609" s="27">
        <v>1.6088291125483201</v>
      </c>
      <c r="R609" s="28">
        <v>1.1420344650294001</v>
      </c>
      <c r="S609" s="26">
        <v>60.905991300901697</v>
      </c>
      <c r="T609" s="27">
        <v>13.3861213827279</v>
      </c>
      <c r="U609" s="28">
        <v>8.9496965491754903</v>
      </c>
      <c r="V609" s="26">
        <v>6.3125971868149593</v>
      </c>
      <c r="W609" s="27">
        <v>2.26050546957353</v>
      </c>
      <c r="X609" s="28">
        <v>1.6506652422089001</v>
      </c>
    </row>
    <row r="610" spans="12:24">
      <c r="L610" s="25">
        <v>5.81</v>
      </c>
      <c r="M610" s="26">
        <v>7.7961022992223104</v>
      </c>
      <c r="N610" s="27"/>
      <c r="O610" s="28">
        <v>1.3979472222957701</v>
      </c>
      <c r="P610" s="26">
        <v>40.803815277282702</v>
      </c>
      <c r="Q610" s="27">
        <v>1.6084833940638801</v>
      </c>
      <c r="R610" s="28">
        <v>1.1407445499553599</v>
      </c>
      <c r="S610" s="26">
        <v>60.854074315925303</v>
      </c>
      <c r="T610" s="27">
        <v>13.3950297385285</v>
      </c>
      <c r="U610" s="28">
        <v>8.9585259314287899</v>
      </c>
      <c r="V610" s="26">
        <v>6.2990767594371002</v>
      </c>
      <c r="W610" s="27">
        <v>2.2609254179911802</v>
      </c>
      <c r="X610" s="28">
        <v>1.6400748041591999</v>
      </c>
    </row>
    <row r="611" spans="12:24">
      <c r="L611" s="25">
        <v>5.82</v>
      </c>
      <c r="M611" s="26">
        <v>7.7727855502414398</v>
      </c>
      <c r="N611" s="27"/>
      <c r="O611" s="28">
        <v>1.3962793284822801</v>
      </c>
      <c r="P611" s="26">
        <v>40.744266063902899</v>
      </c>
      <c r="Q611" s="27">
        <v>1.6081211601533001</v>
      </c>
      <c r="R611" s="28">
        <v>1.13946299544547</v>
      </c>
      <c r="S611" s="26">
        <v>60.802201824187399</v>
      </c>
      <c r="T611" s="27">
        <v>13.403904448751399</v>
      </c>
      <c r="U611" s="28">
        <v>8.9673376136370404</v>
      </c>
      <c r="V611" s="26">
        <v>6.2856117567308605</v>
      </c>
      <c r="W611" s="27">
        <v>2.2638903012045501</v>
      </c>
      <c r="X611" s="28">
        <v>1.6295342606121701</v>
      </c>
    </row>
    <row r="612" spans="12:24">
      <c r="L612" s="25">
        <v>5.83</v>
      </c>
      <c r="M612" s="26">
        <v>7.7495721850106198</v>
      </c>
      <c r="N612" s="27"/>
      <c r="O612" s="28">
        <v>1.3946144226459101</v>
      </c>
      <c r="P612" s="26">
        <v>40.684781702504104</v>
      </c>
      <c r="Q612" s="27">
        <v>1.6077940880611299</v>
      </c>
      <c r="R612" s="28">
        <v>1.1381381816232401</v>
      </c>
      <c r="S612" s="26">
        <v>60.750373786789204</v>
      </c>
      <c r="T612" s="27">
        <v>13.4127455755439</v>
      </c>
      <c r="U612" s="28">
        <v>8.9761316174657093</v>
      </c>
      <c r="V612" s="26">
        <v>6.2722017922889295</v>
      </c>
      <c r="W612" s="27">
        <v>2.2668251384949101</v>
      </c>
      <c r="X612" s="28">
        <v>1.61904342171285</v>
      </c>
    </row>
    <row r="613" spans="12:24">
      <c r="L613" s="25">
        <v>5.84</v>
      </c>
      <c r="M613" s="26">
        <v>7.7264616353261495</v>
      </c>
      <c r="N613" s="27"/>
      <c r="O613" s="28">
        <v>1.3929525137622301</v>
      </c>
      <c r="P613" s="26">
        <v>40.624881313752894</v>
      </c>
      <c r="Q613" s="27">
        <v>1.6079828908453999</v>
      </c>
      <c r="R613" s="28">
        <v>1.1362894561118999</v>
      </c>
      <c r="S613" s="26">
        <v>60.698590164868506</v>
      </c>
      <c r="T613" s="27">
        <v>13.421553180957</v>
      </c>
      <c r="U613" s="28">
        <v>8.9849079645573102</v>
      </c>
      <c r="V613" s="26">
        <v>6.2588464826816699</v>
      </c>
      <c r="W613" s="27">
        <v>2.2697300642461999</v>
      </c>
      <c r="X613" s="28">
        <v>1.6086020979984099</v>
      </c>
    </row>
    <row r="614" spans="12:24">
      <c r="L614" s="25">
        <v>5.85</v>
      </c>
      <c r="M614" s="26">
        <v>7.7034533363217497</v>
      </c>
      <c r="N614" s="27"/>
      <c r="O614" s="28">
        <v>1.3912936106260101</v>
      </c>
      <c r="P614" s="26">
        <v>40.565096271873202</v>
      </c>
      <c r="Q614" s="27">
        <v>1.60815602822142</v>
      </c>
      <c r="R614" s="28">
        <v>1.1344484125594001</v>
      </c>
      <c r="S614" s="26">
        <v>60.646850919600304</v>
      </c>
      <c r="T614" s="27">
        <v>13.430327326946101</v>
      </c>
      <c r="U614" s="28">
        <v>8.9936666765312001</v>
      </c>
      <c r="V614" s="26">
        <v>6.2455454474182099</v>
      </c>
      <c r="W614" s="27">
        <v>2.2726052123651299</v>
      </c>
      <c r="X614" s="28">
        <v>1.60057000468912</v>
      </c>
    </row>
    <row r="615" spans="12:24">
      <c r="L615" s="25">
        <v>5.86</v>
      </c>
      <c r="M615" s="26">
        <v>7.6805467264424596</v>
      </c>
      <c r="N615" s="27"/>
      <c r="O615" s="28">
        <v>1.38963774053305</v>
      </c>
      <c r="P615" s="26">
        <v>40.505426330458597</v>
      </c>
      <c r="Q615" s="27">
        <v>1.60831358075027</v>
      </c>
      <c r="R615" s="28">
        <v>1.13261502691958</v>
      </c>
      <c r="S615" s="26">
        <v>60.595156012196504</v>
      </c>
      <c r="T615" s="27">
        <v>13.4390680753705</v>
      </c>
      <c r="U615" s="28">
        <v>9.0024077749883293</v>
      </c>
      <c r="V615" s="26">
        <v>6.2322983089076702</v>
      </c>
      <c r="W615" s="27">
        <v>2.2741214960756699</v>
      </c>
      <c r="X615" s="28">
        <v>1.5929044169409099</v>
      </c>
    </row>
    <row r="616" spans="12:24">
      <c r="L616" s="25">
        <v>5.87</v>
      </c>
      <c r="M616" s="26">
        <v>7.6577412602511803</v>
      </c>
      <c r="N616" s="27"/>
      <c r="O616" s="28">
        <v>1.3879848984043499</v>
      </c>
      <c r="P616" s="26">
        <v>40.445871258890797</v>
      </c>
      <c r="Q616" s="27">
        <v>1.60845561342073</v>
      </c>
      <c r="R616" s="28">
        <v>1.13078929053787</v>
      </c>
      <c r="S616" s="26">
        <v>60.543505403905698</v>
      </c>
      <c r="T616" s="27">
        <v>13.4477754879941</v>
      </c>
      <c r="U616" s="28">
        <v>9.01113128150892</v>
      </c>
      <c r="V616" s="26">
        <v>6.2191046924202604</v>
      </c>
      <c r="W616" s="27">
        <v>2.27372114609049</v>
      </c>
      <c r="X616" s="28">
        <v>1.58527606712599</v>
      </c>
    </row>
    <row r="617" spans="12:24">
      <c r="L617" s="25">
        <v>5.88</v>
      </c>
      <c r="M617" s="26">
        <v>7.6350363815352402</v>
      </c>
      <c r="N617" s="27"/>
      <c r="O617" s="28">
        <v>1.38633508403248</v>
      </c>
      <c r="P617" s="26">
        <v>40.386430818133299</v>
      </c>
      <c r="Q617" s="27">
        <v>1.6085821998558301</v>
      </c>
      <c r="R617" s="28">
        <v>1.12897118594477</v>
      </c>
      <c r="S617" s="26">
        <v>60.491899056013395</v>
      </c>
      <c r="T617" s="27">
        <v>13.456449626485499</v>
      </c>
      <c r="U617" s="28">
        <v>9.0198372176367307</v>
      </c>
      <c r="V617" s="26">
        <v>6.20596422604845</v>
      </c>
      <c r="W617" s="27">
        <v>2.27330811376582</v>
      </c>
      <c r="X617" s="28">
        <v>1.57768479894814</v>
      </c>
    </row>
    <row r="618" spans="12:24">
      <c r="L618" s="25">
        <v>5.89</v>
      </c>
      <c r="M618" s="26">
        <v>7.6124315327992607</v>
      </c>
      <c r="N618" s="27"/>
      <c r="O618" s="28">
        <v>1.3846883121860101</v>
      </c>
      <c r="P618" s="26">
        <v>40.328063282460406</v>
      </c>
      <c r="Q618" s="27">
        <v>1.6077349004898001</v>
      </c>
      <c r="R618" s="28">
        <v>1.1281192085840099</v>
      </c>
      <c r="S618" s="26">
        <v>60.4403369298415</v>
      </c>
      <c r="T618" s="27">
        <v>13.4650905524179</v>
      </c>
      <c r="U618" s="28">
        <v>9.0285256049015992</v>
      </c>
      <c r="V618" s="26">
        <v>6.1928765406681396</v>
      </c>
      <c r="W618" s="27">
        <v>2.2728824781477099</v>
      </c>
      <c r="X618" s="28">
        <v>1.57013045658419</v>
      </c>
    </row>
    <row r="619" spans="12:24">
      <c r="L619" s="25">
        <v>5.9</v>
      </c>
      <c r="M619" s="26">
        <v>7.58992617018228</v>
      </c>
      <c r="N619" s="27"/>
      <c r="O619" s="28">
        <v>1.3830445870935399</v>
      </c>
      <c r="P619" s="26">
        <v>40.2694704905484</v>
      </c>
      <c r="Q619" s="27">
        <v>1.60721171165668</v>
      </c>
      <c r="R619" s="28">
        <v>1.1288873488817901</v>
      </c>
      <c r="S619" s="26">
        <v>60.388818986748802</v>
      </c>
      <c r="T619" s="27">
        <v>13.473698327269499</v>
      </c>
      <c r="U619" s="28">
        <v>9.0371964648322898</v>
      </c>
      <c r="V619" s="26">
        <v>6.1798412698997698</v>
      </c>
      <c r="W619" s="27">
        <v>2.2724443177553799</v>
      </c>
      <c r="X619" s="28">
        <v>1.56261288469388</v>
      </c>
    </row>
    <row r="620" spans="12:24">
      <c r="L620" s="25">
        <v>5.91</v>
      </c>
      <c r="M620" s="26">
        <v>7.5675197501836404</v>
      </c>
      <c r="N620" s="27"/>
      <c r="O620" s="28">
        <v>1.3814039156948701</v>
      </c>
      <c r="P620" s="26">
        <v>40.211846377554501</v>
      </c>
      <c r="Q620" s="27">
        <v>1.60581853348687</v>
      </c>
      <c r="R620" s="28">
        <v>1.13091592479199</v>
      </c>
      <c r="S620" s="26">
        <v>60.337345188130499</v>
      </c>
      <c r="T620" s="27">
        <v>13.4822730120011</v>
      </c>
      <c r="U620" s="28">
        <v>9.0458498188940499</v>
      </c>
      <c r="V620" s="26">
        <v>6.1668580500695205</v>
      </c>
      <c r="W620" s="27">
        <v>2.2719937105761598</v>
      </c>
      <c r="X620" s="28">
        <v>1.55513196220943</v>
      </c>
    </row>
    <row r="621" spans="12:24">
      <c r="L621" s="25">
        <v>5.92</v>
      </c>
      <c r="M621" s="26">
        <v>7.5452117289365699</v>
      </c>
      <c r="N621" s="27"/>
      <c r="O621" s="28">
        <v>1.3797663092347601</v>
      </c>
      <c r="P621" s="26">
        <v>40.155137434658002</v>
      </c>
      <c r="Q621" s="27">
        <v>1.60360871024983</v>
      </c>
      <c r="R621" s="28">
        <v>1.13375438655356</v>
      </c>
      <c r="S621" s="26">
        <v>60.285915495418493</v>
      </c>
      <c r="T621" s="27">
        <v>13.490814668159</v>
      </c>
      <c r="U621" s="28">
        <v>9.0544856885476293</v>
      </c>
      <c r="V621" s="26">
        <v>6.1539266178999199</v>
      </c>
      <c r="W621" s="27">
        <v>2.2715308317899701</v>
      </c>
      <c r="X621" s="28">
        <v>1.5476874188101399</v>
      </c>
    </row>
    <row r="622" spans="12:24">
      <c r="L622" s="25">
        <v>5.93</v>
      </c>
      <c r="M622" s="26">
        <v>7.5230015686014005</v>
      </c>
      <c r="N622" s="27"/>
      <c r="O622" s="28">
        <v>1.37813178384921</v>
      </c>
      <c r="P622" s="26">
        <v>40.0957839764908</v>
      </c>
      <c r="Q622" s="27">
        <v>1.60414176298092</v>
      </c>
      <c r="R622" s="28">
        <v>1.13384323408159</v>
      </c>
      <c r="S622" s="26">
        <v>60.234529870080998</v>
      </c>
      <c r="T622" s="27">
        <v>13.4993233569888</v>
      </c>
      <c r="U622" s="28">
        <v>9.0631040952311004</v>
      </c>
      <c r="V622" s="26">
        <v>6.1410465621422299</v>
      </c>
      <c r="W622" s="27">
        <v>2.2710556904376702</v>
      </c>
      <c r="X622" s="28">
        <v>1.5402791486582099</v>
      </c>
    </row>
    <row r="623" spans="12:24">
      <c r="L623" s="25">
        <v>5.94</v>
      </c>
      <c r="M623" s="26">
        <v>7.5008887345242208</v>
      </c>
      <c r="N623" s="27"/>
      <c r="O623" s="28">
        <v>1.3765003398414499</v>
      </c>
      <c r="P623" s="26">
        <v>40.035087224819797</v>
      </c>
      <c r="Q623" s="27">
        <v>1.6061163057991601</v>
      </c>
      <c r="R623" s="28">
        <v>1.13248387416819</v>
      </c>
      <c r="S623" s="26">
        <v>60.183188273632403</v>
      </c>
      <c r="T623" s="27">
        <v>13.507799139586799</v>
      </c>
      <c r="U623" s="28">
        <v>9.0717050603498599</v>
      </c>
      <c r="V623" s="26">
        <v>6.1282175113954001</v>
      </c>
      <c r="W623" s="27">
        <v>2.27056832723127</v>
      </c>
      <c r="X623" s="28">
        <v>1.5329070152413999</v>
      </c>
    </row>
    <row r="624" spans="12:24">
      <c r="L624" s="25">
        <v>5.95</v>
      </c>
      <c r="M624" s="26">
        <v>7.4788726952130808</v>
      </c>
      <c r="N624" s="27"/>
      <c r="O624" s="28">
        <v>1.3748719845084101</v>
      </c>
      <c r="P624" s="26">
        <v>39.974496267627799</v>
      </c>
      <c r="Q624" s="27">
        <v>1.60808308682697</v>
      </c>
      <c r="R624" s="28">
        <v>1.13112557956297</v>
      </c>
      <c r="S624" s="26">
        <v>60.131890667649401</v>
      </c>
      <c r="T624" s="27">
        <v>13.5162420769436</v>
      </c>
      <c r="U624" s="28">
        <v>9.0802886052609093</v>
      </c>
      <c r="V624" s="26">
        <v>6.1154391155005197</v>
      </c>
      <c r="W624" s="27">
        <v>2.2700688433144598</v>
      </c>
      <c r="X624" s="28">
        <v>1.5255709042497301</v>
      </c>
    </row>
    <row r="625" spans="12:24">
      <c r="L625" s="25">
        <v>5.96</v>
      </c>
      <c r="M625" s="26">
        <v>7.4569529223143904</v>
      </c>
      <c r="N625" s="27"/>
      <c r="O625" s="28">
        <v>1.3732467249764699</v>
      </c>
      <c r="P625" s="26">
        <v>39.914010908522101</v>
      </c>
      <c r="Q625" s="27">
        <v>1.61004213878211</v>
      </c>
      <c r="R625" s="28">
        <v>1.12976833837514</v>
      </c>
      <c r="S625" s="26">
        <v>60.0806370136848</v>
      </c>
      <c r="T625" s="27">
        <v>13.524652229962999</v>
      </c>
      <c r="U625" s="28">
        <v>9.0888547513584808</v>
      </c>
      <c r="V625" s="26">
        <v>6.1027110269845002</v>
      </c>
      <c r="W625" s="27">
        <v>2.2695573156966899</v>
      </c>
      <c r="X625" s="28">
        <v>1.5182706349631201</v>
      </c>
    </row>
    <row r="626" spans="12:24">
      <c r="L626" s="25">
        <v>5.97</v>
      </c>
      <c r="M626" s="26">
        <v>7.4351288905891408</v>
      </c>
      <c r="N626" s="27"/>
      <c r="O626" s="28">
        <v>1.3716245682019801</v>
      </c>
      <c r="P626" s="26">
        <v>39.853630950826101</v>
      </c>
      <c r="Q626" s="27">
        <v>1.6119934948864401</v>
      </c>
      <c r="R626" s="28">
        <v>1.1284121380502701</v>
      </c>
      <c r="S626" s="26">
        <v>60.029427273348801</v>
      </c>
      <c r="T626" s="27">
        <v>13.533029659444599</v>
      </c>
      <c r="U626" s="28">
        <v>9.0974035199931595</v>
      </c>
      <c r="V626" s="26">
        <v>6.0900329476639001</v>
      </c>
      <c r="W626" s="27">
        <v>2.26903386756495</v>
      </c>
      <c r="X626" s="28">
        <v>1.51100600436194</v>
      </c>
    </row>
    <row r="627" spans="12:24">
      <c r="L627" s="25">
        <v>5.98</v>
      </c>
      <c r="M627" s="26">
        <v>7.4134000778892499</v>
      </c>
      <c r="N627" s="27"/>
      <c r="O627" s="28">
        <v>1.3700055209718001</v>
      </c>
      <c r="P627" s="26">
        <v>39.793356198126197</v>
      </c>
      <c r="Q627" s="27">
        <v>1.61346535762614</v>
      </c>
      <c r="R627" s="28">
        <v>1.1270569662566501</v>
      </c>
      <c r="S627" s="26">
        <v>59.978261408291203</v>
      </c>
      <c r="T627" s="27">
        <v>13.5413744260974</v>
      </c>
      <c r="U627" s="28">
        <v>9.1059349324892693</v>
      </c>
      <c r="V627" s="26">
        <v>6.0774045069403098</v>
      </c>
      <c r="W627" s="27">
        <v>2.26849854661203</v>
      </c>
      <c r="X627" s="28">
        <v>1.50377688875362</v>
      </c>
    </row>
    <row r="628" spans="12:24">
      <c r="L628" s="25">
        <v>5.99</v>
      </c>
      <c r="M628" s="26">
        <v>7.3917659651338203</v>
      </c>
      <c r="N628" s="27"/>
      <c r="O628" s="28">
        <v>1.3683895899037399</v>
      </c>
      <c r="P628" s="26">
        <v>39.733186454330301</v>
      </c>
      <c r="Q628" s="27">
        <v>1.6122405268831099</v>
      </c>
      <c r="R628" s="28">
        <v>1.12570281062689</v>
      </c>
      <c r="S628" s="26">
        <v>59.927139380199598</v>
      </c>
      <c r="T628" s="27">
        <v>13.549686590537799</v>
      </c>
      <c r="U628" s="28">
        <v>9.1144490101469504</v>
      </c>
      <c r="V628" s="26">
        <v>6.0648253612352798</v>
      </c>
      <c r="W628" s="27">
        <v>2.2679514245045702</v>
      </c>
      <c r="X628" s="28">
        <v>1.4965831405380201</v>
      </c>
    </row>
    <row r="629" spans="12:24">
      <c r="L629" s="25">
        <v>6</v>
      </c>
      <c r="M629" s="26">
        <v>7.3702260362855103</v>
      </c>
      <c r="N629" s="27"/>
      <c r="O629" s="28">
        <v>1.3651366723527401</v>
      </c>
      <c r="P629" s="26">
        <v>39.673121523668499</v>
      </c>
      <c r="Q629" s="27">
        <v>1.61101091040537</v>
      </c>
      <c r="R629" s="28">
        <v>1.1243496588557</v>
      </c>
      <c r="S629" s="26">
        <v>59.876061150797597</v>
      </c>
      <c r="T629" s="27">
        <v>13.5579662132879</v>
      </c>
      <c r="U629" s="28">
        <v>9.1229457742480609</v>
      </c>
      <c r="V629" s="26">
        <v>6.0522951750982799</v>
      </c>
      <c r="W629" s="27">
        <v>2.2673925780239399</v>
      </c>
      <c r="X629" s="28">
        <v>1.48942460707403</v>
      </c>
    </row>
    <row r="630" spans="12:24">
      <c r="L630" s="25">
        <v>6.01</v>
      </c>
      <c r="M630" s="26">
        <v>7.3487797783267599</v>
      </c>
      <c r="N630" s="27"/>
      <c r="O630" s="28">
        <v>1.3616455922598301</v>
      </c>
      <c r="P630" s="26">
        <v>39.613161210693697</v>
      </c>
      <c r="Q630" s="27">
        <v>1.60977655895377</v>
      </c>
      <c r="R630" s="28">
        <v>1.12319154951107</v>
      </c>
      <c r="S630" s="26">
        <v>59.825026681844996</v>
      </c>
      <c r="T630" s="27">
        <v>13.5662133547764</v>
      </c>
      <c r="U630" s="28">
        <v>9.1314252460531797</v>
      </c>
      <c r="V630" s="26">
        <v>6.0398136156915596</v>
      </c>
      <c r="W630" s="27">
        <v>2.2669202801077102</v>
      </c>
      <c r="X630" s="28">
        <v>1.48230113616923</v>
      </c>
    </row>
    <row r="631" spans="12:24">
      <c r="L631" s="25">
        <v>6.02</v>
      </c>
      <c r="M631" s="26">
        <v>7.32742668123612</v>
      </c>
      <c r="N631" s="27"/>
      <c r="O631" s="28">
        <v>1.3581652107984099</v>
      </c>
      <c r="P631" s="26">
        <v>39.553305320282497</v>
      </c>
      <c r="Q631" s="27">
        <v>1.6085375230374701</v>
      </c>
      <c r="R631" s="28">
        <v>1.12488626357377</v>
      </c>
      <c r="S631" s="26">
        <v>59.774035935137505</v>
      </c>
      <c r="T631" s="27">
        <v>13.574428075337901</v>
      </c>
      <c r="U631" s="28">
        <v>9.1398874467884106</v>
      </c>
      <c r="V631" s="26">
        <v>6.0273803527581302</v>
      </c>
      <c r="W631" s="27">
        <v>2.2670032010522698</v>
      </c>
      <c r="X631" s="28">
        <v>1.4752125760864001</v>
      </c>
    </row>
    <row r="632" spans="12:24">
      <c r="L632" s="25">
        <v>6.03</v>
      </c>
      <c r="M632" s="26">
        <v>7.3061662500845506</v>
      </c>
      <c r="N632" s="27"/>
      <c r="O632" s="28">
        <v>1.3546955164021599</v>
      </c>
      <c r="P632" s="26">
        <v>39.4935536576359</v>
      </c>
      <c r="Q632" s="27">
        <v>1.6072938529143399</v>
      </c>
      <c r="R632" s="28">
        <v>1.1265850558210899</v>
      </c>
      <c r="S632" s="26">
        <v>59.7230888725067</v>
      </c>
      <c r="T632" s="27">
        <v>13.5826104352138</v>
      </c>
      <c r="U632" s="28">
        <v>9.1483323976640492</v>
      </c>
      <c r="V632" s="26">
        <v>6.0149950585898102</v>
      </c>
      <c r="W632" s="27">
        <v>2.2670669018306699</v>
      </c>
      <c r="X632" s="28">
        <v>1.46815877555005</v>
      </c>
    </row>
    <row r="633" spans="12:24">
      <c r="L633" s="25">
        <v>6.04</v>
      </c>
      <c r="M633" s="26">
        <v>7.2849979901930704</v>
      </c>
      <c r="N633" s="27"/>
      <c r="O633" s="28">
        <v>1.3512364990673</v>
      </c>
      <c r="P633" s="26">
        <v>39.434292863197101</v>
      </c>
      <c r="Q633" s="27">
        <v>1.60565876367411</v>
      </c>
      <c r="R633" s="28">
        <v>1.1286747208990899</v>
      </c>
      <c r="S633" s="26">
        <v>59.672185455820305</v>
      </c>
      <c r="T633" s="27">
        <v>13.590760494552001</v>
      </c>
      <c r="U633" s="28">
        <v>9.1567601199100004</v>
      </c>
      <c r="V633" s="26">
        <v>6.0026574079952395</v>
      </c>
      <c r="W633" s="27">
        <v>2.2671115106263899</v>
      </c>
      <c r="X633" s="28">
        <v>1.46113958375289</v>
      </c>
    </row>
    <row r="634" spans="12:24">
      <c r="L634" s="25">
        <v>6.05</v>
      </c>
      <c r="M634" s="26">
        <v>7.2639213871877901</v>
      </c>
      <c r="N634" s="27"/>
      <c r="O634" s="28">
        <v>1.3477881512473799</v>
      </c>
      <c r="P634" s="26">
        <v>39.375896125552899</v>
      </c>
      <c r="Q634" s="27">
        <v>1.6032589223388101</v>
      </c>
      <c r="R634" s="28">
        <v>1.1315285987425201</v>
      </c>
      <c r="S634" s="26">
        <v>59.621325646981603</v>
      </c>
      <c r="T634" s="27">
        <v>13.5988783134072</v>
      </c>
      <c r="U634" s="28">
        <v>9.1651706346592494</v>
      </c>
      <c r="V634" s="26">
        <v>5.9903670782678695</v>
      </c>
      <c r="W634" s="27">
        <v>2.2671371492108001</v>
      </c>
      <c r="X634" s="28">
        <v>1.45415485036235</v>
      </c>
    </row>
    <row r="635" spans="12:24">
      <c r="L635" s="25">
        <v>6.06</v>
      </c>
      <c r="M635" s="26">
        <v>7.2429359437650493</v>
      </c>
      <c r="N635" s="27"/>
      <c r="O635" s="28">
        <v>1.34435046324098</v>
      </c>
      <c r="P635" s="26">
        <v>39.317604766110698</v>
      </c>
      <c r="Q635" s="27">
        <v>1.60085286318652</v>
      </c>
      <c r="R635" s="28">
        <v>1.13438816347904</v>
      </c>
      <c r="S635" s="26">
        <v>59.570509407929798</v>
      </c>
      <c r="T635" s="27">
        <v>13.606963951741401</v>
      </c>
      <c r="U635" s="28">
        <v>9.1735639630552406</v>
      </c>
      <c r="V635" s="26">
        <v>5.9781237491540304</v>
      </c>
      <c r="W635" s="27">
        <v>2.2671439280015702</v>
      </c>
      <c r="X635" s="28">
        <v>1.44720442552704</v>
      </c>
    </row>
    <row r="636" spans="12:24">
      <c r="L636" s="25">
        <v>6.07</v>
      </c>
      <c r="M636" s="26">
        <v>7.2220411655508503</v>
      </c>
      <c r="N636" s="27"/>
      <c r="O636" s="28">
        <v>1.3409234251234801</v>
      </c>
      <c r="P636" s="26">
        <v>39.259418579778199</v>
      </c>
      <c r="Q636" s="27">
        <v>1.5984406470728401</v>
      </c>
      <c r="R636" s="28">
        <v>1.1372533625636501</v>
      </c>
      <c r="S636" s="26">
        <v>59.519736700639804</v>
      </c>
      <c r="T636" s="27">
        <v>13.615017469423201</v>
      </c>
      <c r="U636" s="28">
        <v>9.1819401262190699</v>
      </c>
      <c r="V636" s="26">
        <v>5.9659271028209195</v>
      </c>
      <c r="W636" s="27">
        <v>2.26713198838707</v>
      </c>
      <c r="X636" s="28">
        <v>1.4402881598833099</v>
      </c>
    </row>
    <row r="637" spans="12:24">
      <c r="L637" s="25">
        <v>6.08</v>
      </c>
      <c r="M637" s="26">
        <v>7.2012365610779101</v>
      </c>
      <c r="N637" s="27"/>
      <c r="O637" s="28">
        <v>1.3375070267504401</v>
      </c>
      <c r="P637" s="26">
        <v>39.201337359260101</v>
      </c>
      <c r="Q637" s="27">
        <v>1.5960223371358899</v>
      </c>
      <c r="R637" s="28">
        <v>1.1401241410747101</v>
      </c>
      <c r="S637" s="26">
        <v>59.469007487122106</v>
      </c>
      <c r="T637" s="27">
        <v>13.6230389262288</v>
      </c>
      <c r="U637" s="28">
        <v>9.1902991452492309</v>
      </c>
      <c r="V637" s="26">
        <v>5.9537768238246196</v>
      </c>
      <c r="W637" s="27">
        <v>2.2671014513098302</v>
      </c>
      <c r="X637" s="28">
        <v>1.43340590770674</v>
      </c>
    </row>
    <row r="638" spans="12:24">
      <c r="L638" s="25">
        <v>6.09</v>
      </c>
      <c r="M638" s="26">
        <v>7.1805216417627102</v>
      </c>
      <c r="N638" s="27"/>
      <c r="O638" s="28">
        <v>1.3341012577609399</v>
      </c>
      <c r="P638" s="26">
        <v>39.143360904101598</v>
      </c>
      <c r="Q638" s="27">
        <v>1.5935979897536401</v>
      </c>
      <c r="R638" s="28">
        <v>1.14300045075755</v>
      </c>
      <c r="S638" s="26">
        <v>59.418321729422999</v>
      </c>
      <c r="T638" s="27">
        <v>13.6310283818302</v>
      </c>
      <c r="U638" s="28">
        <v>9.1986410412218902</v>
      </c>
      <c r="V638" s="26">
        <v>5.9409704279406199</v>
      </c>
      <c r="W638" s="27">
        <v>2.26635025676664</v>
      </c>
      <c r="X638" s="28">
        <v>1.42717692429562</v>
      </c>
    </row>
    <row r="639" spans="12:24">
      <c r="L639" s="25">
        <v>6.1</v>
      </c>
      <c r="M639" s="26">
        <v>7.1598959218825602</v>
      </c>
      <c r="N639" s="27"/>
      <c r="O639" s="28">
        <v>1.3307061075809301</v>
      </c>
      <c r="P639" s="26">
        <v>39.085489010985306</v>
      </c>
      <c r="Q639" s="27">
        <v>1.5911676642482699</v>
      </c>
      <c r="R639" s="28">
        <v>1.14588224029555</v>
      </c>
      <c r="S639" s="26">
        <v>59.367679389624094</v>
      </c>
      <c r="T639" s="27">
        <v>13.638985895803501</v>
      </c>
      <c r="U639" s="28">
        <v>9.20696583519074</v>
      </c>
      <c r="V639" s="26">
        <v>5.9259968402319503</v>
      </c>
      <c r="W639" s="27">
        <v>2.2633677750958601</v>
      </c>
      <c r="X639" s="28">
        <v>1.4202906220482501</v>
      </c>
    </row>
    <row r="640" spans="12:24">
      <c r="L640" s="25">
        <v>6.11</v>
      </c>
      <c r="M640" s="26">
        <v>7.1393589185525794</v>
      </c>
      <c r="N640" s="27"/>
      <c r="O640" s="28">
        <v>1.32732156542659</v>
      </c>
      <c r="P640" s="26">
        <v>39.027721476939895</v>
      </c>
      <c r="Q640" s="27">
        <v>1.5887314196789699</v>
      </c>
      <c r="R640" s="28">
        <v>1.14876945848379</v>
      </c>
      <c r="S640" s="26">
        <v>59.317080429842491</v>
      </c>
      <c r="T640" s="27">
        <v>13.646911527277</v>
      </c>
      <c r="U640" s="28">
        <v>9.2152735481870494</v>
      </c>
      <c r="V640" s="26">
        <v>5.91108405149759</v>
      </c>
      <c r="W640" s="27">
        <v>2.26038242743049</v>
      </c>
      <c r="X640" s="28">
        <v>1.4134356994975099</v>
      </c>
    </row>
    <row r="641" spans="12:24">
      <c r="L641" s="25">
        <v>6.12</v>
      </c>
      <c r="M641" s="26">
        <v>7.1180333351059497</v>
      </c>
      <c r="N641" s="27"/>
      <c r="O641" s="28">
        <v>1.3248244369045701</v>
      </c>
      <c r="P641" s="26">
        <v>38.970058099340498</v>
      </c>
      <c r="Q641" s="27">
        <v>1.5862893148425901</v>
      </c>
      <c r="R641" s="28">
        <v>1.15166205444667</v>
      </c>
      <c r="S641" s="26">
        <v>59.266524812242302</v>
      </c>
      <c r="T641" s="27">
        <v>13.6548053358921</v>
      </c>
      <c r="U641" s="28">
        <v>9.2235642012083598</v>
      </c>
      <c r="V641" s="26">
        <v>5.8962316101576002</v>
      </c>
      <c r="W641" s="27">
        <v>2.2573941894985698</v>
      </c>
      <c r="X641" s="28">
        <v>1.40661211903726</v>
      </c>
    </row>
    <row r="642" spans="12:24">
      <c r="L642" s="25">
        <v>6.13</v>
      </c>
      <c r="M642" s="26">
        <v>7.0963679376294495</v>
      </c>
      <c r="N642" s="27"/>
      <c r="O642" s="28">
        <v>1.3227654674567999</v>
      </c>
      <c r="P642" s="26">
        <v>38.912498674286098</v>
      </c>
      <c r="Q642" s="27">
        <v>1.5838414092626401</v>
      </c>
      <c r="R642" s="28">
        <v>1.1545599757806599</v>
      </c>
      <c r="S642" s="26">
        <v>59.2160124990897</v>
      </c>
      <c r="T642" s="27">
        <v>13.6626673810971</v>
      </c>
      <c r="U642" s="28">
        <v>9.2318378151630096</v>
      </c>
      <c r="V642" s="26">
        <v>5.8814391560263397</v>
      </c>
      <c r="W642" s="27">
        <v>2.2544031254243602</v>
      </c>
      <c r="X642" s="28">
        <v>1.3998197615691199</v>
      </c>
    </row>
    <row r="643" spans="12:24">
      <c r="L643" s="25">
        <v>6.14</v>
      </c>
      <c r="M643" s="26">
        <v>7.0747962813295002</v>
      </c>
      <c r="N643" s="27"/>
      <c r="O643" s="28">
        <v>1.3207106159748701</v>
      </c>
      <c r="P643" s="26">
        <v>38.855043000091001</v>
      </c>
      <c r="Q643" s="27">
        <v>1.58138776123777</v>
      </c>
      <c r="R643" s="28">
        <v>1.1574631721227</v>
      </c>
      <c r="S643" s="26">
        <v>59.165543452541399</v>
      </c>
      <c r="T643" s="27">
        <v>13.670497722036901</v>
      </c>
      <c r="U643" s="28">
        <v>9.2400944110857992</v>
      </c>
      <c r="V643" s="26">
        <v>5.8667063309462302</v>
      </c>
      <c r="W643" s="27">
        <v>2.2514092983897802</v>
      </c>
      <c r="X643" s="28">
        <v>1.39305851795848</v>
      </c>
    </row>
    <row r="644" spans="12:24">
      <c r="L644" s="25">
        <v>6.15</v>
      </c>
      <c r="M644" s="26">
        <v>7.0533178770497305</v>
      </c>
      <c r="N644" s="27"/>
      <c r="O644" s="28">
        <v>1.31865988826281</v>
      </c>
      <c r="P644" s="26">
        <v>38.797690875939999</v>
      </c>
      <c r="Q644" s="27">
        <v>1.5789284281237199</v>
      </c>
      <c r="R644" s="28">
        <v>1.1603715938044199</v>
      </c>
      <c r="S644" s="26">
        <v>59.115117634858706</v>
      </c>
      <c r="T644" s="27">
        <v>13.678296417833</v>
      </c>
      <c r="U644" s="28">
        <v>9.2483340099208409</v>
      </c>
      <c r="V644" s="26">
        <v>5.8518593960843299</v>
      </c>
      <c r="W644" s="27">
        <v>2.2482393879589999</v>
      </c>
      <c r="X644" s="28">
        <v>1.38650162930512</v>
      </c>
    </row>
    <row r="645" spans="12:24">
      <c r="L645" s="25">
        <v>6.16</v>
      </c>
      <c r="M645" s="26">
        <v>7.0319322383414704</v>
      </c>
      <c r="N645" s="27"/>
      <c r="O645" s="28">
        <v>1.3166132899471299</v>
      </c>
      <c r="P645" s="26">
        <v>38.740442100536896</v>
      </c>
      <c r="Q645" s="27">
        <v>1.57646346770357</v>
      </c>
      <c r="R645" s="28">
        <v>1.1632851905008501</v>
      </c>
      <c r="S645" s="26">
        <v>59.064735008337998</v>
      </c>
      <c r="T645" s="27">
        <v>13.686063527515</v>
      </c>
      <c r="U645" s="28">
        <v>9.2565566325795796</v>
      </c>
      <c r="V645" s="26">
        <v>5.8361136788075498</v>
      </c>
      <c r="W645" s="27">
        <v>2.2441091369814199</v>
      </c>
      <c r="X645" s="28">
        <v>1.38093329076761</v>
      </c>
    </row>
    <row r="646" spans="12:24">
      <c r="L646" s="25">
        <v>6.17</v>
      </c>
      <c r="M646" s="26">
        <v>7.0106388814422296</v>
      </c>
      <c r="N646" s="27"/>
      <c r="O646" s="28">
        <v>1.3145708264785601</v>
      </c>
      <c r="P646" s="26">
        <v>38.683296472931602</v>
      </c>
      <c r="Q646" s="27">
        <v>1.5739929356654601</v>
      </c>
      <c r="R646" s="28">
        <v>1.1662039120572001</v>
      </c>
      <c r="S646" s="26">
        <v>59.014395535311202</v>
      </c>
      <c r="T646" s="27">
        <v>13.6937991100207</v>
      </c>
      <c r="U646" s="28">
        <v>9.2647622999568799</v>
      </c>
      <c r="V646" s="26">
        <v>5.82024335022082</v>
      </c>
      <c r="W646" s="27">
        <v>2.2397931291576501</v>
      </c>
      <c r="X646" s="28">
        <v>1.37557885870608</v>
      </c>
    </row>
    <row r="647" spans="12:24">
      <c r="L647" s="25">
        <v>6.18</v>
      </c>
      <c r="M647" s="26">
        <v>6.9894373252543396</v>
      </c>
      <c r="N647" s="27"/>
      <c r="O647" s="28">
        <v>1.31253252425768</v>
      </c>
      <c r="P647" s="26">
        <v>38.626253792520501</v>
      </c>
      <c r="Q647" s="27">
        <v>1.5715168893540801</v>
      </c>
      <c r="R647" s="28">
        <v>1.1691277084891301</v>
      </c>
      <c r="S647" s="26">
        <v>58.964099178145304</v>
      </c>
      <c r="T647" s="27">
        <v>13.7015032241962</v>
      </c>
      <c r="U647" s="28">
        <v>9.2729510329251301</v>
      </c>
      <c r="V647" s="26">
        <v>5.8044422868668493</v>
      </c>
      <c r="W647" s="27">
        <v>2.23548565076723</v>
      </c>
      <c r="X647" s="28">
        <v>1.3702439890167499</v>
      </c>
    </row>
    <row r="648" spans="12:24">
      <c r="L648" s="25">
        <v>6.19</v>
      </c>
      <c r="M648" s="26">
        <v>6.9683270913234994</v>
      </c>
      <c r="N648" s="27"/>
      <c r="O648" s="28">
        <v>1.31049839152654</v>
      </c>
      <c r="P648" s="26">
        <v>38.569313859047298</v>
      </c>
      <c r="Q648" s="27">
        <v>1.56903538679892</v>
      </c>
      <c r="R648" s="28">
        <v>1.1720565299831001</v>
      </c>
      <c r="S648" s="26">
        <v>58.913845899242503</v>
      </c>
      <c r="T648" s="27">
        <v>13.709175928796199</v>
      </c>
      <c r="U648" s="28">
        <v>9.28112285233445</v>
      </c>
      <c r="V648" s="26">
        <v>5.7887100838730898</v>
      </c>
      <c r="W648" s="27">
        <v>2.2311867038433402</v>
      </c>
      <c r="X648" s="28">
        <v>1.36492861302305</v>
      </c>
    </row>
    <row r="649" spans="12:24">
      <c r="L649" s="25">
        <v>6.2</v>
      </c>
      <c r="M649" s="26">
        <v>6.9473077038173692</v>
      </c>
      <c r="N649" s="27"/>
      <c r="O649" s="28">
        <v>1.3084684214312701</v>
      </c>
      <c r="P649" s="26">
        <v>38.512476472603403</v>
      </c>
      <c r="Q649" s="27">
        <v>1.56654848467629</v>
      </c>
      <c r="R649" s="28">
        <v>1.1714193930990999</v>
      </c>
      <c r="S649" s="26">
        <v>58.863635661040306</v>
      </c>
      <c r="T649" s="27">
        <v>13.7168172824839</v>
      </c>
      <c r="U649" s="28">
        <v>9.2892777790124601</v>
      </c>
      <c r="V649" s="26">
        <v>5.77304633889017</v>
      </c>
      <c r="W649" s="27">
        <v>2.2268962901391101</v>
      </c>
      <c r="X649" s="28">
        <v>1.3596326667526999</v>
      </c>
    </row>
    <row r="650" spans="12:24">
      <c r="L650" s="25">
        <v>6.21</v>
      </c>
      <c r="M650" s="26">
        <v>6.9263786895041495</v>
      </c>
      <c r="N650" s="27"/>
      <c r="O650" s="28">
        <v>1.31037332079848</v>
      </c>
      <c r="P650" s="26">
        <v>38.455741433628496</v>
      </c>
      <c r="Q650" s="27">
        <v>1.56405623940237</v>
      </c>
      <c r="R650" s="28">
        <v>1.1703996728969499</v>
      </c>
      <c r="S650" s="26">
        <v>58.813468426010992</v>
      </c>
      <c r="T650" s="27">
        <v>13.724427343831399</v>
      </c>
      <c r="U650" s="28">
        <v>9.29741583376458</v>
      </c>
      <c r="V650" s="26">
        <v>5.75745065206684</v>
      </c>
      <c r="W650" s="27">
        <v>2.2226144048763299</v>
      </c>
      <c r="X650" s="28">
        <v>1.35435608641185</v>
      </c>
    </row>
    <row r="651" spans="12:24">
      <c r="L651" s="25">
        <v>6.22</v>
      </c>
      <c r="M651" s="26">
        <v>6.9055395777311404</v>
      </c>
      <c r="N651" s="27"/>
      <c r="O651" s="28">
        <v>1.3131756228018301</v>
      </c>
      <c r="P651" s="26">
        <v>38.399108542911101</v>
      </c>
      <c r="Q651" s="27">
        <v>1.5615587071336301</v>
      </c>
      <c r="R651" s="28">
        <v>1.1699604197754201</v>
      </c>
      <c r="S651" s="26">
        <v>58.7633441566622</v>
      </c>
      <c r="T651" s="27">
        <v>13.732006171319799</v>
      </c>
      <c r="U651" s="28">
        <v>9.3055370373737194</v>
      </c>
      <c r="V651" s="26">
        <v>5.74192262602506</v>
      </c>
      <c r="W651" s="27">
        <v>2.2183410359912301</v>
      </c>
      <c r="X651" s="28">
        <v>1.3490988083900699</v>
      </c>
    </row>
    <row r="652" spans="12:24">
      <c r="L652" s="25">
        <v>6.23</v>
      </c>
      <c r="M652" s="26">
        <v>6.8847899045834895</v>
      </c>
      <c r="N652" s="27"/>
      <c r="O652" s="28">
        <v>1.3159640660038101</v>
      </c>
      <c r="P652" s="26">
        <v>38.342577601589099</v>
      </c>
      <c r="Q652" s="27">
        <v>1.55875960704891</v>
      </c>
      <c r="R652" s="28">
        <v>1.1694214380327299</v>
      </c>
      <c r="S652" s="26">
        <v>58.713262815536304</v>
      </c>
      <c r="T652" s="27">
        <v>13.739553823339</v>
      </c>
      <c r="U652" s="28">
        <v>9.3136414106006509</v>
      </c>
      <c r="V652" s="26">
        <v>5.7264618658349598</v>
      </c>
      <c r="W652" s="27">
        <v>2.21407619742086</v>
      </c>
      <c r="X652" s="28">
        <v>1.3438607692654301</v>
      </c>
    </row>
    <row r="653" spans="12:24">
      <c r="L653" s="25">
        <v>6.24</v>
      </c>
      <c r="M653" s="26">
        <v>6.8641292420799402</v>
      </c>
      <c r="N653" s="27"/>
      <c r="O653" s="28">
        <v>1.3187386718365</v>
      </c>
      <c r="P653" s="26">
        <v>38.286148411150101</v>
      </c>
      <c r="Q653" s="27">
        <v>1.55763397260573</v>
      </c>
      <c r="R653" s="28">
        <v>1.16887722562442</v>
      </c>
      <c r="S653" s="26">
        <v>58.663224365210596</v>
      </c>
      <c r="T653" s="27">
        <v>13.747070358170401</v>
      </c>
      <c r="U653" s="28">
        <v>9.3217289741837295</v>
      </c>
      <c r="V653" s="26">
        <v>5.7110679789898704</v>
      </c>
      <c r="W653" s="27">
        <v>2.2098198723092901</v>
      </c>
      <c r="X653" s="28">
        <v>1.33864190580954</v>
      </c>
    </row>
    <row r="654" spans="12:24">
      <c r="L654" s="25">
        <v>6.25</v>
      </c>
      <c r="M654" s="26">
        <v>6.8435570951387596</v>
      </c>
      <c r="N654" s="27"/>
      <c r="O654" s="28">
        <v>1.32149953124749</v>
      </c>
      <c r="P654" s="26">
        <v>38.229820772096303</v>
      </c>
      <c r="Q654" s="27">
        <v>1.5564959805851</v>
      </c>
      <c r="R654" s="28">
        <v>1.16693473119505</v>
      </c>
      <c r="S654" s="26">
        <v>58.613228768297397</v>
      </c>
      <c r="T654" s="27">
        <v>13.7545558340256</v>
      </c>
      <c r="U654" s="28">
        <v>9.3297997489512507</v>
      </c>
      <c r="V654" s="26">
        <v>5.69574060881967</v>
      </c>
      <c r="W654" s="27">
        <v>2.2055721038720102</v>
      </c>
      <c r="X654" s="28">
        <v>1.33344212155426</v>
      </c>
    </row>
    <row r="655" spans="12:24">
      <c r="L655" s="25">
        <v>6.26</v>
      </c>
      <c r="M655" s="26">
        <v>6.8230730107260609</v>
      </c>
      <c r="N655" s="27"/>
      <c r="O655" s="28">
        <v>1.3242466955311401</v>
      </c>
      <c r="P655" s="26">
        <v>38.173594486174203</v>
      </c>
      <c r="Q655" s="27">
        <v>1.55534569000891</v>
      </c>
      <c r="R655" s="28">
        <v>1.1641610064763299</v>
      </c>
      <c r="S655" s="26">
        <v>58.563275987443696</v>
      </c>
      <c r="T655" s="27">
        <v>13.7620103090293</v>
      </c>
      <c r="U655" s="28">
        <v>9.3378537555383101</v>
      </c>
      <c r="V655" s="26">
        <v>5.6804793780166705</v>
      </c>
      <c r="W655" s="27">
        <v>2.2013329024975699</v>
      </c>
      <c r="X655" s="28">
        <v>1.3282613432457999</v>
      </c>
    </row>
    <row r="656" spans="12:24">
      <c r="L656" s="25">
        <v>6.27</v>
      </c>
      <c r="M656" s="26">
        <v>6.8026765403647493</v>
      </c>
      <c r="N656" s="27"/>
      <c r="O656" s="28">
        <v>1.3269802137992499</v>
      </c>
      <c r="P656" s="26">
        <v>38.117469357007202</v>
      </c>
      <c r="Q656" s="27">
        <v>1.5541831578404299</v>
      </c>
      <c r="R656" s="28">
        <v>1.1604722512457699</v>
      </c>
      <c r="S656" s="26">
        <v>58.513365985331397</v>
      </c>
      <c r="T656" s="27">
        <v>13.769433841208199</v>
      </c>
      <c r="U656" s="28">
        <v>9.3458910145942191</v>
      </c>
      <c r="V656" s="26">
        <v>5.6652838725287999</v>
      </c>
      <c r="W656" s="27">
        <v>2.1971022376774201</v>
      </c>
      <c r="X656" s="28">
        <v>1.32309953693172</v>
      </c>
    </row>
    <row r="657" spans="12:24">
      <c r="L657" s="25">
        <v>6.28</v>
      </c>
      <c r="M657" s="26">
        <v>6.78236721912379</v>
      </c>
      <c r="N657" s="27"/>
      <c r="O657" s="28">
        <v>1.32970015397134</v>
      </c>
      <c r="P657" s="26">
        <v>38.061445187409198</v>
      </c>
      <c r="Q657" s="27">
        <v>1.5518998423238599</v>
      </c>
      <c r="R657" s="28">
        <v>1.1553746614745199</v>
      </c>
      <c r="S657" s="26">
        <v>58.463498724678296</v>
      </c>
      <c r="T657" s="27">
        <v>13.7768264885003</v>
      </c>
      <c r="U657" s="28">
        <v>9.3539115467734906</v>
      </c>
      <c r="V657" s="26">
        <v>5.6501537108062401</v>
      </c>
      <c r="W657" s="27">
        <v>2.1928801087144998</v>
      </c>
      <c r="X657" s="28">
        <v>1.3179566386942201</v>
      </c>
    </row>
    <row r="658" spans="12:24">
      <c r="L658" s="25">
        <v>6.29</v>
      </c>
      <c r="M658" s="26">
        <v>6.7621445954683406</v>
      </c>
      <c r="N658" s="27"/>
      <c r="O658" s="28">
        <v>1.33240657290424</v>
      </c>
      <c r="P658" s="26">
        <v>38.005521780541898</v>
      </c>
      <c r="Q658" s="27">
        <v>1.5495010689676401</v>
      </c>
      <c r="R658" s="28">
        <v>1.1502745310551701</v>
      </c>
      <c r="S658" s="26">
        <v>58.413674168242103</v>
      </c>
      <c r="T658" s="27">
        <v>13.784188308758299</v>
      </c>
      <c r="U658" s="28">
        <v>9.3619153727038107</v>
      </c>
      <c r="V658" s="26">
        <v>5.6350885249159601</v>
      </c>
      <c r="W658" s="27">
        <v>2.1886665258624798</v>
      </c>
      <c r="X658" s="28">
        <v>1.31283257351573</v>
      </c>
    </row>
    <row r="659" spans="12:24">
      <c r="L659" s="25">
        <v>6.3</v>
      </c>
      <c r="M659" s="26">
        <v>6.7420082203548102</v>
      </c>
      <c r="N659" s="27"/>
      <c r="O659" s="28">
        <v>1.3323353185450999</v>
      </c>
      <c r="P659" s="26">
        <v>37.949698939915301</v>
      </c>
      <c r="Q659" s="27">
        <v>1.5470927353272199</v>
      </c>
      <c r="R659" s="28">
        <v>1.1451719223185099</v>
      </c>
      <c r="S659" s="26">
        <v>58.363892278802901</v>
      </c>
      <c r="T659" s="27">
        <v>13.791519359733099</v>
      </c>
      <c r="U659" s="28">
        <v>9.3699025129944893</v>
      </c>
      <c r="V659" s="26">
        <v>5.6200879771666301</v>
      </c>
      <c r="W659" s="27">
        <v>2.1844615269754399</v>
      </c>
      <c r="X659" s="28">
        <v>1.3077272386340399</v>
      </c>
    </row>
    <row r="660" spans="12:24">
      <c r="L660" s="25">
        <v>6.31</v>
      </c>
      <c r="M660" s="26">
        <v>6.7219576472112008</v>
      </c>
      <c r="N660" s="27"/>
      <c r="O660" s="28">
        <v>1.33139659091903</v>
      </c>
      <c r="P660" s="26">
        <v>37.893976469388001</v>
      </c>
      <c r="Q660" s="27">
        <v>1.54467489987629</v>
      </c>
      <c r="R660" s="28">
        <v>1.14006690135499</v>
      </c>
      <c r="S660" s="26">
        <v>58.314153019293201</v>
      </c>
      <c r="T660" s="27">
        <v>13.7988196989934</v>
      </c>
      <c r="U660" s="28">
        <v>9.3778729881198295</v>
      </c>
      <c r="V660" s="26">
        <v>5.6051516560860799</v>
      </c>
      <c r="W660" s="27">
        <v>2.1802650735100499</v>
      </c>
      <c r="X660" s="28">
        <v>1.3055329107110001</v>
      </c>
    </row>
    <row r="661" spans="12:24">
      <c r="L661" s="25">
        <v>6.32</v>
      </c>
      <c r="M661" s="26">
        <v>6.7019924319172697</v>
      </c>
      <c r="N661" s="27"/>
      <c r="O661" s="28">
        <v>1.3304565903080501</v>
      </c>
      <c r="P661" s="26">
        <v>37.838354172738498</v>
      </c>
      <c r="Q661" s="27">
        <v>1.5422476213164</v>
      </c>
      <c r="R661" s="28">
        <v>1.13495953353523</v>
      </c>
      <c r="S661" s="26">
        <v>58.264456352487706</v>
      </c>
      <c r="T661" s="27">
        <v>13.806089384151001</v>
      </c>
      <c r="U661" s="28">
        <v>9.3858268187245102</v>
      </c>
      <c r="V661" s="26">
        <v>5.5884670971237806</v>
      </c>
      <c r="W661" s="27">
        <v>2.1742650712527598</v>
      </c>
      <c r="X661" s="28">
        <v>1.3055904723732601</v>
      </c>
    </row>
    <row r="662" spans="12:24">
      <c r="L662" s="25">
        <v>6.33</v>
      </c>
      <c r="M662" s="26">
        <v>6.6821121327848498</v>
      </c>
      <c r="N662" s="27"/>
      <c r="O662" s="28">
        <v>1.32951533854287</v>
      </c>
      <c r="P662" s="26">
        <v>37.782831854239404</v>
      </c>
      <c r="Q662" s="27">
        <v>1.53981095800316</v>
      </c>
      <c r="R662" s="28">
        <v>1.12984988408385</v>
      </c>
      <c r="S662" s="26">
        <v>58.214802241274299</v>
      </c>
      <c r="T662" s="27">
        <v>13.8133284727282</v>
      </c>
      <c r="U662" s="28">
        <v>9.39376402535237</v>
      </c>
      <c r="V662" s="26">
        <v>5.5704732667745098</v>
      </c>
      <c r="W662" s="27">
        <v>2.17010639515436</v>
      </c>
      <c r="X662" s="28">
        <v>1.30702125812637</v>
      </c>
    </row>
    <row r="663" spans="12:24">
      <c r="L663" s="25">
        <v>6.34</v>
      </c>
      <c r="M663" s="26">
        <v>6.6623163105380208</v>
      </c>
      <c r="N663" s="27"/>
      <c r="O663" s="28">
        <v>1.32857285734053</v>
      </c>
      <c r="P663" s="26">
        <v>37.727409319273605</v>
      </c>
      <c r="Q663" s="27">
        <v>1.5373649673302601</v>
      </c>
      <c r="R663" s="28">
        <v>1.12473801869526</v>
      </c>
      <c r="S663" s="26">
        <v>58.1651906485802</v>
      </c>
      <c r="T663" s="27">
        <v>13.820537022120799</v>
      </c>
      <c r="U663" s="28">
        <v>9.4016846285204299</v>
      </c>
      <c r="V663" s="26">
        <v>5.5510805577098203</v>
      </c>
      <c r="W663" s="27">
        <v>2.1646951447693898</v>
      </c>
      <c r="X663" s="28">
        <v>1.3099145189719901</v>
      </c>
    </row>
    <row r="664" spans="12:24">
      <c r="L664" s="25">
        <v>6.35</v>
      </c>
      <c r="M664" s="26">
        <v>6.6426045282933996</v>
      </c>
      <c r="N664" s="27"/>
      <c r="O664" s="28">
        <v>1.3276291683061701</v>
      </c>
      <c r="P664" s="26">
        <v>37.672086373073697</v>
      </c>
      <c r="Q664" s="27">
        <v>1.53490970699101</v>
      </c>
      <c r="R664" s="28">
        <v>1.11962400227218</v>
      </c>
      <c r="S664" s="26">
        <v>58.115621537367005</v>
      </c>
      <c r="T664" s="27">
        <v>13.827715089635101</v>
      </c>
      <c r="U664" s="28">
        <v>9.4095886487236697</v>
      </c>
      <c r="V664" s="26">
        <v>5.5317748019066197</v>
      </c>
      <c r="W664" s="27">
        <v>2.1592976253525999</v>
      </c>
      <c r="X664" s="28">
        <v>1.3127840622164</v>
      </c>
    </row>
    <row r="665" spans="12:24">
      <c r="L665" s="25">
        <v>6.36</v>
      </c>
      <c r="M665" s="26">
        <v>6.6229763515403803</v>
      </c>
      <c r="N665" s="27"/>
      <c r="O665" s="28">
        <v>1.3266842939768899</v>
      </c>
      <c r="P665" s="26">
        <v>37.616862821221098</v>
      </c>
      <c r="Q665" s="27">
        <v>1.53244523447877</v>
      </c>
      <c r="R665" s="28">
        <v>1.1145078994251401</v>
      </c>
      <c r="S665" s="26">
        <v>58.066094870631005</v>
      </c>
      <c r="T665" s="27">
        <v>13.8348627324884</v>
      </c>
      <c r="U665" s="28">
        <v>9.41747610643481</v>
      </c>
      <c r="V665" s="26">
        <v>5.5125555479121502</v>
      </c>
      <c r="W665" s="27">
        <v>2.15391381583306</v>
      </c>
      <c r="X665" s="28">
        <v>1.3156299794420001</v>
      </c>
    </row>
    <row r="666" spans="12:24">
      <c r="L666" s="25">
        <v>6.37</v>
      </c>
      <c r="M666" s="26">
        <v>6.6056255708275291</v>
      </c>
      <c r="N666" s="27"/>
      <c r="O666" s="28">
        <v>1.3235440390253701</v>
      </c>
      <c r="P666" s="26">
        <v>37.561363043136694</v>
      </c>
      <c r="Q666" s="27">
        <v>1.5303470335976099</v>
      </c>
      <c r="R666" s="28">
        <v>1.1090143479618499</v>
      </c>
      <c r="S666" s="26">
        <v>58.016610611402598</v>
      </c>
      <c r="T666" s="27">
        <v>13.8419800078088</v>
      </c>
      <c r="U666" s="28">
        <v>9.4253470221045408</v>
      </c>
      <c r="V666" s="26">
        <v>5.4934223467313998</v>
      </c>
      <c r="W666" s="27">
        <v>2.1485436950311798</v>
      </c>
      <c r="X666" s="28">
        <v>1.31845236720823</v>
      </c>
    </row>
    <row r="667" spans="12:24">
      <c r="L667" s="25">
        <v>6.38</v>
      </c>
      <c r="M667" s="26">
        <v>6.5900823115453298</v>
      </c>
      <c r="N667" s="27"/>
      <c r="O667" s="28">
        <v>1.31807567913037</v>
      </c>
      <c r="P667" s="26">
        <v>37.504603921569299</v>
      </c>
      <c r="Q667" s="27">
        <v>1.52959808497358</v>
      </c>
      <c r="R667" s="28">
        <v>1.1021604883756999</v>
      </c>
      <c r="S667" s="26">
        <v>57.967168722746997</v>
      </c>
      <c r="T667" s="27">
        <v>13.8490669726355</v>
      </c>
      <c r="U667" s="28">
        <v>9.4332014161614399</v>
      </c>
      <c r="V667" s="26">
        <v>5.4743747518082504</v>
      </c>
      <c r="W667" s="27">
        <v>2.14318724166246</v>
      </c>
      <c r="X667" s="28">
        <v>1.3212513219083699</v>
      </c>
    </row>
    <row r="668" spans="12:24">
      <c r="L668" s="25">
        <v>6.39</v>
      </c>
      <c r="M668" s="26">
        <v>6.5745982439676993</v>
      </c>
      <c r="N668" s="27"/>
      <c r="O668" s="28">
        <v>1.3119605476560099</v>
      </c>
      <c r="P668" s="26">
        <v>37.447940107248598</v>
      </c>
      <c r="Q668" s="27">
        <v>1.5288436014026701</v>
      </c>
      <c r="R668" s="28">
        <v>1.0953012284980099</v>
      </c>
      <c r="S668" s="26">
        <v>57.917769167763296</v>
      </c>
      <c r="T668" s="27">
        <v>13.8561236838943</v>
      </c>
      <c r="U668" s="28">
        <v>9.4410393090119999</v>
      </c>
      <c r="V668" s="26">
        <v>5.4554123190064798</v>
      </c>
      <c r="W668" s="27">
        <v>2.1378444248547499</v>
      </c>
      <c r="X668" s="28">
        <v>1.32402693976832</v>
      </c>
    </row>
    <row r="669" spans="12:24">
      <c r="L669" s="25">
        <v>6.4</v>
      </c>
      <c r="M669" s="26">
        <v>6.5591730384636699</v>
      </c>
      <c r="N669" s="27"/>
      <c r="O669" s="28">
        <v>1.3058704265791099</v>
      </c>
      <c r="P669" s="26">
        <v>37.391371431319399</v>
      </c>
      <c r="Q669" s="27">
        <v>1.52808361541653</v>
      </c>
      <c r="R669" s="28">
        <v>1.09086163045484</v>
      </c>
      <c r="S669" s="26">
        <v>57.868411909585305</v>
      </c>
      <c r="T669" s="27">
        <v>13.863150198464099</v>
      </c>
      <c r="U669" s="28">
        <v>9.4488607210406101</v>
      </c>
      <c r="V669" s="26">
        <v>5.4365346065909304</v>
      </c>
      <c r="W669" s="27">
        <v>2.1325152229164499</v>
      </c>
      <c r="X669" s="28">
        <v>1.3267793168453701</v>
      </c>
    </row>
    <row r="670" spans="12:24">
      <c r="L670" s="25">
        <v>6.41</v>
      </c>
      <c r="M670" s="26">
        <v>6.5438063674277398</v>
      </c>
      <c r="N670" s="27"/>
      <c r="O670" s="28">
        <v>1.29980523068144</v>
      </c>
      <c r="P670" s="26">
        <v>37.334897725319799</v>
      </c>
      <c r="Q670" s="27">
        <v>1.5273181593048999</v>
      </c>
      <c r="R670" s="28">
        <v>1.08716362529741</v>
      </c>
      <c r="S670" s="26">
        <v>57.819096911380697</v>
      </c>
      <c r="T670" s="27">
        <v>13.8701465731176</v>
      </c>
      <c r="U670" s="28">
        <v>9.4566656726096294</v>
      </c>
      <c r="V670" s="26">
        <v>5.4177411752085094</v>
      </c>
      <c r="W670" s="27">
        <v>2.1271996191031799</v>
      </c>
      <c r="X670" s="28">
        <v>1.32950854902699</v>
      </c>
    </row>
    <row r="671" spans="12:24">
      <c r="L671" s="25">
        <v>6.42</v>
      </c>
      <c r="M671" s="26">
        <v>6.52849790525734</v>
      </c>
      <c r="N671" s="27"/>
      <c r="O671" s="28">
        <v>1.2937648749687001</v>
      </c>
      <c r="P671" s="26">
        <v>37.279362127481299</v>
      </c>
      <c r="Q671" s="27">
        <v>1.52570395881598</v>
      </c>
      <c r="R671" s="28">
        <v>1.08430717394314</v>
      </c>
      <c r="S671" s="26">
        <v>57.769824136351602</v>
      </c>
      <c r="T671" s="27">
        <v>13.877112864538899</v>
      </c>
      <c r="U671" s="28">
        <v>9.4644541840627099</v>
      </c>
      <c r="V671" s="26">
        <v>5.3990315878693602</v>
      </c>
      <c r="W671" s="27">
        <v>2.1218975911192501</v>
      </c>
      <c r="X671" s="28">
        <v>1.3322147320295501</v>
      </c>
    </row>
    <row r="672" spans="12:24">
      <c r="L672" s="25">
        <v>6.43</v>
      </c>
      <c r="M672" s="26">
        <v>6.5132473283303005</v>
      </c>
      <c r="N672" s="27"/>
      <c r="O672" s="28">
        <v>1.2877492746764101</v>
      </c>
      <c r="P672" s="26">
        <v>37.228043889602603</v>
      </c>
      <c r="Q672" s="27">
        <v>1.5199616262831499</v>
      </c>
      <c r="R672" s="28">
        <v>1.08557174357954</v>
      </c>
      <c r="S672" s="26">
        <v>57.720593547734197</v>
      </c>
      <c r="T672" s="27">
        <v>13.8840491293236</v>
      </c>
      <c r="U672" s="28">
        <v>9.47222627572107</v>
      </c>
      <c r="V672" s="26">
        <v>5.3804054099278797</v>
      </c>
      <c r="W672" s="27">
        <v>2.1166091165387302</v>
      </c>
      <c r="X672" s="28">
        <v>1.3348979613971399</v>
      </c>
    </row>
    <row r="673" spans="12:24">
      <c r="L673" s="25">
        <v>6.44</v>
      </c>
      <c r="M673" s="26">
        <v>6.4980543834614002</v>
      </c>
      <c r="N673" s="27"/>
      <c r="O673" s="28">
        <v>1.28175827679669</v>
      </c>
      <c r="P673" s="26">
        <v>37.176003765162804</v>
      </c>
      <c r="Q673" s="27">
        <v>1.5150302725117599</v>
      </c>
      <c r="R673" s="28">
        <v>1.08601830255072</v>
      </c>
      <c r="S673" s="26">
        <v>57.671405108798702</v>
      </c>
      <c r="T673" s="27">
        <v>13.890955423979101</v>
      </c>
      <c r="U673" s="28">
        <v>9.4799819678774195</v>
      </c>
      <c r="V673" s="26">
        <v>5.3618622090638599</v>
      </c>
      <c r="W673" s="27">
        <v>2.1113341728077999</v>
      </c>
      <c r="X673" s="28">
        <v>1.3375583325003</v>
      </c>
    </row>
    <row r="674" spans="12:24">
      <c r="L674" s="25">
        <v>6.45</v>
      </c>
      <c r="M674" s="26">
        <v>6.4829187317709396</v>
      </c>
      <c r="N674" s="27"/>
      <c r="O674" s="28">
        <v>1.2757918161930999</v>
      </c>
      <c r="P674" s="26">
        <v>37.119414996190194</v>
      </c>
      <c r="Q674" s="27">
        <v>1.5147365200576699</v>
      </c>
      <c r="R674" s="28">
        <v>1.08182030722598</v>
      </c>
      <c r="S674" s="26">
        <v>57.622258782855695</v>
      </c>
      <c r="T674" s="27">
        <v>13.8978318049314</v>
      </c>
      <c r="U674" s="28">
        <v>9.4877212808001801</v>
      </c>
      <c r="V674" s="26">
        <v>5.3434015659749905</v>
      </c>
      <c r="W674" s="27">
        <v>2.10884058822595</v>
      </c>
      <c r="X674" s="28">
        <v>1.3401959298233299</v>
      </c>
    </row>
    <row r="675" spans="12:24">
      <c r="L675" s="25">
        <v>6.46</v>
      </c>
      <c r="M675" s="26">
        <v>6.4678400302791594</v>
      </c>
      <c r="N675" s="27"/>
      <c r="O675" s="28">
        <v>1.2698498339895401</v>
      </c>
      <c r="P675" s="26">
        <v>37.063818359639598</v>
      </c>
      <c r="Q675" s="27">
        <v>1.51353945487843</v>
      </c>
      <c r="R675" s="28">
        <v>1.0785187483772201</v>
      </c>
      <c r="S675" s="26">
        <v>57.57315453324</v>
      </c>
      <c r="T675" s="27">
        <v>13.9046783285086</v>
      </c>
      <c r="U675" s="28">
        <v>9.4954442348641503</v>
      </c>
      <c r="V675" s="26">
        <v>5.3250230769919495</v>
      </c>
      <c r="W675" s="27">
        <v>2.1067811935246898</v>
      </c>
      <c r="X675" s="28">
        <v>1.3428108243291299</v>
      </c>
    </row>
    <row r="676" spans="12:24">
      <c r="L676" s="25">
        <v>6.47</v>
      </c>
      <c r="M676" s="26">
        <v>6.4528179656061102</v>
      </c>
      <c r="N676" s="27"/>
      <c r="O676" s="28">
        <v>1.2639322438537199</v>
      </c>
      <c r="P676" s="26">
        <v>37.008513882890597</v>
      </c>
      <c r="Q676" s="27">
        <v>1.51213891479357</v>
      </c>
      <c r="R676" s="28">
        <v>1.07541386667682</v>
      </c>
      <c r="S676" s="26">
        <v>57.524092323323195</v>
      </c>
      <c r="T676" s="27">
        <v>13.911495050954001</v>
      </c>
      <c r="U676" s="28">
        <v>9.5031508502941993</v>
      </c>
      <c r="V676" s="26">
        <v>5.3067262910253001</v>
      </c>
      <c r="W676" s="27">
        <v>2.1047180619191201</v>
      </c>
      <c r="X676" s="28">
        <v>1.34540313649206</v>
      </c>
    </row>
    <row r="677" spans="12:24">
      <c r="L677" s="25">
        <v>6.48</v>
      </c>
      <c r="M677" s="26">
        <v>6.4376996227023602</v>
      </c>
      <c r="N677" s="27"/>
      <c r="O677" s="28">
        <v>1.2581915632498299</v>
      </c>
      <c r="P677" s="26">
        <v>36.953311825407397</v>
      </c>
      <c r="Q677" s="27">
        <v>1.51072450579196</v>
      </c>
      <c r="R677" s="28">
        <v>1.0723161373999399</v>
      </c>
      <c r="S677" s="26">
        <v>57.475072116511704</v>
      </c>
      <c r="T677" s="27">
        <v>13.9182820284244</v>
      </c>
      <c r="U677" s="28">
        <v>9.5108411472299892</v>
      </c>
      <c r="V677" s="26">
        <v>5.2919769148218405</v>
      </c>
      <c r="W677" s="27">
        <v>2.1061173610568402</v>
      </c>
      <c r="X677" s="28">
        <v>1.3455967003887599</v>
      </c>
    </row>
    <row r="678" spans="12:24">
      <c r="L678" s="25">
        <v>6.49</v>
      </c>
      <c r="M678" s="26">
        <v>6.4202032046721493</v>
      </c>
      <c r="N678" s="27"/>
      <c r="O678" s="28">
        <v>1.2557041501939401</v>
      </c>
      <c r="P678" s="26">
        <v>36.898246243926202</v>
      </c>
      <c r="Q678" s="27">
        <v>1.50926203613445</v>
      </c>
      <c r="R678" s="28">
        <v>1.0692598345669699</v>
      </c>
      <c r="S678" s="26">
        <v>57.426093876314397</v>
      </c>
      <c r="T678" s="27">
        <v>13.9250393170575</v>
      </c>
      <c r="U678" s="28">
        <v>9.5185151457935895</v>
      </c>
      <c r="V678" s="26">
        <v>5.27773958188049</v>
      </c>
      <c r="W678" s="27">
        <v>2.1079441813276798</v>
      </c>
      <c r="X678" s="28">
        <v>1.34670295067289</v>
      </c>
    </row>
    <row r="679" spans="12:24">
      <c r="L679" s="25">
        <v>6.5</v>
      </c>
      <c r="M679" s="26">
        <v>6.4027787619729102</v>
      </c>
      <c r="N679" s="27"/>
      <c r="O679" s="28">
        <v>1.2538629834960799</v>
      </c>
      <c r="P679" s="26">
        <v>36.846386131331698</v>
      </c>
      <c r="Q679" s="27">
        <v>1.5046823780852401</v>
      </c>
      <c r="R679" s="28">
        <v>1.0693141568518401</v>
      </c>
      <c r="S679" s="26">
        <v>57.377157566168101</v>
      </c>
      <c r="T679" s="27">
        <v>13.9317669727983</v>
      </c>
      <c r="U679" s="28">
        <v>9.5261728661913505</v>
      </c>
      <c r="V679" s="26">
        <v>5.2635644214183595</v>
      </c>
      <c r="W679" s="27">
        <v>2.1097490923117701</v>
      </c>
      <c r="X679" s="28">
        <v>1.34778919819397</v>
      </c>
    </row>
    <row r="680" spans="12:24">
      <c r="L680" s="25">
        <v>6.51</v>
      </c>
      <c r="M680" s="26">
        <v>6.3854259196163197</v>
      </c>
      <c r="N680" s="27"/>
      <c r="O680" s="28">
        <v>1.25202508722234</v>
      </c>
      <c r="P680" s="26">
        <v>36.794634547003803</v>
      </c>
      <c r="Q680" s="27">
        <v>1.5000823375651899</v>
      </c>
      <c r="R680" s="28">
        <v>1.0693823783554299</v>
      </c>
      <c r="S680" s="26">
        <v>57.328263149570503</v>
      </c>
      <c r="T680" s="27">
        <v>13.9384650514094</v>
      </c>
      <c r="U680" s="28">
        <v>9.5338143285808208</v>
      </c>
      <c r="V680" s="26">
        <v>5.2494510755353101</v>
      </c>
      <c r="W680" s="27">
        <v>2.1115321340403801</v>
      </c>
      <c r="X680" s="28">
        <v>1.3488555557767501</v>
      </c>
    </row>
    <row r="681" spans="12:24">
      <c r="L681" s="25">
        <v>6.52</v>
      </c>
      <c r="M681" s="26">
        <v>6.3681443016034702</v>
      </c>
      <c r="N681" s="27"/>
      <c r="O681" s="28">
        <v>1.2501904947843401</v>
      </c>
      <c r="P681" s="26">
        <v>36.742991230191805</v>
      </c>
      <c r="Q681" s="27">
        <v>1.5061682598503601</v>
      </c>
      <c r="R681" s="28">
        <v>1.0694644500994801</v>
      </c>
      <c r="S681" s="26">
        <v>57.279410590065304</v>
      </c>
      <c r="T681" s="27">
        <v>13.9451336087638</v>
      </c>
      <c r="U681" s="28">
        <v>9.5414395530854303</v>
      </c>
      <c r="V681" s="26">
        <v>5.2353991885599607</v>
      </c>
      <c r="W681" s="27">
        <v>2.1132934583782998</v>
      </c>
      <c r="X681" s="28">
        <v>1.3499021364914801</v>
      </c>
    </row>
    <row r="682" spans="12:24">
      <c r="L682" s="25">
        <v>6.53</v>
      </c>
      <c r="M682" s="26">
        <v>6.3509335261309099</v>
      </c>
      <c r="N682" s="27"/>
      <c r="O682" s="28">
        <v>1.2483591878436999</v>
      </c>
      <c r="P682" s="26">
        <v>36.685391024819801</v>
      </c>
      <c r="Q682" s="27">
        <v>1.5183858483186801</v>
      </c>
      <c r="R682" s="28">
        <v>1.06349542354999</v>
      </c>
      <c r="S682" s="26">
        <v>57.230599851230302</v>
      </c>
      <c r="T682" s="27">
        <v>13.951772700596401</v>
      </c>
      <c r="U682" s="28">
        <v>9.5490485598067707</v>
      </c>
      <c r="V682" s="26">
        <v>5.22140840703113</v>
      </c>
      <c r="W682" s="27">
        <v>2.1150331593023899</v>
      </c>
      <c r="X682" s="28">
        <v>1.35092905652535</v>
      </c>
    </row>
    <row r="683" spans="12:24">
      <c r="L683" s="25">
        <v>6.54</v>
      </c>
      <c r="M683" s="26">
        <v>6.3337932191234998</v>
      </c>
      <c r="N683" s="27"/>
      <c r="O683" s="28">
        <v>1.2465311555943499</v>
      </c>
      <c r="P683" s="26">
        <v>36.627383784964898</v>
      </c>
      <c r="Q683" s="27">
        <v>1.5310978015901799</v>
      </c>
      <c r="R683" s="28">
        <v>1.05702536277467</v>
      </c>
      <c r="S683" s="26">
        <v>57.1818308966769</v>
      </c>
      <c r="T683" s="27">
        <v>13.958382382515101</v>
      </c>
      <c r="U683" s="28">
        <v>9.5566413688246694</v>
      </c>
      <c r="V683" s="26">
        <v>5.2074783796791797</v>
      </c>
      <c r="W683" s="27">
        <v>2.1167513305823999</v>
      </c>
      <c r="X683" s="28">
        <v>1.3519364315814399</v>
      </c>
    </row>
    <row r="684" spans="12:24">
      <c r="L684" s="25">
        <v>6.55</v>
      </c>
      <c r="M684" s="26">
        <v>6.3167230086452699</v>
      </c>
      <c r="N684" s="27"/>
      <c r="O684" s="28">
        <v>1.24470639559604</v>
      </c>
      <c r="P684" s="26">
        <v>36.569747722780498</v>
      </c>
      <c r="Q684" s="27">
        <v>1.54352570995524</v>
      </c>
      <c r="R684" s="28">
        <v>1.05083268941077</v>
      </c>
      <c r="S684" s="26">
        <v>57.133103690050305</v>
      </c>
      <c r="T684" s="27">
        <v>13.9649627100933</v>
      </c>
      <c r="U684" s="28">
        <v>9.5642180001972203</v>
      </c>
      <c r="V684" s="26">
        <v>5.1936087574074099</v>
      </c>
      <c r="W684" s="27">
        <v>2.11660439829783</v>
      </c>
      <c r="X684" s="28">
        <v>1.3529243768774</v>
      </c>
    </row>
    <row r="685" spans="12:24">
      <c r="L685" s="25">
        <v>6.56</v>
      </c>
      <c r="M685" s="26">
        <v>6.2997225248819895</v>
      </c>
      <c r="N685" s="27"/>
      <c r="O685" s="28">
        <v>1.2428849053817399</v>
      </c>
      <c r="P685" s="26">
        <v>36.515357560108704</v>
      </c>
      <c r="Q685" s="27">
        <v>1.552794654468</v>
      </c>
      <c r="R685" s="28">
        <v>1.0477923342784901</v>
      </c>
      <c r="S685" s="26">
        <v>57.084418195029293</v>
      </c>
      <c r="T685" s="27">
        <v>13.9715137387903</v>
      </c>
      <c r="U685" s="28">
        <v>9.5717784739667895</v>
      </c>
      <c r="V685" s="26">
        <v>5.1797991932734799</v>
      </c>
      <c r="W685" s="27">
        <v>2.11587635622277</v>
      </c>
      <c r="X685" s="28">
        <v>1.3538930071441999</v>
      </c>
    </row>
    <row r="686" spans="12:24">
      <c r="L686" s="25">
        <v>6.57</v>
      </c>
      <c r="M686" s="26">
        <v>6.28512724802445</v>
      </c>
      <c r="N686" s="27"/>
      <c r="O686" s="28">
        <v>1.2387308345586501</v>
      </c>
      <c r="P686" s="26">
        <v>36.461067957834295</v>
      </c>
      <c r="Q686" s="27">
        <v>1.56204977759219</v>
      </c>
      <c r="R686" s="28">
        <v>1.0447591667345</v>
      </c>
      <c r="S686" s="26">
        <v>57.035774375326397</v>
      </c>
      <c r="T686" s="27">
        <v>13.978035523979001</v>
      </c>
      <c r="U686" s="28">
        <v>9.5793228101520995</v>
      </c>
      <c r="V686" s="26">
        <v>5.1660493424707497</v>
      </c>
      <c r="W686" s="27">
        <v>2.1151423204167101</v>
      </c>
      <c r="X686" s="28">
        <v>1.3548424366248599</v>
      </c>
    </row>
    <row r="687" spans="12:24">
      <c r="L687" s="25">
        <v>6.58</v>
      </c>
      <c r="M687" s="26">
        <v>6.2711860323767894</v>
      </c>
      <c r="N687" s="27"/>
      <c r="O687" s="28">
        <v>1.2339949606840099</v>
      </c>
      <c r="P687" s="26">
        <v>36.4068787112123</v>
      </c>
      <c r="Q687" s="27">
        <v>1.57129108834164</v>
      </c>
      <c r="R687" s="28">
        <v>1.04173319000049</v>
      </c>
      <c r="S687" s="26">
        <v>56.987172194687496</v>
      </c>
      <c r="T687" s="27">
        <v>13.9845281209461</v>
      </c>
      <c r="U687" s="28">
        <v>9.5868510287398205</v>
      </c>
      <c r="V687" s="26">
        <v>5.1514361365908403</v>
      </c>
      <c r="W687" s="27">
        <v>2.1134795931489099</v>
      </c>
      <c r="X687" s="28">
        <v>1.3561836060816901</v>
      </c>
    </row>
    <row r="688" spans="12:24">
      <c r="L688" s="25">
        <v>6.59</v>
      </c>
      <c r="M688" s="26">
        <v>6.2572942400416203</v>
      </c>
      <c r="N688" s="27"/>
      <c r="O688" s="28">
        <v>1.2292815555641901</v>
      </c>
      <c r="P688" s="26">
        <v>36.352789615853496</v>
      </c>
      <c r="Q688" s="27">
        <v>1.58051859559431</v>
      </c>
      <c r="R688" s="28">
        <v>1.0389187690786399</v>
      </c>
      <c r="S688" s="26">
        <v>56.938611616892295</v>
      </c>
      <c r="T688" s="27">
        <v>13.9909915848922</v>
      </c>
      <c r="U688" s="28">
        <v>9.5943631497015307</v>
      </c>
      <c r="V688" s="26">
        <v>5.1323309257853902</v>
      </c>
      <c r="W688" s="27">
        <v>2.1072598930515101</v>
      </c>
      <c r="X688" s="28">
        <v>1.3587720881835501</v>
      </c>
    </row>
    <row r="689" spans="12:24">
      <c r="L689" s="25">
        <v>6.6</v>
      </c>
      <c r="M689" s="26">
        <v>6.24345160846977</v>
      </c>
      <c r="N689" s="27"/>
      <c r="O689" s="28">
        <v>1.22459051768919</v>
      </c>
      <c r="P689" s="26">
        <v>36.298800467324796</v>
      </c>
      <c r="Q689" s="27">
        <v>1.5897323080653301</v>
      </c>
      <c r="R689" s="28">
        <v>1.0362070462783499</v>
      </c>
      <c r="S689" s="26">
        <v>56.890092605753793</v>
      </c>
      <c r="T689" s="27">
        <v>13.997425970932101</v>
      </c>
      <c r="U689" s="28">
        <v>9.6018591929872397</v>
      </c>
      <c r="V689" s="26">
        <v>5.1133116788010105</v>
      </c>
      <c r="W689" s="27">
        <v>2.1010615551724801</v>
      </c>
      <c r="X689" s="28">
        <v>1.36133749869612</v>
      </c>
    </row>
    <row r="690" spans="12:24">
      <c r="L690" s="25">
        <v>6.61</v>
      </c>
      <c r="M690" s="26">
        <v>6.2296578767450299</v>
      </c>
      <c r="N690" s="27"/>
      <c r="O690" s="28">
        <v>1.2199217459320399</v>
      </c>
      <c r="P690" s="26">
        <v>36.244911059440696</v>
      </c>
      <c r="Q690" s="27">
        <v>1.5989322371236001</v>
      </c>
      <c r="R690" s="28">
        <v>1.0335037527903299</v>
      </c>
      <c r="S690" s="26">
        <v>56.841615125121905</v>
      </c>
      <c r="T690" s="27">
        <v>14.003831334097899</v>
      </c>
      <c r="U690" s="28">
        <v>9.6093391785218891</v>
      </c>
      <c r="V690" s="26">
        <v>5.0943779708483197</v>
      </c>
      <c r="W690" s="27">
        <v>2.0948845188626302</v>
      </c>
      <c r="X690" s="28">
        <v>1.3638799344841099</v>
      </c>
    </row>
    <row r="691" spans="12:24">
      <c r="L691" s="25">
        <v>6.62</v>
      </c>
      <c r="M691" s="26">
        <v>6.2159127855662399</v>
      </c>
      <c r="N691" s="27"/>
      <c r="O691" s="28">
        <v>1.21527513955096</v>
      </c>
      <c r="P691" s="26">
        <v>36.191121191028103</v>
      </c>
      <c r="Q691" s="27">
        <v>1.5997739246284099</v>
      </c>
      <c r="R691" s="28">
        <v>1.0314697133168</v>
      </c>
      <c r="S691" s="26">
        <v>56.793179138877406</v>
      </c>
      <c r="T691" s="27">
        <v>14.010207729333899</v>
      </c>
      <c r="U691" s="28">
        <v>9.6168031262113001</v>
      </c>
      <c r="V691" s="26">
        <v>5.0755293792735001</v>
      </c>
      <c r="W691" s="27">
        <v>2.0887287234651302</v>
      </c>
      <c r="X691" s="28">
        <v>1.3663994922076801</v>
      </c>
    </row>
    <row r="692" spans="12:24">
      <c r="L692" s="25">
        <v>6.63</v>
      </c>
      <c r="M692" s="26">
        <v>6.20221607722931</v>
      </c>
      <c r="N692" s="27"/>
      <c r="O692" s="28">
        <v>1.2106505981915201</v>
      </c>
      <c r="P692" s="26">
        <v>36.1374306590427</v>
      </c>
      <c r="Q692" s="27">
        <v>1.59902612519776</v>
      </c>
      <c r="R692" s="28">
        <v>1.0306066508306799</v>
      </c>
      <c r="S692" s="26">
        <v>56.744784610931099</v>
      </c>
      <c r="T692" s="27">
        <v>14.0165552114953</v>
      </c>
      <c r="U692" s="28">
        <v>9.6242510559429899</v>
      </c>
      <c r="V692" s="26">
        <v>5.0567654835434004</v>
      </c>
      <c r="W692" s="27">
        <v>2.0825941065753901</v>
      </c>
      <c r="X692" s="28">
        <v>1.36889626832099</v>
      </c>
    </row>
    <row r="693" spans="12:24">
      <c r="L693" s="25">
        <v>6.64</v>
      </c>
      <c r="M693" s="26">
        <v>6.1903903854356299</v>
      </c>
      <c r="N693" s="27"/>
      <c r="O693" s="28">
        <v>1.20422513571616</v>
      </c>
      <c r="P693" s="26">
        <v>36.0838392590979</v>
      </c>
      <c r="Q693" s="27">
        <v>1.59826745685214</v>
      </c>
      <c r="R693" s="28">
        <v>1.02974862930418</v>
      </c>
      <c r="S693" s="26">
        <v>56.696431505229803</v>
      </c>
      <c r="T693" s="27">
        <v>14.022873835354901</v>
      </c>
      <c r="U693" s="28">
        <v>9.6316829875801808</v>
      </c>
      <c r="V693" s="26">
        <v>5.0380858733606004</v>
      </c>
      <c r="W693" s="27">
        <v>2.0764806081246499</v>
      </c>
      <c r="X693" s="28">
        <v>1.3713703509406701</v>
      </c>
    </row>
    <row r="694" spans="12:24">
      <c r="L694" s="25">
        <v>6.65</v>
      </c>
      <c r="M694" s="26">
        <v>6.1789747848601602</v>
      </c>
      <c r="N694" s="27"/>
      <c r="O694" s="28">
        <v>1.1974593404501099</v>
      </c>
      <c r="P694" s="26">
        <v>36.031995461668799</v>
      </c>
      <c r="Q694" s="27">
        <v>1.5958493065900301</v>
      </c>
      <c r="R694" s="28">
        <v>1.03054429055413</v>
      </c>
      <c r="S694" s="26">
        <v>56.648119785753707</v>
      </c>
      <c r="T694" s="27">
        <v>14.0291636555999</v>
      </c>
      <c r="U694" s="28">
        <v>9.6390989409645407</v>
      </c>
      <c r="V694" s="26">
        <v>5.0194901365644302</v>
      </c>
      <c r="W694" s="27">
        <v>2.07038817823604</v>
      </c>
      <c r="X694" s="28">
        <v>1.3738218319285</v>
      </c>
    </row>
    <row r="695" spans="12:24">
      <c r="L695" s="25">
        <v>6.66</v>
      </c>
      <c r="M695" s="26">
        <v>6.1675942837955899</v>
      </c>
      <c r="N695" s="27"/>
      <c r="O695" s="28">
        <v>1.1907278366431699</v>
      </c>
      <c r="P695" s="26">
        <v>35.981252812475702</v>
      </c>
      <c r="Q695" s="27">
        <v>1.5924179912810099</v>
      </c>
      <c r="R695" s="28">
        <v>1.03234735137908</v>
      </c>
      <c r="S695" s="26">
        <v>56.599849416516001</v>
      </c>
      <c r="T695" s="27">
        <v>14.0354247268329</v>
      </c>
      <c r="U695" s="28">
        <v>9.6464989359161795</v>
      </c>
      <c r="V695" s="26">
        <v>5.0009778779890901</v>
      </c>
      <c r="W695" s="27">
        <v>2.0643167750768301</v>
      </c>
      <c r="X695" s="28">
        <v>1.37625079968221</v>
      </c>
    </row>
    <row r="696" spans="12:24">
      <c r="L696" s="25">
        <v>6.67</v>
      </c>
      <c r="M696" s="26">
        <v>6.15624868833706</v>
      </c>
      <c r="N696" s="27"/>
      <c r="O696" s="28">
        <v>1.18403046854505</v>
      </c>
      <c r="P696" s="26">
        <v>35.930743360071297</v>
      </c>
      <c r="Q696" s="27">
        <v>1.5888413226863201</v>
      </c>
      <c r="R696" s="28">
        <v>1.0342900311465899</v>
      </c>
      <c r="S696" s="26">
        <v>56.551620361589208</v>
      </c>
      <c r="T696" s="27">
        <v>14.041657103597</v>
      </c>
      <c r="U696" s="28">
        <v>9.6538829922758804</v>
      </c>
      <c r="V696" s="26">
        <v>4.9825486642316204</v>
      </c>
      <c r="W696" s="27">
        <v>2.0582662904916398</v>
      </c>
      <c r="X696" s="28">
        <v>1.3786573661037</v>
      </c>
    </row>
    <row r="697" spans="12:24">
      <c r="L697" s="25">
        <v>6.68</v>
      </c>
      <c r="M697" s="26">
        <v>6.1449378059034903</v>
      </c>
      <c r="N697" s="27"/>
      <c r="O697" s="28">
        <v>1.17736708102483</v>
      </c>
      <c r="P697" s="26">
        <v>35.880331911536103</v>
      </c>
      <c r="Q697" s="27">
        <v>1.58525435418962</v>
      </c>
      <c r="R697" s="28">
        <v>1.0362373074884701</v>
      </c>
      <c r="S697" s="26">
        <v>56.503432585045097</v>
      </c>
      <c r="T697" s="27">
        <v>14.047860840317</v>
      </c>
      <c r="U697" s="28">
        <v>9.66125112989093</v>
      </c>
      <c r="V697" s="26">
        <v>4.9642020861613396</v>
      </c>
      <c r="W697" s="27">
        <v>2.0522366825963201</v>
      </c>
      <c r="X697" s="28">
        <v>1.38104162322753</v>
      </c>
    </row>
    <row r="698" spans="12:24">
      <c r="L698" s="25">
        <v>6.69</v>
      </c>
      <c r="M698" s="26">
        <v>6.1336614452189</v>
      </c>
      <c r="N698" s="27"/>
      <c r="O698" s="28">
        <v>1.17073751957482</v>
      </c>
      <c r="P698" s="26">
        <v>35.830018270500105</v>
      </c>
      <c r="Q698" s="27">
        <v>1.58165714277628</v>
      </c>
      <c r="R698" s="28">
        <v>1.0382528607775401</v>
      </c>
      <c r="S698" s="26">
        <v>56.455286050987695</v>
      </c>
      <c r="T698" s="27">
        <v>14.054035991332301</v>
      </c>
      <c r="U698" s="28">
        <v>9.6686033684324801</v>
      </c>
      <c r="V698" s="26">
        <v>4.9459377367342396</v>
      </c>
      <c r="W698" s="27">
        <v>2.04614734179642</v>
      </c>
      <c r="X698" s="28">
        <v>1.3834036661468501</v>
      </c>
    </row>
    <row r="699" spans="12:24">
      <c r="L699" s="25">
        <v>6.7</v>
      </c>
      <c r="M699" s="26">
        <v>6.1224194162937202</v>
      </c>
      <c r="N699" s="27"/>
      <c r="O699" s="28">
        <v>1.1641416303144301</v>
      </c>
      <c r="P699" s="26">
        <v>35.779802240887697</v>
      </c>
      <c r="Q699" s="27">
        <v>1.57954420661901</v>
      </c>
      <c r="R699" s="28">
        <v>1.04041817268375</v>
      </c>
      <c r="S699" s="26">
        <v>56.407180723563997</v>
      </c>
      <c r="T699" s="27">
        <v>14.0601826109075</v>
      </c>
      <c r="U699" s="28">
        <v>9.6759397276370205</v>
      </c>
      <c r="V699" s="26">
        <v>4.9277552109794298</v>
      </c>
      <c r="W699" s="27">
        <v>2.0399535016107402</v>
      </c>
      <c r="X699" s="28">
        <v>1.3865154949669301</v>
      </c>
    </row>
    <row r="700" spans="12:24">
      <c r="L700" s="25">
        <v>6.71</v>
      </c>
      <c r="M700" s="26">
        <v>6.1112115304061501</v>
      </c>
      <c r="N700" s="27"/>
      <c r="O700" s="28">
        <v>1.1575792612178499</v>
      </c>
      <c r="P700" s="26">
        <v>35.729683626919503</v>
      </c>
      <c r="Q700" s="27">
        <v>1.5866314071972401</v>
      </c>
      <c r="R700" s="28">
        <v>1.0425920818450201</v>
      </c>
      <c r="S700" s="26">
        <v>56.359116566953901</v>
      </c>
      <c r="T700" s="27">
        <v>14.0663007530885</v>
      </c>
      <c r="U700" s="28">
        <v>9.6832602272196109</v>
      </c>
      <c r="V700" s="26">
        <v>4.9096541059854806</v>
      </c>
      <c r="W700" s="27">
        <v>2.0337813636506898</v>
      </c>
      <c r="X700" s="28">
        <v>1.3922191937384201</v>
      </c>
    </row>
    <row r="701" spans="12:24">
      <c r="L701" s="25">
        <v>6.72</v>
      </c>
      <c r="M701" s="26">
        <v>6.1000376000834899</v>
      </c>
      <c r="N701" s="27"/>
      <c r="O701" s="28">
        <v>1.15105028790466</v>
      </c>
      <c r="P701" s="26">
        <v>35.679662233112104</v>
      </c>
      <c r="Q701" s="27">
        <v>1.5937066497477199</v>
      </c>
      <c r="R701" s="28">
        <v>1.04477455137268</v>
      </c>
      <c r="S701" s="26">
        <v>56.311093545370404</v>
      </c>
      <c r="T701" s="27">
        <v>14.072390472035501</v>
      </c>
      <c r="U701" s="28">
        <v>9.6905648868740304</v>
      </c>
      <c r="V701" s="26">
        <v>4.8916340208868796</v>
      </c>
      <c r="W701" s="27">
        <v>2.02763086633218</v>
      </c>
      <c r="X701" s="28">
        <v>1.3966360010724499</v>
      </c>
    </row>
    <row r="702" spans="12:24">
      <c r="L702" s="25">
        <v>6.73</v>
      </c>
      <c r="M702" s="26">
        <v>6.0888974524249395</v>
      </c>
      <c r="N702" s="27"/>
      <c r="O702" s="28">
        <v>1.1445545220431701</v>
      </c>
      <c r="P702" s="26">
        <v>35.629737864279598</v>
      </c>
      <c r="Q702" s="27">
        <v>1.60076993983296</v>
      </c>
      <c r="R702" s="28">
        <v>1.0469655444028501</v>
      </c>
      <c r="S702" s="26">
        <v>56.263111623059501</v>
      </c>
      <c r="T702" s="27">
        <v>14.0784518217912</v>
      </c>
      <c r="U702" s="28">
        <v>9.6978537262726405</v>
      </c>
      <c r="V702" s="26">
        <v>4.8736945568503698</v>
      </c>
      <c r="W702" s="27">
        <v>2.0215019481779</v>
      </c>
      <c r="X702" s="28">
        <v>1.3990011377902201</v>
      </c>
    </row>
    <row r="703" spans="12:24">
      <c r="L703" s="25">
        <v>6.74</v>
      </c>
      <c r="M703" s="26">
        <v>6.0777909717404901</v>
      </c>
      <c r="N703" s="27"/>
      <c r="O703" s="28">
        <v>1.13809174362942</v>
      </c>
      <c r="P703" s="26">
        <v>35.579910324788202</v>
      </c>
      <c r="Q703" s="27">
        <v>1.60782128389099</v>
      </c>
      <c r="R703" s="28">
        <v>1.0491650233515599</v>
      </c>
      <c r="S703" s="26">
        <v>56.215170764300005</v>
      </c>
      <c r="T703" s="27">
        <v>14.0844848562799</v>
      </c>
      <c r="U703" s="28">
        <v>9.7051267650665007</v>
      </c>
      <c r="V703" s="26">
        <v>4.8557154222995704</v>
      </c>
      <c r="W703" s="27">
        <v>2.0152746336242502</v>
      </c>
      <c r="X703" s="28">
        <v>1.4014610208602201</v>
      </c>
    </row>
    <row r="704" spans="12:24">
      <c r="L704" s="25">
        <v>6.75</v>
      </c>
      <c r="M704" s="26">
        <v>6.0667179092152299</v>
      </c>
      <c r="N704" s="27"/>
      <c r="O704" s="28">
        <v>1.1316618676611301</v>
      </c>
      <c r="P704" s="26">
        <v>35.530179419887595</v>
      </c>
      <c r="Q704" s="27">
        <v>1.6148606879030001</v>
      </c>
      <c r="R704" s="28">
        <v>1.0513729512464101</v>
      </c>
      <c r="S704" s="26">
        <v>56.167270933403799</v>
      </c>
      <c r="T704" s="27">
        <v>14.090489629342001</v>
      </c>
      <c r="U704" s="28">
        <v>9.7123840228853702</v>
      </c>
      <c r="V704" s="26">
        <v>4.8365643294438803</v>
      </c>
      <c r="W704" s="27">
        <v>2.0078168797891802</v>
      </c>
      <c r="X704" s="28">
        <v>1.4051476729652901</v>
      </c>
    </row>
    <row r="705" spans="12:24">
      <c r="L705" s="25">
        <v>6.76</v>
      </c>
      <c r="M705" s="26">
        <v>6.0556780837837794</v>
      </c>
      <c r="N705" s="27"/>
      <c r="O705" s="28">
        <v>1.1252647432493501</v>
      </c>
      <c r="P705" s="26">
        <v>35.480544955809499</v>
      </c>
      <c r="Q705" s="27">
        <v>1.6218881572938699</v>
      </c>
      <c r="R705" s="28">
        <v>1.0535892918252301</v>
      </c>
      <c r="S705" s="26">
        <v>56.119412094715507</v>
      </c>
      <c r="T705" s="27">
        <v>14.0964661945823</v>
      </c>
      <c r="U705" s="28">
        <v>9.7196255193377006</v>
      </c>
      <c r="V705" s="26">
        <v>4.8174971934676094</v>
      </c>
      <c r="W705" s="27">
        <v>2.00038501971015</v>
      </c>
      <c r="X705" s="28">
        <v>1.4088049153058599</v>
      </c>
    </row>
    <row r="706" spans="12:24">
      <c r="L706" s="25">
        <v>6.77</v>
      </c>
      <c r="M706" s="26">
        <v>6.0446713357066102</v>
      </c>
      <c r="N706" s="27"/>
      <c r="O706" s="28">
        <v>1.1189002000282799</v>
      </c>
      <c r="P706" s="26">
        <v>35.429283445653496</v>
      </c>
      <c r="Q706" s="27">
        <v>1.63062699104501</v>
      </c>
      <c r="R706" s="28">
        <v>1.0540907154225201</v>
      </c>
      <c r="S706" s="26">
        <v>56.071594212613896</v>
      </c>
      <c r="T706" s="27">
        <v>14.1024146057783</v>
      </c>
      <c r="U706" s="28">
        <v>9.7268512740135407</v>
      </c>
      <c r="V706" s="26">
        <v>4.7985136171924596</v>
      </c>
      <c r="W706" s="27">
        <v>1.9929789841694101</v>
      </c>
      <c r="X706" s="28">
        <v>1.4124328862575899</v>
      </c>
    </row>
    <row r="707" spans="12:24">
      <c r="L707" s="25">
        <v>6.78</v>
      </c>
      <c r="M707" s="26">
        <v>6.03369749310398</v>
      </c>
      <c r="N707" s="27"/>
      <c r="O707" s="28">
        <v>1.1125680816074099</v>
      </c>
      <c r="P707" s="26">
        <v>35.375110483636</v>
      </c>
      <c r="Q707" s="27">
        <v>1.6423614074449</v>
      </c>
      <c r="R707" s="28">
        <v>1.0515929732181399</v>
      </c>
      <c r="S707" s="26">
        <v>56.023817251513599</v>
      </c>
      <c r="T707" s="27">
        <v>14.108334916536601</v>
      </c>
      <c r="U707" s="28">
        <v>9.7340613065158994</v>
      </c>
      <c r="V707" s="26">
        <v>4.7796132053761999</v>
      </c>
      <c r="W707" s="27">
        <v>1.98559870396672</v>
      </c>
      <c r="X707" s="28">
        <v>1.41603172153804</v>
      </c>
    </row>
    <row r="708" spans="12:24">
      <c r="L708" s="25">
        <v>6.79</v>
      </c>
      <c r="M708" s="26">
        <v>6.0227563613013801</v>
      </c>
      <c r="N708" s="27"/>
      <c r="O708" s="28">
        <v>1.10626825621213</v>
      </c>
      <c r="P708" s="26">
        <v>35.321029426251101</v>
      </c>
      <c r="Q708" s="27">
        <v>1.64696405481723</v>
      </c>
      <c r="R708" s="28">
        <v>1.0490995783988499</v>
      </c>
      <c r="S708" s="26">
        <v>55.9760811758537</v>
      </c>
      <c r="T708" s="27">
        <v>14.114227180356201</v>
      </c>
      <c r="U708" s="28">
        <v>9.7412556363576996</v>
      </c>
      <c r="V708" s="26">
        <v>4.7607955647000102</v>
      </c>
      <c r="W708" s="27">
        <v>1.97874449093612</v>
      </c>
      <c r="X708" s="28">
        <v>1.41960155271738</v>
      </c>
    </row>
    <row r="709" spans="12:24">
      <c r="L709" s="25">
        <v>6.8</v>
      </c>
      <c r="M709" s="26">
        <v>6.01184776503327</v>
      </c>
      <c r="N709" s="27"/>
      <c r="O709" s="28">
        <v>1.1000005744660599</v>
      </c>
      <c r="P709" s="26">
        <v>35.2670401114258</v>
      </c>
      <c r="Q709" s="27">
        <v>1.6476653049201</v>
      </c>
      <c r="R709" s="28">
        <v>1.04664849963978</v>
      </c>
      <c r="S709" s="26">
        <v>55.928385950110105</v>
      </c>
      <c r="T709" s="27">
        <v>14.1200914506567</v>
      </c>
      <c r="U709" s="28">
        <v>9.7484342830631796</v>
      </c>
      <c r="V709" s="26">
        <v>4.7444269550487599</v>
      </c>
      <c r="W709" s="27">
        <v>1.97601530235698</v>
      </c>
      <c r="X709" s="28">
        <v>1.42077586237634</v>
      </c>
    </row>
    <row r="710" spans="12:24">
      <c r="L710" s="25">
        <v>6.81</v>
      </c>
      <c r="M710" s="26">
        <v>6.0009715302468596</v>
      </c>
      <c r="N710" s="27"/>
      <c r="O710" s="28">
        <v>1.09376488757344</v>
      </c>
      <c r="P710" s="26">
        <v>35.2131423761357</v>
      </c>
      <c r="Q710" s="27">
        <v>1.6479668199481801</v>
      </c>
      <c r="R710" s="28">
        <v>1.0447131129397</v>
      </c>
      <c r="S710" s="26">
        <v>55.880731538791395</v>
      </c>
      <c r="T710" s="27">
        <v>14.1259277807746</v>
      </c>
      <c r="U710" s="28">
        <v>9.7555972661353394</v>
      </c>
      <c r="V710" s="26">
        <v>4.7314503856306107</v>
      </c>
      <c r="W710" s="27">
        <v>1.9766085490185299</v>
      </c>
      <c r="X710" s="28">
        <v>1.41861138521356</v>
      </c>
    </row>
    <row r="711" spans="12:24">
      <c r="L711" s="25">
        <v>6.82</v>
      </c>
      <c r="M711" s="26">
        <v>5.9901274840858498</v>
      </c>
      <c r="N711" s="27"/>
      <c r="O711" s="28">
        <v>1.08756104867231</v>
      </c>
      <c r="P711" s="26">
        <v>35.159336057618198</v>
      </c>
      <c r="Q711" s="27">
        <v>1.6482062180622099</v>
      </c>
      <c r="R711" s="28">
        <v>1.0427786388260301</v>
      </c>
      <c r="S711" s="26">
        <v>55.833117906438801</v>
      </c>
      <c r="T711" s="27">
        <v>14.1317362239632</v>
      </c>
      <c r="U711" s="28">
        <v>9.7627446050560707</v>
      </c>
      <c r="V711" s="26">
        <v>4.71852425209598</v>
      </c>
      <c r="W711" s="27">
        <v>1.9771829951039199</v>
      </c>
      <c r="X711" s="28">
        <v>1.41644947091352</v>
      </c>
    </row>
    <row r="712" spans="12:24">
      <c r="L712" s="25">
        <v>6.83</v>
      </c>
      <c r="M712" s="26">
        <v>5.97931545487417</v>
      </c>
      <c r="N712" s="27"/>
      <c r="O712" s="28">
        <v>1.08179545643513</v>
      </c>
      <c r="P712" s="26">
        <v>35.105620993373797</v>
      </c>
      <c r="Q712" s="27">
        <v>1.64843870156748</v>
      </c>
      <c r="R712" s="28">
        <v>1.04001272826008</v>
      </c>
      <c r="S712" s="26">
        <v>55.785545017626006</v>
      </c>
      <c r="T712" s="27">
        <v>14.137516833393001</v>
      </c>
      <c r="U712" s="28">
        <v>9.7698763192861193</v>
      </c>
      <c r="V712" s="26">
        <v>4.7056482922295899</v>
      </c>
      <c r="W712" s="27">
        <v>1.9777387449957</v>
      </c>
      <c r="X712" s="28">
        <v>1.41429012844137</v>
      </c>
    </row>
    <row r="713" spans="12:24">
      <c r="L713" s="25">
        <v>6.84</v>
      </c>
      <c r="M713" s="26">
        <v>5.9685352720998397</v>
      </c>
      <c r="N713" s="27"/>
      <c r="O713" s="28">
        <v>1.07670900377305</v>
      </c>
      <c r="P713" s="26">
        <v>35.051997021166095</v>
      </c>
      <c r="Q713" s="27">
        <v>1.64866430185784</v>
      </c>
      <c r="R713" s="28">
        <v>1.03692005189959</v>
      </c>
      <c r="S713" s="26">
        <v>55.738012836959307</v>
      </c>
      <c r="T713" s="27">
        <v>14.1432696621515</v>
      </c>
      <c r="U713" s="28">
        <v>9.7769924282650997</v>
      </c>
      <c r="V713" s="26">
        <v>4.6928222453837698</v>
      </c>
      <c r="W713" s="27">
        <v>1.9782759027241801</v>
      </c>
      <c r="X713" s="28">
        <v>1.4121333665965099</v>
      </c>
    </row>
    <row r="714" spans="12:24">
      <c r="L714" s="25">
        <v>6.85</v>
      </c>
      <c r="M714" s="26">
        <v>5.9577867663986996</v>
      </c>
      <c r="N714" s="27"/>
      <c r="O714" s="28">
        <v>1.0716535800076501</v>
      </c>
      <c r="P714" s="26">
        <v>34.998463977775899</v>
      </c>
      <c r="Q714" s="27">
        <v>1.64888305094984</v>
      </c>
      <c r="R714" s="28">
        <v>1.03383527449292</v>
      </c>
      <c r="S714" s="26">
        <v>55.690521329093102</v>
      </c>
      <c r="T714" s="27">
        <v>14.1489947632592</v>
      </c>
      <c r="U714" s="28">
        <v>9.7840929513960102</v>
      </c>
      <c r="V714" s="26">
        <v>4.68004585246441</v>
      </c>
      <c r="W714" s="27">
        <v>1.9787945719685001</v>
      </c>
      <c r="X714" s="28">
        <v>1.4099791940134401</v>
      </c>
    </row>
    <row r="715" spans="12:24">
      <c r="L715" s="25">
        <v>6.86</v>
      </c>
      <c r="M715" s="26">
        <v>5.94706976953821</v>
      </c>
      <c r="N715" s="27"/>
      <c r="O715" s="28">
        <v>1.06662903390134</v>
      </c>
      <c r="P715" s="26">
        <v>34.945021700314101</v>
      </c>
      <c r="Q715" s="27">
        <v>1.6490949810804501</v>
      </c>
      <c r="R715" s="28">
        <v>1.0307583916824401</v>
      </c>
      <c r="S715" s="26">
        <v>55.643070458698993</v>
      </c>
      <c r="T715" s="27">
        <v>14.154692189638901</v>
      </c>
      <c r="U715" s="28">
        <v>9.7911779080757899</v>
      </c>
      <c r="V715" s="26">
        <v>4.6673188559169798</v>
      </c>
      <c r="W715" s="27">
        <v>1.97929485605761</v>
      </c>
      <c r="X715" s="28">
        <v>1.40782761916267</v>
      </c>
    </row>
    <row r="716" spans="12:24">
      <c r="L716" s="25">
        <v>6.87</v>
      </c>
      <c r="M716" s="26">
        <v>5.9363841144012195</v>
      </c>
      <c r="N716" s="27"/>
      <c r="O716" s="28">
        <v>1.06163521487571</v>
      </c>
      <c r="P716" s="26">
        <v>34.891670029038202</v>
      </c>
      <c r="Q716" s="27">
        <v>1.64930012201895</v>
      </c>
      <c r="R716" s="28">
        <v>1.0285069816702901</v>
      </c>
      <c r="S716" s="26">
        <v>55.595660190471598</v>
      </c>
      <c r="T716" s="27">
        <v>14.160361994121301</v>
      </c>
      <c r="U716" s="28">
        <v>9.7982473176900005</v>
      </c>
      <c r="V716" s="26">
        <v>4.6546409997125195</v>
      </c>
      <c r="W716" s="27">
        <v>1.97977684600868</v>
      </c>
      <c r="X716" s="28">
        <v>1.4056786503515999</v>
      </c>
    </row>
    <row r="717" spans="12:24">
      <c r="L717" s="25">
        <v>6.88</v>
      </c>
      <c r="M717" s="26">
        <v>5.9252667017086393</v>
      </c>
      <c r="N717" s="27"/>
      <c r="O717" s="28">
        <v>1.05713490627606</v>
      </c>
      <c r="P717" s="26">
        <v>34.8398440368642</v>
      </c>
      <c r="Q717" s="27">
        <v>1.64806327059999</v>
      </c>
      <c r="R717" s="28">
        <v>1.0279611741202299</v>
      </c>
      <c r="S717" s="26">
        <v>55.548290489147497</v>
      </c>
      <c r="T717" s="27">
        <v>14.166004229465001</v>
      </c>
      <c r="U717" s="28">
        <v>9.8053011996092199</v>
      </c>
      <c r="V717" s="26">
        <v>4.6420120293336193</v>
      </c>
      <c r="W717" s="27">
        <v>1.98024064748557</v>
      </c>
      <c r="X717" s="28">
        <v>1.40353229572539</v>
      </c>
    </row>
    <row r="718" spans="12:24">
      <c r="L718" s="25">
        <v>6.89</v>
      </c>
      <c r="M718" s="26">
        <v>5.9114239076748198</v>
      </c>
      <c r="N718" s="27"/>
      <c r="O718" s="28">
        <v>1.0554214177030801</v>
      </c>
      <c r="P718" s="26">
        <v>34.789673744054802</v>
      </c>
      <c r="Q718" s="27">
        <v>1.6452542764651501</v>
      </c>
      <c r="R718" s="28">
        <v>1.0288391717752701</v>
      </c>
      <c r="S718" s="26">
        <v>55.5009613194959</v>
      </c>
      <c r="T718" s="27">
        <v>14.1716189483462</v>
      </c>
      <c r="U718" s="28">
        <v>9.8123395732315295</v>
      </c>
      <c r="V718" s="26">
        <v>4.6294316917604101</v>
      </c>
      <c r="W718" s="27">
        <v>1.9806863672174899</v>
      </c>
      <c r="X718" s="28">
        <v>1.4013885727638999</v>
      </c>
    </row>
    <row r="719" spans="12:24">
      <c r="L719" s="25">
        <v>6.9</v>
      </c>
      <c r="M719" s="26">
        <v>5.8976328343155</v>
      </c>
      <c r="N719" s="27"/>
      <c r="O719" s="28">
        <v>1.0537173346920901</v>
      </c>
      <c r="P719" s="26">
        <v>34.741723865979004</v>
      </c>
      <c r="Q719" s="27">
        <v>1.64030829430367</v>
      </c>
      <c r="R719" s="28">
        <v>1.03152409528587</v>
      </c>
      <c r="S719" s="26">
        <v>55.453672646318296</v>
      </c>
      <c r="T719" s="27">
        <v>14.1772062033594</v>
      </c>
      <c r="U719" s="28">
        <v>9.8193624578074505</v>
      </c>
      <c r="V719" s="26">
        <v>4.61689975640531</v>
      </c>
      <c r="W719" s="27">
        <v>1.98111412759938</v>
      </c>
      <c r="X719" s="28">
        <v>1.3992474904185901</v>
      </c>
    </row>
    <row r="720" spans="12:24">
      <c r="L720" s="25">
        <v>6.91</v>
      </c>
      <c r="M720" s="26">
        <v>5.8838932147216996</v>
      </c>
      <c r="N720" s="27"/>
      <c r="O720" s="28">
        <v>1.0520226134262101</v>
      </c>
      <c r="P720" s="26">
        <v>34.693862877851302</v>
      </c>
      <c r="Q720" s="27">
        <v>1.6353567187104501</v>
      </c>
      <c r="R720" s="28">
        <v>1.0342122112977401</v>
      </c>
      <c r="S720" s="26">
        <v>55.406424434448297</v>
      </c>
      <c r="T720" s="27">
        <v>14.1827660468653</v>
      </c>
      <c r="U720" s="28">
        <v>9.8263698726301705</v>
      </c>
      <c r="V720" s="26">
        <v>4.6044159582174302</v>
      </c>
      <c r="W720" s="27">
        <v>1.9815240147191899</v>
      </c>
      <c r="X720" s="28">
        <v>1.3971090486217601</v>
      </c>
    </row>
    <row r="721" spans="12:24">
      <c r="L721" s="25">
        <v>6.92</v>
      </c>
      <c r="M721" s="26">
        <v>5.8702047835292301</v>
      </c>
      <c r="N721" s="27"/>
      <c r="O721" s="28">
        <v>1.0503372102539901</v>
      </c>
      <c r="P721" s="26">
        <v>34.6467577146582</v>
      </c>
      <c r="Q721" s="27">
        <v>1.6297324840645999</v>
      </c>
      <c r="R721" s="28">
        <v>1.03757060803245</v>
      </c>
      <c r="S721" s="26">
        <v>55.359216648751897</v>
      </c>
      <c r="T721" s="27">
        <v>14.1882985313619</v>
      </c>
      <c r="U721" s="28">
        <v>9.8333618369719407</v>
      </c>
      <c r="V721" s="26">
        <v>4.59198004780455</v>
      </c>
      <c r="W721" s="27">
        <v>1.9819161284940801</v>
      </c>
      <c r="X721" s="28">
        <v>1.39413559703996</v>
      </c>
    </row>
    <row r="722" spans="12:24">
      <c r="L722" s="25">
        <v>6.93</v>
      </c>
      <c r="M722" s="26">
        <v>5.8565672769045998</v>
      </c>
      <c r="N722" s="27"/>
      <c r="O722" s="28">
        <v>1.0486610816906601</v>
      </c>
      <c r="P722" s="26">
        <v>34.6028831812663</v>
      </c>
      <c r="Q722" s="27">
        <v>1.62096065704984</v>
      </c>
      <c r="R722" s="28">
        <v>1.0440742433116801</v>
      </c>
      <c r="S722" s="26">
        <v>55.312049254127402</v>
      </c>
      <c r="T722" s="27">
        <v>14.193803709237301</v>
      </c>
      <c r="U722" s="28">
        <v>9.8403383700841704</v>
      </c>
      <c r="V722" s="26">
        <v>4.5795917785126301</v>
      </c>
      <c r="W722" s="27">
        <v>1.9822905697642901</v>
      </c>
      <c r="X722" s="28">
        <v>1.3905900247654801</v>
      </c>
    </row>
    <row r="723" spans="12:24">
      <c r="L723" s="25">
        <v>6.94</v>
      </c>
      <c r="M723" s="26">
        <v>5.8429804325309505</v>
      </c>
      <c r="N723" s="27"/>
      <c r="O723" s="28">
        <v>1.04699418441929</v>
      </c>
      <c r="P723" s="26">
        <v>34.559097822934497</v>
      </c>
      <c r="Q723" s="27">
        <v>1.61218256304546</v>
      </c>
      <c r="R723" s="28">
        <v>1.0505818138889</v>
      </c>
      <c r="S723" s="26">
        <v>55.264922215510303</v>
      </c>
      <c r="T723" s="27">
        <v>14.199281632760201</v>
      </c>
      <c r="U723" s="28">
        <v>9.8472994911920306</v>
      </c>
      <c r="V723" s="26">
        <v>4.5672509051901695</v>
      </c>
      <c r="W723" s="27">
        <v>1.9826474390717601</v>
      </c>
      <c r="X723" s="28">
        <v>1.38705473623679</v>
      </c>
    </row>
    <row r="724" spans="12:24">
      <c r="L724" s="25">
        <v>6.95</v>
      </c>
      <c r="M724" s="26">
        <v>5.8294439895939298</v>
      </c>
      <c r="N724" s="27"/>
      <c r="O724" s="28">
        <v>1.04533647529202</v>
      </c>
      <c r="P724" s="26">
        <v>34.515401394362698</v>
      </c>
      <c r="Q724" s="27">
        <v>1.6033983181438001</v>
      </c>
      <c r="R724" s="28">
        <v>1.05709322791006</v>
      </c>
      <c r="S724" s="26">
        <v>55.217835497860001</v>
      </c>
      <c r="T724" s="27">
        <v>14.2047323541096</v>
      </c>
      <c r="U724" s="28">
        <v>9.8542452195081101</v>
      </c>
      <c r="V724" s="26">
        <v>4.55495719548545</v>
      </c>
      <c r="W724" s="27">
        <v>1.9829868479717201</v>
      </c>
      <c r="X724" s="28">
        <v>1.38352968276485</v>
      </c>
    </row>
    <row r="725" spans="12:24">
      <c r="L725" s="25">
        <v>6.96</v>
      </c>
      <c r="M725" s="26">
        <v>5.8159576908470498</v>
      </c>
      <c r="N725" s="27"/>
      <c r="O725" s="28">
        <v>1.04368790925188</v>
      </c>
      <c r="P725" s="26">
        <v>34.471793651717199</v>
      </c>
      <c r="Q725" s="27">
        <v>1.59460803712439</v>
      </c>
      <c r="R725" s="28">
        <v>1.0636083936983001</v>
      </c>
      <c r="S725" s="26">
        <v>55.170789066170499</v>
      </c>
      <c r="T725" s="27">
        <v>14.210155925385401</v>
      </c>
      <c r="U725" s="28">
        <v>9.8611755742216793</v>
      </c>
      <c r="V725" s="26">
        <v>4.5427103987598905</v>
      </c>
      <c r="W725" s="27">
        <v>1.98330888796028</v>
      </c>
      <c r="X725" s="28">
        <v>1.3800148387644</v>
      </c>
    </row>
    <row r="726" spans="12:24">
      <c r="L726" s="25">
        <v>6.97</v>
      </c>
      <c r="M726" s="26">
        <v>5.8025212999445799</v>
      </c>
      <c r="N726" s="27"/>
      <c r="O726" s="28">
        <v>1.0420484219869599</v>
      </c>
      <c r="P726" s="26">
        <v>34.428274349226001</v>
      </c>
      <c r="Q726" s="27">
        <v>1.5858118368594201</v>
      </c>
      <c r="R726" s="28">
        <v>1.07012721737343</v>
      </c>
      <c r="S726" s="26">
        <v>55.1237828854686</v>
      </c>
      <c r="T726" s="27">
        <v>14.2155523986071</v>
      </c>
      <c r="U726" s="28">
        <v>9.8680905745004193</v>
      </c>
      <c r="V726" s="26">
        <v>4.5305102745224097</v>
      </c>
      <c r="W726" s="27">
        <v>1.9836136589231399</v>
      </c>
      <c r="X726" s="28">
        <v>1.37651017630084</v>
      </c>
    </row>
    <row r="727" spans="12:24">
      <c r="L727" s="25">
        <v>6.98</v>
      </c>
      <c r="M727" s="26">
        <v>5.7891345713598801</v>
      </c>
      <c r="N727" s="27"/>
      <c r="O727" s="28">
        <v>1.04041795999925</v>
      </c>
      <c r="P727" s="26">
        <v>34.383736317748401</v>
      </c>
      <c r="Q727" s="27">
        <v>1.5781167577444499</v>
      </c>
      <c r="R727" s="28">
        <v>1.0755426814218201</v>
      </c>
      <c r="S727" s="26">
        <v>55.076816920813101</v>
      </c>
      <c r="T727" s="27">
        <v>14.220921825595401</v>
      </c>
      <c r="U727" s="28">
        <v>9.8749902394912006</v>
      </c>
      <c r="V727" s="26">
        <v>4.5183565837140103</v>
      </c>
      <c r="W727" s="27">
        <v>1.9839012430459799</v>
      </c>
      <c r="X727" s="28">
        <v>1.3730156490154699</v>
      </c>
    </row>
    <row r="728" spans="12:24">
      <c r="L728" s="25">
        <v>6.99</v>
      </c>
      <c r="M728" s="26">
        <v>5.7757972333996097</v>
      </c>
      <c r="N728" s="27"/>
      <c r="O728" s="28">
        <v>1.0387964975775199</v>
      </c>
      <c r="P728" s="26">
        <v>34.334979525778095</v>
      </c>
      <c r="Q728" s="27">
        <v>1.57472270269524</v>
      </c>
      <c r="R728" s="28">
        <v>1.07665490570017</v>
      </c>
      <c r="S728" s="26">
        <v>55.029891137294797</v>
      </c>
      <c r="T728" s="27">
        <v>14.2262642581784</v>
      </c>
      <c r="U728" s="28">
        <v>9.8818745883738295</v>
      </c>
      <c r="V728" s="26">
        <v>4.5062490886953803</v>
      </c>
      <c r="W728" s="27">
        <v>1.98417166334498</v>
      </c>
      <c r="X728" s="28">
        <v>1.36953122016506</v>
      </c>
    </row>
    <row r="729" spans="12:24">
      <c r="L729" s="25">
        <v>7</v>
      </c>
      <c r="M729" s="26">
        <v>5.7625090290399097</v>
      </c>
      <c r="N729" s="27"/>
      <c r="O729" s="28">
        <v>1.03718399594828</v>
      </c>
      <c r="P729" s="26">
        <v>34.280735326335197</v>
      </c>
      <c r="Q729" s="27">
        <v>1.5768981902565899</v>
      </c>
      <c r="R729" s="28">
        <v>1.0721953943273199</v>
      </c>
      <c r="S729" s="26">
        <v>54.983005500036299</v>
      </c>
      <c r="T729" s="27">
        <v>14.2315797482324</v>
      </c>
      <c r="U729" s="28">
        <v>9.8887436402311106</v>
      </c>
      <c r="V729" s="26">
        <v>4.4941875532344602</v>
      </c>
      <c r="W729" s="27">
        <v>1.9844250933941401</v>
      </c>
      <c r="X729" s="28">
        <v>1.36605685315325</v>
      </c>
    </row>
    <row r="730" spans="12:24">
      <c r="L730" s="25">
        <v>7.01</v>
      </c>
      <c r="M730" s="26">
        <v>5.7492697075482901</v>
      </c>
      <c r="N730" s="27"/>
      <c r="O730" s="28">
        <v>1.0355804267832101</v>
      </c>
      <c r="P730" s="26">
        <v>34.226582684536702</v>
      </c>
      <c r="Q730" s="27">
        <v>1.57894855944955</v>
      </c>
      <c r="R730" s="28">
        <v>1.0677432632553201</v>
      </c>
      <c r="S730" s="26">
        <v>54.936159974192002</v>
      </c>
      <c r="T730" s="27">
        <v>14.236868347448899</v>
      </c>
      <c r="U730" s="28">
        <v>9.8955974141318102</v>
      </c>
      <c r="V730" s="26">
        <v>4.48217174249395</v>
      </c>
      <c r="W730" s="27">
        <v>1.98349864265371</v>
      </c>
      <c r="X730" s="28">
        <v>1.36259251153048</v>
      </c>
    </row>
    <row r="731" spans="12:24">
      <c r="L731" s="25">
        <v>7.02</v>
      </c>
      <c r="M731" s="26">
        <v>5.7360790196676597</v>
      </c>
      <c r="N731" s="27"/>
      <c r="O731" s="28">
        <v>1.0339857351886099</v>
      </c>
      <c r="P731" s="26">
        <v>34.177304107544799</v>
      </c>
      <c r="Q731" s="27">
        <v>1.5749158600322599</v>
      </c>
      <c r="R731" s="28">
        <v>1.06808117075279</v>
      </c>
      <c r="S731" s="26">
        <v>54.889354524948594</v>
      </c>
      <c r="T731" s="27">
        <v>14.2421301074388</v>
      </c>
      <c r="U731" s="28">
        <v>9.9024359291411308</v>
      </c>
      <c r="V731" s="26">
        <v>4.4691242492618501</v>
      </c>
      <c r="W731" s="27">
        <v>1.9812394186121001</v>
      </c>
      <c r="X731" s="28">
        <v>1.36021533275106</v>
      </c>
    </row>
    <row r="732" spans="12:24">
      <c r="L732" s="25">
        <v>7.03</v>
      </c>
      <c r="M732" s="26">
        <v>5.7209641891297593</v>
      </c>
      <c r="N732" s="27"/>
      <c r="O732" s="28">
        <v>1.03437240668194</v>
      </c>
      <c r="P732" s="26">
        <v>34.128737054267297</v>
      </c>
      <c r="Q732" s="27">
        <v>1.5702537971419499</v>
      </c>
      <c r="R732" s="28">
        <v>1.0690467262938901</v>
      </c>
      <c r="S732" s="26">
        <v>54.842589117541799</v>
      </c>
      <c r="T732" s="27">
        <v>14.2473650797502</v>
      </c>
      <c r="U732" s="28">
        <v>9.9092592042857799</v>
      </c>
      <c r="V732" s="26">
        <v>4.4549102672787999</v>
      </c>
      <c r="W732" s="27">
        <v>1.9777606907501799</v>
      </c>
      <c r="X732" s="28">
        <v>1.35905985483323</v>
      </c>
    </row>
    <row r="733" spans="12:24">
      <c r="L733" s="25">
        <v>7.04</v>
      </c>
      <c r="M733" s="26">
        <v>5.7052780243044499</v>
      </c>
      <c r="N733" s="27"/>
      <c r="O733" s="28">
        <v>1.0353873742906401</v>
      </c>
      <c r="P733" s="26">
        <v>34.080258338534804</v>
      </c>
      <c r="Q733" s="27">
        <v>1.56558543038262</v>
      </c>
      <c r="R733" s="28">
        <v>1.0700168932206799</v>
      </c>
      <c r="S733" s="26">
        <v>54.795863717231498</v>
      </c>
      <c r="T733" s="27">
        <v>14.252573315842399</v>
      </c>
      <c r="U733" s="28">
        <v>9.9160672585799006</v>
      </c>
      <c r="V733" s="26">
        <v>4.4407577625725603</v>
      </c>
      <c r="W733" s="27">
        <v>1.9742907132390599</v>
      </c>
      <c r="X733" s="28">
        <v>1.3578978450122801</v>
      </c>
    </row>
    <row r="734" spans="12:24">
      <c r="L734" s="25">
        <v>7.05</v>
      </c>
      <c r="M734" s="26">
        <v>5.6896547121835201</v>
      </c>
      <c r="N734" s="27"/>
      <c r="O734" s="28">
        <v>1.0363961411401299</v>
      </c>
      <c r="P734" s="26">
        <v>34.031867759764097</v>
      </c>
      <c r="Q734" s="27">
        <v>1.5609108338483699</v>
      </c>
      <c r="R734" s="28">
        <v>1.0709916207583501</v>
      </c>
      <c r="S734" s="26">
        <v>54.749178289281694</v>
      </c>
      <c r="T734" s="27">
        <v>14.257754867067201</v>
      </c>
      <c r="U734" s="28">
        <v>9.9228309867694193</v>
      </c>
      <c r="V734" s="26">
        <v>4.4266664190018403</v>
      </c>
      <c r="W734" s="27">
        <v>1.9708294483617801</v>
      </c>
      <c r="X734" s="28">
        <v>1.3567293541841501</v>
      </c>
    </row>
    <row r="735" spans="12:24">
      <c r="L735" s="25">
        <v>7.06</v>
      </c>
      <c r="M735" s="26">
        <v>5.6740939411291604</v>
      </c>
      <c r="N735" s="27"/>
      <c r="O735" s="28">
        <v>1.0373987319397899</v>
      </c>
      <c r="P735" s="26">
        <v>33.982673382249899</v>
      </c>
      <c r="Q735" s="27">
        <v>1.5571218173244299</v>
      </c>
      <c r="R735" s="28">
        <v>1.0709587302027801</v>
      </c>
      <c r="S735" s="26">
        <v>54.702532799006796</v>
      </c>
      <c r="T735" s="27">
        <v>14.262909784714701</v>
      </c>
      <c r="U735" s="28">
        <v>9.9295580518925295</v>
      </c>
      <c r="V735" s="26">
        <v>4.41263593950345</v>
      </c>
      <c r="W735" s="27">
        <v>1.9673768835291501</v>
      </c>
      <c r="X735" s="28">
        <v>1.3555544168734499</v>
      </c>
    </row>
    <row r="736" spans="12:24">
      <c r="L736" s="25">
        <v>7.07</v>
      </c>
      <c r="M736" s="26">
        <v>5.6585954011325903</v>
      </c>
      <c r="N736" s="27"/>
      <c r="O736" s="28">
        <v>1.0383951729694501</v>
      </c>
      <c r="P736" s="26">
        <v>33.931905166182702</v>
      </c>
      <c r="Q736" s="27">
        <v>1.5598006791586401</v>
      </c>
      <c r="R736" s="28">
        <v>1.06652240901373</v>
      </c>
      <c r="S736" s="26">
        <v>54.655927211753095</v>
      </c>
      <c r="T736" s="27">
        <v>14.2680381199949</v>
      </c>
      <c r="U736" s="28">
        <v>9.9362699319106103</v>
      </c>
      <c r="V736" s="26">
        <v>4.3986660121853802</v>
      </c>
      <c r="W736" s="27">
        <v>1.96393299506629</v>
      </c>
      <c r="X736" s="28">
        <v>1.3543730990932701</v>
      </c>
    </row>
    <row r="737" spans="12:24">
      <c r="L737" s="25">
        <v>7.08</v>
      </c>
      <c r="M737" s="26">
        <v>5.6431587838021606</v>
      </c>
      <c r="N737" s="27"/>
      <c r="O737" s="28">
        <v>1.0393854904579301</v>
      </c>
      <c r="P737" s="26">
        <v>33.8808894479996</v>
      </c>
      <c r="Q737" s="27">
        <v>1.5652603261659599</v>
      </c>
      <c r="R737" s="28">
        <v>1.0617532037630899</v>
      </c>
      <c r="S737" s="26">
        <v>54.609361492898302</v>
      </c>
      <c r="T737" s="27">
        <v>14.273139924038</v>
      </c>
      <c r="U737" s="28">
        <v>9.9429666459423398</v>
      </c>
      <c r="V737" s="26">
        <v>4.3845472892761599</v>
      </c>
      <c r="W737" s="27">
        <v>1.9602887165187699</v>
      </c>
      <c r="X737" s="28">
        <v>1.35339447431182</v>
      </c>
    </row>
    <row r="738" spans="12:24">
      <c r="L738" s="25">
        <v>7.09</v>
      </c>
      <c r="M738" s="26">
        <v>5.6277837823514698</v>
      </c>
      <c r="N738" s="27"/>
      <c r="O738" s="28">
        <v>1.04036971058346</v>
      </c>
      <c r="P738" s="26">
        <v>33.8292091022373</v>
      </c>
      <c r="Q738" s="27">
        <v>1.5714679814702901</v>
      </c>
      <c r="R738" s="28">
        <v>1.0562341752464299</v>
      </c>
      <c r="S738" s="26">
        <v>54.562835607851902</v>
      </c>
      <c r="T738" s="27">
        <v>14.2782152478943</v>
      </c>
      <c r="U738" s="28">
        <v>9.9496482130902404</v>
      </c>
      <c r="V738" s="26">
        <v>4.3698372236560905</v>
      </c>
      <c r="W738" s="27">
        <v>1.95600178048679</v>
      </c>
      <c r="X738" s="28">
        <v>1.35306083070593</v>
      </c>
    </row>
    <row r="739" spans="12:24">
      <c r="L739" s="25">
        <v>7.1</v>
      </c>
      <c r="M739" s="26">
        <v>5.6124700915874906</v>
      </c>
      <c r="N739" s="27"/>
      <c r="O739" s="28">
        <v>1.04134785947405</v>
      </c>
      <c r="P739" s="26">
        <v>33.777609808126805</v>
      </c>
      <c r="Q739" s="27">
        <v>1.57681383819039</v>
      </c>
      <c r="R739" s="28">
        <v>1.0507111824391799</v>
      </c>
      <c r="S739" s="26">
        <v>54.516349522060302</v>
      </c>
      <c r="T739" s="27">
        <v>14.283264142539901</v>
      </c>
      <c r="U739" s="28">
        <v>9.9563146524773494</v>
      </c>
      <c r="V739" s="26">
        <v>4.3551896045533098</v>
      </c>
      <c r="W739" s="27">
        <v>1.9517262543340601</v>
      </c>
      <c r="X739" s="28">
        <v>1.3527181215609201</v>
      </c>
    </row>
    <row r="740" spans="12:24">
      <c r="L740" s="25">
        <v>7.11</v>
      </c>
      <c r="M740" s="26">
        <v>5.5972174078987402</v>
      </c>
      <c r="N740" s="27"/>
      <c r="O740" s="28">
        <v>1.0423199632079301</v>
      </c>
      <c r="P740" s="26">
        <v>33.7260914355181</v>
      </c>
      <c r="Q740" s="27">
        <v>1.5775795986219601</v>
      </c>
      <c r="R740" s="28">
        <v>1.0451842779163101</v>
      </c>
      <c r="S740" s="26">
        <v>54.469903200996903</v>
      </c>
      <c r="T740" s="27">
        <v>14.2882866587391</v>
      </c>
      <c r="U740" s="28">
        <v>9.9629659831265798</v>
      </c>
      <c r="V740" s="26">
        <v>4.3406041030682703</v>
      </c>
      <c r="W740" s="27">
        <v>1.9474620857251601</v>
      </c>
      <c r="X740" s="28">
        <v>1.3523664197343399</v>
      </c>
    </row>
    <row r="741" spans="12:24">
      <c r="L741" s="25">
        <v>7.12</v>
      </c>
      <c r="M741" s="26">
        <v>5.5820254292433393</v>
      </c>
      <c r="N741" s="27"/>
      <c r="O741" s="28">
        <v>1.04328604781401</v>
      </c>
      <c r="P741" s="26">
        <v>33.674653854607797</v>
      </c>
      <c r="Q741" s="27">
        <v>1.5783442549396201</v>
      </c>
      <c r="R741" s="28">
        <v>1.0396535141852901</v>
      </c>
      <c r="S741" s="26">
        <v>54.423496610162005</v>
      </c>
      <c r="T741" s="27">
        <v>14.2932828473509</v>
      </c>
      <c r="U741" s="28">
        <v>9.9696022240811395</v>
      </c>
      <c r="V741" s="26">
        <v>4.3260804104337804</v>
      </c>
      <c r="W741" s="27">
        <v>1.9432092408984101</v>
      </c>
      <c r="X741" s="28">
        <v>1.3520057793840601</v>
      </c>
    </row>
    <row r="742" spans="12:24">
      <c r="L742" s="25">
        <v>7.13</v>
      </c>
      <c r="M742" s="26">
        <v>5.5668938551371898</v>
      </c>
      <c r="N742" s="27"/>
      <c r="O742" s="28">
        <v>1.04424613927224</v>
      </c>
      <c r="P742" s="26">
        <v>33.623296935533396</v>
      </c>
      <c r="Q742" s="27">
        <v>1.57910780784734</v>
      </c>
      <c r="R742" s="28">
        <v>1.0362983158354</v>
      </c>
      <c r="S742" s="26">
        <v>54.3771297150913</v>
      </c>
      <c r="T742" s="27">
        <v>14.298252759144701</v>
      </c>
      <c r="U742" s="28">
        <v>9.9762233943601206</v>
      </c>
      <c r="V742" s="26">
        <v>4.3116182194765198</v>
      </c>
      <c r="W742" s="27">
        <v>1.9389676861402401</v>
      </c>
      <c r="X742" s="28">
        <v>1.351636254495</v>
      </c>
    </row>
    <row r="743" spans="12:24">
      <c r="L743" s="25">
        <v>7.14</v>
      </c>
      <c r="M743" s="26">
        <v>5.5518223866421001</v>
      </c>
      <c r="N743" s="27"/>
      <c r="O743" s="28">
        <v>1.04520026351409</v>
      </c>
      <c r="P743" s="26">
        <v>33.572020548799095</v>
      </c>
      <c r="Q743" s="27">
        <v>1.5867259912379501</v>
      </c>
      <c r="R743" s="28">
        <v>1.0332814634249501</v>
      </c>
      <c r="S743" s="26">
        <v>54.330802481352002</v>
      </c>
      <c r="T743" s="27">
        <v>14.3031964447701</v>
      </c>
      <c r="U743" s="28">
        <v>9.9828295129616205</v>
      </c>
      <c r="V743" s="26">
        <v>4.2972172246047293</v>
      </c>
      <c r="W743" s="27">
        <v>1.93473736991878</v>
      </c>
      <c r="X743" s="28">
        <v>1.3512579030951199</v>
      </c>
    </row>
    <row r="744" spans="12:24">
      <c r="L744" s="25">
        <v>7.15</v>
      </c>
      <c r="M744" s="26">
        <v>5.5368107307357404</v>
      </c>
      <c r="N744" s="27"/>
      <c r="O744" s="28">
        <v>1.0461484420410301</v>
      </c>
      <c r="P744" s="26">
        <v>33.520824565038097</v>
      </c>
      <c r="Q744" s="27">
        <v>1.5952765031803999</v>
      </c>
      <c r="R744" s="28">
        <v>1.03026191926527</v>
      </c>
      <c r="S744" s="26">
        <v>54.284514874542801</v>
      </c>
      <c r="T744" s="27">
        <v>14.3081139547972</v>
      </c>
      <c r="U744" s="28">
        <v>9.9894205988628499</v>
      </c>
      <c r="V744" s="26">
        <v>4.2828771217959405</v>
      </c>
      <c r="W744" s="27">
        <v>1.93051826847963</v>
      </c>
      <c r="X744" s="28">
        <v>1.3508707858420801</v>
      </c>
    </row>
    <row r="745" spans="12:24">
      <c r="L745" s="25">
        <v>7.16</v>
      </c>
      <c r="M745" s="26">
        <v>5.5218586178658402</v>
      </c>
      <c r="N745" s="27"/>
      <c r="O745" s="28">
        <v>1.0470906743590001</v>
      </c>
      <c r="P745" s="26">
        <v>33.469708854864102</v>
      </c>
      <c r="Q745" s="27">
        <v>1.6038205087675299</v>
      </c>
      <c r="R745" s="28">
        <v>1.02723970512106</v>
      </c>
      <c r="S745" s="26">
        <v>54.238266860293407</v>
      </c>
      <c r="T745" s="27">
        <v>14.3130053397173</v>
      </c>
      <c r="U745" s="28">
        <v>9.9959966710200092</v>
      </c>
      <c r="V745" s="26">
        <v>4.2685976085847104</v>
      </c>
      <c r="W745" s="27">
        <v>1.9263103509800501</v>
      </c>
      <c r="X745" s="28">
        <v>1.3504749484487599</v>
      </c>
    </row>
    <row r="746" spans="12:24">
      <c r="L746" s="25">
        <v>7.17</v>
      </c>
      <c r="M746" s="26">
        <v>5.5069657297296004</v>
      </c>
      <c r="N746" s="27"/>
      <c r="O746" s="28">
        <v>1.04802701018746</v>
      </c>
      <c r="P746" s="26">
        <v>33.4186732892652</v>
      </c>
      <c r="Q746" s="27">
        <v>1.61235795384267</v>
      </c>
      <c r="R746" s="28">
        <v>1.02421484306077</v>
      </c>
      <c r="S746" s="26">
        <v>54.192058404265296</v>
      </c>
      <c r="T746" s="27">
        <v>14.3178706499426</v>
      </c>
      <c r="U746" s="28">
        <v>10.002557748368501</v>
      </c>
      <c r="V746" s="26">
        <v>4.2543783840503302</v>
      </c>
      <c r="W746" s="27">
        <v>1.92211358334951</v>
      </c>
      <c r="X746" s="28">
        <v>1.3500704446056899</v>
      </c>
    </row>
    <row r="747" spans="12:24">
      <c r="L747" s="25">
        <v>7.18</v>
      </c>
      <c r="M747" s="26">
        <v>5.4921317741062099</v>
      </c>
      <c r="N747" s="27"/>
      <c r="O747" s="28">
        <v>1.0489574746154799</v>
      </c>
      <c r="P747" s="26">
        <v>33.367717739440003</v>
      </c>
      <c r="Q747" s="27">
        <v>1.62088878459414</v>
      </c>
      <c r="R747" s="28">
        <v>1.02118735535915</v>
      </c>
      <c r="S747" s="26">
        <v>54.145889472150998</v>
      </c>
      <c r="T747" s="27">
        <v>14.3227099358065</v>
      </c>
      <c r="U747" s="28">
        <v>10.0091038498228</v>
      </c>
      <c r="V747" s="26">
        <v>4.2402191488045293</v>
      </c>
      <c r="W747" s="27">
        <v>1.91792793153686</v>
      </c>
      <c r="X747" s="28">
        <v>1.3496573278566599</v>
      </c>
    </row>
    <row r="748" spans="12:24">
      <c r="L748" s="25">
        <v>7.19</v>
      </c>
      <c r="M748" s="26">
        <v>5.4773564868914404</v>
      </c>
      <c r="N748" s="27"/>
      <c r="O748" s="28">
        <v>1.0498820790545</v>
      </c>
      <c r="P748" s="26">
        <v>33.3168420767973</v>
      </c>
      <c r="Q748" s="27">
        <v>1.6294129475540899</v>
      </c>
      <c r="R748" s="28">
        <v>1.01815726256742</v>
      </c>
      <c r="S748" s="26">
        <v>54.099760029674201</v>
      </c>
      <c r="T748" s="27">
        <v>14.3275232475635</v>
      </c>
      <c r="U748" s="28">
        <v>10.015634994276599</v>
      </c>
      <c r="V748" s="26">
        <v>4.2261196049792398</v>
      </c>
      <c r="W748" s="27">
        <v>1.9137533615100599</v>
      </c>
      <c r="X748" s="28">
        <v>1.3492356515998001</v>
      </c>
    </row>
    <row r="749" spans="12:24">
      <c r="L749" s="25">
        <v>7.2</v>
      </c>
      <c r="M749" s="26">
        <v>5.4626395577005704</v>
      </c>
      <c r="N749" s="27"/>
      <c r="O749" s="28">
        <v>1.05080086117215</v>
      </c>
      <c r="P749" s="26">
        <v>33.266046172955797</v>
      </c>
      <c r="Q749" s="27">
        <v>1.63793038959736</v>
      </c>
      <c r="R749" s="28">
        <v>1.0124585366209999</v>
      </c>
      <c r="S749" s="26">
        <v>54.0536700425899</v>
      </c>
      <c r="T749" s="27">
        <v>14.332310635362701</v>
      </c>
      <c r="U749" s="28">
        <v>10.0221512006026</v>
      </c>
      <c r="V749" s="26">
        <v>4.2120794562142603</v>
      </c>
      <c r="W749" s="27">
        <v>1.90958983925606</v>
      </c>
      <c r="X749" s="28">
        <v>1.3488054690887299</v>
      </c>
    </row>
    <row r="750" spans="12:24">
      <c r="L750" s="25">
        <v>7.21</v>
      </c>
      <c r="M750" s="26">
        <v>5.4479806992985598</v>
      </c>
      <c r="N750" s="27"/>
      <c r="O750" s="28">
        <v>1.05171384450563</v>
      </c>
      <c r="P750" s="26">
        <v>33.215329899743899</v>
      </c>
      <c r="Q750" s="27">
        <v>1.64644105794019</v>
      </c>
      <c r="R750" s="28">
        <v>1.0066961865247901</v>
      </c>
      <c r="S750" s="26">
        <v>54.007619476697897</v>
      </c>
      <c r="T750" s="27">
        <v>14.3370721491194</v>
      </c>
      <c r="U750" s="28">
        <v>10.0286524876391</v>
      </c>
      <c r="V750" s="26">
        <v>4.19809840764505</v>
      </c>
      <c r="W750" s="27">
        <v>1.9054373307804999</v>
      </c>
      <c r="X750" s="28">
        <v>1.3483668334336401</v>
      </c>
    </row>
    <row r="751" spans="12:24">
      <c r="L751" s="25">
        <v>7.22</v>
      </c>
      <c r="M751" s="26">
        <v>5.4333796260343705</v>
      </c>
      <c r="N751" s="27"/>
      <c r="O751" s="28">
        <v>1.05262105366755</v>
      </c>
      <c r="P751" s="26">
        <v>33.164693129199499</v>
      </c>
      <c r="Q751" s="27">
        <v>1.6549449001391101</v>
      </c>
      <c r="R751" s="28">
        <v>1.00092353200307</v>
      </c>
      <c r="S751" s="26">
        <v>53.961608297835497</v>
      </c>
      <c r="T751" s="27">
        <v>14.341807839049601</v>
      </c>
      <c r="U751" s="28">
        <v>10.0351388741975</v>
      </c>
      <c r="V751" s="26">
        <v>4.1841761658903502</v>
      </c>
      <c r="W751" s="27">
        <v>1.9012958021075801</v>
      </c>
      <c r="X751" s="28">
        <v>1.3486398826566299</v>
      </c>
    </row>
    <row r="752" spans="12:24">
      <c r="L752" s="25">
        <v>7.23</v>
      </c>
      <c r="M752" s="26">
        <v>5.4188360537613995</v>
      </c>
      <c r="N752" s="27"/>
      <c r="O752" s="28">
        <v>1.0535225131841299</v>
      </c>
      <c r="P752" s="26">
        <v>33.114135733569299</v>
      </c>
      <c r="Q752" s="27">
        <v>1.66170467896339</v>
      </c>
      <c r="R752" s="28">
        <v>0.99514065259709295</v>
      </c>
      <c r="S752" s="26">
        <v>53.915636471827796</v>
      </c>
      <c r="T752" s="27">
        <v>14.346517755066801</v>
      </c>
      <c r="U752" s="28">
        <v>10.041610379111299</v>
      </c>
      <c r="V752" s="26">
        <v>4.1703124390400106</v>
      </c>
      <c r="W752" s="27">
        <v>1.8971652130652199</v>
      </c>
      <c r="X752" s="28">
        <v>1.34934760924873</v>
      </c>
    </row>
    <row r="753" spans="12:24">
      <c r="L753" s="25">
        <v>7.24</v>
      </c>
      <c r="M753" s="26">
        <v>5.4043496998269198</v>
      </c>
      <c r="N753" s="27"/>
      <c r="O753" s="28">
        <v>1.05441825055075</v>
      </c>
      <c r="P753" s="26">
        <v>33.064420396243797</v>
      </c>
      <c r="Q753" s="27">
        <v>1.6632086361937199</v>
      </c>
      <c r="R753" s="28">
        <v>0.990110446183179</v>
      </c>
      <c r="S753" s="26">
        <v>53.869703964555505</v>
      </c>
      <c r="T753" s="27">
        <v>14.351201947030599</v>
      </c>
      <c r="U753" s="28">
        <v>10.0480670211691</v>
      </c>
      <c r="V753" s="26">
        <v>4.1565069366426304</v>
      </c>
      <c r="W753" s="27">
        <v>1.8930455266056301</v>
      </c>
      <c r="X753" s="28">
        <v>1.3500397886406299</v>
      </c>
    </row>
    <row r="754" spans="12:24">
      <c r="L754" s="25">
        <v>7.25</v>
      </c>
      <c r="M754" s="26">
        <v>5.3899202830616399</v>
      </c>
      <c r="N754" s="27"/>
      <c r="O754" s="28">
        <v>1.05530830541486</v>
      </c>
      <c r="P754" s="26">
        <v>33.015706497756298</v>
      </c>
      <c r="Q754" s="27">
        <v>1.66378940282695</v>
      </c>
      <c r="R754" s="28">
        <v>0.98599248162213304</v>
      </c>
      <c r="S754" s="26">
        <v>53.823810741930004</v>
      </c>
      <c r="T754" s="27">
        <v>14.3558604647225</v>
      </c>
      <c r="U754" s="28">
        <v>10.0545088191387</v>
      </c>
      <c r="V754" s="26">
        <v>4.1435900220675101</v>
      </c>
      <c r="W754" s="27">
        <v>1.8897673670967099</v>
      </c>
      <c r="X754" s="28">
        <v>1.35095437216244</v>
      </c>
    </row>
    <row r="755" spans="12:24">
      <c r="L755" s="25">
        <v>7.26</v>
      </c>
      <c r="M755" s="26">
        <v>5.3755475237692005</v>
      </c>
      <c r="N755" s="27"/>
      <c r="O755" s="28">
        <v>1.05619268792066</v>
      </c>
      <c r="P755" s="26">
        <v>32.967074437934002</v>
      </c>
      <c r="Q755" s="27">
        <v>1.6643664485534699</v>
      </c>
      <c r="R755" s="28">
        <v>0.98186736030514399</v>
      </c>
      <c r="S755" s="26">
        <v>53.777956769894196</v>
      </c>
      <c r="T755" s="27">
        <v>14.3604933578459</v>
      </c>
      <c r="U755" s="28">
        <v>10.0609357917669</v>
      </c>
      <c r="V755" s="26">
        <v>4.1321103019342305</v>
      </c>
      <c r="W755" s="27">
        <v>1.8878795944468501</v>
      </c>
      <c r="X755" s="28">
        <v>1.35075334127651</v>
      </c>
    </row>
    <row r="756" spans="12:24">
      <c r="L756" s="25">
        <v>7.27</v>
      </c>
      <c r="M756" s="26">
        <v>5.3612311437157301</v>
      </c>
      <c r="N756" s="27"/>
      <c r="O756" s="28">
        <v>1.0570714226618201</v>
      </c>
      <c r="P756" s="26">
        <v>32.918524067788503</v>
      </c>
      <c r="Q756" s="27">
        <v>1.66493979193942</v>
      </c>
      <c r="R756" s="28">
        <v>0.97773513440297399</v>
      </c>
      <c r="S756" s="26">
        <v>53.732142014421505</v>
      </c>
      <c r="T756" s="27">
        <v>14.365100676026399</v>
      </c>
      <c r="U756" s="28">
        <v>10.0673479577801</v>
      </c>
      <c r="V756" s="26">
        <v>4.1206753693178495</v>
      </c>
      <c r="W756" s="27">
        <v>1.88599005359288</v>
      </c>
      <c r="X756" s="28">
        <v>1.35054599511031</v>
      </c>
    </row>
    <row r="757" spans="12:24">
      <c r="L757" s="25">
        <v>7.28</v>
      </c>
      <c r="M757" s="26">
        <v>5.3469708661193094</v>
      </c>
      <c r="N757" s="27"/>
      <c r="O757" s="28">
        <v>1.05794453416583</v>
      </c>
      <c r="P757" s="26">
        <v>32.870055238602703</v>
      </c>
      <c r="Q757" s="27">
        <v>1.66550945223033</v>
      </c>
      <c r="R757" s="28">
        <v>0.97359585595332399</v>
      </c>
      <c r="S757" s="26">
        <v>53.686366441516697</v>
      </c>
      <c r="T757" s="27">
        <v>14.369682468811799</v>
      </c>
      <c r="U757" s="28">
        <v>10.073745335883901</v>
      </c>
      <c r="V757" s="26">
        <v>4.1092849496664003</v>
      </c>
      <c r="W757" s="27">
        <v>1.8840987204290101</v>
      </c>
      <c r="X757" s="28">
        <v>1.3503324105458101</v>
      </c>
    </row>
    <row r="758" spans="12:24">
      <c r="L758" s="25">
        <v>7.29</v>
      </c>
      <c r="M758" s="26">
        <v>5.3327664156395702</v>
      </c>
      <c r="N758" s="27"/>
      <c r="O758" s="28">
        <v>1.05881204689414</v>
      </c>
      <c r="P758" s="26">
        <v>32.821667801931497</v>
      </c>
      <c r="Q758" s="27">
        <v>1.66607544817193</v>
      </c>
      <c r="R758" s="28">
        <v>0.97150232772802403</v>
      </c>
      <c r="S758" s="26">
        <v>53.640630017215194</v>
      </c>
      <c r="T758" s="27">
        <v>14.3742387856724</v>
      </c>
      <c r="U758" s="28">
        <v>10.080127944762999</v>
      </c>
      <c r="V758" s="26">
        <v>4.0979387975993005</v>
      </c>
      <c r="W758" s="27">
        <v>1.8822055986167701</v>
      </c>
      <c r="X758" s="28">
        <v>1.3501126365095499</v>
      </c>
    </row>
    <row r="759" spans="12:24">
      <c r="L759" s="25">
        <v>7.3</v>
      </c>
      <c r="M759" s="26">
        <v>5.3186175183671303</v>
      </c>
      <c r="N759" s="27"/>
      <c r="O759" s="28">
        <v>1.0596739852423001</v>
      </c>
      <c r="P759" s="26">
        <v>32.773361609600798</v>
      </c>
      <c r="Q759" s="27">
        <v>1.6666377984329499</v>
      </c>
      <c r="R759" s="28">
        <v>0.97076955488488703</v>
      </c>
      <c r="S759" s="26">
        <v>53.594932707583496</v>
      </c>
      <c r="T759" s="27">
        <v>14.3787696760006</v>
      </c>
      <c r="U759" s="28">
        <v>10.086495803081601</v>
      </c>
      <c r="V759" s="26">
        <v>4.0866366853659901</v>
      </c>
      <c r="W759" s="27">
        <v>1.88031070805512</v>
      </c>
      <c r="X759" s="28">
        <v>1.3498867055027099</v>
      </c>
    </row>
    <row r="760" spans="12:24">
      <c r="L760" s="25">
        <v>7.31</v>
      </c>
      <c r="M760" s="26">
        <v>5.30452390181319</v>
      </c>
      <c r="N760" s="27"/>
      <c r="O760" s="28">
        <v>1.0605303735400899</v>
      </c>
      <c r="P760" s="26">
        <v>32.727912186999298</v>
      </c>
      <c r="Q760" s="27">
        <v>1.6644208483135801</v>
      </c>
      <c r="R760" s="28">
        <v>0.97281325839663801</v>
      </c>
      <c r="S760" s="26">
        <v>53.5492744787188</v>
      </c>
      <c r="T760" s="27">
        <v>14.3832751890208</v>
      </c>
      <c r="U760" s="28">
        <v>10.092848929582299</v>
      </c>
      <c r="V760" s="26">
        <v>4.0753783865203301</v>
      </c>
      <c r="W760" s="27">
        <v>1.87841406856632</v>
      </c>
      <c r="X760" s="28">
        <v>1.3496546499155599</v>
      </c>
    </row>
    <row r="761" spans="12:24">
      <c r="L761" s="25">
        <v>7.32</v>
      </c>
      <c r="M761" s="26">
        <v>5.2904852948989705</v>
      </c>
      <c r="N761" s="27"/>
      <c r="O761" s="28">
        <v>1.0613812360516499</v>
      </c>
      <c r="P761" s="26">
        <v>32.684851044046894</v>
      </c>
      <c r="Q761" s="27">
        <v>1.65989295877718</v>
      </c>
      <c r="R761" s="28">
        <v>0.97716508919105705</v>
      </c>
      <c r="S761" s="26">
        <v>53.503655296749301</v>
      </c>
      <c r="T761" s="27">
        <v>14.3877553740035</v>
      </c>
      <c r="U761" s="28">
        <v>10.0991873428266</v>
      </c>
      <c r="V761" s="26">
        <v>4.0641636759093798</v>
      </c>
      <c r="W761" s="27">
        <v>1.87651569988513</v>
      </c>
      <c r="X761" s="28">
        <v>1.34941650202741</v>
      </c>
    </row>
    <row r="762" spans="12:24">
      <c r="L762" s="25">
        <v>7.33</v>
      </c>
      <c r="M762" s="26">
        <v>5.2765014279453393</v>
      </c>
      <c r="N762" s="27"/>
      <c r="O762" s="28">
        <v>1.06255860651289</v>
      </c>
      <c r="P762" s="26">
        <v>32.641875567994397</v>
      </c>
      <c r="Q762" s="27">
        <v>1.6553566125810999</v>
      </c>
      <c r="R762" s="28">
        <v>0.98152257529111597</v>
      </c>
      <c r="S762" s="26">
        <v>53.458075127833602</v>
      </c>
      <c r="T762" s="27">
        <v>14.392210280138899</v>
      </c>
      <c r="U762" s="28">
        <v>10.105511061402</v>
      </c>
      <c r="V762" s="26">
        <v>4.0529923296621799</v>
      </c>
      <c r="W762" s="27">
        <v>1.87461560086682</v>
      </c>
      <c r="X762" s="28">
        <v>1.34917229400664</v>
      </c>
    </row>
    <row r="763" spans="12:24">
      <c r="L763" s="25">
        <v>7.34</v>
      </c>
      <c r="M763" s="26">
        <v>5.2625720326622201</v>
      </c>
      <c r="N763" s="27"/>
      <c r="O763" s="28">
        <v>1.0643221024726499</v>
      </c>
      <c r="P763" s="26">
        <v>32.598985544816998</v>
      </c>
      <c r="Q763" s="27">
        <v>1.6508118952716</v>
      </c>
      <c r="R763" s="28">
        <v>0.98588564320845096</v>
      </c>
      <c r="S763" s="26">
        <v>53.412533938161502</v>
      </c>
      <c r="T763" s="27">
        <v>14.396639956508199</v>
      </c>
      <c r="U763" s="28">
        <v>10.111820103892301</v>
      </c>
      <c r="V763" s="26">
        <v>4.0418641251784706</v>
      </c>
      <c r="W763" s="27">
        <v>1.87271380731758</v>
      </c>
      <c r="X763" s="28">
        <v>1.3489220579107</v>
      </c>
    </row>
    <row r="764" spans="12:24">
      <c r="L764" s="25">
        <v>7.35</v>
      </c>
      <c r="M764" s="26">
        <v>5.2486968421382096</v>
      </c>
      <c r="N764" s="27"/>
      <c r="O764" s="28">
        <v>1.06607667161152</v>
      </c>
      <c r="P764" s="26">
        <v>32.555010525677204</v>
      </c>
      <c r="Q764" s="27">
        <v>1.6474291276580699</v>
      </c>
      <c r="R764" s="28">
        <v>0.989083984406669</v>
      </c>
      <c r="S764" s="26">
        <v>53.367031693986597</v>
      </c>
      <c r="T764" s="27">
        <v>14.401044452148501</v>
      </c>
      <c r="U764" s="28">
        <v>10.1181144888271</v>
      </c>
      <c r="V764" s="26">
        <v>4.0307788414382495</v>
      </c>
      <c r="W764" s="27">
        <v>1.8708103385721699</v>
      </c>
      <c r="X764" s="28">
        <v>1.3486658464290899</v>
      </c>
    </row>
    <row r="765" spans="12:24">
      <c r="L765" s="25">
        <v>7.36</v>
      </c>
      <c r="M765" s="26">
        <v>5.2348755908300202</v>
      </c>
      <c r="N765" s="27"/>
      <c r="O765" s="28">
        <v>1.06782235706087</v>
      </c>
      <c r="P765" s="26">
        <v>32.507674834095603</v>
      </c>
      <c r="Q765" s="27">
        <v>1.6474838578531299</v>
      </c>
      <c r="R765" s="28">
        <v>0.98884206247252804</v>
      </c>
      <c r="S765" s="26">
        <v>53.321568361533899</v>
      </c>
      <c r="T765" s="27">
        <v>14.4054238159609</v>
      </c>
      <c r="U765" s="28">
        <v>10.124394234775</v>
      </c>
      <c r="V765" s="26">
        <v>4.0197362665229104</v>
      </c>
      <c r="W765" s="27">
        <v>1.8689052217136499</v>
      </c>
      <c r="X765" s="28">
        <v>1.3484036738171301</v>
      </c>
    </row>
    <row r="766" spans="12:24">
      <c r="L766" s="25">
        <v>7.37</v>
      </c>
      <c r="M766" s="26">
        <v>5.22110803940505</v>
      </c>
      <c r="N766" s="27"/>
      <c r="O766" s="28">
        <v>1.06955916507499</v>
      </c>
      <c r="P766" s="26">
        <v>32.460419096436802</v>
      </c>
      <c r="Q766" s="27">
        <v>1.6475353313188199</v>
      </c>
      <c r="R766" s="28">
        <v>0.98860064330918396</v>
      </c>
      <c r="S766" s="26">
        <v>53.276143907084197</v>
      </c>
      <c r="T766" s="27">
        <v>14.4097780967947</v>
      </c>
      <c r="U766" s="28">
        <v>10.1306593602592</v>
      </c>
      <c r="V766" s="26">
        <v>4.0087361754003403</v>
      </c>
      <c r="W766" s="27">
        <v>1.8669984693691299</v>
      </c>
      <c r="X766" s="28">
        <v>1.3481355723661299</v>
      </c>
    </row>
    <row r="767" spans="12:24">
      <c r="L767" s="25">
        <v>7.38</v>
      </c>
      <c r="M767" s="26">
        <v>5.2078498793656802</v>
      </c>
      <c r="N767" s="27"/>
      <c r="O767" s="28">
        <v>1.070831179459</v>
      </c>
      <c r="P767" s="26">
        <v>32.413243164637798</v>
      </c>
      <c r="Q767" s="27">
        <v>1.64758356813719</v>
      </c>
      <c r="R767" s="28">
        <v>0.988837329796588</v>
      </c>
      <c r="S767" s="26">
        <v>53.23075829695</v>
      </c>
      <c r="T767" s="27">
        <v>14.4141073434239</v>
      </c>
      <c r="U767" s="28">
        <v>10.1369098837809</v>
      </c>
      <c r="V767" s="26">
        <v>3.9977783507412696</v>
      </c>
      <c r="W767" s="27">
        <v>1.86509010053694</v>
      </c>
      <c r="X767" s="28">
        <v>1.3478615739618001</v>
      </c>
    </row>
    <row r="768" spans="12:24">
      <c r="L768" s="25">
        <v>7.39</v>
      </c>
      <c r="M768" s="26">
        <v>5.19629163903946</v>
      </c>
      <c r="N768" s="27"/>
      <c r="O768" s="28">
        <v>1.0704476484361101</v>
      </c>
      <c r="P768" s="26">
        <v>32.366146890909199</v>
      </c>
      <c r="Q768" s="27">
        <v>1.64762858830986</v>
      </c>
      <c r="R768" s="28">
        <v>0.98795012624235401</v>
      </c>
      <c r="S768" s="26">
        <v>53.185411497480693</v>
      </c>
      <c r="T768" s="27">
        <v>14.4184116045518</v>
      </c>
      <c r="U768" s="28">
        <v>10.143145823815001</v>
      </c>
      <c r="V768" s="26">
        <v>3.9868625764518097</v>
      </c>
      <c r="W768" s="27">
        <v>1.86318013412985</v>
      </c>
      <c r="X768" s="28">
        <v>1.34758171038755</v>
      </c>
    </row>
    <row r="769" spans="12:24">
      <c r="L769" s="25">
        <v>7.4</v>
      </c>
      <c r="M769" s="26">
        <v>5.1847734702424999</v>
      </c>
      <c r="N769" s="27"/>
      <c r="O769" s="28">
        <v>1.07006819797437</v>
      </c>
      <c r="P769" s="26">
        <v>32.319130127734404</v>
      </c>
      <c r="Q769" s="27">
        <v>1.6476704117582599</v>
      </c>
      <c r="R769" s="28">
        <v>0.985830586699599</v>
      </c>
      <c r="S769" s="26">
        <v>53.140103475070802</v>
      </c>
      <c r="T769" s="27">
        <v>14.422690928820399</v>
      </c>
      <c r="U769" s="28">
        <v>10.149367198801199</v>
      </c>
      <c r="V769" s="26">
        <v>3.97598863766276</v>
      </c>
      <c r="W769" s="27">
        <v>1.8612685889751801</v>
      </c>
      <c r="X769" s="28">
        <v>1.34729601332447</v>
      </c>
    </row>
    <row r="770" spans="12:24">
      <c r="L770" s="25">
        <v>7.41</v>
      </c>
      <c r="M770" s="26">
        <v>5.1732951760599697</v>
      </c>
      <c r="N770" s="27"/>
      <c r="O770" s="28">
        <v>1.0696928039962601</v>
      </c>
      <c r="P770" s="26">
        <v>32.274975475778199</v>
      </c>
      <c r="Q770" s="27">
        <v>1.6449263104152001</v>
      </c>
      <c r="R770" s="28">
        <v>0.98705180180029795</v>
      </c>
      <c r="S770" s="26">
        <v>53.094834196105204</v>
      </c>
      <c r="T770" s="27">
        <v>14.4269453647548</v>
      </c>
      <c r="U770" s="28">
        <v>10.155574027198901</v>
      </c>
      <c r="V770" s="26">
        <v>3.9651563207190597</v>
      </c>
      <c r="W770" s="27">
        <v>1.8593554792604201</v>
      </c>
      <c r="X770" s="28">
        <v>1.34700451435139</v>
      </c>
    </row>
    <row r="771" spans="12:24">
      <c r="L771" s="25">
        <v>7.42</v>
      </c>
      <c r="M771" s="26">
        <v>5.1618565606956697</v>
      </c>
      <c r="N771" s="27"/>
      <c r="O771" s="28">
        <v>1.0693214425192801</v>
      </c>
      <c r="P771" s="26">
        <v>32.231307350968201</v>
      </c>
      <c r="Q771" s="27">
        <v>1.6417717411433801</v>
      </c>
      <c r="R771" s="28">
        <v>0.98993974276216401</v>
      </c>
      <c r="S771" s="26">
        <v>53.049603627019401</v>
      </c>
      <c r="T771" s="27">
        <v>14.431174960824301</v>
      </c>
      <c r="U771" s="28">
        <v>10.1617663274272</v>
      </c>
      <c r="V771" s="26">
        <v>3.9543654131691195</v>
      </c>
      <c r="W771" s="27">
        <v>1.85744081810968</v>
      </c>
      <c r="X771" s="28">
        <v>1.34694140092198</v>
      </c>
    </row>
    <row r="772" spans="12:24">
      <c r="L772" s="25">
        <v>7.43</v>
      </c>
      <c r="M772" s="26">
        <v>5.1504574294623398</v>
      </c>
      <c r="N772" s="27"/>
      <c r="O772" s="28">
        <v>1.0689540896557399</v>
      </c>
      <c r="P772" s="26">
        <v>32.187720994885098</v>
      </c>
      <c r="Q772" s="27">
        <v>1.6386113353451</v>
      </c>
      <c r="R772" s="28">
        <v>0.99282842546629702</v>
      </c>
      <c r="S772" s="26">
        <v>53.004411734279401</v>
      </c>
      <c r="T772" s="27">
        <v>14.435379765328101</v>
      </c>
      <c r="U772" s="28">
        <v>10.1679441178846</v>
      </c>
      <c r="V772" s="26">
        <v>3.9436157037542601</v>
      </c>
      <c r="W772" s="27">
        <v>1.85552463093555</v>
      </c>
      <c r="X772" s="28">
        <v>1.3474402343883201</v>
      </c>
    </row>
    <row r="773" spans="12:24">
      <c r="L773" s="25">
        <v>7.44</v>
      </c>
      <c r="M773" s="26">
        <v>5.1390975887719401</v>
      </c>
      <c r="N773" s="27"/>
      <c r="O773" s="28">
        <v>1.0685907216125701</v>
      </c>
      <c r="P773" s="26">
        <v>32.141349900175101</v>
      </c>
      <c r="Q773" s="27">
        <v>1.6383114735498101</v>
      </c>
      <c r="R773" s="28">
        <v>0.99285149108171999</v>
      </c>
      <c r="S773" s="26">
        <v>52.959258484381699</v>
      </c>
      <c r="T773" s="27">
        <v>14.4395598266221</v>
      </c>
      <c r="U773" s="28">
        <v>10.1741074169492</v>
      </c>
      <c r="V773" s="26">
        <v>3.9329069823980198</v>
      </c>
      <c r="W773" s="27">
        <v>1.85360693586278</v>
      </c>
      <c r="X773" s="28">
        <v>1.3479287618857501</v>
      </c>
    </row>
    <row r="774" spans="12:24">
      <c r="L774" s="25">
        <v>7.45</v>
      </c>
      <c r="M774" s="26">
        <v>5.1277768461259496</v>
      </c>
      <c r="N774" s="27"/>
      <c r="O774" s="28">
        <v>1.0682313223456401</v>
      </c>
      <c r="P774" s="26">
        <v>32.0944173873769</v>
      </c>
      <c r="Q774" s="27">
        <v>1.6386487085869701</v>
      </c>
      <c r="R774" s="28">
        <v>0.99223240844816796</v>
      </c>
      <c r="S774" s="26">
        <v>52.914143843853104</v>
      </c>
      <c r="T774" s="27">
        <v>14.4437151929771</v>
      </c>
      <c r="U774" s="28">
        <v>10.180256242979</v>
      </c>
      <c r="V774" s="26">
        <v>3.9222390401956297</v>
      </c>
      <c r="W774" s="27">
        <v>1.8516877509096299</v>
      </c>
      <c r="X774" s="28">
        <v>1.3484070365763301</v>
      </c>
    </row>
    <row r="775" spans="12:24">
      <c r="L775" s="25">
        <v>7.46</v>
      </c>
      <c r="M775" s="26">
        <v>5.1164950101057398</v>
      </c>
      <c r="N775" s="27"/>
      <c r="O775" s="28">
        <v>1.0678758762178</v>
      </c>
      <c r="P775" s="26">
        <v>32.051506253549</v>
      </c>
      <c r="Q775" s="27">
        <v>1.63504011695859</v>
      </c>
      <c r="R775" s="28">
        <v>0.99555412266582</v>
      </c>
      <c r="S775" s="26">
        <v>52.869067779250798</v>
      </c>
      <c r="T775" s="27">
        <v>14.447845912556801</v>
      </c>
      <c r="U775" s="28">
        <v>10.186390614311399</v>
      </c>
      <c r="V775" s="26">
        <v>3.9116116694033201</v>
      </c>
      <c r="W775" s="27">
        <v>1.84976709398739</v>
      </c>
      <c r="X775" s="28">
        <v>1.34887511144998</v>
      </c>
    </row>
    <row r="776" spans="12:24">
      <c r="L776" s="25">
        <v>7.47</v>
      </c>
      <c r="M776" s="26">
        <v>5.1052518903627702</v>
      </c>
      <c r="N776" s="27"/>
      <c r="O776" s="28">
        <v>1.06752434860769</v>
      </c>
      <c r="P776" s="26">
        <v>32.008668709324702</v>
      </c>
      <c r="Q776" s="27">
        <v>1.6314333612558001</v>
      </c>
      <c r="R776" s="28">
        <v>0.99886899215023695</v>
      </c>
      <c r="S776" s="26">
        <v>52.824030257162406</v>
      </c>
      <c r="T776" s="27">
        <v>14.451952033448899</v>
      </c>
      <c r="U776" s="28">
        <v>10.192510549263799</v>
      </c>
      <c r="V776" s="26">
        <v>3.9010246634277497</v>
      </c>
      <c r="W776" s="27">
        <v>1.8478449828999901</v>
      </c>
      <c r="X776" s="28">
        <v>1.3493330393248799</v>
      </c>
    </row>
    <row r="777" spans="12:24">
      <c r="L777" s="25">
        <v>7.48</v>
      </c>
      <c r="M777" s="26">
        <v>5.0940472976089701</v>
      </c>
      <c r="N777" s="27"/>
      <c r="O777" s="28">
        <v>1.06717671653907</v>
      </c>
      <c r="P777" s="26">
        <v>31.965904607407502</v>
      </c>
      <c r="Q777" s="27">
        <v>1.6278284629023001</v>
      </c>
      <c r="R777" s="28">
        <v>1.00217701712823</v>
      </c>
      <c r="S777" s="26">
        <v>52.779031244205598</v>
      </c>
      <c r="T777" s="27">
        <v>14.456033603665899</v>
      </c>
      <c r="U777" s="28">
        <v>10.198616066133001</v>
      </c>
      <c r="V777" s="26">
        <v>3.8904778168153902</v>
      </c>
      <c r="W777" s="27">
        <v>1.8459214353435001</v>
      </c>
      <c r="X777" s="28">
        <v>1.3497808728479399</v>
      </c>
    </row>
    <row r="778" spans="12:24">
      <c r="L778" s="25">
        <v>7.49</v>
      </c>
      <c r="M778" s="26">
        <v>5.0828810436070206</v>
      </c>
      <c r="N778" s="27"/>
      <c r="O778" s="28">
        <v>1.0668329571525701</v>
      </c>
      <c r="P778" s="26">
        <v>31.923213800740701</v>
      </c>
      <c r="Q778" s="27">
        <v>1.62422544327366</v>
      </c>
      <c r="R778" s="28">
        <v>1.0054781978079199</v>
      </c>
      <c r="S778" s="26">
        <v>52.7340707070287</v>
      </c>
      <c r="T778" s="27">
        <v>14.4600906711446</v>
      </c>
      <c r="U778" s="28">
        <v>10.2047071831959</v>
      </c>
      <c r="V778" s="26">
        <v>3.8799709252418699</v>
      </c>
      <c r="W778" s="27">
        <v>1.84399646890574</v>
      </c>
      <c r="X778" s="28">
        <v>1.3502186644951999</v>
      </c>
    </row>
    <row r="779" spans="12:24">
      <c r="L779" s="25">
        <v>7.5</v>
      </c>
      <c r="M779" s="26">
        <v>5.0717529411606304</v>
      </c>
      <c r="N779" s="27"/>
      <c r="O779" s="28">
        <v>1.0664930477060299</v>
      </c>
      <c r="P779" s="26">
        <v>31.880066778487897</v>
      </c>
      <c r="Q779" s="27">
        <v>1.6211536875207599</v>
      </c>
      <c r="R779" s="28">
        <v>1.0082431703587</v>
      </c>
      <c r="S779" s="26">
        <v>52.689148612309801</v>
      </c>
      <c r="T779" s="27">
        <v>14.464123283746501</v>
      </c>
      <c r="U779" s="28">
        <v>10.210783918708801</v>
      </c>
      <c r="V779" s="26">
        <v>3.8695037855014105</v>
      </c>
      <c r="W779" s="27">
        <v>1.84207010106587</v>
      </c>
      <c r="X779" s="28">
        <v>1.3506464737569801</v>
      </c>
    </row>
    <row r="780" spans="12:24">
      <c r="L780" s="25">
        <v>7.51</v>
      </c>
      <c r="M780" s="26">
        <v>5.0606628041049104</v>
      </c>
      <c r="N780" s="27"/>
      <c r="O780" s="28">
        <v>1.06615696557481</v>
      </c>
      <c r="P780" s="26">
        <v>31.8332739634216</v>
      </c>
      <c r="Q780" s="27">
        <v>1.6218026473764999</v>
      </c>
      <c r="R780" s="28">
        <v>1.00728250430104</v>
      </c>
      <c r="S780" s="26">
        <v>52.644264926757401</v>
      </c>
      <c r="T780" s="27">
        <v>14.4681314891833</v>
      </c>
      <c r="U780" s="28">
        <v>10.2168462909081</v>
      </c>
      <c r="V780" s="26">
        <v>3.8590762325067502</v>
      </c>
      <c r="W780" s="27">
        <v>1.8401423831050201</v>
      </c>
      <c r="X780" s="28">
        <v>1.3510643141815699</v>
      </c>
    </row>
    <row r="781" spans="12:24">
      <c r="L781" s="25">
        <v>7.52</v>
      </c>
      <c r="M781" s="26">
        <v>5.0496104472965602</v>
      </c>
      <c r="N781" s="27"/>
      <c r="O781" s="28">
        <v>1.06582468825217</v>
      </c>
      <c r="P781" s="26">
        <v>31.7871509588309</v>
      </c>
      <c r="Q781" s="27">
        <v>1.62185659424898</v>
      </c>
      <c r="R781" s="28">
        <v>1.00691194941345</v>
      </c>
      <c r="S781" s="26">
        <v>52.5994196171102</v>
      </c>
      <c r="T781" s="27">
        <v>14.472115335189701</v>
      </c>
      <c r="U781" s="28">
        <v>10.222894318046199</v>
      </c>
      <c r="V781" s="26">
        <v>3.8486880949365698</v>
      </c>
      <c r="W781" s="27">
        <v>1.8382133474675399</v>
      </c>
      <c r="X781" s="28">
        <v>1.3514722053792201</v>
      </c>
    </row>
    <row r="782" spans="12:24">
      <c r="L782" s="25">
        <v>7.53</v>
      </c>
      <c r="M782" s="26">
        <v>5.0387061337069596</v>
      </c>
      <c r="N782" s="27"/>
      <c r="O782" s="28">
        <v>1.0653857514718199</v>
      </c>
      <c r="P782" s="26">
        <v>31.7411168913438</v>
      </c>
      <c r="Q782" s="27">
        <v>1.6218962763985501</v>
      </c>
      <c r="R782" s="28">
        <v>1.0065507785556</v>
      </c>
      <c r="S782" s="26">
        <v>52.554612650136804</v>
      </c>
      <c r="T782" s="27">
        <v>14.476074869428899</v>
      </c>
      <c r="U782" s="28">
        <v>10.2289280183203</v>
      </c>
      <c r="V782" s="26">
        <v>3.8383391241102705</v>
      </c>
      <c r="W782" s="27">
        <v>1.8362829756287999</v>
      </c>
      <c r="X782" s="28">
        <v>1.3518702482572</v>
      </c>
    </row>
    <row r="783" spans="12:24">
      <c r="L783" s="25">
        <v>7.54</v>
      </c>
      <c r="M783" s="26">
        <v>5.0278637512966098</v>
      </c>
      <c r="N783" s="27"/>
      <c r="O783" s="28">
        <v>1.0649260654066399</v>
      </c>
      <c r="P783" s="26">
        <v>31.695171580661203</v>
      </c>
      <c r="Q783" s="27">
        <v>1.62192174920389</v>
      </c>
      <c r="R783" s="28">
        <v>1.00619895740238</v>
      </c>
      <c r="S783" s="26">
        <v>52.509843992636199</v>
      </c>
      <c r="T783" s="27">
        <v>14.4800101394599</v>
      </c>
      <c r="U783" s="28">
        <v>10.234947409882199</v>
      </c>
      <c r="V783" s="26">
        <v>3.8280291227076804</v>
      </c>
      <c r="W783" s="27">
        <v>1.83435128565827</v>
      </c>
      <c r="X783" s="28">
        <v>1.3522584932915001</v>
      </c>
    </row>
    <row r="784" spans="12:24">
      <c r="L784" s="25">
        <v>7.55</v>
      </c>
      <c r="M784" s="26">
        <v>5.0170580569979295</v>
      </c>
      <c r="N784" s="27"/>
      <c r="O784" s="28">
        <v>1.06447066318198</v>
      </c>
      <c r="P784" s="26">
        <v>31.649314846740801</v>
      </c>
      <c r="Q784" s="27">
        <v>1.6219330679783801</v>
      </c>
      <c r="R784" s="28">
        <v>1.00585645162765</v>
      </c>
      <c r="S784" s="26">
        <v>52.465113611437097</v>
      </c>
      <c r="T784" s="27">
        <v>14.4839211927669</v>
      </c>
      <c r="U784" s="28">
        <v>10.2409525108891</v>
      </c>
      <c r="V784" s="26">
        <v>3.8177578945372095</v>
      </c>
      <c r="W784" s="27">
        <v>1.8324182955492601</v>
      </c>
      <c r="X784" s="28">
        <v>1.3526369907490801</v>
      </c>
    </row>
    <row r="785" spans="12:24">
      <c r="L785" s="25">
        <v>7.56</v>
      </c>
      <c r="M785" s="26">
        <v>5.0062889171134</v>
      </c>
      <c r="N785" s="27"/>
      <c r="O785" s="28">
        <v>1.06401947565765</v>
      </c>
      <c r="P785" s="26">
        <v>31.603546509797297</v>
      </c>
      <c r="Q785" s="27">
        <v>1.6219302879690101</v>
      </c>
      <c r="R785" s="28">
        <v>1.0055232269055301</v>
      </c>
      <c r="S785" s="26">
        <v>52.420421473398306</v>
      </c>
      <c r="T785" s="27">
        <v>14.487808076759499</v>
      </c>
      <c r="U785" s="28">
        <v>10.2469433395294</v>
      </c>
      <c r="V785" s="26">
        <v>3.8075252445260297</v>
      </c>
      <c r="W785" s="27">
        <v>1.82861143724213</v>
      </c>
      <c r="X785" s="28">
        <v>1.35300580958386</v>
      </c>
    </row>
    <row r="786" spans="12:24">
      <c r="L786" s="25">
        <v>7.57</v>
      </c>
      <c r="M786" s="26">
        <v>4.9955561116360503</v>
      </c>
      <c r="N786" s="27"/>
      <c r="O786" s="28">
        <v>1.06357252111662</v>
      </c>
      <c r="P786" s="26">
        <v>31.560934079103799</v>
      </c>
      <c r="Q786" s="27">
        <v>1.61884577473254</v>
      </c>
      <c r="R786" s="28">
        <v>1.0087346494313201</v>
      </c>
      <c r="S786" s="26">
        <v>52.375767545410298</v>
      </c>
      <c r="T786" s="27">
        <v>14.4916708387741</v>
      </c>
      <c r="U786" s="28">
        <v>10.252919913878699</v>
      </c>
      <c r="V786" s="26">
        <v>3.79733097871032</v>
      </c>
      <c r="W786" s="27">
        <v>1.8246881890290301</v>
      </c>
      <c r="X786" s="28">
        <v>1.35336499536616</v>
      </c>
    </row>
    <row r="787" spans="12:24">
      <c r="L787" s="25">
        <v>7.58</v>
      </c>
      <c r="M787" s="26">
        <v>4.9865497196422499</v>
      </c>
      <c r="N787" s="27"/>
      <c r="O787" s="28">
        <v>1.0614395198634901</v>
      </c>
      <c r="P787" s="26">
        <v>31.518478998496203</v>
      </c>
      <c r="Q787" s="27">
        <v>1.6156779607053799</v>
      </c>
      <c r="R787" s="28">
        <v>1.01385412982989</v>
      </c>
      <c r="S787" s="26">
        <v>52.331151794409202</v>
      </c>
      <c r="T787" s="27">
        <v>14.4955095260884</v>
      </c>
      <c r="U787" s="28">
        <v>10.2588822520144</v>
      </c>
      <c r="V787" s="26">
        <v>3.7871749042254299</v>
      </c>
      <c r="W787" s="27">
        <v>1.8207746327138701</v>
      </c>
      <c r="X787" s="28">
        <v>1.35371458936614</v>
      </c>
    </row>
    <row r="788" spans="12:24">
      <c r="L788" s="25">
        <v>7.59</v>
      </c>
      <c r="M788" s="26">
        <v>4.9787946340404998</v>
      </c>
      <c r="N788" s="27"/>
      <c r="O788" s="28">
        <v>1.05809537946683</v>
      </c>
      <c r="P788" s="26">
        <v>31.476115699220802</v>
      </c>
      <c r="Q788" s="27">
        <v>1.61249229087121</v>
      </c>
      <c r="R788" s="28">
        <v>1.0189870272345001</v>
      </c>
      <c r="S788" s="26">
        <v>52.286574187347703</v>
      </c>
      <c r="T788" s="27">
        <v>14.499324185892499</v>
      </c>
      <c r="U788" s="28">
        <v>10.264830372010399</v>
      </c>
      <c r="V788" s="26">
        <v>3.7770568292961095</v>
      </c>
      <c r="W788" s="27">
        <v>1.81687074591547</v>
      </c>
      <c r="X788" s="28">
        <v>1.3540546416102599</v>
      </c>
    </row>
    <row r="789" spans="12:24">
      <c r="L789" s="25">
        <v>7.6</v>
      </c>
      <c r="M789" s="26">
        <v>4.9710638482988099</v>
      </c>
      <c r="N789" s="27"/>
      <c r="O789" s="28">
        <v>1.0547669080230599</v>
      </c>
      <c r="P789" s="26">
        <v>31.433843957899597</v>
      </c>
      <c r="Q789" s="27">
        <v>1.6092888648172201</v>
      </c>
      <c r="R789" s="28">
        <v>1.0241332520105599</v>
      </c>
      <c r="S789" s="26">
        <v>52.242034691223502</v>
      </c>
      <c r="T789" s="27">
        <v>14.503114865317199</v>
      </c>
      <c r="U789" s="28">
        <v>10.270764291905</v>
      </c>
      <c r="V789" s="26">
        <v>3.7669765632267103</v>
      </c>
      <c r="W789" s="27">
        <v>1.81297644816273</v>
      </c>
      <c r="X789" s="28">
        <v>1.3543852019474401</v>
      </c>
    </row>
    <row r="790" spans="12:24">
      <c r="L790" s="25">
        <v>7.61</v>
      </c>
      <c r="M790" s="26">
        <v>4.9633572308352996</v>
      </c>
      <c r="N790" s="27"/>
      <c r="O790" s="28">
        <v>1.05145403975698</v>
      </c>
      <c r="P790" s="26">
        <v>31.3916635515669</v>
      </c>
      <c r="Q790" s="27">
        <v>1.6060677819082301</v>
      </c>
      <c r="R790" s="28">
        <v>1.0285916754401401</v>
      </c>
      <c r="S790" s="26">
        <v>52.197533273017704</v>
      </c>
      <c r="T790" s="27">
        <v>14.506881611372799</v>
      </c>
      <c r="U790" s="28">
        <v>10.276684029763601</v>
      </c>
      <c r="V790" s="26">
        <v>3.7569339163913895</v>
      </c>
      <c r="W790" s="27">
        <v>1.80909171596243</v>
      </c>
      <c r="X790" s="28">
        <v>1.35470632005001</v>
      </c>
    </row>
    <row r="791" spans="12:24">
      <c r="L791" s="25">
        <v>7.62</v>
      </c>
      <c r="M791" s="26">
        <v>4.95549322708509</v>
      </c>
      <c r="N791" s="27"/>
      <c r="O791" s="28">
        <v>1.0483381329461099</v>
      </c>
      <c r="P791" s="26">
        <v>31.349574253981498</v>
      </c>
      <c r="Q791" s="27">
        <v>1.60282914497454</v>
      </c>
      <c r="R791" s="28">
        <v>1.03189172945781</v>
      </c>
      <c r="S791" s="26">
        <v>52.153069899769498</v>
      </c>
      <c r="T791" s="27">
        <v>14.510624471024</v>
      </c>
      <c r="U791" s="28">
        <v>10.282589603602901</v>
      </c>
      <c r="V791" s="26">
        <v>3.7469287002243301</v>
      </c>
      <c r="W791" s="27">
        <v>1.80521656694691</v>
      </c>
      <c r="X791" s="28">
        <v>1.35501804541455</v>
      </c>
    </row>
    <row r="792" spans="12:24">
      <c r="L792" s="25">
        <v>7.63</v>
      </c>
      <c r="M792" s="26">
        <v>4.9455225870188899</v>
      </c>
      <c r="N792" s="27"/>
      <c r="O792" s="28">
        <v>1.04736824239328</v>
      </c>
      <c r="P792" s="26">
        <v>31.307575844622697</v>
      </c>
      <c r="Q792" s="27">
        <v>1.59957305131572</v>
      </c>
      <c r="R792" s="28">
        <v>1.03520422613094</v>
      </c>
      <c r="S792" s="26">
        <v>52.108644538548297</v>
      </c>
      <c r="T792" s="27">
        <v>14.514343491161901</v>
      </c>
      <c r="U792" s="28">
        <v>10.2884810314197</v>
      </c>
      <c r="V792" s="26">
        <v>3.7369607272099099</v>
      </c>
      <c r="W792" s="27">
        <v>1.80135097740641</v>
      </c>
      <c r="X792" s="28">
        <v>1.3553204273627499</v>
      </c>
    </row>
    <row r="793" spans="12:24">
      <c r="L793" s="25">
        <v>7.64</v>
      </c>
      <c r="M793" s="26">
        <v>4.9355883998112606</v>
      </c>
      <c r="N793" s="27"/>
      <c r="O793" s="28">
        <v>1.0464010847495699</v>
      </c>
      <c r="P793" s="26">
        <v>31.265668102676901</v>
      </c>
      <c r="Q793" s="27">
        <v>1.5962995987144999</v>
      </c>
      <c r="R793" s="28">
        <v>1.0385290830134299</v>
      </c>
      <c r="S793" s="26">
        <v>52.064257156453195</v>
      </c>
      <c r="T793" s="27">
        <v>14.518038718603499</v>
      </c>
      <c r="U793" s="28">
        <v>10.294358331190701</v>
      </c>
      <c r="V793" s="26">
        <v>3.72702981087297</v>
      </c>
      <c r="W793" s="27">
        <v>1.7974949236455799</v>
      </c>
      <c r="X793" s="28">
        <v>1.3556135150423601</v>
      </c>
    </row>
    <row r="794" spans="12:24">
      <c r="L794" s="25">
        <v>7.65</v>
      </c>
      <c r="M794" s="26">
        <v>4.9256904799428201</v>
      </c>
      <c r="N794" s="27"/>
      <c r="O794" s="28">
        <v>1.0454366524032701</v>
      </c>
      <c r="P794" s="26">
        <v>31.223850806720897</v>
      </c>
      <c r="Q794" s="27">
        <v>1.5930088857523199</v>
      </c>
      <c r="R794" s="28">
        <v>1.04186621681321</v>
      </c>
      <c r="S794" s="26">
        <v>52.019907720612999</v>
      </c>
      <c r="T794" s="27">
        <v>14.521710200065201</v>
      </c>
      <c r="U794" s="28">
        <v>10.300221520873199</v>
      </c>
      <c r="V794" s="26">
        <v>3.7171357657689503</v>
      </c>
      <c r="W794" s="27">
        <v>1.7936483819839599</v>
      </c>
      <c r="X794" s="28">
        <v>1.35589735742801</v>
      </c>
    </row>
    <row r="795" spans="12:24">
      <c r="L795" s="25">
        <v>7.66</v>
      </c>
      <c r="M795" s="26">
        <v>4.9158286429466402</v>
      </c>
      <c r="N795" s="27"/>
      <c r="O795" s="28">
        <v>1.04447495133887</v>
      </c>
      <c r="P795" s="26">
        <v>31.182123735744899</v>
      </c>
      <c r="Q795" s="27">
        <v>1.5897010107874601</v>
      </c>
      <c r="R795" s="28">
        <v>1.0442234596006601</v>
      </c>
      <c r="S795" s="26">
        <v>51.975596198186004</v>
      </c>
      <c r="T795" s="27">
        <v>14.5253579821815</v>
      </c>
      <c r="U795" s="28">
        <v>10.3060706184041</v>
      </c>
      <c r="V795" s="26">
        <v>3.7072784074741501</v>
      </c>
      <c r="W795" s="27">
        <v>1.78981132875659</v>
      </c>
      <c r="X795" s="28">
        <v>1.3561720033221301</v>
      </c>
    </row>
    <row r="796" spans="12:24">
      <c r="L796" s="25">
        <v>7.67</v>
      </c>
      <c r="M796" s="26">
        <v>4.9060027053993895</v>
      </c>
      <c r="N796" s="27"/>
      <c r="O796" s="28">
        <v>1.0435159734641899</v>
      </c>
      <c r="P796" s="26">
        <v>31.1404866691528</v>
      </c>
      <c r="Q796" s="27">
        <v>1.58637607188803</v>
      </c>
      <c r="R796" s="28">
        <v>1.0439986808217101</v>
      </c>
      <c r="S796" s="26">
        <v>51.931322556360605</v>
      </c>
      <c r="T796" s="27">
        <v>14.528982111595599</v>
      </c>
      <c r="U796" s="28">
        <v>10.311905641700999</v>
      </c>
      <c r="V796" s="26">
        <v>3.6974575525759099</v>
      </c>
      <c r="W796" s="27">
        <v>1.78598374031448</v>
      </c>
      <c r="X796" s="28">
        <v>1.35643750827999</v>
      </c>
    </row>
    <row r="797" spans="12:24">
      <c r="L797" s="25">
        <v>7.68</v>
      </c>
      <c r="M797" s="26">
        <v>4.8962124849125894</v>
      </c>
      <c r="N797" s="27"/>
      <c r="O797" s="28">
        <v>1.04255970303662</v>
      </c>
      <c r="P797" s="26">
        <v>31.100882176181997</v>
      </c>
      <c r="Q797" s="27">
        <v>1.58483523877417</v>
      </c>
      <c r="R797" s="28">
        <v>1.04572496964941</v>
      </c>
      <c r="S797" s="26">
        <v>51.887086762354592</v>
      </c>
      <c r="T797" s="27">
        <v>14.532582634829399</v>
      </c>
      <c r="U797" s="28">
        <v>10.3177266086612</v>
      </c>
      <c r="V797" s="26">
        <v>3.6876730186628204</v>
      </c>
      <c r="W797" s="27">
        <v>1.7821655930251701</v>
      </c>
      <c r="X797" s="28">
        <v>1.3566939177939199</v>
      </c>
    </row>
    <row r="798" spans="12:24">
      <c r="L798" s="25">
        <v>7.69</v>
      </c>
      <c r="M798" s="26">
        <v>4.8864578001238002</v>
      </c>
      <c r="N798" s="27"/>
      <c r="O798" s="28">
        <v>1.0416061328649999</v>
      </c>
      <c r="P798" s="26">
        <v>31.058225058280499</v>
      </c>
      <c r="Q798" s="27">
        <v>1.5869040285907401</v>
      </c>
      <c r="R798" s="28">
        <v>1.04431731958274</v>
      </c>
      <c r="S798" s="26">
        <v>51.842888783415397</v>
      </c>
      <c r="T798" s="27">
        <v>14.5361595983314</v>
      </c>
      <c r="U798" s="28">
        <v>10.3235335371626</v>
      </c>
      <c r="V798" s="26">
        <v>3.67792462431491</v>
      </c>
      <c r="W798" s="27">
        <v>1.77835686327326</v>
      </c>
      <c r="X798" s="28">
        <v>1.3569412786675501</v>
      </c>
    </row>
    <row r="799" spans="12:24">
      <c r="L799" s="25">
        <v>7.7</v>
      </c>
      <c r="M799" s="26">
        <v>4.8767384706878101</v>
      </c>
      <c r="N799" s="27"/>
      <c r="O799" s="28">
        <v>1.0406552557658999</v>
      </c>
      <c r="P799" s="26">
        <v>31.015642312940599</v>
      </c>
      <c r="Q799" s="27">
        <v>1.5889675191144499</v>
      </c>
      <c r="R799" s="28">
        <v>1.04290291746745</v>
      </c>
      <c r="S799" s="26">
        <v>51.798728586820097</v>
      </c>
      <c r="T799" s="27">
        <v>14.539713048477299</v>
      </c>
      <c r="U799" s="28">
        <v>10.329326445063099</v>
      </c>
      <c r="V799" s="26">
        <v>3.6682121890939099</v>
      </c>
      <c r="W799" s="27">
        <v>1.7745575219773</v>
      </c>
      <c r="X799" s="28">
        <v>1.3571796393111599</v>
      </c>
    </row>
    <row r="800" spans="12:24">
      <c r="L800" s="25">
        <v>7.71</v>
      </c>
      <c r="M800" s="26">
        <v>4.8670543188149002</v>
      </c>
      <c r="N800" s="27"/>
      <c r="O800" s="28">
        <v>1.03970706835844</v>
      </c>
      <c r="P800" s="26">
        <v>30.973133784083601</v>
      </c>
      <c r="Q800" s="27">
        <v>1.5910257165469399</v>
      </c>
      <c r="R800" s="28">
        <v>1.0414817952017801</v>
      </c>
      <c r="S800" s="26">
        <v>51.754606139875101</v>
      </c>
      <c r="T800" s="27">
        <v>14.543243031494701</v>
      </c>
      <c r="U800" s="28">
        <v>10.3351053502009</v>
      </c>
      <c r="V800" s="26">
        <v>3.6585355335333802</v>
      </c>
      <c r="W800" s="27">
        <v>1.7707675378894201</v>
      </c>
      <c r="X800" s="28">
        <v>1.3574090479854199</v>
      </c>
    </row>
    <row r="801" spans="12:24">
      <c r="L801" s="25">
        <v>7.72</v>
      </c>
      <c r="M801" s="26">
        <v>4.85740518296919</v>
      </c>
      <c r="N801" s="27"/>
      <c r="O801" s="28">
        <v>1.0387615488358199</v>
      </c>
      <c r="P801" s="26">
        <v>30.930699315974095</v>
      </c>
      <c r="Q801" s="27">
        <v>1.5930786271239801</v>
      </c>
      <c r="R801" s="28">
        <v>1.04005398558463</v>
      </c>
      <c r="S801" s="26">
        <v>51.710521409916602</v>
      </c>
      <c r="T801" s="27">
        <v>14.5467495936334</v>
      </c>
      <c r="U801" s="28">
        <v>10.340870270394699</v>
      </c>
      <c r="V801" s="26">
        <v>3.6488944791289999</v>
      </c>
      <c r="W801" s="27">
        <v>1.7669868966131901</v>
      </c>
      <c r="X801" s="28">
        <v>1.35762955280271</v>
      </c>
    </row>
    <row r="802" spans="12:24">
      <c r="L802" s="25">
        <v>7.73</v>
      </c>
      <c r="M802" s="26">
        <v>4.8477908711976996</v>
      </c>
      <c r="N802" s="27"/>
      <c r="O802" s="28">
        <v>1.0378186999810599</v>
      </c>
      <c r="P802" s="26">
        <v>30.888338753219802</v>
      </c>
      <c r="Q802" s="27">
        <v>1.59512625711474</v>
      </c>
      <c r="R802" s="28">
        <v>1.03861952143696</v>
      </c>
      <c r="S802" s="26">
        <v>51.666474364310197</v>
      </c>
      <c r="T802" s="27">
        <v>14.550232781079499</v>
      </c>
      <c r="U802" s="28">
        <v>10.3466212234613</v>
      </c>
      <c r="V802" s="26">
        <v>3.6392888483286798</v>
      </c>
      <c r="W802" s="27">
        <v>1.7632155741780799</v>
      </c>
      <c r="X802" s="28">
        <v>1.3578412017285399</v>
      </c>
    </row>
    <row r="803" spans="12:24">
      <c r="L803" s="25">
        <v>7.74</v>
      </c>
      <c r="M803" s="26">
        <v>4.8382112074859496</v>
      </c>
      <c r="N803" s="27"/>
      <c r="O803" s="28">
        <v>1.03687851461456</v>
      </c>
      <c r="P803" s="26">
        <v>30.846051940771503</v>
      </c>
      <c r="Q803" s="27">
        <v>1.59716861282108</v>
      </c>
      <c r="R803" s="28">
        <v>1.0371784354814799</v>
      </c>
      <c r="S803" s="26">
        <v>51.6224649704507</v>
      </c>
      <c r="T803" s="27">
        <v>14.553692639914701</v>
      </c>
      <c r="U803" s="28">
        <v>10.352358227200201</v>
      </c>
      <c r="V803" s="26">
        <v>3.6297184645228602</v>
      </c>
      <c r="W803" s="27">
        <v>1.7607143351168999</v>
      </c>
      <c r="X803" s="28">
        <v>1.3580440425829201</v>
      </c>
    </row>
    <row r="804" spans="12:24">
      <c r="L804" s="25">
        <v>7.75</v>
      </c>
      <c r="M804" s="26">
        <v>4.8286660168102999</v>
      </c>
      <c r="N804" s="27"/>
      <c r="O804" s="28">
        <v>1.03594098556881</v>
      </c>
      <c r="P804" s="26">
        <v>30.8038387239224</v>
      </c>
      <c r="Q804" s="27">
        <v>1.5992057005820799</v>
      </c>
      <c r="R804" s="28">
        <v>1.0357307603428001</v>
      </c>
      <c r="S804" s="26">
        <v>51.578493195762597</v>
      </c>
      <c r="T804" s="27">
        <v>14.557129216148001</v>
      </c>
      <c r="U804" s="28">
        <v>10.358081299343301</v>
      </c>
      <c r="V804" s="26">
        <v>3.6201831558654298</v>
      </c>
      <c r="W804" s="27">
        <v>1.7583838357203001</v>
      </c>
      <c r="X804" s="28">
        <v>1.35823811921098</v>
      </c>
    </row>
    <row r="805" spans="12:24">
      <c r="L805" s="25">
        <v>7.76</v>
      </c>
      <c r="M805" s="26">
        <v>4.8191551399526302</v>
      </c>
      <c r="N805" s="27"/>
      <c r="O805" s="28">
        <v>1.0350060908660299</v>
      </c>
      <c r="P805" s="26">
        <v>30.761698948308201</v>
      </c>
      <c r="Q805" s="27">
        <v>1.60123752752241</v>
      </c>
      <c r="R805" s="28">
        <v>1.0342765285476101</v>
      </c>
      <c r="S805" s="26">
        <v>51.534559007735204</v>
      </c>
      <c r="T805" s="27">
        <v>14.5605425557512</v>
      </c>
      <c r="U805" s="28">
        <v>10.363790457595799</v>
      </c>
      <c r="V805" s="26">
        <v>3.6106828411860201</v>
      </c>
      <c r="W805" s="27">
        <v>1.75605360519743</v>
      </c>
      <c r="X805" s="28">
        <v>1.3584233855622301</v>
      </c>
    </row>
    <row r="806" spans="12:24">
      <c r="L806" s="25">
        <v>7.77</v>
      </c>
      <c r="M806" s="26">
        <v>4.8082403895673602</v>
      </c>
      <c r="N806" s="27"/>
      <c r="O806" s="28">
        <v>1.0355118376433701</v>
      </c>
      <c r="P806" s="26">
        <v>30.7196324597986</v>
      </c>
      <c r="Q806" s="27">
        <v>1.6032640995138101</v>
      </c>
      <c r="R806" s="28">
        <v>1.0328157724167699</v>
      </c>
      <c r="S806" s="26">
        <v>51.490662373824406</v>
      </c>
      <c r="T806" s="27">
        <v>14.5639327045612</v>
      </c>
      <c r="U806" s="28">
        <v>10.369485719706301</v>
      </c>
      <c r="V806" s="26">
        <v>3.6012172668350004</v>
      </c>
      <c r="W806" s="27">
        <v>1.7537235804592599</v>
      </c>
      <c r="X806" s="28">
        <v>1.3585999867874701</v>
      </c>
    </row>
    <row r="807" spans="12:24">
      <c r="L807" s="25">
        <v>7.78</v>
      </c>
      <c r="M807" s="26">
        <v>4.7964469465763004</v>
      </c>
      <c r="N807" s="27"/>
      <c r="O807" s="28">
        <v>1.03693286575034</v>
      </c>
      <c r="P807" s="26">
        <v>30.677639103257299</v>
      </c>
      <c r="Q807" s="27">
        <v>1.60528542444935</v>
      </c>
      <c r="R807" s="28">
        <v>1.0313485228255701</v>
      </c>
      <c r="S807" s="26">
        <v>51.446803261541895</v>
      </c>
      <c r="T807" s="27">
        <v>14.5672997083688</v>
      </c>
      <c r="U807" s="28">
        <v>10.375167103377199</v>
      </c>
      <c r="V807" s="26">
        <v>3.5917862613807703</v>
      </c>
      <c r="W807" s="27">
        <v>1.75139377963173</v>
      </c>
      <c r="X807" s="28">
        <v>1.35876796992016</v>
      </c>
    </row>
    <row r="808" spans="12:24">
      <c r="L808" s="25">
        <v>7.79</v>
      </c>
      <c r="M808" s="26">
        <v>4.7846957157332897</v>
      </c>
      <c r="N808" s="27"/>
      <c r="O808" s="28">
        <v>1.03834809217649</v>
      </c>
      <c r="P808" s="26">
        <v>30.635718726618101</v>
      </c>
      <c r="Q808" s="27">
        <v>1.60730150752316</v>
      </c>
      <c r="R808" s="28">
        <v>1.0307220404067801</v>
      </c>
      <c r="S808" s="26">
        <v>51.402981638430099</v>
      </c>
      <c r="T808" s="27">
        <v>14.5706436128939</v>
      </c>
      <c r="U808" s="28">
        <v>10.3808346262902</v>
      </c>
      <c r="V808" s="26">
        <v>3.5823896543515801</v>
      </c>
      <c r="W808" s="27">
        <v>1.74906422080781</v>
      </c>
      <c r="X808" s="28">
        <v>1.3589273682532199</v>
      </c>
    </row>
    <row r="809" spans="12:24">
      <c r="L809" s="25">
        <v>7.8</v>
      </c>
      <c r="M809" s="26">
        <v>4.7729864970021998</v>
      </c>
      <c r="N809" s="27"/>
      <c r="O809" s="28">
        <v>1.03975753966559</v>
      </c>
      <c r="P809" s="26">
        <v>30.593871176858002</v>
      </c>
      <c r="Q809" s="27">
        <v>1.6093123552564601</v>
      </c>
      <c r="R809" s="28">
        <v>1.03113811730086</v>
      </c>
      <c r="S809" s="26">
        <v>51.359197472060202</v>
      </c>
      <c r="T809" s="27">
        <v>14.573964463784201</v>
      </c>
      <c r="U809" s="28">
        <v>10.3864883061075</v>
      </c>
      <c r="V809" s="26">
        <v>3.57302727622689</v>
      </c>
      <c r="W809" s="27">
        <v>1.7467348874984701</v>
      </c>
      <c r="X809" s="28">
        <v>1.35907822778992</v>
      </c>
    </row>
    <row r="810" spans="12:24">
      <c r="L810" s="25">
        <v>7.81</v>
      </c>
      <c r="M810" s="26">
        <v>4.7613190913984997</v>
      </c>
      <c r="N810" s="27"/>
      <c r="O810" s="28">
        <v>1.0411612308664699</v>
      </c>
      <c r="P810" s="26">
        <v>30.552096301294</v>
      </c>
      <c r="Q810" s="27">
        <v>1.61131797325649</v>
      </c>
      <c r="R810" s="28">
        <v>1.0315509489994199</v>
      </c>
      <c r="S810" s="26">
        <v>51.315450730033199</v>
      </c>
      <c r="T810" s="27">
        <v>14.577262306615699</v>
      </c>
      <c r="U810" s="28">
        <v>10.3921281604964</v>
      </c>
      <c r="V810" s="26">
        <v>3.5636989584286503</v>
      </c>
      <c r="W810" s="27">
        <v>1.7444058151080799</v>
      </c>
      <c r="X810" s="28">
        <v>1.3592205943634801</v>
      </c>
    </row>
    <row r="811" spans="12:24">
      <c r="L811" s="25">
        <v>7.82</v>
      </c>
      <c r="M811" s="26">
        <v>4.74969330098142</v>
      </c>
      <c r="N811" s="27"/>
      <c r="O811" s="28">
        <v>1.0425591883329599</v>
      </c>
      <c r="P811" s="26">
        <v>30.510393947582397</v>
      </c>
      <c r="Q811" s="27">
        <v>1.61331836878571</v>
      </c>
      <c r="R811" s="28">
        <v>1.0319605284750499</v>
      </c>
      <c r="S811" s="26">
        <v>51.271741379978899</v>
      </c>
      <c r="T811" s="27">
        <v>14.580537186892199</v>
      </c>
      <c r="U811" s="28">
        <v>10.3977542070601</v>
      </c>
      <c r="V811" s="26">
        <v>3.5544045333127001</v>
      </c>
      <c r="W811" s="27">
        <v>1.7420770305322</v>
      </c>
      <c r="X811" s="28">
        <v>1.3593545136381</v>
      </c>
    </row>
    <row r="812" spans="12:24">
      <c r="L812" s="25">
        <v>7.83</v>
      </c>
      <c r="M812" s="26">
        <v>4.7381089288462404</v>
      </c>
      <c r="N812" s="27"/>
      <c r="O812" s="28">
        <v>1.0439514345240499</v>
      </c>
      <c r="P812" s="26">
        <v>30.4661591622171</v>
      </c>
      <c r="Q812" s="27">
        <v>1.61791835001891</v>
      </c>
      <c r="R812" s="28">
        <v>1.0297620472575699</v>
      </c>
      <c r="S812" s="26">
        <v>51.228069389556197</v>
      </c>
      <c r="T812" s="27">
        <v>14.5837891500457</v>
      </c>
      <c r="U812" s="28">
        <v>10.4033664634025</v>
      </c>
      <c r="V812" s="26">
        <v>3.5451438341601</v>
      </c>
      <c r="W812" s="27">
        <v>1.7397485510819399</v>
      </c>
      <c r="X812" s="28">
        <v>1.35948003110992</v>
      </c>
    </row>
    <row r="813" spans="12:24">
      <c r="L813" s="25">
        <v>7.84</v>
      </c>
      <c r="M813" s="26">
        <v>4.7265657791165001</v>
      </c>
      <c r="N813" s="27"/>
      <c r="O813" s="28">
        <v>1.0453379918038099</v>
      </c>
      <c r="P813" s="26">
        <v>30.4200222702258</v>
      </c>
      <c r="Q813" s="27">
        <v>1.6225732469882199</v>
      </c>
      <c r="R813" s="28">
        <v>1.0255859751307701</v>
      </c>
      <c r="S813" s="26">
        <v>51.184434726492199</v>
      </c>
      <c r="T813" s="27">
        <v>14.5870182414757</v>
      </c>
      <c r="U813" s="28">
        <v>10.4089649470693</v>
      </c>
      <c r="V813" s="26">
        <v>3.5359166951684298</v>
      </c>
      <c r="W813" s="27">
        <v>1.73742033369428</v>
      </c>
      <c r="X813" s="28">
        <v>1.35959719894659</v>
      </c>
    </row>
    <row r="814" spans="12:24">
      <c r="L814" s="25">
        <v>7.85</v>
      </c>
      <c r="M814" s="26">
        <v>4.7150636569362101</v>
      </c>
      <c r="N814" s="27"/>
      <c r="O814" s="28">
        <v>1.0467188824415501</v>
      </c>
      <c r="P814" s="26">
        <v>30.373957520691103</v>
      </c>
      <c r="Q814" s="27">
        <v>1.6248898122133999</v>
      </c>
      <c r="R814" s="28">
        <v>1.0214067056535401</v>
      </c>
      <c r="S814" s="26">
        <v>51.140837358483601</v>
      </c>
      <c r="T814" s="27">
        <v>14.590224506450401</v>
      </c>
      <c r="U814" s="28">
        <v>10.4145496756465</v>
      </c>
      <c r="V814" s="26">
        <v>3.5267229514431802</v>
      </c>
      <c r="W814" s="27">
        <v>1.73509241404575</v>
      </c>
      <c r="X814" s="28">
        <v>1.3597060582676701</v>
      </c>
    </row>
    <row r="815" spans="12:24">
      <c r="L815" s="25">
        <v>7.86</v>
      </c>
      <c r="M815" s="26">
        <v>4.7036023684621</v>
      </c>
      <c r="N815" s="27"/>
      <c r="O815" s="28">
        <v>1.04809412861178</v>
      </c>
      <c r="P815" s="26">
        <v>30.331706166366203</v>
      </c>
      <c r="Q815" s="27">
        <v>1.62346334189446</v>
      </c>
      <c r="R815" s="28">
        <v>1.0209656357766099</v>
      </c>
      <c r="S815" s="26">
        <v>51.097277253267301</v>
      </c>
      <c r="T815" s="27">
        <v>14.593407990177999</v>
      </c>
      <c r="U815" s="28">
        <v>10.4201206666894</v>
      </c>
      <c r="V815" s="26">
        <v>3.5175624389890601</v>
      </c>
      <c r="W815" s="27">
        <v>1.7327648342511699</v>
      </c>
      <c r="X815" s="28">
        <v>1.3598066534406299</v>
      </c>
    </row>
    <row r="816" spans="12:24">
      <c r="L816" s="25">
        <v>7.87</v>
      </c>
      <c r="M816" s="26">
        <v>4.6921817208558299</v>
      </c>
      <c r="N816" s="27"/>
      <c r="O816" s="28">
        <v>1.0494637691086499</v>
      </c>
      <c r="P816" s="26">
        <v>30.291113208753401</v>
      </c>
      <c r="Q816" s="27">
        <v>1.6204487163374499</v>
      </c>
      <c r="R816" s="28">
        <v>1.0221079109203799</v>
      </c>
      <c r="S816" s="26">
        <v>51.053754378619395</v>
      </c>
      <c r="T816" s="27">
        <v>14.5965687378054</v>
      </c>
      <c r="U816" s="28">
        <v>10.425677937724</v>
      </c>
      <c r="V816" s="26">
        <v>3.5084349947013602</v>
      </c>
      <c r="W816" s="27">
        <v>1.7304863998523601</v>
      </c>
      <c r="X816" s="28">
        <v>1.35989902955079</v>
      </c>
    </row>
    <row r="817" spans="12:24">
      <c r="L817" s="25">
        <v>7.88</v>
      </c>
      <c r="M817" s="26">
        <v>4.6808015222762398</v>
      </c>
      <c r="N817" s="27"/>
      <c r="O817" s="28">
        <v>1.0508278170117999</v>
      </c>
      <c r="P817" s="26">
        <v>30.250591739358601</v>
      </c>
      <c r="Q817" s="27">
        <v>1.6174327260841399</v>
      </c>
      <c r="R817" s="28">
        <v>1.0232467662307201</v>
      </c>
      <c r="S817" s="26">
        <v>51.010268702344796</v>
      </c>
      <c r="T817" s="27">
        <v>14.599706794304501</v>
      </c>
      <c r="U817" s="28">
        <v>10.4312215062567</v>
      </c>
      <c r="V817" s="26">
        <v>3.4992887417087495</v>
      </c>
      <c r="W817" s="27">
        <v>1.7288208607636</v>
      </c>
      <c r="X817" s="28">
        <v>1.36003494618484</v>
      </c>
    </row>
    <row r="818" spans="12:24">
      <c r="L818" s="25">
        <v>7.89</v>
      </c>
      <c r="M818" s="26">
        <v>4.6694615859425204</v>
      </c>
      <c r="N818" s="27"/>
      <c r="O818" s="28">
        <v>1.05218629212427</v>
      </c>
      <c r="P818" s="26">
        <v>30.2101416097955</v>
      </c>
      <c r="Q818" s="27">
        <v>1.6144154017911201</v>
      </c>
      <c r="R818" s="28">
        <v>1.0243821966828801</v>
      </c>
      <c r="S818" s="26">
        <v>50.966820192277495</v>
      </c>
      <c r="T818" s="27">
        <v>14.602822204758599</v>
      </c>
      <c r="U818" s="28">
        <v>10.4367513897751</v>
      </c>
      <c r="V818" s="26">
        <v>3.4890583840423499</v>
      </c>
      <c r="W818" s="27">
        <v>1.72603538163498</v>
      </c>
      <c r="X818" s="28">
        <v>1.3612795827545501</v>
      </c>
    </row>
    <row r="819" spans="12:24">
      <c r="L819" s="25">
        <v>7.9</v>
      </c>
      <c r="M819" s="26">
        <v>4.65816172754087</v>
      </c>
      <c r="N819" s="27"/>
      <c r="O819" s="28">
        <v>1.0535392120887299</v>
      </c>
      <c r="P819" s="26">
        <v>30.169762671988398</v>
      </c>
      <c r="Q819" s="27">
        <v>1.6113967738442001</v>
      </c>
      <c r="R819" s="28">
        <v>1.0255141973597099</v>
      </c>
      <c r="S819" s="26">
        <v>50.9234088162804</v>
      </c>
      <c r="T819" s="27">
        <v>14.605915014104101</v>
      </c>
      <c r="U819" s="28">
        <v>10.4422676057471</v>
      </c>
      <c r="V819" s="26">
        <v>3.4788663243345002</v>
      </c>
      <c r="W819" s="27">
        <v>1.72325255205773</v>
      </c>
      <c r="X819" s="28">
        <v>1.3625104207907599</v>
      </c>
    </row>
    <row r="820" spans="12:24">
      <c r="L820" s="25">
        <v>7.91</v>
      </c>
      <c r="M820" s="26">
        <v>4.6469017514300095</v>
      </c>
      <c r="N820" s="27"/>
      <c r="O820" s="28">
        <v>1.0548866021354699</v>
      </c>
      <c r="P820" s="26">
        <v>30.129454778172299</v>
      </c>
      <c r="Q820" s="27">
        <v>1.6083768725990299</v>
      </c>
      <c r="R820" s="28">
        <v>1.02707490240794</v>
      </c>
      <c r="S820" s="26">
        <v>50.880034542245198</v>
      </c>
      <c r="T820" s="27">
        <v>14.608985267129601</v>
      </c>
      <c r="U820" s="28">
        <v>10.4477701716214</v>
      </c>
      <c r="V820" s="26">
        <v>3.4687123817952603</v>
      </c>
      <c r="W820" s="27">
        <v>1.7204723849318999</v>
      </c>
      <c r="X820" s="28">
        <v>1.3637275259597099</v>
      </c>
    </row>
    <row r="821" spans="12:24">
      <c r="L821" s="25">
        <v>7.92</v>
      </c>
      <c r="M821" s="26">
        <v>4.6365583414709803</v>
      </c>
      <c r="N821" s="27"/>
      <c r="O821" s="28">
        <v>1.0553516128437099</v>
      </c>
      <c r="P821" s="26">
        <v>30.089217780892302</v>
      </c>
      <c r="Q821" s="27">
        <v>1.6053557282953399</v>
      </c>
      <c r="R821" s="28">
        <v>1.03092971617992</v>
      </c>
      <c r="S821" s="26">
        <v>50.836697338092598</v>
      </c>
      <c r="T821" s="27">
        <v>14.6120330086409</v>
      </c>
      <c r="U821" s="28">
        <v>10.4532591048276</v>
      </c>
      <c r="V821" s="26">
        <v>3.4585963765879697</v>
      </c>
      <c r="W821" s="27">
        <v>1.7176948871258999</v>
      </c>
      <c r="X821" s="28">
        <v>1.3649309636802101</v>
      </c>
    </row>
    <row r="822" spans="12:24">
      <c r="L822" s="25">
        <v>7.93</v>
      </c>
      <c r="M822" s="26">
        <v>4.6273880823339999</v>
      </c>
      <c r="N822" s="27"/>
      <c r="O822" s="28">
        <v>1.0546774948878701</v>
      </c>
      <c r="P822" s="26">
        <v>30.0490515330035</v>
      </c>
      <c r="Q822" s="27">
        <v>1.60233337105706</v>
      </c>
      <c r="R822" s="28">
        <v>1.03550647784316</v>
      </c>
      <c r="S822" s="26">
        <v>50.793397171772</v>
      </c>
      <c r="T822" s="27">
        <v>14.615058283388301</v>
      </c>
      <c r="U822" s="28">
        <v>10.458734422775899</v>
      </c>
      <c r="V822" s="26">
        <v>3.4485181298217698</v>
      </c>
      <c r="W822" s="27">
        <v>1.71492006545454</v>
      </c>
      <c r="X822" s="28">
        <v>1.3661207991239399</v>
      </c>
    </row>
    <row r="823" spans="12:24">
      <c r="L823" s="25">
        <v>7.94</v>
      </c>
      <c r="M823" s="26">
        <v>4.61824858145867</v>
      </c>
      <c r="N823" s="27"/>
      <c r="O823" s="28">
        <v>1.0540064770706601</v>
      </c>
      <c r="P823" s="26">
        <v>30.008955887670201</v>
      </c>
      <c r="Q823" s="27">
        <v>1.5993098308923701</v>
      </c>
      <c r="R823" s="28">
        <v>1.04007873814562</v>
      </c>
      <c r="S823" s="26">
        <v>50.750134011261807</v>
      </c>
      <c r="T823" s="27">
        <v>14.6180611360179</v>
      </c>
      <c r="U823" s="28">
        <v>10.4641961428622</v>
      </c>
      <c r="V823" s="26">
        <v>3.4384774635440603</v>
      </c>
      <c r="W823" s="27">
        <v>1.7121479266797901</v>
      </c>
      <c r="X823" s="28">
        <v>1.3672970972157701</v>
      </c>
    </row>
    <row r="824" spans="12:24">
      <c r="L824" s="25">
        <v>7.95</v>
      </c>
      <c r="M824" s="26">
        <v>4.60913968806019</v>
      </c>
      <c r="N824" s="27"/>
      <c r="O824" s="28">
        <v>1.05333854731007</v>
      </c>
      <c r="P824" s="26">
        <v>29.968930698365998</v>
      </c>
      <c r="Q824" s="27">
        <v>1.59628513769388</v>
      </c>
      <c r="R824" s="28">
        <v>1.0446464844009</v>
      </c>
      <c r="S824" s="26">
        <v>50.706907824568901</v>
      </c>
      <c r="T824" s="27">
        <v>14.6210416111052</v>
      </c>
      <c r="U824" s="28">
        <v>10.469644282481999</v>
      </c>
      <c r="V824" s="26">
        <v>3.4284742007329805</v>
      </c>
      <c r="W824" s="27">
        <v>1.7093784775115199</v>
      </c>
      <c r="X824" s="28">
        <v>1.3684599226340399</v>
      </c>
    </row>
    <row r="825" spans="12:24">
      <c r="L825" s="25">
        <v>7.96</v>
      </c>
      <c r="M825" s="26">
        <v>4.6000612522110993</v>
      </c>
      <c r="N825" s="27"/>
      <c r="O825" s="28">
        <v>1.0526736935508001</v>
      </c>
      <c r="P825" s="26">
        <v>29.928975818097598</v>
      </c>
      <c r="Q825" s="27">
        <v>1.5932593220142499</v>
      </c>
      <c r="R825" s="28">
        <v>1.0492097032090799</v>
      </c>
      <c r="S825" s="26">
        <v>50.663718579729199</v>
      </c>
      <c r="T825" s="27">
        <v>14.6239997531551</v>
      </c>
      <c r="U825" s="28">
        <v>10.475078858965899</v>
      </c>
      <c r="V825" s="26">
        <v>3.4185081652898601</v>
      </c>
      <c r="W825" s="27">
        <v>1.70661172460823</v>
      </c>
      <c r="X825" s="28">
        <v>1.3696093398109199</v>
      </c>
    </row>
    <row r="826" spans="12:24">
      <c r="L826" s="25">
        <v>7.97</v>
      </c>
      <c r="M826" s="26">
        <v>4.5910131248341504</v>
      </c>
      <c r="N826" s="27"/>
      <c r="O826" s="28">
        <v>1.05201190376471</v>
      </c>
      <c r="P826" s="26">
        <v>29.889091100352299</v>
      </c>
      <c r="Q826" s="27">
        <v>1.5902324141186499</v>
      </c>
      <c r="R826" s="28">
        <v>1.0537683848902399</v>
      </c>
      <c r="S826" s="26">
        <v>50.620566244806895</v>
      </c>
      <c r="T826" s="27">
        <v>14.626935606601901</v>
      </c>
      <c r="U826" s="28">
        <v>10.480499889648501</v>
      </c>
      <c r="V826" s="26">
        <v>3.4085791820317102</v>
      </c>
      <c r="W826" s="27">
        <v>1.7038476745778</v>
      </c>
      <c r="X826" s="28">
        <v>1.3707454129326999</v>
      </c>
    </row>
    <row r="827" spans="12:24">
      <c r="L827" s="25">
        <v>7.98</v>
      </c>
      <c r="M827" s="26">
        <v>4.5819951576951201</v>
      </c>
      <c r="N827" s="27"/>
      <c r="O827" s="28">
        <v>1.0513531659511299</v>
      </c>
      <c r="P827" s="26">
        <v>29.849276400496098</v>
      </c>
      <c r="Q827" s="27">
        <v>1.58720444258618</v>
      </c>
      <c r="R827" s="28">
        <v>1.0574181833810301</v>
      </c>
      <c r="S827" s="26">
        <v>50.577450787895394</v>
      </c>
      <c r="T827" s="27">
        <v>14.6298492158099</v>
      </c>
      <c r="U827" s="28">
        <v>10.485907391844799</v>
      </c>
      <c r="V827" s="26">
        <v>3.3986870766837201</v>
      </c>
      <c r="W827" s="27">
        <v>1.7010863339782101</v>
      </c>
      <c r="X827" s="28">
        <v>1.37186821839333</v>
      </c>
    </row>
    <row r="828" spans="12:24">
      <c r="L828" s="25">
        <v>7.99</v>
      </c>
      <c r="M828" s="26">
        <v>4.5730072033956901</v>
      </c>
      <c r="N828" s="27"/>
      <c r="O828" s="28">
        <v>1.0506974681372701</v>
      </c>
      <c r="P828" s="26">
        <v>29.809531573196001</v>
      </c>
      <c r="Q828" s="27">
        <v>1.58417543688757</v>
      </c>
      <c r="R828" s="28">
        <v>1.05851724025873</v>
      </c>
      <c r="S828" s="26">
        <v>50.534372177116204</v>
      </c>
      <c r="T828" s="27">
        <v>14.6327406250729</v>
      </c>
      <c r="U828" s="28">
        <v>10.491301382850899</v>
      </c>
      <c r="V828" s="26">
        <v>3.3888316758716597</v>
      </c>
      <c r="W828" s="27">
        <v>1.69832770931828</v>
      </c>
      <c r="X828" s="28">
        <v>1.37297782609782</v>
      </c>
    </row>
    <row r="829" spans="12:24">
      <c r="L829" s="29">
        <v>8</v>
      </c>
      <c r="M829" s="30">
        <v>4.5640491153663101</v>
      </c>
      <c r="N829" s="19"/>
      <c r="O829" s="31">
        <v>1.0500447983785299</v>
      </c>
      <c r="P829" s="30">
        <v>29.768157763862302</v>
      </c>
      <c r="Q829" s="19">
        <v>1.58284413594224</v>
      </c>
      <c r="R829" s="31">
        <v>1.05791629836621</v>
      </c>
      <c r="S829" s="30">
        <v>50.4913303806198</v>
      </c>
      <c r="T829" s="19">
        <v>14.6356098786147</v>
      </c>
      <c r="U829" s="31">
        <v>10.4966818799439</v>
      </c>
      <c r="V829" s="30">
        <v>3.3791350392225903</v>
      </c>
      <c r="W829" s="19">
        <v>1.69569403916656</v>
      </c>
      <c r="X829" s="31">
        <v>1.37395205462486</v>
      </c>
    </row>
  </sheetData>
  <mergeCells count="6">
    <mergeCell ref="A26:J26"/>
    <mergeCell ref="A25:X25"/>
    <mergeCell ref="L26:X26"/>
    <mergeCell ref="A86:J86"/>
    <mergeCell ref="A72:I72"/>
    <mergeCell ref="A79:G79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9"/>
  <sheetViews>
    <sheetView zoomScale="50" zoomScaleNormal="50" zoomScalePageLayoutView="50" workbookViewId="0">
      <selection activeCell="J33" sqref="J33"/>
    </sheetView>
  </sheetViews>
  <sheetFormatPr baseColWidth="10" defaultColWidth="10.6640625" defaultRowHeight="15" x14ac:dyDescent="0"/>
  <cols>
    <col min="1" max="1" width="19.83203125" customWidth="1"/>
  </cols>
  <sheetData>
    <row r="2" spans="1:32">
      <c r="L2" s="97" t="s">
        <v>191</v>
      </c>
      <c r="M2" s="103"/>
      <c r="N2" s="103"/>
      <c r="O2" s="103"/>
      <c r="P2" s="103"/>
      <c r="Q2" s="103"/>
      <c r="R2" s="103"/>
      <c r="S2" s="103"/>
      <c r="T2" s="103"/>
      <c r="U2" s="104"/>
    </row>
    <row r="3" spans="1:32" s="1" customFormat="1" ht="19">
      <c r="A3" s="1" t="s">
        <v>71</v>
      </c>
      <c r="L3" s="35"/>
      <c r="M3" s="22" t="s">
        <v>182</v>
      </c>
      <c r="N3" s="22" t="s">
        <v>183</v>
      </c>
      <c r="O3" s="22" t="s">
        <v>184</v>
      </c>
      <c r="P3" s="22" t="s">
        <v>185</v>
      </c>
      <c r="Q3" s="22" t="s">
        <v>186</v>
      </c>
      <c r="R3" s="22" t="s">
        <v>187</v>
      </c>
      <c r="S3" s="22" t="s">
        <v>188</v>
      </c>
      <c r="T3" s="22" t="s">
        <v>189</v>
      </c>
      <c r="U3" s="23" t="s">
        <v>190</v>
      </c>
      <c r="W3"/>
      <c r="X3"/>
      <c r="Y3"/>
      <c r="Z3"/>
      <c r="AA3"/>
      <c r="AB3"/>
      <c r="AC3"/>
      <c r="AD3"/>
      <c r="AE3"/>
      <c r="AF3"/>
    </row>
    <row r="4" spans="1:32">
      <c r="A4" t="s">
        <v>72</v>
      </c>
      <c r="L4" s="100" t="s">
        <v>171</v>
      </c>
      <c r="M4" s="101"/>
      <c r="N4" s="101"/>
      <c r="O4" s="101"/>
      <c r="P4" s="101"/>
      <c r="Q4" s="101"/>
      <c r="R4" s="101"/>
      <c r="S4" s="101"/>
      <c r="T4" s="101"/>
      <c r="U4" s="102"/>
    </row>
    <row r="5" spans="1:32">
      <c r="L5" s="24" t="s">
        <v>168</v>
      </c>
      <c r="M5" s="37">
        <v>2.2929732771153302</v>
      </c>
      <c r="N5" s="37">
        <v>22.227874367279998</v>
      </c>
      <c r="O5" s="37">
        <v>2.76361117454111</v>
      </c>
      <c r="P5" s="37">
        <v>8.2002288645645702</v>
      </c>
      <c r="Q5" s="37">
        <v>0.18055853178292999</v>
      </c>
      <c r="R5" s="37">
        <v>0.52886588493567799</v>
      </c>
      <c r="S5" s="37">
        <v>4.3293938208327297E-2</v>
      </c>
      <c r="T5" s="37">
        <v>4.8703093964219901</v>
      </c>
      <c r="U5" s="38">
        <v>7.0091315570170298E-3</v>
      </c>
    </row>
    <row r="6" spans="1:32">
      <c r="B6" s="3"/>
      <c r="C6" s="3">
        <v>1</v>
      </c>
      <c r="D6" s="3"/>
      <c r="E6" s="3">
        <v>2</v>
      </c>
      <c r="F6" s="3"/>
      <c r="G6" s="3">
        <v>3</v>
      </c>
      <c r="H6" s="4" t="s">
        <v>0</v>
      </c>
      <c r="I6" s="4" t="s">
        <v>18</v>
      </c>
      <c r="L6" s="33" t="s">
        <v>0</v>
      </c>
      <c r="M6" s="27">
        <v>6.8124339730199699</v>
      </c>
      <c r="N6" s="27">
        <v>70.257785398507394</v>
      </c>
      <c r="O6" s="27">
        <v>7.7373643199913396</v>
      </c>
      <c r="P6" s="27">
        <v>11.345205230828601</v>
      </c>
      <c r="Q6" s="27">
        <v>0.183664529091389</v>
      </c>
      <c r="R6" s="27">
        <v>0.254587108713212</v>
      </c>
      <c r="S6" s="27">
        <v>1.3000173036339199E-2</v>
      </c>
      <c r="T6" s="27">
        <v>3.4516196253045202</v>
      </c>
      <c r="U6" s="28">
        <v>1.2946682167963E-3</v>
      </c>
    </row>
    <row r="7" spans="1:32">
      <c r="A7" s="2" t="s">
        <v>74</v>
      </c>
      <c r="B7" s="3">
        <v>1465</v>
      </c>
      <c r="C7" s="3">
        <f t="shared" ref="C7:C12" si="0">100*B7/1465</f>
        <v>100</v>
      </c>
      <c r="D7" s="3">
        <v>1065</v>
      </c>
      <c r="E7" s="3">
        <f t="shared" ref="E7:E12" si="1">100*D7/1065</f>
        <v>100</v>
      </c>
      <c r="F7" s="3">
        <v>1189</v>
      </c>
      <c r="G7" s="3">
        <f t="shared" ref="G7:G12" si="2">100*F7/1189</f>
        <v>100</v>
      </c>
      <c r="H7" s="4">
        <f t="shared" ref="H7:H12" si="3">AVERAGE(C7,E7,G7)</f>
        <v>100</v>
      </c>
      <c r="I7" s="4">
        <f t="shared" ref="I7:I12" si="4">STDEV(C7,E7,G7)</f>
        <v>0</v>
      </c>
      <c r="L7" s="34" t="s">
        <v>167</v>
      </c>
      <c r="M7" s="19">
        <v>2.8593386415837898</v>
      </c>
      <c r="N7" s="19">
        <v>23.873788866061702</v>
      </c>
      <c r="O7" s="19">
        <v>2.8069784323425</v>
      </c>
      <c r="P7" s="19">
        <v>4.6191527272651101</v>
      </c>
      <c r="Q7" s="19">
        <v>0.10883165169320599</v>
      </c>
      <c r="R7" s="19">
        <v>0.20188660838116501</v>
      </c>
      <c r="S7" s="19">
        <v>9.3272505893187696E-3</v>
      </c>
      <c r="T7" s="19">
        <v>1.9219641691348499</v>
      </c>
      <c r="U7" s="31">
        <v>9.3310490949676005E-4</v>
      </c>
    </row>
    <row r="8" spans="1:32" ht="19">
      <c r="A8" s="2" t="s">
        <v>75</v>
      </c>
      <c r="B8" s="3">
        <v>1445</v>
      </c>
      <c r="C8" s="3">
        <f t="shared" si="0"/>
        <v>98.634812286689424</v>
      </c>
      <c r="D8" s="3">
        <v>998</v>
      </c>
      <c r="E8" s="3">
        <f t="shared" si="1"/>
        <v>93.708920187793424</v>
      </c>
      <c r="F8" s="3">
        <v>1011</v>
      </c>
      <c r="G8" s="3">
        <f t="shared" si="2"/>
        <v>85.029436501261571</v>
      </c>
      <c r="H8" s="4">
        <f t="shared" si="3"/>
        <v>92.457722991914807</v>
      </c>
      <c r="I8" s="4">
        <f t="shared" si="4"/>
        <v>6.888445643460325</v>
      </c>
      <c r="L8" s="100" t="s">
        <v>192</v>
      </c>
      <c r="M8" s="101"/>
      <c r="N8" s="101"/>
      <c r="O8" s="101"/>
      <c r="P8" s="101"/>
      <c r="Q8" s="101"/>
      <c r="R8" s="101"/>
      <c r="S8" s="101"/>
      <c r="T8" s="101"/>
      <c r="U8" s="102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>
      <c r="A9" s="2" t="s">
        <v>76</v>
      </c>
      <c r="B9" s="3">
        <v>1503</v>
      </c>
      <c r="C9" s="3">
        <f t="shared" si="0"/>
        <v>102.5938566552901</v>
      </c>
      <c r="D9" s="3">
        <v>1234</v>
      </c>
      <c r="E9" s="3">
        <f t="shared" si="1"/>
        <v>115.86854460093896</v>
      </c>
      <c r="F9" s="3">
        <v>1156</v>
      </c>
      <c r="G9" s="3">
        <f t="shared" si="2"/>
        <v>97.224558452481077</v>
      </c>
      <c r="H9" s="4">
        <f t="shared" si="3"/>
        <v>105.22898656957004</v>
      </c>
      <c r="I9" s="4">
        <f t="shared" si="4"/>
        <v>9.597264564698742</v>
      </c>
      <c r="L9" s="33" t="s">
        <v>168</v>
      </c>
      <c r="M9" s="14">
        <v>2.29297327711532</v>
      </c>
      <c r="N9" s="14">
        <v>2.4096147349291099</v>
      </c>
      <c r="O9" s="14">
        <v>2.4373765151774802</v>
      </c>
      <c r="P9" s="14">
        <v>13.8505458966207</v>
      </c>
      <c r="Q9" s="14">
        <v>0.86453331764415997</v>
      </c>
      <c r="R9" s="14">
        <v>1.3769645211502799</v>
      </c>
      <c r="S9" s="14">
        <v>0.46503392148247702</v>
      </c>
      <c r="T9" s="14">
        <v>66.781265295863903</v>
      </c>
      <c r="U9" s="15">
        <v>0.59752995733778902</v>
      </c>
    </row>
    <row r="10" spans="1:32">
      <c r="A10" s="2" t="s">
        <v>77</v>
      </c>
      <c r="B10" s="3">
        <v>728</v>
      </c>
      <c r="C10" s="3">
        <f t="shared" si="0"/>
        <v>49.69283276450512</v>
      </c>
      <c r="D10" s="3">
        <v>323</v>
      </c>
      <c r="E10" s="3">
        <f t="shared" si="1"/>
        <v>30.328638497652584</v>
      </c>
      <c r="F10" s="3">
        <v>533</v>
      </c>
      <c r="G10" s="3">
        <f t="shared" si="2"/>
        <v>44.827586206896555</v>
      </c>
      <c r="H10" s="4">
        <f t="shared" si="3"/>
        <v>41.616352489684751</v>
      </c>
      <c r="I10" s="4">
        <f t="shared" si="4"/>
        <v>10.073580366037671</v>
      </c>
      <c r="L10" s="33" t="s">
        <v>0</v>
      </c>
      <c r="M10" s="14">
        <v>6.8124339730199699</v>
      </c>
      <c r="N10" s="14">
        <v>1.5695864547584699</v>
      </c>
      <c r="O10" s="14">
        <v>4.4405960036160197</v>
      </c>
      <c r="P10" s="14">
        <v>7.6542154499346999</v>
      </c>
      <c r="Q10" s="14">
        <v>0.54835216675087906</v>
      </c>
      <c r="R10" s="14">
        <v>0.62875712883700297</v>
      </c>
      <c r="S10" s="14">
        <v>0.247877553450562</v>
      </c>
      <c r="T10" s="14">
        <v>55.048131154820297</v>
      </c>
      <c r="U10" s="15">
        <v>0.292764725185368</v>
      </c>
    </row>
    <row r="11" spans="1:32">
      <c r="A11" s="2" t="s">
        <v>78</v>
      </c>
      <c r="B11" s="3">
        <v>1555</v>
      </c>
      <c r="C11" s="3">
        <f t="shared" si="0"/>
        <v>106.1433447098976</v>
      </c>
      <c r="D11" s="3">
        <v>1266</v>
      </c>
      <c r="E11" s="3">
        <f t="shared" si="1"/>
        <v>118.87323943661971</v>
      </c>
      <c r="F11" s="3">
        <v>995</v>
      </c>
      <c r="G11" s="3">
        <f t="shared" si="2"/>
        <v>83.683767872161482</v>
      </c>
      <c r="H11" s="4">
        <f t="shared" si="3"/>
        <v>102.9001173395596</v>
      </c>
      <c r="I11" s="4">
        <f t="shared" si="4"/>
        <v>17.817508806739323</v>
      </c>
      <c r="L11" s="33" t="s">
        <v>167</v>
      </c>
      <c r="M11" s="14">
        <v>2.8593386415837898</v>
      </c>
      <c r="N11" s="14">
        <v>0.88507141981849302</v>
      </c>
      <c r="O11" s="14">
        <v>2.3246786717662098</v>
      </c>
      <c r="P11" s="14">
        <v>5.5627552664398996</v>
      </c>
      <c r="Q11" s="14">
        <v>0.347605288081348</v>
      </c>
      <c r="R11" s="14">
        <v>0.43672619810171198</v>
      </c>
      <c r="S11" s="14">
        <v>0.168758780340835</v>
      </c>
      <c r="T11" s="14">
        <v>42.566093167141098</v>
      </c>
      <c r="U11" s="15">
        <v>0.228822085932017</v>
      </c>
    </row>
    <row r="12" spans="1:32">
      <c r="A12" s="2" t="s">
        <v>79</v>
      </c>
      <c r="B12" s="3">
        <v>1560</v>
      </c>
      <c r="C12" s="3">
        <f t="shared" si="0"/>
        <v>106.48464163822526</v>
      </c>
      <c r="D12" s="3">
        <v>1290</v>
      </c>
      <c r="E12" s="3">
        <f t="shared" si="1"/>
        <v>121.12676056338029</v>
      </c>
      <c r="F12" s="3">
        <v>1045</v>
      </c>
      <c r="G12" s="3">
        <f t="shared" si="2"/>
        <v>87.88898233809924</v>
      </c>
      <c r="H12" s="4">
        <f t="shared" si="3"/>
        <v>105.16679484656827</v>
      </c>
      <c r="I12" s="4">
        <f t="shared" si="4"/>
        <v>16.658031560270079</v>
      </c>
      <c r="L12" s="100" t="s">
        <v>193</v>
      </c>
      <c r="M12" s="101"/>
      <c r="N12" s="101"/>
      <c r="O12" s="101"/>
      <c r="P12" s="101"/>
      <c r="Q12" s="101"/>
      <c r="R12" s="101"/>
      <c r="S12" s="101"/>
      <c r="T12" s="101"/>
      <c r="U12" s="102"/>
    </row>
    <row r="13" spans="1:32">
      <c r="B13" s="3"/>
      <c r="C13" s="3"/>
      <c r="D13" s="3"/>
      <c r="E13" s="3"/>
      <c r="F13" s="3"/>
      <c r="G13" s="3"/>
      <c r="L13" s="33" t="s">
        <v>168</v>
      </c>
      <c r="M13" s="14">
        <v>2.2929732771153302</v>
      </c>
      <c r="N13" s="14">
        <v>7.28332617984129</v>
      </c>
      <c r="O13" s="14">
        <v>1.9775085495617399</v>
      </c>
      <c r="P13" s="14">
        <v>15.374956839910499</v>
      </c>
      <c r="Q13" s="14">
        <v>0.31795570786451999</v>
      </c>
      <c r="R13" s="14">
        <v>2.4858102419684802</v>
      </c>
      <c r="S13" s="14">
        <v>0.32153470396469802</v>
      </c>
      <c r="T13" s="14">
        <v>82.934950201695798</v>
      </c>
      <c r="U13" s="15">
        <v>0.545713406322754</v>
      </c>
    </row>
    <row r="14" spans="1:32" s="1" customFormat="1" ht="19">
      <c r="A14" s="1" t="s">
        <v>159</v>
      </c>
      <c r="L14" s="33" t="s">
        <v>0</v>
      </c>
      <c r="M14" s="74">
        <v>6.8124339730199699</v>
      </c>
      <c r="N14" s="74">
        <v>3.0750262359755598</v>
      </c>
      <c r="O14" s="74">
        <v>3.9978874803431101</v>
      </c>
      <c r="P14" s="74">
        <v>11.233543419732399</v>
      </c>
      <c r="Q14" s="74">
        <v>0.160696134978874</v>
      </c>
      <c r="R14" s="74">
        <v>1.7459573865245399</v>
      </c>
      <c r="S14" s="74">
        <v>0.14831692601975999</v>
      </c>
      <c r="T14" s="74">
        <v>82.869452199569395</v>
      </c>
      <c r="U14" s="75">
        <v>0.25451154544177901</v>
      </c>
      <c r="W14"/>
      <c r="X14"/>
      <c r="Y14"/>
      <c r="Z14"/>
      <c r="AA14"/>
      <c r="AB14"/>
      <c r="AC14"/>
      <c r="AD14"/>
      <c r="AE14"/>
      <c r="AF14"/>
    </row>
    <row r="15" spans="1:32">
      <c r="A15" t="s">
        <v>73</v>
      </c>
      <c r="L15" s="33" t="s">
        <v>167</v>
      </c>
      <c r="M15" s="14">
        <v>2.8593386415837898</v>
      </c>
      <c r="N15" s="14">
        <v>1.39041876265881</v>
      </c>
      <c r="O15" s="14">
        <v>1.52941458502535</v>
      </c>
      <c r="P15" s="14">
        <v>6.2911699814886903</v>
      </c>
      <c r="Q15" s="14">
        <v>0.103595822225338</v>
      </c>
      <c r="R15" s="14">
        <v>1.19976593004591</v>
      </c>
      <c r="S15" s="14">
        <v>9.7798784446853804E-2</v>
      </c>
      <c r="T15" s="14">
        <v>66.715427233133795</v>
      </c>
      <c r="U15" s="15">
        <v>0.19918995011819801</v>
      </c>
    </row>
    <row r="16" spans="1:32">
      <c r="L16" s="100" t="s">
        <v>194</v>
      </c>
      <c r="M16" s="101"/>
      <c r="N16" s="101"/>
      <c r="O16" s="101"/>
      <c r="P16" s="101"/>
      <c r="Q16" s="101"/>
      <c r="R16" s="101"/>
      <c r="S16" s="101"/>
      <c r="T16" s="101"/>
      <c r="U16" s="102"/>
    </row>
    <row r="17" spans="1:21" ht="21">
      <c r="A17" s="8"/>
      <c r="B17" s="9"/>
      <c r="C17">
        <v>1</v>
      </c>
      <c r="D17" s="9"/>
      <c r="E17">
        <v>2</v>
      </c>
      <c r="F17" s="9"/>
      <c r="G17">
        <v>3</v>
      </c>
      <c r="H17" s="4" t="s">
        <v>0</v>
      </c>
      <c r="I17" s="4" t="s">
        <v>18</v>
      </c>
      <c r="L17" s="33" t="s">
        <v>168</v>
      </c>
      <c r="M17" s="72">
        <v>2.2929732771153302</v>
      </c>
      <c r="N17" s="72">
        <v>0.86589403351161998</v>
      </c>
      <c r="O17" s="72">
        <v>1.11983239144189</v>
      </c>
      <c r="P17" s="72">
        <v>4.34244656476729E-3</v>
      </c>
      <c r="Q17" s="72">
        <v>7.0456772432956599E-3</v>
      </c>
      <c r="R17" s="72">
        <v>9.2393909739784004</v>
      </c>
      <c r="S17" s="72">
        <v>0.89640358227833505</v>
      </c>
      <c r="T17" s="72">
        <v>6.5883894818701902</v>
      </c>
      <c r="U17" s="73">
        <v>1.2338043420673399</v>
      </c>
    </row>
    <row r="18" spans="1:21" ht="19">
      <c r="A18" s="2" t="s">
        <v>34</v>
      </c>
      <c r="B18" s="3">
        <v>142</v>
      </c>
      <c r="C18" s="3">
        <f>100*B18/142</f>
        <v>100</v>
      </c>
      <c r="D18" s="3">
        <v>174</v>
      </c>
      <c r="E18" s="3">
        <f>100*D18/174</f>
        <v>100</v>
      </c>
      <c r="F18" s="3">
        <v>116</v>
      </c>
      <c r="G18" s="3">
        <f>100*F18/116</f>
        <v>100</v>
      </c>
      <c r="H18" s="4">
        <f t="shared" ref="H18:H25" si="5">AVERAGE(C18,E18,G18)</f>
        <v>100</v>
      </c>
      <c r="I18" s="4">
        <f t="shared" ref="I18:I25" si="6">STDEV(C18,E18,G18)</f>
        <v>0</v>
      </c>
      <c r="L18" s="33" t="s">
        <v>0</v>
      </c>
      <c r="M18" s="74">
        <v>6.8124339730199699</v>
      </c>
      <c r="N18" s="74">
        <v>1.4220677195615401</v>
      </c>
      <c r="O18" s="74">
        <v>1.7013209003857701</v>
      </c>
      <c r="P18" s="74">
        <v>2.6435625125616098E-3</v>
      </c>
      <c r="Q18" s="74">
        <v>3.7119796076714499E-3</v>
      </c>
      <c r="R18" s="74">
        <v>5.18755768272535</v>
      </c>
      <c r="S18" s="74">
        <v>0.70017462854986101</v>
      </c>
      <c r="T18" s="74">
        <v>1.4128561940397599</v>
      </c>
      <c r="U18" s="75">
        <v>0.34524824177066799</v>
      </c>
    </row>
    <row r="19" spans="1:21">
      <c r="A19" s="2" t="s">
        <v>80</v>
      </c>
      <c r="B19" s="3">
        <v>198</v>
      </c>
      <c r="C19" s="3">
        <f>100*B19/142</f>
        <v>139.43661971830986</v>
      </c>
      <c r="D19" s="3">
        <v>299</v>
      </c>
      <c r="E19" s="3">
        <f>100*D19/174</f>
        <v>171.83908045977012</v>
      </c>
      <c r="F19" s="3">
        <v>159</v>
      </c>
      <c r="G19" s="3">
        <f>100*F19/116</f>
        <v>137.06896551724137</v>
      </c>
      <c r="H19" s="4">
        <f t="shared" si="5"/>
        <v>149.44822189844047</v>
      </c>
      <c r="I19" s="4">
        <f t="shared" si="6"/>
        <v>19.42715514271346</v>
      </c>
      <c r="L19" s="34" t="s">
        <v>167</v>
      </c>
      <c r="M19" s="17">
        <v>2.8593386415848401</v>
      </c>
      <c r="N19" s="17">
        <v>0.62942327089573802</v>
      </c>
      <c r="O19" s="17">
        <v>0.66231541857192999</v>
      </c>
      <c r="P19" s="17">
        <v>2.2610545635583E-3</v>
      </c>
      <c r="Q19" s="17">
        <v>2.5177311529991802E-3</v>
      </c>
      <c r="R19" s="17">
        <v>4.1346033604034904</v>
      </c>
      <c r="S19" s="17">
        <v>0.470980586978824</v>
      </c>
      <c r="T19" s="17">
        <v>1.1717925855995901</v>
      </c>
      <c r="U19" s="18">
        <v>0.24183942027036301</v>
      </c>
    </row>
    <row r="20" spans="1:21">
      <c r="A20" s="2" t="s">
        <v>74</v>
      </c>
      <c r="B20" s="3">
        <v>365</v>
      </c>
      <c r="C20" s="3">
        <f t="shared" ref="C20:C25" si="7">100*B20/142</f>
        <v>257.04225352112678</v>
      </c>
      <c r="D20" s="3">
        <v>428</v>
      </c>
      <c r="E20" s="3">
        <f t="shared" ref="E20:E25" si="8">100*D20/174</f>
        <v>245.97701149425288</v>
      </c>
      <c r="F20" s="3">
        <v>278</v>
      </c>
      <c r="G20" s="3">
        <f t="shared" ref="G20:G25" si="9">100*F20/116</f>
        <v>239.65517241379311</v>
      </c>
      <c r="H20" s="4">
        <f t="shared" si="5"/>
        <v>247.55814580972427</v>
      </c>
      <c r="I20" s="4">
        <f t="shared" si="6"/>
        <v>8.8007179622415315</v>
      </c>
    </row>
    <row r="21" spans="1:21">
      <c r="A21" s="2" t="s">
        <v>75</v>
      </c>
      <c r="B21" s="3">
        <v>533</v>
      </c>
      <c r="C21" s="3">
        <f t="shared" si="7"/>
        <v>375.35211267605632</v>
      </c>
      <c r="D21" s="3">
        <v>648</v>
      </c>
      <c r="E21" s="3">
        <f t="shared" si="8"/>
        <v>372.41379310344826</v>
      </c>
      <c r="F21" s="3">
        <v>347</v>
      </c>
      <c r="G21" s="3">
        <f t="shared" si="9"/>
        <v>299.13793103448273</v>
      </c>
      <c r="H21" s="4">
        <f t="shared" si="5"/>
        <v>348.96794560466242</v>
      </c>
      <c r="I21" s="4">
        <f t="shared" si="6"/>
        <v>43.179059676259378</v>
      </c>
    </row>
    <row r="22" spans="1:21">
      <c r="A22" s="2" t="s">
        <v>76</v>
      </c>
      <c r="B22" s="3">
        <v>326</v>
      </c>
      <c r="C22" s="3">
        <f t="shared" si="7"/>
        <v>229.57746478873239</v>
      </c>
      <c r="D22" s="3">
        <v>312</v>
      </c>
      <c r="E22" s="3">
        <f t="shared" si="8"/>
        <v>179.31034482758622</v>
      </c>
      <c r="F22" s="3">
        <v>204</v>
      </c>
      <c r="G22" s="3">
        <f t="shared" si="9"/>
        <v>175.86206896551724</v>
      </c>
      <c r="H22" s="4">
        <f t="shared" si="5"/>
        <v>194.91662619394526</v>
      </c>
      <c r="I22" s="4">
        <f t="shared" si="6"/>
        <v>30.066641825712125</v>
      </c>
    </row>
    <row r="23" spans="1:21">
      <c r="A23" s="2" t="s">
        <v>77</v>
      </c>
      <c r="B23" s="3">
        <v>197</v>
      </c>
      <c r="C23" s="3">
        <f t="shared" si="7"/>
        <v>138.73239436619718</v>
      </c>
      <c r="D23" s="3">
        <v>197</v>
      </c>
      <c r="E23" s="3">
        <f t="shared" si="8"/>
        <v>113.2183908045977</v>
      </c>
      <c r="F23" s="3">
        <v>155</v>
      </c>
      <c r="G23" s="3">
        <f t="shared" si="9"/>
        <v>133.62068965517241</v>
      </c>
      <c r="H23" s="4">
        <f t="shared" si="5"/>
        <v>128.52382494198909</v>
      </c>
      <c r="I23" s="4">
        <f t="shared" si="6"/>
        <v>13.499059851104359</v>
      </c>
    </row>
    <row r="24" spans="1:21">
      <c r="A24" s="2" t="s">
        <v>78</v>
      </c>
      <c r="B24" s="3">
        <v>133</v>
      </c>
      <c r="C24" s="3">
        <f t="shared" si="7"/>
        <v>93.661971830985919</v>
      </c>
      <c r="D24" s="3">
        <v>188</v>
      </c>
      <c r="E24" s="3">
        <f t="shared" si="8"/>
        <v>108.04597701149426</v>
      </c>
      <c r="F24" s="3">
        <v>110</v>
      </c>
      <c r="G24" s="3">
        <f t="shared" si="9"/>
        <v>94.827586206896555</v>
      </c>
      <c r="H24" s="4">
        <f t="shared" si="5"/>
        <v>98.845178349792249</v>
      </c>
      <c r="I24" s="4">
        <f t="shared" si="6"/>
        <v>7.9894108811736277</v>
      </c>
    </row>
    <row r="25" spans="1:21">
      <c r="A25" s="2" t="s">
        <v>79</v>
      </c>
      <c r="B25" s="3">
        <v>199</v>
      </c>
      <c r="C25" s="3">
        <f t="shared" si="7"/>
        <v>140.14084507042253</v>
      </c>
      <c r="D25" s="3">
        <v>288</v>
      </c>
      <c r="E25" s="3">
        <f t="shared" si="8"/>
        <v>165.51724137931035</v>
      </c>
      <c r="F25" s="3">
        <v>148</v>
      </c>
      <c r="G25" s="3">
        <f t="shared" si="9"/>
        <v>127.58620689655173</v>
      </c>
      <c r="H25" s="4">
        <f t="shared" si="5"/>
        <v>144.41476444876153</v>
      </c>
      <c r="I25" s="4">
        <f t="shared" si="6"/>
        <v>19.323318409953892</v>
      </c>
    </row>
    <row r="30" spans="1:21">
      <c r="L30" s="97" t="s">
        <v>197</v>
      </c>
      <c r="M30" s="103"/>
      <c r="N30" s="103"/>
      <c r="O30" s="103"/>
      <c r="P30" s="103"/>
      <c r="Q30" s="103"/>
      <c r="R30" s="103"/>
      <c r="S30" s="103"/>
      <c r="T30" s="103"/>
      <c r="U30" s="104"/>
    </row>
    <row r="31" spans="1:21">
      <c r="L31" s="35"/>
      <c r="M31" s="22" t="s">
        <v>182</v>
      </c>
      <c r="N31" s="22" t="s">
        <v>183</v>
      </c>
      <c r="O31" s="22" t="s">
        <v>184</v>
      </c>
      <c r="P31" s="22" t="s">
        <v>185</v>
      </c>
      <c r="Q31" s="22" t="s">
        <v>186</v>
      </c>
      <c r="R31" s="22" t="s">
        <v>187</v>
      </c>
      <c r="S31" s="22" t="s">
        <v>188</v>
      </c>
      <c r="T31" s="22" t="s">
        <v>189</v>
      </c>
      <c r="U31" s="23" t="s">
        <v>190</v>
      </c>
    </row>
    <row r="32" spans="1:21">
      <c r="L32" s="100" t="s">
        <v>195</v>
      </c>
      <c r="M32" s="101"/>
      <c r="N32" s="101"/>
      <c r="O32" s="101"/>
      <c r="P32" s="101"/>
      <c r="Q32" s="101"/>
      <c r="R32" s="101"/>
      <c r="S32" s="101"/>
      <c r="T32" s="101"/>
      <c r="U32" s="102"/>
    </row>
    <row r="33" spans="12:21">
      <c r="L33" s="33" t="s">
        <v>168</v>
      </c>
      <c r="M33" s="14">
        <v>2.2929732771153302</v>
      </c>
      <c r="N33" s="14">
        <v>24.726808166137499</v>
      </c>
      <c r="O33" s="14">
        <v>3.4823926567178498</v>
      </c>
      <c r="P33" s="14">
        <v>0</v>
      </c>
      <c r="Q33" s="14">
        <v>0</v>
      </c>
      <c r="R33" s="14">
        <v>0</v>
      </c>
      <c r="S33" s="39">
        <v>0</v>
      </c>
      <c r="T33" s="39">
        <v>0</v>
      </c>
      <c r="U33" s="15">
        <v>0</v>
      </c>
    </row>
    <row r="34" spans="12:21">
      <c r="L34" s="33" t="s">
        <v>0</v>
      </c>
      <c r="M34" s="14">
        <v>6.8124339730199699</v>
      </c>
      <c r="N34" s="14">
        <v>67.081654392735501</v>
      </c>
      <c r="O34" s="14">
        <v>10.3199845542372</v>
      </c>
      <c r="P34" s="14">
        <v>0</v>
      </c>
      <c r="Q34" s="14">
        <v>0</v>
      </c>
      <c r="R34" s="14">
        <v>0</v>
      </c>
      <c r="S34" s="39">
        <v>0</v>
      </c>
      <c r="T34" s="39">
        <v>0</v>
      </c>
      <c r="U34" s="15">
        <v>0</v>
      </c>
    </row>
    <row r="35" spans="12:21">
      <c r="L35" s="33" t="s">
        <v>167</v>
      </c>
      <c r="M35" s="14">
        <v>2.8593386415837898</v>
      </c>
      <c r="N35" s="14">
        <v>26.622474594318</v>
      </c>
      <c r="O35" s="14">
        <v>3.2657711896666002</v>
      </c>
      <c r="P35" s="14">
        <v>0</v>
      </c>
      <c r="Q35" s="14">
        <v>0</v>
      </c>
      <c r="R35" s="14">
        <v>0</v>
      </c>
      <c r="S35" s="39">
        <v>0</v>
      </c>
      <c r="T35" s="39">
        <v>0</v>
      </c>
      <c r="U35" s="15">
        <v>0</v>
      </c>
    </row>
    <row r="36" spans="12:21">
      <c r="L36" s="100" t="s">
        <v>196</v>
      </c>
      <c r="M36" s="101"/>
      <c r="N36" s="101"/>
      <c r="O36" s="101"/>
      <c r="P36" s="101"/>
      <c r="Q36" s="101"/>
      <c r="R36" s="101"/>
      <c r="S36" s="101"/>
      <c r="T36" s="101"/>
      <c r="U36" s="102"/>
    </row>
    <row r="37" spans="12:21">
      <c r="L37" s="33" t="s">
        <v>168</v>
      </c>
      <c r="M37" s="36">
        <v>2.29297327711532</v>
      </c>
      <c r="N37" s="40">
        <v>6.0357135725840703</v>
      </c>
      <c r="O37" s="40">
        <v>8.9513604222507404</v>
      </c>
      <c r="P37" s="40">
        <v>0</v>
      </c>
      <c r="Q37" s="40">
        <v>0</v>
      </c>
      <c r="R37" s="40">
        <v>0</v>
      </c>
      <c r="S37" s="41">
        <v>0</v>
      </c>
      <c r="T37" s="41">
        <v>0</v>
      </c>
      <c r="U37" s="42">
        <v>0</v>
      </c>
    </row>
    <row r="38" spans="12:21">
      <c r="L38" s="33" t="s">
        <v>0</v>
      </c>
      <c r="M38" s="13">
        <v>6.8124339730199699</v>
      </c>
      <c r="N38" s="14">
        <v>8.4000610349696601</v>
      </c>
      <c r="O38" s="14">
        <v>18.3385625686319</v>
      </c>
      <c r="P38" s="14">
        <v>0</v>
      </c>
      <c r="Q38" s="14">
        <v>0</v>
      </c>
      <c r="R38" s="14">
        <v>0</v>
      </c>
      <c r="S38" s="39">
        <v>0</v>
      </c>
      <c r="T38" s="39">
        <v>0</v>
      </c>
      <c r="U38" s="15">
        <v>0</v>
      </c>
    </row>
    <row r="39" spans="12:21">
      <c r="L39" s="34" t="s">
        <v>167</v>
      </c>
      <c r="M39" s="16">
        <v>2.8593386415837898</v>
      </c>
      <c r="N39" s="17">
        <v>3.40228908215445</v>
      </c>
      <c r="O39" s="17">
        <v>5.7628546723526499</v>
      </c>
      <c r="P39" s="17">
        <v>0</v>
      </c>
      <c r="Q39" s="17">
        <v>0</v>
      </c>
      <c r="R39" s="17">
        <v>0</v>
      </c>
      <c r="S39" s="43">
        <v>0</v>
      </c>
      <c r="T39" s="43">
        <v>0</v>
      </c>
      <c r="U39" s="18">
        <v>0</v>
      </c>
    </row>
  </sheetData>
  <mergeCells count="8">
    <mergeCell ref="L36:U36"/>
    <mergeCell ref="L30:U30"/>
    <mergeCell ref="L2:U2"/>
    <mergeCell ref="L4:U4"/>
    <mergeCell ref="L8:U8"/>
    <mergeCell ref="L12:U12"/>
    <mergeCell ref="L16:U16"/>
    <mergeCell ref="L32:U32"/>
  </mergeCells>
  <pageMargins left="0.75" right="0.75" top="1" bottom="1" header="0.5" footer="0.5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opLeftCell="A14" workbookViewId="0">
      <selection activeCell="A57" sqref="A57"/>
    </sheetView>
  </sheetViews>
  <sheetFormatPr baseColWidth="10" defaultColWidth="10.6640625" defaultRowHeight="15" x14ac:dyDescent="0"/>
  <cols>
    <col min="1" max="1" width="24.1640625" customWidth="1"/>
    <col min="16" max="16" width="12.1640625" bestFit="1" customWidth="1"/>
  </cols>
  <sheetData>
    <row r="1" spans="1:13" s="1" customFormat="1" ht="19">
      <c r="A1" s="1" t="s">
        <v>160</v>
      </c>
    </row>
    <row r="2" spans="1:13">
      <c r="A2" t="s">
        <v>85</v>
      </c>
    </row>
    <row r="4" spans="1:13">
      <c r="C4">
        <v>1</v>
      </c>
      <c r="E4">
        <v>2</v>
      </c>
      <c r="G4">
        <v>3</v>
      </c>
      <c r="I4">
        <v>4</v>
      </c>
      <c r="J4" s="2" t="s">
        <v>89</v>
      </c>
      <c r="K4" s="2" t="s">
        <v>18</v>
      </c>
    </row>
    <row r="5" spans="1:13">
      <c r="A5" s="2" t="s">
        <v>90</v>
      </c>
      <c r="B5" s="3">
        <v>34223</v>
      </c>
      <c r="C5" s="3">
        <v>100</v>
      </c>
      <c r="D5" s="3">
        <v>43665</v>
      </c>
      <c r="E5" s="3">
        <v>100</v>
      </c>
      <c r="F5" s="3">
        <v>40889</v>
      </c>
      <c r="G5" s="3">
        <v>100</v>
      </c>
      <c r="H5" s="3">
        <v>45332</v>
      </c>
      <c r="I5" s="3">
        <v>100</v>
      </c>
      <c r="J5" s="4">
        <v>100</v>
      </c>
      <c r="K5" s="4">
        <v>0</v>
      </c>
    </row>
    <row r="6" spans="1:13">
      <c r="A6" s="2" t="s">
        <v>100</v>
      </c>
      <c r="B6" s="3">
        <v>1899</v>
      </c>
      <c r="C6" s="3">
        <v>5.55</v>
      </c>
      <c r="D6" s="3">
        <v>2904</v>
      </c>
      <c r="E6" s="3">
        <v>6.65</v>
      </c>
      <c r="F6" s="3">
        <v>2269</v>
      </c>
      <c r="G6" s="3">
        <v>5.55</v>
      </c>
      <c r="H6" s="3">
        <v>3123</v>
      </c>
      <c r="I6" s="3">
        <v>6.89</v>
      </c>
      <c r="J6" s="4">
        <v>6.16</v>
      </c>
      <c r="K6" s="4">
        <v>0.71</v>
      </c>
    </row>
    <row r="7" spans="1:13">
      <c r="A7" s="2" t="s">
        <v>91</v>
      </c>
      <c r="B7" s="3">
        <v>31890</v>
      </c>
      <c r="C7" s="3">
        <v>93.182947140811734</v>
      </c>
      <c r="D7" s="3">
        <v>40766</v>
      </c>
      <c r="E7" s="3">
        <v>93.360815298293829</v>
      </c>
      <c r="F7" s="3">
        <v>40654</v>
      </c>
      <c r="G7" s="3">
        <v>99.425273300887767</v>
      </c>
      <c r="H7" s="3">
        <v>42110</v>
      </c>
      <c r="I7" s="3">
        <v>92.892438012882735</v>
      </c>
      <c r="J7" s="4">
        <v>94.715368438219016</v>
      </c>
      <c r="K7" s="4">
        <v>3.1458654555164975</v>
      </c>
    </row>
    <row r="8" spans="1:13">
      <c r="A8" s="2" t="s">
        <v>92</v>
      </c>
      <c r="B8" s="3">
        <v>33223</v>
      </c>
      <c r="C8" s="3">
        <v>97.077988487274638</v>
      </c>
      <c r="D8" s="3">
        <v>44255</v>
      </c>
      <c r="E8" s="3">
        <v>101.35119661055765</v>
      </c>
      <c r="F8" s="3">
        <v>38776</v>
      </c>
      <c r="G8" s="3">
        <v>94.832350999046199</v>
      </c>
      <c r="H8" s="3">
        <v>46779</v>
      </c>
      <c r="I8" s="3">
        <v>103.19200564722492</v>
      </c>
      <c r="J8" s="4">
        <v>99.113385436025851</v>
      </c>
      <c r="K8" s="4">
        <v>3.8346246348090078</v>
      </c>
    </row>
    <row r="9" spans="1:13">
      <c r="A9" s="2" t="s">
        <v>101</v>
      </c>
      <c r="B9" s="3">
        <v>1866</v>
      </c>
      <c r="C9" s="3">
        <v>5.45</v>
      </c>
      <c r="D9" s="3">
        <v>1760</v>
      </c>
      <c r="E9" s="3">
        <v>4.03</v>
      </c>
      <c r="F9" s="3">
        <v>1251</v>
      </c>
      <c r="G9" s="3">
        <v>3.06</v>
      </c>
      <c r="H9" s="3">
        <v>1822</v>
      </c>
      <c r="I9" s="3">
        <v>4.0199999999999996</v>
      </c>
      <c r="J9" s="4">
        <v>4.1399999999999997</v>
      </c>
      <c r="K9" s="4">
        <v>0.98</v>
      </c>
    </row>
    <row r="10" spans="1:13">
      <c r="A10" s="2" t="s">
        <v>93</v>
      </c>
      <c r="B10" s="3">
        <v>32556</v>
      </c>
      <c r="C10" s="3">
        <v>95.129006808286832</v>
      </c>
      <c r="D10" s="3">
        <v>42132</v>
      </c>
      <c r="E10" s="3">
        <v>96.489178976296799</v>
      </c>
      <c r="F10" s="3">
        <v>39778</v>
      </c>
      <c r="G10" s="3">
        <v>97.282887818239629</v>
      </c>
      <c r="H10" s="3">
        <v>45998</v>
      </c>
      <c r="I10" s="3">
        <v>101.46916085767228</v>
      </c>
      <c r="J10" s="4">
        <v>97.592558615123892</v>
      </c>
      <c r="K10" s="4">
        <v>2.7331590441418068</v>
      </c>
      <c r="M10" s="3"/>
    </row>
    <row r="12" spans="1:13" ht="19">
      <c r="A12" s="1" t="s">
        <v>161</v>
      </c>
      <c r="B12" s="1"/>
      <c r="C12" s="1"/>
      <c r="D12" s="1"/>
    </row>
    <row r="13" spans="1:13">
      <c r="A13" t="s">
        <v>84</v>
      </c>
    </row>
    <row r="15" spans="1:13">
      <c r="A15" t="s">
        <v>102</v>
      </c>
    </row>
    <row r="16" spans="1:13">
      <c r="A16" s="10"/>
      <c r="B16" s="4" t="s">
        <v>1</v>
      </c>
      <c r="C16" s="4" t="s">
        <v>86</v>
      </c>
      <c r="D16" s="4" t="s">
        <v>6</v>
      </c>
      <c r="E16" s="4" t="s">
        <v>87</v>
      </c>
      <c r="F16" s="4" t="s">
        <v>5</v>
      </c>
      <c r="G16" s="4" t="s">
        <v>88</v>
      </c>
      <c r="H16" s="3"/>
    </row>
    <row r="17" spans="1:8">
      <c r="A17" s="10" t="s">
        <v>21</v>
      </c>
      <c r="B17" s="4">
        <v>100</v>
      </c>
      <c r="C17" s="4">
        <v>0</v>
      </c>
      <c r="D17" s="4">
        <v>100</v>
      </c>
      <c r="E17" s="4">
        <v>0</v>
      </c>
      <c r="F17" s="4">
        <v>100</v>
      </c>
      <c r="G17" s="4">
        <v>0</v>
      </c>
      <c r="H17" s="3"/>
    </row>
    <row r="18" spans="1:8">
      <c r="A18" s="10" t="s">
        <v>103</v>
      </c>
      <c r="B18" s="4">
        <v>79.3</v>
      </c>
      <c r="C18" s="4">
        <v>8.75</v>
      </c>
      <c r="D18" s="4">
        <v>83.5</v>
      </c>
      <c r="E18" s="4">
        <v>9.9</v>
      </c>
      <c r="F18" s="4">
        <v>85.98</v>
      </c>
      <c r="G18" s="4">
        <v>5.67</v>
      </c>
      <c r="H18" s="3"/>
    </row>
    <row r="19" spans="1:8">
      <c r="A19" s="10" t="s">
        <v>104</v>
      </c>
      <c r="B19" s="4">
        <v>74.55</v>
      </c>
      <c r="C19" s="4">
        <v>16.23</v>
      </c>
      <c r="D19" s="4">
        <v>78.900000000000006</v>
      </c>
      <c r="E19" s="4">
        <v>12.45</v>
      </c>
      <c r="F19" s="4">
        <v>79.900000000000006</v>
      </c>
      <c r="G19" s="4">
        <v>9.8000000000000007</v>
      </c>
      <c r="H19" s="3"/>
    </row>
    <row r="20" spans="1:8">
      <c r="A20" s="10" t="s">
        <v>105</v>
      </c>
      <c r="B20" s="4">
        <v>77.33</v>
      </c>
      <c r="C20" s="4">
        <v>14.41</v>
      </c>
      <c r="D20" s="4">
        <v>87.89</v>
      </c>
      <c r="E20" s="4">
        <v>12.08</v>
      </c>
      <c r="F20" s="4">
        <v>90.09</v>
      </c>
      <c r="G20" s="4">
        <v>13.07</v>
      </c>
      <c r="H20" s="3"/>
    </row>
    <row r="21" spans="1:8">
      <c r="A21" s="10" t="s">
        <v>106</v>
      </c>
      <c r="B21" s="4">
        <v>80.75</v>
      </c>
      <c r="C21" s="4">
        <v>25.38</v>
      </c>
      <c r="D21" s="4">
        <v>90.67</v>
      </c>
      <c r="E21" s="4">
        <v>21.89</v>
      </c>
      <c r="F21" s="4">
        <v>97.08</v>
      </c>
      <c r="G21" s="4">
        <v>13.99</v>
      </c>
      <c r="H21" s="3"/>
    </row>
    <row r="22" spans="1:8">
      <c r="A22" s="10" t="s">
        <v>107</v>
      </c>
      <c r="B22" s="4">
        <v>85.24</v>
      </c>
      <c r="C22" s="4">
        <v>13.85</v>
      </c>
      <c r="D22" s="4">
        <v>97.56</v>
      </c>
      <c r="E22" s="4">
        <v>9.6</v>
      </c>
      <c r="F22" s="4">
        <v>90.09</v>
      </c>
      <c r="G22" s="4">
        <v>7.8</v>
      </c>
      <c r="H22" s="3"/>
    </row>
    <row r="23" spans="1:8">
      <c r="A23" s="10" t="s">
        <v>108</v>
      </c>
      <c r="B23" s="4">
        <v>41.44</v>
      </c>
      <c r="C23" s="4">
        <v>7.7</v>
      </c>
      <c r="D23" s="4">
        <v>33.869999999999997</v>
      </c>
      <c r="E23" s="4">
        <v>6.9</v>
      </c>
      <c r="F23" s="4">
        <v>31.08</v>
      </c>
      <c r="G23" s="4">
        <v>12.9</v>
      </c>
      <c r="H23" s="3"/>
    </row>
    <row r="24" spans="1:8">
      <c r="A24" s="10" t="s">
        <v>109</v>
      </c>
      <c r="B24" s="4">
        <v>67.819999999999993</v>
      </c>
      <c r="C24" s="4">
        <v>13.56</v>
      </c>
      <c r="D24" s="4">
        <v>70.77</v>
      </c>
      <c r="E24" s="4">
        <v>8.8000000000000007</v>
      </c>
      <c r="F24" s="4">
        <v>74.67</v>
      </c>
      <c r="G24" s="4">
        <v>12</v>
      </c>
      <c r="H24" s="3"/>
    </row>
    <row r="25" spans="1:8">
      <c r="A25" s="10" t="s">
        <v>110</v>
      </c>
      <c r="B25" s="4">
        <v>86.78</v>
      </c>
      <c r="C25" s="4">
        <v>21.23</v>
      </c>
      <c r="D25" s="4">
        <v>75.680000000000007</v>
      </c>
      <c r="E25" s="4">
        <v>8.9</v>
      </c>
      <c r="F25" s="4">
        <v>70.56</v>
      </c>
      <c r="G25" s="4">
        <v>11.76</v>
      </c>
      <c r="H25" s="3"/>
    </row>
    <row r="26" spans="1:8">
      <c r="C26" t="s">
        <v>111</v>
      </c>
      <c r="E26" t="s">
        <v>114</v>
      </c>
      <c r="G26" t="s">
        <v>119</v>
      </c>
    </row>
    <row r="27" spans="1:8" s="5" customFormat="1">
      <c r="B27" s="6">
        <v>45770</v>
      </c>
      <c r="C27" s="5">
        <f>B27*100/45770</f>
        <v>100</v>
      </c>
      <c r="D27" s="5">
        <v>30766</v>
      </c>
      <c r="E27" s="5">
        <v>100</v>
      </c>
      <c r="F27" s="5">
        <v>38777</v>
      </c>
      <c r="G27" s="5">
        <v>100</v>
      </c>
    </row>
    <row r="28" spans="1:8" s="5" customFormat="1">
      <c r="B28" s="5">
        <v>40127</v>
      </c>
      <c r="C28" s="5">
        <v>87.67</v>
      </c>
      <c r="D28" s="5">
        <v>27539</v>
      </c>
      <c r="E28" s="5">
        <v>89.51</v>
      </c>
      <c r="F28" s="5">
        <v>35376</v>
      </c>
      <c r="G28" s="5">
        <v>91.23</v>
      </c>
    </row>
    <row r="29" spans="1:8" s="5" customFormat="1">
      <c r="B29" s="5">
        <v>39614</v>
      </c>
      <c r="C29" s="5">
        <v>86.55</v>
      </c>
      <c r="D29" s="5">
        <v>27539</v>
      </c>
      <c r="E29" s="5">
        <v>89.95</v>
      </c>
      <c r="F29" s="5">
        <v>34527</v>
      </c>
      <c r="G29" s="5">
        <v>89.04</v>
      </c>
    </row>
    <row r="30" spans="1:8" s="5" customFormat="1">
      <c r="B30" s="5">
        <v>37485</v>
      </c>
      <c r="C30" s="5">
        <v>81.900000000000006</v>
      </c>
      <c r="D30" s="5">
        <v>28526</v>
      </c>
      <c r="E30" s="5">
        <v>92.72</v>
      </c>
      <c r="F30" s="5">
        <v>36753</v>
      </c>
      <c r="G30" s="5">
        <v>94.78</v>
      </c>
    </row>
    <row r="31" spans="1:8" s="5" customFormat="1">
      <c r="B31" s="5">
        <v>44337</v>
      </c>
      <c r="C31" s="5">
        <v>96.87</v>
      </c>
      <c r="D31" s="5">
        <v>30631</v>
      </c>
      <c r="E31" s="5">
        <v>99.56</v>
      </c>
      <c r="F31" s="5">
        <v>39192</v>
      </c>
      <c r="G31" s="5">
        <v>101.07</v>
      </c>
    </row>
    <row r="32" spans="1:8" s="5" customFormat="1">
      <c r="B32" s="5">
        <v>43047</v>
      </c>
      <c r="C32" s="5">
        <v>94.05</v>
      </c>
      <c r="D32" s="5">
        <v>31483</v>
      </c>
      <c r="E32" s="5">
        <v>102.33</v>
      </c>
      <c r="F32" s="5">
        <v>36706</v>
      </c>
      <c r="G32" s="5">
        <v>94.66</v>
      </c>
    </row>
    <row r="33" spans="2:9">
      <c r="B33" s="5">
        <v>20674</v>
      </c>
      <c r="C33">
        <v>45.17</v>
      </c>
      <c r="D33" s="5">
        <v>12324</v>
      </c>
      <c r="E33" s="5">
        <v>40.06</v>
      </c>
      <c r="F33" s="5">
        <v>9826</v>
      </c>
      <c r="G33" s="5">
        <v>25.34</v>
      </c>
    </row>
    <row r="34" spans="2:9">
      <c r="B34" s="5">
        <v>32890</v>
      </c>
      <c r="C34">
        <v>71.86</v>
      </c>
      <c r="D34" s="5">
        <v>23991</v>
      </c>
      <c r="E34" s="5">
        <v>77.98</v>
      </c>
      <c r="F34" s="5">
        <v>31666</v>
      </c>
      <c r="G34" s="5">
        <v>81.66</v>
      </c>
    </row>
    <row r="35" spans="2:9">
      <c r="B35" s="5">
        <v>43738</v>
      </c>
      <c r="C35">
        <v>95.56</v>
      </c>
      <c r="D35" s="5">
        <v>24037</v>
      </c>
      <c r="E35" s="5">
        <v>78.13</v>
      </c>
      <c r="F35" s="5">
        <v>28354</v>
      </c>
      <c r="G35" s="5">
        <v>73.12</v>
      </c>
    </row>
    <row r="36" spans="2:9">
      <c r="C36" t="s">
        <v>112</v>
      </c>
      <c r="E36" t="s">
        <v>115</v>
      </c>
      <c r="G36" t="s">
        <v>117</v>
      </c>
    </row>
    <row r="37" spans="2:9">
      <c r="B37">
        <v>39776</v>
      </c>
      <c r="C37">
        <v>100</v>
      </c>
      <c r="D37">
        <v>26555</v>
      </c>
      <c r="E37">
        <v>100</v>
      </c>
      <c r="F37">
        <v>30111</v>
      </c>
      <c r="G37">
        <v>100</v>
      </c>
    </row>
    <row r="38" spans="2:9">
      <c r="B38" s="5">
        <v>30743</v>
      </c>
      <c r="C38">
        <v>77.290000000000006</v>
      </c>
      <c r="D38" s="5">
        <v>21629</v>
      </c>
      <c r="E38">
        <v>81.45</v>
      </c>
      <c r="F38" s="5">
        <v>24019</v>
      </c>
      <c r="G38">
        <v>79.77</v>
      </c>
    </row>
    <row r="39" spans="2:9">
      <c r="B39" s="5">
        <v>28066</v>
      </c>
      <c r="C39">
        <v>70.56</v>
      </c>
      <c r="D39" s="5">
        <v>18549</v>
      </c>
      <c r="E39">
        <v>69.849999999999994</v>
      </c>
      <c r="F39" s="5">
        <v>24339</v>
      </c>
      <c r="G39">
        <v>80.83</v>
      </c>
    </row>
    <row r="40" spans="2:9">
      <c r="B40" s="5">
        <v>34872</v>
      </c>
      <c r="C40">
        <v>87.67</v>
      </c>
      <c r="D40" s="5">
        <v>21496</v>
      </c>
      <c r="E40">
        <v>80.95</v>
      </c>
      <c r="F40" s="5">
        <v>31216</v>
      </c>
      <c r="G40">
        <v>103.67</v>
      </c>
    </row>
    <row r="41" spans="2:9">
      <c r="B41" s="5">
        <v>31594</v>
      </c>
      <c r="C41">
        <v>79.430000000000007</v>
      </c>
      <c r="D41" s="5">
        <v>23079</v>
      </c>
      <c r="E41">
        <v>86.91</v>
      </c>
      <c r="F41" s="5">
        <v>30132</v>
      </c>
      <c r="G41">
        <v>100.07</v>
      </c>
    </row>
    <row r="42" spans="2:9">
      <c r="B42" s="5">
        <v>33869</v>
      </c>
      <c r="C42">
        <v>85.15</v>
      </c>
      <c r="D42" s="5">
        <v>24077</v>
      </c>
      <c r="E42">
        <v>90.67</v>
      </c>
      <c r="F42" s="5">
        <v>25727</v>
      </c>
      <c r="G42">
        <v>85.44</v>
      </c>
    </row>
    <row r="43" spans="2:9">
      <c r="B43" s="5">
        <v>17374</v>
      </c>
      <c r="C43">
        <v>43.68</v>
      </c>
      <c r="D43" s="5">
        <v>8221</v>
      </c>
      <c r="E43">
        <v>30.96</v>
      </c>
      <c r="F43" s="5">
        <v>10171</v>
      </c>
      <c r="G43">
        <v>33.78</v>
      </c>
    </row>
    <row r="44" spans="2:9">
      <c r="B44" s="5">
        <v>27743</v>
      </c>
      <c r="C44">
        <v>69.75</v>
      </c>
      <c r="D44" s="5">
        <v>19425</v>
      </c>
      <c r="E44">
        <v>73.150000000000006</v>
      </c>
      <c r="F44" s="5">
        <v>21186</v>
      </c>
      <c r="G44">
        <v>70.36</v>
      </c>
    </row>
    <row r="45" spans="2:9">
      <c r="B45" s="5">
        <v>36021</v>
      </c>
      <c r="C45">
        <v>90.56</v>
      </c>
      <c r="D45" s="5">
        <v>18695</v>
      </c>
      <c r="E45">
        <v>70.400000000000006</v>
      </c>
      <c r="F45" s="5">
        <v>22252</v>
      </c>
      <c r="G45">
        <v>73.900000000000006</v>
      </c>
    </row>
    <row r="46" spans="2:9">
      <c r="C46" t="s">
        <v>113</v>
      </c>
      <c r="E46" t="s">
        <v>116</v>
      </c>
      <c r="G46" t="s">
        <v>118</v>
      </c>
    </row>
    <row r="47" spans="2:9">
      <c r="B47">
        <v>46508</v>
      </c>
      <c r="C47">
        <v>100</v>
      </c>
      <c r="D47">
        <v>29088</v>
      </c>
      <c r="E47">
        <v>100</v>
      </c>
      <c r="F47">
        <v>35542</v>
      </c>
      <c r="G47">
        <v>100</v>
      </c>
      <c r="I47" s="3"/>
    </row>
    <row r="48" spans="2:9">
      <c r="B48" s="5">
        <v>33904</v>
      </c>
      <c r="C48">
        <v>72.900000000000006</v>
      </c>
      <c r="D48" s="5">
        <v>23137</v>
      </c>
      <c r="E48">
        <v>79.540000000000006</v>
      </c>
      <c r="F48" s="5">
        <v>30897</v>
      </c>
      <c r="G48">
        <v>86.93</v>
      </c>
      <c r="I48" s="3"/>
    </row>
    <row r="49" spans="1:16">
      <c r="B49" s="5">
        <v>30956</v>
      </c>
      <c r="C49">
        <v>66.56</v>
      </c>
      <c r="D49" s="5">
        <v>22365</v>
      </c>
      <c r="E49">
        <v>76.89</v>
      </c>
      <c r="F49" s="5">
        <v>24819</v>
      </c>
      <c r="G49">
        <v>69.83</v>
      </c>
      <c r="I49" s="3"/>
    </row>
    <row r="50" spans="1:16">
      <c r="B50" s="5">
        <v>29035</v>
      </c>
      <c r="C50">
        <v>62.43</v>
      </c>
      <c r="D50" s="5">
        <v>26168</v>
      </c>
      <c r="E50">
        <v>89.96</v>
      </c>
      <c r="F50" s="5">
        <v>25526</v>
      </c>
      <c r="G50">
        <v>71.819999999999993</v>
      </c>
      <c r="I50" s="3"/>
    </row>
    <row r="51" spans="1:16">
      <c r="B51" s="5">
        <v>30672</v>
      </c>
      <c r="C51">
        <v>65.95</v>
      </c>
      <c r="D51" s="5">
        <v>24879</v>
      </c>
      <c r="E51">
        <v>85.53</v>
      </c>
      <c r="F51" s="5">
        <v>32027</v>
      </c>
      <c r="G51">
        <v>90.11</v>
      </c>
      <c r="I51" s="3"/>
    </row>
    <row r="52" spans="1:16">
      <c r="B52" s="5">
        <v>35606</v>
      </c>
      <c r="C52">
        <v>76.56</v>
      </c>
      <c r="D52" s="5">
        <v>28992</v>
      </c>
      <c r="E52">
        <v>99.67</v>
      </c>
      <c r="F52" s="5">
        <v>32045</v>
      </c>
      <c r="G52">
        <v>90.16</v>
      </c>
      <c r="I52" s="3"/>
    </row>
    <row r="53" spans="1:16">
      <c r="B53" s="5">
        <v>16506</v>
      </c>
      <c r="C53">
        <v>35.49</v>
      </c>
      <c r="D53" s="5">
        <v>8898</v>
      </c>
      <c r="E53">
        <v>30.59</v>
      </c>
      <c r="F53" s="5">
        <v>12123</v>
      </c>
      <c r="G53">
        <v>34.11</v>
      </c>
      <c r="I53" s="3"/>
    </row>
    <row r="54" spans="1:16">
      <c r="B54" s="5">
        <v>28769</v>
      </c>
      <c r="C54">
        <v>61.86</v>
      </c>
      <c r="D54" s="5">
        <v>17793</v>
      </c>
      <c r="E54">
        <v>61.17</v>
      </c>
      <c r="F54" s="5">
        <v>25594</v>
      </c>
      <c r="G54">
        <v>72.010000000000005</v>
      </c>
      <c r="I54" s="3"/>
    </row>
    <row r="55" spans="1:16">
      <c r="B55" s="5">
        <v>34504</v>
      </c>
      <c r="C55">
        <v>74.19</v>
      </c>
      <c r="D55" s="5">
        <v>22828</v>
      </c>
      <c r="E55">
        <v>78.48</v>
      </c>
      <c r="F55" s="5">
        <v>22985</v>
      </c>
      <c r="G55">
        <v>64.67</v>
      </c>
      <c r="I55" s="3"/>
    </row>
    <row r="57" spans="1:16" ht="19">
      <c r="A57" s="1" t="s">
        <v>162</v>
      </c>
      <c r="B57" s="1"/>
      <c r="C57" s="1"/>
      <c r="D57" s="1"/>
    </row>
    <row r="58" spans="1:16">
      <c r="A58" t="s">
        <v>81</v>
      </c>
    </row>
    <row r="59" spans="1:16">
      <c r="A59" t="s">
        <v>82</v>
      </c>
    </row>
    <row r="61" spans="1:16">
      <c r="B61" s="3" t="s">
        <v>19</v>
      </c>
      <c r="C61" s="3" t="s">
        <v>20</v>
      </c>
      <c r="D61" s="3">
        <v>1</v>
      </c>
      <c r="E61" s="3"/>
      <c r="F61" s="3">
        <v>2</v>
      </c>
      <c r="G61" s="3"/>
      <c r="H61" s="3">
        <v>3</v>
      </c>
      <c r="I61" s="3"/>
      <c r="J61" s="3">
        <v>4</v>
      </c>
      <c r="K61" s="3"/>
      <c r="L61" s="3">
        <v>5</v>
      </c>
      <c r="M61" s="3"/>
      <c r="N61" s="3"/>
      <c r="O61" s="3"/>
    </row>
    <row r="62" spans="1:16">
      <c r="A62" s="2" t="s">
        <v>21</v>
      </c>
      <c r="B62" s="3">
        <v>34222</v>
      </c>
      <c r="C62" s="3"/>
      <c r="D62" s="3">
        <v>22435</v>
      </c>
      <c r="E62" s="3"/>
      <c r="F62" s="3">
        <v>33088</v>
      </c>
      <c r="G62" s="3"/>
      <c r="H62" s="3">
        <v>40778</v>
      </c>
      <c r="I62" s="3"/>
      <c r="J62" s="3">
        <v>43122</v>
      </c>
      <c r="K62" s="3"/>
      <c r="L62" s="3">
        <v>39887</v>
      </c>
      <c r="M62" s="3"/>
      <c r="N62" s="3"/>
      <c r="O62" s="3"/>
    </row>
    <row r="63" spans="1:16">
      <c r="A63" s="2" t="s">
        <v>21</v>
      </c>
      <c r="B63" s="3">
        <v>30778</v>
      </c>
      <c r="C63" s="3"/>
      <c r="D63" s="3">
        <v>28776</v>
      </c>
      <c r="E63" s="3"/>
      <c r="F63" s="3">
        <v>32998</v>
      </c>
      <c r="G63" s="3"/>
      <c r="H63" s="3">
        <v>41223</v>
      </c>
      <c r="I63" s="3"/>
      <c r="J63" s="3">
        <v>43221</v>
      </c>
      <c r="K63" s="3"/>
      <c r="L63" s="3">
        <v>40786</v>
      </c>
      <c r="M63" s="3"/>
      <c r="N63" s="3"/>
      <c r="O63" s="3"/>
    </row>
    <row r="64" spans="1:16">
      <c r="A64" s="2" t="s">
        <v>21</v>
      </c>
      <c r="B64" s="3">
        <v>28556</v>
      </c>
      <c r="C64" s="3"/>
      <c r="D64" s="3">
        <v>26554</v>
      </c>
      <c r="E64" s="3"/>
      <c r="F64" s="3">
        <v>34078</v>
      </c>
      <c r="G64" s="3"/>
      <c r="H64" s="3">
        <v>45339</v>
      </c>
      <c r="I64" s="3"/>
      <c r="J64" s="3">
        <v>45099</v>
      </c>
      <c r="K64" s="3"/>
      <c r="L64" s="3">
        <v>41239</v>
      </c>
      <c r="M64" s="3"/>
      <c r="N64" s="4" t="s">
        <v>83</v>
      </c>
      <c r="O64" s="4" t="s">
        <v>18</v>
      </c>
      <c r="P64" s="2" t="s">
        <v>23</v>
      </c>
    </row>
    <row r="65" spans="1:16">
      <c r="A65" s="2" t="s">
        <v>22</v>
      </c>
      <c r="B65" s="3">
        <f>AVERAGE(B62:B64)</f>
        <v>31185.333333333332</v>
      </c>
      <c r="C65" s="3">
        <f>100*B65/31185.33</f>
        <v>100.00001068878646</v>
      </c>
      <c r="D65" s="3">
        <f>AVERAGE(D62:D64)</f>
        <v>25921.666666666668</v>
      </c>
      <c r="E65" s="3">
        <f>100*D65/25921.67</f>
        <v>99.999987140746228</v>
      </c>
      <c r="F65" s="3">
        <f>AVERAGE(F62:F64)</f>
        <v>33388</v>
      </c>
      <c r="G65" s="3">
        <f>100*F65/33388</f>
        <v>100</v>
      </c>
      <c r="H65" s="3">
        <f>AVERAGE(H62:H64)</f>
        <v>42446.666666666664</v>
      </c>
      <c r="I65" s="3">
        <f>100*H65/42446.67</f>
        <v>99.999992147008612</v>
      </c>
      <c r="J65" s="3">
        <f>AVERAGE(J62:J64)</f>
        <v>43814</v>
      </c>
      <c r="K65" s="3">
        <f>100*J65/43814</f>
        <v>100</v>
      </c>
      <c r="L65" s="3">
        <f>AVERAGE(L62:L64)</f>
        <v>40637.333333333336</v>
      </c>
      <c r="M65" s="3">
        <f>100*L65/40637.33</f>
        <v>100.00000820263864</v>
      </c>
      <c r="N65" s="4">
        <f>AVERAGE(C65,E65,G65,I65,K65,M65)</f>
        <v>99.999999696529997</v>
      </c>
      <c r="O65" s="4">
        <f>STDEV(C65,E65,G65,I65,K65,M65)</f>
        <v>9.0333908768946787E-6</v>
      </c>
      <c r="P65" s="2"/>
    </row>
    <row r="66" spans="1:16">
      <c r="A66" s="2">
        <v>1</v>
      </c>
      <c r="B66" s="3">
        <v>38665</v>
      </c>
      <c r="C66" s="3">
        <f t="shared" ref="C66:C88" si="0">100*B66/31185.33</f>
        <v>123.98457864643407</v>
      </c>
      <c r="D66" s="3">
        <v>27665</v>
      </c>
      <c r="E66" s="3">
        <f t="shared" ref="E66:E88" si="1">100*D66/25921.67</f>
        <v>106.72537687579543</v>
      </c>
      <c r="F66" s="3">
        <v>39887</v>
      </c>
      <c r="G66" s="3">
        <f t="shared" ref="G66:G88" si="2">100*F66/33388</f>
        <v>119.46507727327183</v>
      </c>
      <c r="H66" s="3">
        <v>45553</v>
      </c>
      <c r="I66" s="3">
        <f t="shared" ref="I66:I88" si="3">100*H66/42446.67</f>
        <v>107.31819480774347</v>
      </c>
      <c r="J66" s="3">
        <v>44780</v>
      </c>
      <c r="K66" s="3">
        <f t="shared" ref="K66:K88" si="4">100*J66/43814</f>
        <v>102.2047747295385</v>
      </c>
      <c r="L66" s="3">
        <v>50786</v>
      </c>
      <c r="M66" s="3">
        <f t="shared" ref="M66:M88" si="5">100*L66/40637.33</f>
        <v>124.97376180964645</v>
      </c>
      <c r="N66" s="4">
        <f t="shared" ref="N66:N88" si="6">AVERAGE(C66,E66,G66,I66,K66,M66)</f>
        <v>114.11196069040496</v>
      </c>
      <c r="O66" s="4">
        <f t="shared" ref="O66:O88" si="7">STDEV(C66,E66,G66,I66,K66,M66)</f>
        <v>9.8651013054580492</v>
      </c>
      <c r="P66" s="2">
        <v>5.6885721792341521E-3</v>
      </c>
    </row>
    <row r="67" spans="1:16">
      <c r="A67" s="2">
        <v>2</v>
      </c>
      <c r="B67" s="3">
        <v>30889</v>
      </c>
      <c r="C67" s="3">
        <f t="shared" si="0"/>
        <v>99.049777571697973</v>
      </c>
      <c r="D67" s="3">
        <v>25443</v>
      </c>
      <c r="E67" s="3">
        <f t="shared" si="1"/>
        <v>98.153398295711668</v>
      </c>
      <c r="F67" s="3">
        <v>34342</v>
      </c>
      <c r="G67" s="3">
        <f t="shared" si="2"/>
        <v>102.85731400503175</v>
      </c>
      <c r="H67" s="3">
        <v>42776</v>
      </c>
      <c r="I67" s="3">
        <f t="shared" si="3"/>
        <v>100.77586769468607</v>
      </c>
      <c r="J67" s="3">
        <v>43569</v>
      </c>
      <c r="K67" s="3">
        <f t="shared" si="4"/>
        <v>99.440818003377913</v>
      </c>
      <c r="L67" s="3">
        <v>42345</v>
      </c>
      <c r="M67" s="3">
        <f t="shared" si="5"/>
        <v>104.20221997852713</v>
      </c>
      <c r="N67" s="4">
        <f t="shared" si="6"/>
        <v>100.74656592483875</v>
      </c>
      <c r="O67" s="4">
        <f t="shared" si="7"/>
        <v>2.3539858832641114</v>
      </c>
      <c r="P67" s="2">
        <v>0.45522753689701523</v>
      </c>
    </row>
    <row r="68" spans="1:16">
      <c r="A68" s="2">
        <v>3</v>
      </c>
      <c r="B68" s="3">
        <v>32443</v>
      </c>
      <c r="C68" s="3">
        <f t="shared" si="0"/>
        <v>104.03288982351637</v>
      </c>
      <c r="D68" s="3">
        <v>25089</v>
      </c>
      <c r="E68" s="3">
        <f t="shared" si="1"/>
        <v>96.787745542629011</v>
      </c>
      <c r="F68" s="3">
        <v>36554</v>
      </c>
      <c r="G68" s="3">
        <f t="shared" si="2"/>
        <v>109.48244878399424</v>
      </c>
      <c r="H68" s="3">
        <v>43099</v>
      </c>
      <c r="I68" s="3">
        <f t="shared" si="3"/>
        <v>101.53682255875432</v>
      </c>
      <c r="J68" s="3">
        <v>49870</v>
      </c>
      <c r="K68" s="3">
        <f t="shared" si="4"/>
        <v>113.82206600629935</v>
      </c>
      <c r="L68" s="3">
        <v>43443</v>
      </c>
      <c r="M68" s="3">
        <f t="shared" si="5"/>
        <v>106.90416914693952</v>
      </c>
      <c r="N68" s="4">
        <f t="shared" si="6"/>
        <v>105.42769031035546</v>
      </c>
      <c r="O68" s="4">
        <f t="shared" si="7"/>
        <v>6.0136439070995795</v>
      </c>
      <c r="P68" s="2">
        <v>5.1489290252931467E-2</v>
      </c>
    </row>
    <row r="69" spans="1:16">
      <c r="A69" s="2">
        <v>4</v>
      </c>
      <c r="B69" s="3">
        <v>35443</v>
      </c>
      <c r="C69" s="3">
        <f t="shared" si="0"/>
        <v>113.65279764555962</v>
      </c>
      <c r="D69" s="3">
        <v>24331</v>
      </c>
      <c r="E69" s="3">
        <f t="shared" si="1"/>
        <v>93.863551229531126</v>
      </c>
      <c r="F69" s="3">
        <v>32331</v>
      </c>
      <c r="G69" s="3">
        <f t="shared" si="2"/>
        <v>96.834191925242607</v>
      </c>
      <c r="H69" s="3">
        <v>45666</v>
      </c>
      <c r="I69" s="3">
        <f t="shared" si="3"/>
        <v>107.58441121529675</v>
      </c>
      <c r="J69" s="3">
        <v>43568</v>
      </c>
      <c r="K69" s="3">
        <f t="shared" si="4"/>
        <v>99.438535627881492</v>
      </c>
      <c r="L69" s="3">
        <v>40887</v>
      </c>
      <c r="M69" s="3">
        <f t="shared" si="5"/>
        <v>100.61438583686477</v>
      </c>
      <c r="N69" s="4">
        <f t="shared" si="6"/>
        <v>101.99797891339607</v>
      </c>
      <c r="O69" s="4">
        <f t="shared" si="7"/>
        <v>7.3258680725160774</v>
      </c>
      <c r="P69" s="2">
        <v>0.51922367687976778</v>
      </c>
    </row>
    <row r="70" spans="1:16">
      <c r="A70" s="2">
        <v>5</v>
      </c>
      <c r="B70" s="3">
        <v>30778</v>
      </c>
      <c r="C70" s="3">
        <f t="shared" si="0"/>
        <v>98.693840982282367</v>
      </c>
      <c r="D70" s="3">
        <v>27664</v>
      </c>
      <c r="E70" s="3">
        <f t="shared" si="1"/>
        <v>106.72151909965677</v>
      </c>
      <c r="F70" s="3">
        <v>34990</v>
      </c>
      <c r="G70" s="3">
        <f t="shared" si="2"/>
        <v>104.79813106505331</v>
      </c>
      <c r="H70" s="3">
        <v>42239</v>
      </c>
      <c r="I70" s="3">
        <f t="shared" si="3"/>
        <v>99.510750784454942</v>
      </c>
      <c r="J70" s="3">
        <v>45630</v>
      </c>
      <c r="K70" s="3">
        <f t="shared" si="4"/>
        <v>104.14479390149268</v>
      </c>
      <c r="L70" s="3">
        <v>42217</v>
      </c>
      <c r="M70" s="3">
        <f t="shared" si="5"/>
        <v>103.88723865470492</v>
      </c>
      <c r="N70" s="4">
        <f t="shared" si="6"/>
        <v>102.95937908127416</v>
      </c>
      <c r="O70" s="4">
        <f t="shared" si="7"/>
        <v>3.1587557823719532</v>
      </c>
      <c r="P70" s="2">
        <v>4.4641448448302708E-2</v>
      </c>
    </row>
    <row r="71" spans="1:16">
      <c r="A71" s="2">
        <v>6</v>
      </c>
      <c r="B71" s="3">
        <v>35009</v>
      </c>
      <c r="C71" s="3">
        <f t="shared" si="0"/>
        <v>112.26111764730403</v>
      </c>
      <c r="D71" s="3">
        <v>27008</v>
      </c>
      <c r="E71" s="3">
        <f t="shared" si="1"/>
        <v>104.19081795270135</v>
      </c>
      <c r="F71" s="3">
        <v>34997</v>
      </c>
      <c r="G71" s="3">
        <f t="shared" si="2"/>
        <v>104.81909668144243</v>
      </c>
      <c r="H71" s="3">
        <v>42088</v>
      </c>
      <c r="I71" s="3">
        <f t="shared" si="3"/>
        <v>99.155010275246568</v>
      </c>
      <c r="J71" s="3">
        <v>43328</v>
      </c>
      <c r="K71" s="3">
        <f t="shared" si="4"/>
        <v>98.890765508741495</v>
      </c>
      <c r="L71" s="3">
        <v>44098</v>
      </c>
      <c r="M71" s="3">
        <f t="shared" si="5"/>
        <v>108.51598763993599</v>
      </c>
      <c r="N71" s="4">
        <f t="shared" si="6"/>
        <v>104.63879928422864</v>
      </c>
      <c r="O71" s="4">
        <f t="shared" si="7"/>
        <v>5.2245067782082852</v>
      </c>
      <c r="P71" s="2">
        <v>5.4716642089661281E-2</v>
      </c>
    </row>
    <row r="72" spans="1:16">
      <c r="A72" s="2">
        <v>7</v>
      </c>
      <c r="B72" s="3">
        <v>35442</v>
      </c>
      <c r="C72" s="3">
        <f t="shared" si="0"/>
        <v>113.64959100961894</v>
      </c>
      <c r="D72" s="3">
        <v>33245</v>
      </c>
      <c r="E72" s="3">
        <f t="shared" si="1"/>
        <v>128.25176772947114</v>
      </c>
      <c r="F72" s="3">
        <v>38665</v>
      </c>
      <c r="G72" s="3">
        <f t="shared" si="2"/>
        <v>115.80507966934228</v>
      </c>
      <c r="H72" s="3">
        <v>49886</v>
      </c>
      <c r="I72" s="3">
        <f t="shared" si="3"/>
        <v>117.52629829383554</v>
      </c>
      <c r="J72" s="3">
        <v>51230</v>
      </c>
      <c r="K72" s="3">
        <f t="shared" si="4"/>
        <v>116.92609668142603</v>
      </c>
      <c r="L72" s="3">
        <v>49987</v>
      </c>
      <c r="M72" s="3">
        <f t="shared" si="5"/>
        <v>123.00758932734999</v>
      </c>
      <c r="N72" s="4">
        <f t="shared" si="6"/>
        <v>119.19440378517398</v>
      </c>
      <c r="O72" s="4">
        <f t="shared" si="7"/>
        <v>5.4173145621013727</v>
      </c>
      <c r="P72" s="2">
        <v>5.7295300457076964E-6</v>
      </c>
    </row>
    <row r="73" spans="1:16">
      <c r="A73" s="2">
        <v>8</v>
      </c>
      <c r="B73" s="3">
        <v>34332</v>
      </c>
      <c r="C73" s="3">
        <f t="shared" si="0"/>
        <v>110.09022511546294</v>
      </c>
      <c r="D73" s="3">
        <v>26440</v>
      </c>
      <c r="E73" s="3">
        <f t="shared" si="1"/>
        <v>101.99960110594726</v>
      </c>
      <c r="F73" s="3">
        <v>33450</v>
      </c>
      <c r="G73" s="3">
        <f t="shared" si="2"/>
        <v>100.18569545944651</v>
      </c>
      <c r="H73" s="3">
        <v>42331</v>
      </c>
      <c r="I73" s="3">
        <f t="shared" si="3"/>
        <v>99.727493346356738</v>
      </c>
      <c r="J73" s="3">
        <v>43298</v>
      </c>
      <c r="K73" s="3">
        <f t="shared" si="4"/>
        <v>98.822294243849001</v>
      </c>
      <c r="L73" s="3">
        <v>42221</v>
      </c>
      <c r="M73" s="3">
        <f t="shared" si="5"/>
        <v>103.89708182107437</v>
      </c>
      <c r="N73" s="4">
        <f t="shared" si="6"/>
        <v>102.45373184868947</v>
      </c>
      <c r="O73" s="4">
        <f t="shared" si="7"/>
        <v>4.1561816081625889</v>
      </c>
      <c r="P73" s="2">
        <v>0.17874377752788703</v>
      </c>
    </row>
    <row r="74" spans="1:16">
      <c r="A74" s="2">
        <v>9</v>
      </c>
      <c r="B74" s="3">
        <v>41223</v>
      </c>
      <c r="C74" s="3">
        <f t="shared" si="0"/>
        <v>132.18715338269627</v>
      </c>
      <c r="D74" s="3">
        <v>33425</v>
      </c>
      <c r="E74" s="3">
        <f t="shared" si="1"/>
        <v>128.94616743442842</v>
      </c>
      <c r="F74" s="3">
        <v>33560</v>
      </c>
      <c r="G74" s="3">
        <f t="shared" si="2"/>
        <v>100.51515514556128</v>
      </c>
      <c r="H74" s="3">
        <v>40786</v>
      </c>
      <c r="I74" s="3">
        <f t="shared" si="3"/>
        <v>96.087631844853789</v>
      </c>
      <c r="J74" s="3">
        <v>49870</v>
      </c>
      <c r="K74" s="3">
        <f t="shared" si="4"/>
        <v>113.82206600629935</v>
      </c>
      <c r="L74" s="3">
        <v>44879</v>
      </c>
      <c r="M74" s="3">
        <f t="shared" si="5"/>
        <v>110.43786587356993</v>
      </c>
      <c r="N74" s="4">
        <f t="shared" si="6"/>
        <v>113.66600661456816</v>
      </c>
      <c r="O74" s="4">
        <f t="shared" si="7"/>
        <v>14.621255714672388</v>
      </c>
      <c r="P74" s="2">
        <v>4.5055242488734007E-2</v>
      </c>
    </row>
    <row r="75" spans="1:16">
      <c r="A75" s="2">
        <v>11</v>
      </c>
      <c r="B75" s="3">
        <v>38776</v>
      </c>
      <c r="C75" s="3">
        <f t="shared" si="0"/>
        <v>124.34051523584967</v>
      </c>
      <c r="D75" s="3">
        <v>25334</v>
      </c>
      <c r="E75" s="3">
        <f t="shared" si="1"/>
        <v>97.732900696598648</v>
      </c>
      <c r="F75" s="3">
        <v>34088</v>
      </c>
      <c r="G75" s="3">
        <f t="shared" si="2"/>
        <v>102.09656163891218</v>
      </c>
      <c r="H75" s="3">
        <v>42228</v>
      </c>
      <c r="I75" s="3">
        <f t="shared" si="3"/>
        <v>99.484835912923202</v>
      </c>
      <c r="J75" s="3">
        <v>43987</v>
      </c>
      <c r="K75" s="3">
        <f t="shared" si="4"/>
        <v>100.39485096088008</v>
      </c>
      <c r="L75" s="3">
        <v>40007</v>
      </c>
      <c r="M75" s="3">
        <f t="shared" si="5"/>
        <v>98.448889235587075</v>
      </c>
      <c r="N75" s="4">
        <f t="shared" si="6"/>
        <v>103.74975894679181</v>
      </c>
      <c r="O75" s="4">
        <f t="shared" si="7"/>
        <v>10.202539731566828</v>
      </c>
      <c r="P75" s="2">
        <v>0.38914454024952116</v>
      </c>
    </row>
    <row r="76" spans="1:16">
      <c r="A76" s="2">
        <v>12</v>
      </c>
      <c r="B76" s="3">
        <v>47760</v>
      </c>
      <c r="C76" s="3">
        <f t="shared" si="0"/>
        <v>153.14893252692852</v>
      </c>
      <c r="D76" s="3">
        <v>33208</v>
      </c>
      <c r="E76" s="3">
        <f t="shared" si="1"/>
        <v>128.10903001234104</v>
      </c>
      <c r="F76" s="3">
        <v>39007</v>
      </c>
      <c r="G76" s="3">
        <f t="shared" si="2"/>
        <v>116.82939978435365</v>
      </c>
      <c r="H76" s="3">
        <v>53340</v>
      </c>
      <c r="I76" s="3">
        <f t="shared" si="3"/>
        <v>125.6635679548007</v>
      </c>
      <c r="J76" s="3">
        <v>49768</v>
      </c>
      <c r="K76" s="3">
        <f t="shared" si="4"/>
        <v>113.58926370566486</v>
      </c>
      <c r="L76" s="3">
        <v>47665</v>
      </c>
      <c r="M76" s="3">
        <f t="shared" si="5"/>
        <v>117.29363124988772</v>
      </c>
      <c r="N76" s="4">
        <f t="shared" si="6"/>
        <v>125.77230420566275</v>
      </c>
      <c r="O76" s="4">
        <f t="shared" si="7"/>
        <v>14.527503568836742</v>
      </c>
      <c r="P76" s="2">
        <v>1.4538310568252008E-3</v>
      </c>
    </row>
    <row r="77" spans="1:16">
      <c r="A77" s="2">
        <v>13</v>
      </c>
      <c r="B77" s="3">
        <v>31990</v>
      </c>
      <c r="C77" s="3">
        <f t="shared" si="0"/>
        <v>102.58028374238783</v>
      </c>
      <c r="D77" s="3">
        <v>25553</v>
      </c>
      <c r="E77" s="3">
        <f t="shared" si="1"/>
        <v>98.577753670963332</v>
      </c>
      <c r="F77" s="3">
        <v>34077</v>
      </c>
      <c r="G77" s="3">
        <f t="shared" si="2"/>
        <v>102.06361567030071</v>
      </c>
      <c r="H77" s="3">
        <v>42008</v>
      </c>
      <c r="I77" s="3">
        <f t="shared" si="3"/>
        <v>98.966538482288485</v>
      </c>
      <c r="J77" s="3">
        <v>46758</v>
      </c>
      <c r="K77" s="3">
        <f t="shared" si="4"/>
        <v>106.71931346145068</v>
      </c>
      <c r="L77" s="3">
        <v>40776</v>
      </c>
      <c r="M77" s="3">
        <f t="shared" si="5"/>
        <v>100.3412379701127</v>
      </c>
      <c r="N77" s="4">
        <f t="shared" si="6"/>
        <v>101.54145716625061</v>
      </c>
      <c r="O77" s="4">
        <f t="shared" si="7"/>
        <v>3.000542508552646</v>
      </c>
      <c r="P77" s="2">
        <v>0.23684497277232433</v>
      </c>
    </row>
    <row r="78" spans="1:16">
      <c r="A78" s="2">
        <v>14</v>
      </c>
      <c r="B78" s="3">
        <v>31088</v>
      </c>
      <c r="C78" s="3">
        <f t="shared" si="0"/>
        <v>99.687898123893504</v>
      </c>
      <c r="D78" s="3">
        <v>24008</v>
      </c>
      <c r="E78" s="3">
        <f t="shared" si="1"/>
        <v>92.617489536746675</v>
      </c>
      <c r="F78" s="3">
        <v>33546</v>
      </c>
      <c r="G78" s="3">
        <f t="shared" si="2"/>
        <v>100.47322391278304</v>
      </c>
      <c r="H78" s="3">
        <v>41342</v>
      </c>
      <c r="I78" s="3">
        <f t="shared" si="3"/>
        <v>97.397510805912461</v>
      </c>
      <c r="J78" s="3">
        <v>48970</v>
      </c>
      <c r="K78" s="3">
        <f t="shared" si="4"/>
        <v>111.76792805952435</v>
      </c>
      <c r="L78" s="3">
        <v>40887</v>
      </c>
      <c r="M78" s="3">
        <f t="shared" si="5"/>
        <v>100.61438583686477</v>
      </c>
      <c r="N78" s="4">
        <f t="shared" si="6"/>
        <v>100.42640604595414</v>
      </c>
      <c r="O78" s="4">
        <f t="shared" si="7"/>
        <v>6.3145297096871635</v>
      </c>
      <c r="P78" s="2">
        <v>0.87191844840337196</v>
      </c>
    </row>
    <row r="79" spans="1:16">
      <c r="A79" s="2">
        <v>15</v>
      </c>
      <c r="B79" s="3">
        <v>30566</v>
      </c>
      <c r="C79" s="3">
        <f t="shared" si="0"/>
        <v>98.014034162857982</v>
      </c>
      <c r="D79" s="3">
        <v>25553</v>
      </c>
      <c r="E79" s="3">
        <f t="shared" si="1"/>
        <v>98.577753670963332</v>
      </c>
      <c r="F79" s="3">
        <v>32760</v>
      </c>
      <c r="G79" s="3">
        <f t="shared" si="2"/>
        <v>98.119084701090216</v>
      </c>
      <c r="H79" s="3">
        <v>43088</v>
      </c>
      <c r="I79" s="3">
        <f t="shared" si="3"/>
        <v>101.51090768722258</v>
      </c>
      <c r="J79" s="3">
        <v>46553</v>
      </c>
      <c r="K79" s="3">
        <f t="shared" si="4"/>
        <v>106.25142648468525</v>
      </c>
      <c r="L79" s="3">
        <v>41223</v>
      </c>
      <c r="M79" s="3">
        <f t="shared" si="5"/>
        <v>101.44121181189807</v>
      </c>
      <c r="N79" s="4">
        <f t="shared" si="6"/>
        <v>100.65240308645291</v>
      </c>
      <c r="O79" s="4">
        <f t="shared" si="7"/>
        <v>3.1746236055518056</v>
      </c>
      <c r="P79" s="2">
        <v>0.62559649375013926</v>
      </c>
    </row>
    <row r="80" spans="1:16">
      <c r="A80" s="2">
        <v>16</v>
      </c>
      <c r="B80" s="3">
        <v>49887</v>
      </c>
      <c r="C80" s="3">
        <f t="shared" si="0"/>
        <v>159.96944717275719</v>
      </c>
      <c r="D80" s="3">
        <v>44208</v>
      </c>
      <c r="E80" s="3">
        <f t="shared" si="1"/>
        <v>170.54456753750821</v>
      </c>
      <c r="F80" s="3">
        <v>49665</v>
      </c>
      <c r="G80" s="3">
        <f t="shared" si="2"/>
        <v>148.75104828081945</v>
      </c>
      <c r="H80" s="3">
        <v>55098</v>
      </c>
      <c r="I80" s="3">
        <f t="shared" si="3"/>
        <v>129.80523560505455</v>
      </c>
      <c r="J80" s="3">
        <v>55386</v>
      </c>
      <c r="K80" s="3">
        <f t="shared" si="4"/>
        <v>126.41164924453371</v>
      </c>
      <c r="L80" s="3">
        <v>57886</v>
      </c>
      <c r="M80" s="3">
        <f t="shared" si="5"/>
        <v>142.44538211540964</v>
      </c>
      <c r="N80" s="4">
        <f t="shared" si="6"/>
        <v>146.32122165934712</v>
      </c>
      <c r="O80" s="4">
        <f t="shared" si="7"/>
        <v>17.10637076568241</v>
      </c>
      <c r="P80" s="2">
        <v>5.8333340692417703E-5</v>
      </c>
    </row>
    <row r="81" spans="1:16">
      <c r="A81" s="2">
        <v>17</v>
      </c>
      <c r="B81" s="3">
        <v>29776</v>
      </c>
      <c r="C81" s="3">
        <f t="shared" si="0"/>
        <v>95.480791769719929</v>
      </c>
      <c r="D81" s="3">
        <v>25443</v>
      </c>
      <c r="E81" s="3">
        <f t="shared" si="1"/>
        <v>98.153398295711668</v>
      </c>
      <c r="F81" s="3">
        <v>34220</v>
      </c>
      <c r="G81" s="3">
        <f t="shared" si="2"/>
        <v>102.49191326224991</v>
      </c>
      <c r="H81" s="3">
        <v>48278</v>
      </c>
      <c r="I81" s="3">
        <f t="shared" si="3"/>
        <v>113.7380152553781</v>
      </c>
      <c r="J81" s="3">
        <v>43323</v>
      </c>
      <c r="K81" s="3">
        <f t="shared" si="4"/>
        <v>98.87935363125942</v>
      </c>
      <c r="L81" s="3">
        <v>43320</v>
      </c>
      <c r="M81" s="3">
        <f t="shared" si="5"/>
        <v>106.60149178107912</v>
      </c>
      <c r="N81" s="4">
        <f t="shared" si="6"/>
        <v>102.55749399923302</v>
      </c>
      <c r="O81" s="4">
        <f t="shared" si="7"/>
        <v>6.69875756285058</v>
      </c>
      <c r="P81" s="2">
        <v>0.37172741175002089</v>
      </c>
    </row>
    <row r="82" spans="1:16">
      <c r="A82" s="2">
        <v>18</v>
      </c>
      <c r="B82" s="3">
        <v>40786</v>
      </c>
      <c r="C82" s="3">
        <f t="shared" si="0"/>
        <v>130.78585347661866</v>
      </c>
      <c r="D82" s="3">
        <v>26775</v>
      </c>
      <c r="E82" s="3">
        <f t="shared" si="1"/>
        <v>103.29195611239554</v>
      </c>
      <c r="F82" s="3">
        <v>37665</v>
      </c>
      <c r="G82" s="3">
        <f t="shared" si="2"/>
        <v>112.80999161375344</v>
      </c>
      <c r="H82" s="3">
        <v>49987</v>
      </c>
      <c r="I82" s="3">
        <f t="shared" si="3"/>
        <v>117.76424393244511</v>
      </c>
      <c r="J82" s="3">
        <v>40878</v>
      </c>
      <c r="K82" s="3">
        <f t="shared" si="4"/>
        <v>93.298945542520656</v>
      </c>
      <c r="L82" s="3">
        <v>42445</v>
      </c>
      <c r="M82" s="3">
        <f t="shared" si="5"/>
        <v>104.44829913776323</v>
      </c>
      <c r="N82" s="4">
        <f t="shared" si="6"/>
        <v>110.39988163591609</v>
      </c>
      <c r="O82" s="4">
        <f t="shared" si="7"/>
        <v>13.069171854255959</v>
      </c>
      <c r="P82" s="2">
        <v>7.98544298902268E-2</v>
      </c>
    </row>
    <row r="83" spans="1:16">
      <c r="A83" s="2">
        <v>19</v>
      </c>
      <c r="B83" s="3">
        <v>28776</v>
      </c>
      <c r="C83" s="3">
        <f t="shared" si="0"/>
        <v>92.274155829038847</v>
      </c>
      <c r="D83" s="3">
        <v>26087</v>
      </c>
      <c r="E83" s="3">
        <f t="shared" si="1"/>
        <v>100.63780612900327</v>
      </c>
      <c r="F83" s="3">
        <v>31220</v>
      </c>
      <c r="G83" s="3">
        <f t="shared" si="2"/>
        <v>93.506649095483411</v>
      </c>
      <c r="H83" s="3">
        <v>42886</v>
      </c>
      <c r="I83" s="3">
        <f t="shared" si="3"/>
        <v>101.03501641000342</v>
      </c>
      <c r="J83" s="3">
        <v>43546</v>
      </c>
      <c r="K83" s="3">
        <f t="shared" si="4"/>
        <v>99.388323366960336</v>
      </c>
      <c r="L83" s="3">
        <v>40879</v>
      </c>
      <c r="M83" s="3">
        <f t="shared" si="5"/>
        <v>100.59469950412588</v>
      </c>
      <c r="N83" s="4">
        <f t="shared" si="6"/>
        <v>97.906108389102528</v>
      </c>
      <c r="O83" s="4">
        <f t="shared" si="7"/>
        <v>3.9433958230140878</v>
      </c>
      <c r="P83" s="2">
        <v>0.22255264053437562</v>
      </c>
    </row>
    <row r="84" spans="1:16">
      <c r="A84" s="2">
        <v>20</v>
      </c>
      <c r="B84" s="3">
        <v>29066</v>
      </c>
      <c r="C84" s="3">
        <f t="shared" si="0"/>
        <v>93.204080251836359</v>
      </c>
      <c r="D84" s="3">
        <v>25443</v>
      </c>
      <c r="E84" s="3">
        <f t="shared" si="1"/>
        <v>98.153398295711668</v>
      </c>
      <c r="F84" s="3">
        <v>33088</v>
      </c>
      <c r="G84" s="3">
        <f t="shared" si="2"/>
        <v>99.101473583323354</v>
      </c>
      <c r="H84" s="3">
        <v>41886</v>
      </c>
      <c r="I84" s="3">
        <f t="shared" si="3"/>
        <v>98.679118998027405</v>
      </c>
      <c r="J84" s="3">
        <v>45268</v>
      </c>
      <c r="K84" s="3">
        <f t="shared" si="4"/>
        <v>103.31857397178985</v>
      </c>
      <c r="L84" s="3">
        <v>41112</v>
      </c>
      <c r="M84" s="3">
        <f t="shared" si="5"/>
        <v>101.168063945146</v>
      </c>
      <c r="N84" s="4">
        <f t="shared" si="6"/>
        <v>98.937451507639096</v>
      </c>
      <c r="O84" s="4">
        <f t="shared" si="7"/>
        <v>3.3985229207724834</v>
      </c>
      <c r="P84" s="2">
        <v>0.46146952705708089</v>
      </c>
    </row>
    <row r="85" spans="1:16">
      <c r="A85" s="2">
        <v>21</v>
      </c>
      <c r="B85" s="3">
        <v>36554</v>
      </c>
      <c r="C85" s="3">
        <f t="shared" si="0"/>
        <v>117.2153701756563</v>
      </c>
      <c r="D85" s="3">
        <v>29006</v>
      </c>
      <c r="E85" s="3">
        <f t="shared" si="1"/>
        <v>111.89865467772718</v>
      </c>
      <c r="F85" s="3">
        <v>35409</v>
      </c>
      <c r="G85" s="3">
        <f t="shared" si="2"/>
        <v>106.05307296034503</v>
      </c>
      <c r="H85" s="3">
        <v>41332</v>
      </c>
      <c r="I85" s="3">
        <f t="shared" si="3"/>
        <v>97.373951831792695</v>
      </c>
      <c r="J85" s="3">
        <v>45553</v>
      </c>
      <c r="K85" s="3">
        <f t="shared" si="4"/>
        <v>103.96905098826859</v>
      </c>
      <c r="L85" s="3">
        <v>52334</v>
      </c>
      <c r="M85" s="3">
        <f t="shared" si="5"/>
        <v>128.78306719462128</v>
      </c>
      <c r="N85" s="4">
        <f t="shared" si="6"/>
        <v>110.8821946380685</v>
      </c>
      <c r="O85" s="4">
        <f t="shared" si="7"/>
        <v>11.092052440395308</v>
      </c>
      <c r="P85" s="2">
        <v>3.711556832294776E-2</v>
      </c>
    </row>
    <row r="86" spans="1:16">
      <c r="A86" s="2">
        <v>22</v>
      </c>
      <c r="B86" s="3">
        <v>29887</v>
      </c>
      <c r="C86" s="3">
        <f t="shared" si="0"/>
        <v>95.83672835913552</v>
      </c>
      <c r="D86" s="3">
        <v>24553</v>
      </c>
      <c r="E86" s="3">
        <f t="shared" si="1"/>
        <v>94.719977532311773</v>
      </c>
      <c r="F86" s="3">
        <v>34088</v>
      </c>
      <c r="G86" s="3">
        <f t="shared" si="2"/>
        <v>102.09656163891218</v>
      </c>
      <c r="H86" s="3">
        <v>40998</v>
      </c>
      <c r="I86" s="3">
        <f t="shared" si="3"/>
        <v>96.587082096192702</v>
      </c>
      <c r="J86" s="3">
        <v>43320</v>
      </c>
      <c r="K86" s="3">
        <f t="shared" si="4"/>
        <v>98.872506504770172</v>
      </c>
      <c r="L86" s="3">
        <v>41123</v>
      </c>
      <c r="M86" s="3">
        <f t="shared" si="5"/>
        <v>101.19513265266197</v>
      </c>
      <c r="N86" s="4">
        <f t="shared" si="6"/>
        <v>98.217998130664057</v>
      </c>
      <c r="O86" s="4">
        <f t="shared" si="7"/>
        <v>2.9967130995191695</v>
      </c>
      <c r="P86" s="2">
        <v>0.17589877910320173</v>
      </c>
    </row>
    <row r="87" spans="1:16">
      <c r="A87" s="2">
        <v>23</v>
      </c>
      <c r="B87" s="3">
        <v>25443</v>
      </c>
      <c r="C87" s="3">
        <f t="shared" si="0"/>
        <v>81.586438238748798</v>
      </c>
      <c r="D87" s="3">
        <v>24998</v>
      </c>
      <c r="E87" s="3">
        <f t="shared" si="1"/>
        <v>96.436687914011713</v>
      </c>
      <c r="F87" s="3">
        <v>35112</v>
      </c>
      <c r="G87" s="3">
        <f t="shared" si="2"/>
        <v>105.16353180783516</v>
      </c>
      <c r="H87" s="3">
        <v>45332</v>
      </c>
      <c r="I87" s="3">
        <f t="shared" si="3"/>
        <v>106.79754147969676</v>
      </c>
      <c r="J87" s="3">
        <v>44980</v>
      </c>
      <c r="K87" s="3">
        <f t="shared" si="4"/>
        <v>102.66124982882184</v>
      </c>
      <c r="L87" s="3">
        <v>42332</v>
      </c>
      <c r="M87" s="3">
        <f t="shared" si="5"/>
        <v>104.17022968782643</v>
      </c>
      <c r="N87" s="4">
        <f t="shared" si="6"/>
        <v>99.469279826156779</v>
      </c>
      <c r="O87" s="4">
        <f t="shared" si="7"/>
        <v>9.4594731728503181</v>
      </c>
      <c r="P87" s="2">
        <v>0.8934204718641614</v>
      </c>
    </row>
    <row r="88" spans="1:16">
      <c r="A88" s="2">
        <v>24</v>
      </c>
      <c r="B88" s="3">
        <v>33890</v>
      </c>
      <c r="C88" s="3">
        <f t="shared" si="0"/>
        <v>108.6728920296819</v>
      </c>
      <c r="D88" s="3">
        <v>25443</v>
      </c>
      <c r="E88" s="3">
        <f t="shared" si="1"/>
        <v>98.153398295711668</v>
      </c>
      <c r="F88" s="3">
        <v>30789</v>
      </c>
      <c r="G88" s="3">
        <f t="shared" si="2"/>
        <v>92.215766143524618</v>
      </c>
      <c r="H88" s="3">
        <v>40887</v>
      </c>
      <c r="I88" s="3">
        <f t="shared" si="3"/>
        <v>96.325577483463377</v>
      </c>
      <c r="J88" s="3">
        <v>48760</v>
      </c>
      <c r="K88" s="3">
        <f t="shared" si="4"/>
        <v>111.28862920527685</v>
      </c>
      <c r="L88" s="3">
        <v>44088</v>
      </c>
      <c r="M88" s="3">
        <f t="shared" si="5"/>
        <v>108.49137972401238</v>
      </c>
      <c r="N88" s="4">
        <f t="shared" si="6"/>
        <v>102.52460714694513</v>
      </c>
      <c r="O88" s="4">
        <f t="shared" si="7"/>
        <v>7.9248912049098648</v>
      </c>
      <c r="P88" s="2">
        <v>0.45327335589889495</v>
      </c>
    </row>
    <row r="91" spans="1:16">
      <c r="E91" s="3"/>
    </row>
    <row r="92" spans="1:16">
      <c r="E92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baseColWidth="10" defaultColWidth="10.6640625" defaultRowHeight="15" x14ac:dyDescent="0"/>
  <cols>
    <col min="1" max="1" width="14.33203125" customWidth="1"/>
  </cols>
  <sheetData>
    <row r="1" spans="1:11" s="1" customFormat="1" ht="19">
      <c r="A1" s="1" t="s">
        <v>166</v>
      </c>
    </row>
    <row r="2" spans="1:11">
      <c r="A2" t="s">
        <v>122</v>
      </c>
    </row>
    <row r="3" spans="1:11">
      <c r="A3" t="s">
        <v>121</v>
      </c>
    </row>
    <row r="4" spans="1:11">
      <c r="A4" s="2"/>
      <c r="B4" s="4" t="s">
        <v>83</v>
      </c>
      <c r="C4" s="4" t="s">
        <v>18</v>
      </c>
      <c r="D4" s="4" t="s">
        <v>0</v>
      </c>
      <c r="E4" s="4" t="s">
        <v>18</v>
      </c>
      <c r="F4" s="4" t="s">
        <v>83</v>
      </c>
      <c r="G4" s="4" t="s">
        <v>18</v>
      </c>
      <c r="H4" s="4"/>
    </row>
    <row r="5" spans="1:11">
      <c r="A5" s="4" t="s">
        <v>94</v>
      </c>
      <c r="B5" s="4" t="s">
        <v>10</v>
      </c>
      <c r="C5" s="4" t="s">
        <v>10</v>
      </c>
      <c r="D5" s="4" t="s">
        <v>120</v>
      </c>
      <c r="E5" s="4" t="s">
        <v>120</v>
      </c>
      <c r="F5" s="4" t="s">
        <v>95</v>
      </c>
      <c r="G5" s="4" t="s">
        <v>95</v>
      </c>
    </row>
    <row r="6" spans="1:11">
      <c r="A6" s="4" t="s">
        <v>96</v>
      </c>
      <c r="B6" s="4">
        <v>100.00000002128509</v>
      </c>
      <c r="C6" s="4">
        <v>4.1754619552248739E-7</v>
      </c>
      <c r="D6" s="4">
        <v>99.999999883913276</v>
      </c>
      <c r="E6" s="4">
        <v>3.0024470075355651E-7</v>
      </c>
      <c r="F6" s="4">
        <v>100.00000009967397</v>
      </c>
      <c r="G6" s="4">
        <v>1.990639369682266E-7</v>
      </c>
    </row>
    <row r="7" spans="1:11">
      <c r="A7" s="4" t="s">
        <v>164</v>
      </c>
      <c r="B7" s="4">
        <v>100.24983166276193</v>
      </c>
      <c r="C7" s="4">
        <v>1.2832554012850164</v>
      </c>
      <c r="D7" s="4">
        <v>105.64046590062073</v>
      </c>
      <c r="E7" s="4">
        <v>6.4115707311709444</v>
      </c>
      <c r="F7" s="4">
        <v>100.22108330465556</v>
      </c>
      <c r="G7" s="4">
        <v>2.2131100936950561</v>
      </c>
    </row>
    <row r="8" spans="1:11">
      <c r="A8" s="4" t="s">
        <v>97</v>
      </c>
      <c r="B8" s="4">
        <v>13.311617620120638</v>
      </c>
      <c r="C8" s="4">
        <v>3.0372277718941065</v>
      </c>
      <c r="D8" s="4">
        <v>137.80048787612267</v>
      </c>
      <c r="E8" s="4">
        <v>9.4575038766948953</v>
      </c>
      <c r="F8" s="4">
        <v>102.56761216677832</v>
      </c>
      <c r="G8" s="4">
        <v>2.53990610129412</v>
      </c>
    </row>
    <row r="9" spans="1:11">
      <c r="A9" s="4" t="s">
        <v>163</v>
      </c>
      <c r="B9" s="4">
        <v>11.945636820921742</v>
      </c>
      <c r="C9" s="4">
        <v>2.2876628499022686</v>
      </c>
      <c r="D9" s="4">
        <v>132.84574610659331</v>
      </c>
      <c r="E9" s="4">
        <v>9.4090931979834345</v>
      </c>
      <c r="F9" s="4">
        <v>99.791019640139112</v>
      </c>
      <c r="G9" s="4">
        <v>2.8595832136900499</v>
      </c>
    </row>
    <row r="10" spans="1:11">
      <c r="A10" s="4" t="s">
        <v>98</v>
      </c>
      <c r="B10" s="4">
        <v>101.12673380510996</v>
      </c>
      <c r="C10" s="4">
        <v>3.5910016368898656</v>
      </c>
      <c r="D10" s="4">
        <v>12.714549551131123</v>
      </c>
      <c r="E10" s="4">
        <v>1.3610906507469038</v>
      </c>
      <c r="F10" s="4">
        <v>98.5295708165322</v>
      </c>
      <c r="G10" s="4">
        <v>3.8253321603440882</v>
      </c>
    </row>
    <row r="11" spans="1:11">
      <c r="A11" s="4" t="s">
        <v>99</v>
      </c>
      <c r="B11" s="4">
        <v>101.76742861585494</v>
      </c>
      <c r="C11" s="4">
        <v>2.5095309534474519</v>
      </c>
      <c r="D11" s="4">
        <v>13.711964769819241</v>
      </c>
      <c r="E11" s="4">
        <v>3.6930281830054086</v>
      </c>
      <c r="F11" s="4">
        <v>97.364686970890773</v>
      </c>
      <c r="G11" s="4">
        <v>2.983391071171777</v>
      </c>
    </row>
    <row r="13" spans="1:11" s="1" customFormat="1" ht="19">
      <c r="A13" s="1" t="s">
        <v>165</v>
      </c>
    </row>
    <row r="14" spans="1:11">
      <c r="A14" t="s">
        <v>123</v>
      </c>
    </row>
    <row r="16" spans="1:11">
      <c r="A16" s="2"/>
      <c r="B16" s="2" t="s">
        <v>124</v>
      </c>
      <c r="C16" s="2" t="s">
        <v>125</v>
      </c>
      <c r="D16" s="2" t="s">
        <v>126</v>
      </c>
      <c r="E16" s="2" t="s">
        <v>127</v>
      </c>
      <c r="F16" s="2" t="s">
        <v>128</v>
      </c>
      <c r="G16" s="2" t="s">
        <v>129</v>
      </c>
      <c r="H16" s="2" t="s">
        <v>120</v>
      </c>
      <c r="I16" s="2" t="s">
        <v>136</v>
      </c>
      <c r="J16" s="2" t="s">
        <v>10</v>
      </c>
      <c r="K16" s="2" t="s">
        <v>130</v>
      </c>
    </row>
    <row r="17" spans="1:11">
      <c r="A17" s="2" t="s">
        <v>137</v>
      </c>
      <c r="B17" s="2">
        <v>0.8648351684423341</v>
      </c>
      <c r="C17" s="2">
        <v>0.85050198621334905</v>
      </c>
      <c r="D17" s="2">
        <v>1.0328298198288144</v>
      </c>
      <c r="E17" s="2">
        <v>1.0840424799518515</v>
      </c>
      <c r="F17" s="2">
        <v>0.95929312724917393</v>
      </c>
      <c r="G17" s="2">
        <v>0.6074696843011218</v>
      </c>
      <c r="H17" s="2">
        <v>1.8650877951826623</v>
      </c>
      <c r="I17" s="2">
        <v>0.86541698434697201</v>
      </c>
      <c r="J17" s="2">
        <v>0.40530555186127382</v>
      </c>
      <c r="K17" s="2">
        <v>0.97306144922413773</v>
      </c>
    </row>
    <row r="18" spans="1:11">
      <c r="A18" s="2" t="s">
        <v>138</v>
      </c>
      <c r="B18" s="2">
        <v>0.87741650929455439</v>
      </c>
      <c r="C18" s="2">
        <v>1.1301415454071826</v>
      </c>
      <c r="D18" s="2">
        <v>0.71520075092562863</v>
      </c>
      <c r="E18" s="2">
        <v>0.90698211014122776</v>
      </c>
      <c r="F18" s="2">
        <v>1.054935003010943</v>
      </c>
      <c r="G18" s="2">
        <v>0.91220861855592528</v>
      </c>
      <c r="H18" s="2">
        <v>0.51044107789864257</v>
      </c>
      <c r="I18" s="2">
        <v>0.89330775849940436</v>
      </c>
      <c r="J18" s="2">
        <v>0.72292895710868477</v>
      </c>
      <c r="K18" s="2">
        <v>1.1400480724459088</v>
      </c>
    </row>
    <row r="21" spans="1:11">
      <c r="B21" t="s">
        <v>131</v>
      </c>
      <c r="C21" t="s">
        <v>132</v>
      </c>
      <c r="D21" t="s">
        <v>133</v>
      </c>
    </row>
    <row r="22" spans="1:11">
      <c r="A22" t="s">
        <v>137</v>
      </c>
      <c r="B22">
        <v>0.6627212767154822</v>
      </c>
      <c r="C22">
        <v>0.45134478135288553</v>
      </c>
      <c r="D22">
        <v>0.42201613616393213</v>
      </c>
    </row>
    <row r="23" spans="1:11">
      <c r="A23" t="s">
        <v>138</v>
      </c>
      <c r="B23">
        <v>0.9107726406974217</v>
      </c>
      <c r="C23">
        <v>0.61181862195325332</v>
      </c>
      <c r="D23">
        <v>0.71219077493223315</v>
      </c>
    </row>
    <row r="24" spans="1:11">
      <c r="A24" t="s">
        <v>134</v>
      </c>
      <c r="B24">
        <v>0.38565794786872776</v>
      </c>
      <c r="C24">
        <v>0.31276022281445837</v>
      </c>
      <c r="D24">
        <v>0.28468008792186128</v>
      </c>
    </row>
    <row r="26" spans="1:11">
      <c r="A26" t="s">
        <v>135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3" zoomScale="99" workbookViewId="0">
      <selection activeCell="A6" sqref="A6:D6"/>
    </sheetView>
  </sheetViews>
  <sheetFormatPr baseColWidth="10" defaultColWidth="10.6640625" defaultRowHeight="15" x14ac:dyDescent="0"/>
  <cols>
    <col min="1" max="1" width="17.1640625" customWidth="1"/>
    <col min="3" max="3" width="11.6640625" customWidth="1"/>
    <col min="4" max="4" width="15.1640625" customWidth="1"/>
    <col min="5" max="5" width="23.6640625" customWidth="1"/>
    <col min="6" max="6" width="15.33203125" customWidth="1"/>
    <col min="7" max="7" width="17.1640625" customWidth="1"/>
    <col min="9" max="9" width="14.83203125" customWidth="1"/>
  </cols>
  <sheetData>
    <row r="1" spans="1:4" ht="19">
      <c r="A1" s="1" t="s">
        <v>231</v>
      </c>
      <c r="B1" s="1"/>
      <c r="C1" s="1"/>
      <c r="D1" s="1"/>
    </row>
    <row r="2" spans="1:4">
      <c r="A2" t="s">
        <v>43</v>
      </c>
    </row>
    <row r="3" spans="1:4">
      <c r="A3" t="s">
        <v>44</v>
      </c>
    </row>
    <row r="5" spans="1:4">
      <c r="A5" s="81" t="s">
        <v>234</v>
      </c>
      <c r="D5" s="3"/>
    </row>
    <row r="6" spans="1:4">
      <c r="A6" s="80" t="s">
        <v>26</v>
      </c>
      <c r="B6" s="80" t="s">
        <v>54</v>
      </c>
      <c r="C6" s="80" t="s">
        <v>235</v>
      </c>
      <c r="D6" s="82" t="s">
        <v>236</v>
      </c>
    </row>
    <row r="7" spans="1:4">
      <c r="A7">
        <v>0</v>
      </c>
      <c r="B7">
        <v>100</v>
      </c>
      <c r="C7">
        <v>0</v>
      </c>
      <c r="D7" s="3">
        <v>100</v>
      </c>
    </row>
    <row r="8" spans="1:4">
      <c r="A8">
        <v>0.5</v>
      </c>
      <c r="B8">
        <v>98.378330700774725</v>
      </c>
      <c r="C8">
        <v>0.69639175395277075</v>
      </c>
      <c r="D8" s="3">
        <v>99.399714149594999</v>
      </c>
    </row>
    <row r="9" spans="1:4">
      <c r="A9">
        <v>1</v>
      </c>
      <c r="B9">
        <v>95.966813833822997</v>
      </c>
      <c r="C9">
        <v>2.0531700664107468</v>
      </c>
      <c r="D9" s="3">
        <v>93.808427293420195</v>
      </c>
    </row>
    <row r="10" spans="1:4">
      <c r="A10">
        <v>2</v>
      </c>
      <c r="B10">
        <v>86.285392689463947</v>
      </c>
      <c r="C10">
        <v>2.3354497512587531</v>
      </c>
      <c r="D10" s="3">
        <v>83.636123021544606</v>
      </c>
    </row>
    <row r="11" spans="1:4">
      <c r="A11">
        <v>3</v>
      </c>
      <c r="B11">
        <v>74.312959760778327</v>
      </c>
      <c r="C11">
        <v>1.1959258775183821</v>
      </c>
      <c r="D11" s="3">
        <v>65.564025197183796</v>
      </c>
    </row>
    <row r="12" spans="1:4">
      <c r="A12">
        <v>5</v>
      </c>
      <c r="B12">
        <v>66.680247616598805</v>
      </c>
      <c r="C12">
        <v>1.1084304590892462</v>
      </c>
      <c r="D12" s="3">
        <v>63.670795616960497</v>
      </c>
    </row>
    <row r="13" spans="1:4">
      <c r="A13">
        <v>20</v>
      </c>
      <c r="B13">
        <v>41.894287138079392</v>
      </c>
      <c r="C13">
        <v>1.0544388431812637</v>
      </c>
      <c r="D13" s="3">
        <v>35.995712243925702</v>
      </c>
    </row>
    <row r="14" spans="1:4">
      <c r="A14">
        <v>24</v>
      </c>
      <c r="B14">
        <v>34.152776066476065</v>
      </c>
      <c r="C14">
        <v>1.5379343050285541</v>
      </c>
      <c r="D14" s="3">
        <v>24.260759091630899</v>
      </c>
    </row>
    <row r="15" spans="1:4">
      <c r="A15" s="80" t="s">
        <v>232</v>
      </c>
    </row>
    <row r="17" spans="1:7">
      <c r="A17" s="4" t="s">
        <v>26</v>
      </c>
      <c r="B17" s="4" t="s">
        <v>148</v>
      </c>
      <c r="C17" s="4" t="s">
        <v>149</v>
      </c>
      <c r="D17" s="4" t="s">
        <v>150</v>
      </c>
      <c r="E17" s="4" t="s">
        <v>151</v>
      </c>
      <c r="F17" s="4" t="s">
        <v>152</v>
      </c>
      <c r="G17" s="4" t="s">
        <v>153</v>
      </c>
    </row>
    <row r="18" spans="1:7">
      <c r="A18" s="4">
        <v>0</v>
      </c>
      <c r="B18" s="4">
        <v>100</v>
      </c>
      <c r="C18" s="4">
        <v>0</v>
      </c>
      <c r="D18" s="4">
        <v>100</v>
      </c>
      <c r="E18" s="4">
        <v>0</v>
      </c>
      <c r="F18" s="4">
        <v>100</v>
      </c>
      <c r="G18" s="4">
        <v>0</v>
      </c>
    </row>
    <row r="19" spans="1:7">
      <c r="A19" s="4">
        <v>0.5</v>
      </c>
      <c r="B19" s="4">
        <v>99.485225255616186</v>
      </c>
      <c r="C19" s="4">
        <v>2.1071223148226705</v>
      </c>
      <c r="D19" s="4">
        <v>98.732506297384546</v>
      </c>
      <c r="E19" s="4">
        <v>2.1792461003429473</v>
      </c>
      <c r="F19" s="4">
        <v>95.589972200069894</v>
      </c>
      <c r="G19" s="4">
        <v>3.6951438034321495</v>
      </c>
    </row>
    <row r="20" spans="1:7">
      <c r="A20" s="4">
        <v>1</v>
      </c>
      <c r="B20" s="4">
        <v>95.787109476136564</v>
      </c>
      <c r="C20" s="4">
        <v>2.8339973881642995</v>
      </c>
      <c r="D20" s="4">
        <v>91.340028400865592</v>
      </c>
      <c r="E20" s="4">
        <v>5.9826338879173022</v>
      </c>
      <c r="F20" s="4">
        <v>93.829782985873962</v>
      </c>
      <c r="G20" s="4">
        <v>3.0060542666561609</v>
      </c>
    </row>
    <row r="21" spans="1:7">
      <c r="A21" s="4">
        <v>2</v>
      </c>
      <c r="B21" s="4">
        <v>93.107907769867651</v>
      </c>
      <c r="C21" s="4">
        <v>0.31873223765953862</v>
      </c>
      <c r="D21" s="4">
        <v>84.794666532875468</v>
      </c>
      <c r="E21" s="4">
        <v>5.8531909807341806</v>
      </c>
      <c r="F21" s="4">
        <v>83.096280591681591</v>
      </c>
      <c r="G21" s="4">
        <v>3.3600779905263929</v>
      </c>
    </row>
    <row r="22" spans="1:7">
      <c r="A22" s="4">
        <v>3</v>
      </c>
      <c r="B22" s="4">
        <v>83.972817742367752</v>
      </c>
      <c r="C22" s="4">
        <v>3.4907353642980374</v>
      </c>
      <c r="D22" s="4">
        <v>84.156484123717078</v>
      </c>
      <c r="E22" s="4">
        <v>7.0328887999529934</v>
      </c>
      <c r="F22" s="4">
        <v>79.651344038892702</v>
      </c>
      <c r="G22" s="4">
        <v>2.3599347650115359</v>
      </c>
    </row>
    <row r="23" spans="1:7">
      <c r="A23" s="4">
        <v>5</v>
      </c>
      <c r="B23" s="4">
        <v>76.339912972731483</v>
      </c>
      <c r="C23" s="4">
        <v>7.322372796748513</v>
      </c>
      <c r="D23" s="4">
        <v>76.0615242480755</v>
      </c>
      <c r="E23" s="4">
        <v>6.7488930608967577</v>
      </c>
      <c r="F23" s="4">
        <v>71.567502546731575</v>
      </c>
      <c r="G23" s="4">
        <v>1.0520930164608451</v>
      </c>
    </row>
    <row r="24" spans="1:7">
      <c r="A24" s="4">
        <v>20</v>
      </c>
      <c r="B24" s="4">
        <v>65.429820397059757</v>
      </c>
      <c r="C24" s="4">
        <v>5.0407753004172262</v>
      </c>
      <c r="D24" s="4">
        <v>62.637539318563462</v>
      </c>
      <c r="E24" s="4">
        <v>6.4007040841871721</v>
      </c>
      <c r="F24" s="4">
        <v>61.860685152761356</v>
      </c>
      <c r="G24" s="4">
        <v>7.7609700829563071</v>
      </c>
    </row>
    <row r="25" spans="1:7">
      <c r="A25" s="4">
        <v>24</v>
      </c>
      <c r="B25" s="4">
        <v>63.458138150217643</v>
      </c>
      <c r="C25" s="4">
        <v>4.4569198299697543</v>
      </c>
      <c r="D25" s="4">
        <v>51.365181700316725</v>
      </c>
      <c r="E25" s="4">
        <v>8.30207909146033</v>
      </c>
      <c r="F25" s="4">
        <v>54.538889290615451</v>
      </c>
      <c r="G25" s="4">
        <v>6.3958502241728086</v>
      </c>
    </row>
    <row r="26" spans="1:7">
      <c r="A26" s="4"/>
      <c r="B26" s="4"/>
      <c r="C26" s="4"/>
      <c r="D26" s="4"/>
      <c r="E26" s="4"/>
      <c r="F26" s="4"/>
      <c r="G26" s="4"/>
    </row>
    <row r="27" spans="1:7">
      <c r="A27" s="81" t="s">
        <v>233</v>
      </c>
    </row>
    <row r="28" spans="1:7">
      <c r="A28" s="4" t="s">
        <v>26</v>
      </c>
      <c r="B28" s="4" t="s">
        <v>155</v>
      </c>
      <c r="C28" s="4" t="s">
        <v>230</v>
      </c>
      <c r="D28" s="4" t="s">
        <v>145</v>
      </c>
      <c r="E28" s="4" t="s">
        <v>146</v>
      </c>
      <c r="F28" s="4" t="s">
        <v>147</v>
      </c>
      <c r="G28" s="4" t="s">
        <v>154</v>
      </c>
    </row>
    <row r="29" spans="1:7">
      <c r="A29" s="4">
        <v>0</v>
      </c>
      <c r="B29" s="4">
        <v>100</v>
      </c>
      <c r="C29" s="4">
        <v>0</v>
      </c>
      <c r="D29" s="4">
        <v>100</v>
      </c>
      <c r="E29" s="4">
        <v>0</v>
      </c>
      <c r="F29" s="4">
        <v>100</v>
      </c>
      <c r="G29" s="4">
        <v>0</v>
      </c>
    </row>
    <row r="30" spans="1:7">
      <c r="A30" s="4">
        <v>0.5</v>
      </c>
      <c r="B30" s="4">
        <v>99.542328577902495</v>
      </c>
      <c r="C30" s="4">
        <v>1.58689594646073</v>
      </c>
      <c r="D30" s="4">
        <v>84.172629284930977</v>
      </c>
      <c r="E30" s="4">
        <v>4.032456011906639</v>
      </c>
      <c r="F30" s="4">
        <v>83.417803845342704</v>
      </c>
      <c r="G30" s="4">
        <v>3.6951438034321495</v>
      </c>
    </row>
    <row r="31" spans="1:7">
      <c r="A31" s="4">
        <v>1</v>
      </c>
      <c r="B31" s="4">
        <v>88.955543628657196</v>
      </c>
      <c r="C31" s="4">
        <v>1.55689327354376E-2</v>
      </c>
      <c r="D31" s="4">
        <v>74.260826547371124</v>
      </c>
      <c r="E31" s="4">
        <v>7.6039500763829864</v>
      </c>
      <c r="F31" s="4">
        <v>80.559516211882837</v>
      </c>
      <c r="G31" s="4">
        <v>3.0060542666561609</v>
      </c>
    </row>
    <row r="32" spans="1:7">
      <c r="A32" s="4">
        <v>2</v>
      </c>
      <c r="B32" s="4">
        <v>80.226325410316704</v>
      </c>
      <c r="C32" s="4">
        <v>5.9539123049785401</v>
      </c>
      <c r="D32" s="4">
        <v>56.491978174904851</v>
      </c>
      <c r="E32" s="4">
        <v>5.4832191375903543</v>
      </c>
      <c r="F32" s="4">
        <v>70.725917920276601</v>
      </c>
      <c r="G32" s="4">
        <v>3.3600779905263929</v>
      </c>
    </row>
    <row r="33" spans="1:7">
      <c r="A33" s="4">
        <v>3</v>
      </c>
      <c r="B33" s="4">
        <v>70.447598362921894</v>
      </c>
      <c r="C33" s="4">
        <v>2.48129393005815</v>
      </c>
      <c r="D33" s="4">
        <v>46.828510865311536</v>
      </c>
      <c r="E33" s="4">
        <v>8.7813830298898647</v>
      </c>
      <c r="F33" s="4">
        <v>56.63021111849465</v>
      </c>
      <c r="G33" s="4">
        <v>2.3599347650115359</v>
      </c>
    </row>
    <row r="34" spans="1:7">
      <c r="A34" s="4">
        <v>5</v>
      </c>
      <c r="B34" s="4">
        <v>60.9611573749917</v>
      </c>
      <c r="C34" s="4">
        <v>0.44059510542703401</v>
      </c>
      <c r="D34" s="4">
        <v>38.391529496165383</v>
      </c>
      <c r="E34" s="4">
        <v>6.3478093864399874</v>
      </c>
      <c r="F34" s="4">
        <v>41.193846589068897</v>
      </c>
      <c r="G34" s="4">
        <v>1.0520930164608451</v>
      </c>
    </row>
    <row r="35" spans="1:7">
      <c r="A35" s="4">
        <v>20</v>
      </c>
      <c r="B35" s="4">
        <v>45.735021999947797</v>
      </c>
      <c r="C35" s="4">
        <v>1.0845844470091199</v>
      </c>
      <c r="D35" s="4">
        <v>27.559605220154978</v>
      </c>
      <c r="E35" s="4">
        <v>7.1982695385924567</v>
      </c>
      <c r="F35" s="4">
        <v>29.95928888315915</v>
      </c>
      <c r="G35" s="4">
        <v>7.7609700829563071</v>
      </c>
    </row>
    <row r="36" spans="1:7">
      <c r="A36" s="4">
        <v>24</v>
      </c>
      <c r="B36" s="4">
        <v>38.8606587373555</v>
      </c>
      <c r="C36" s="4">
        <v>6.3748793545966098</v>
      </c>
      <c r="D36" s="4">
        <v>24.784287401093909</v>
      </c>
      <c r="E36" s="4">
        <v>6.9470405824880332</v>
      </c>
      <c r="F36" s="4">
        <v>23.200657398564022</v>
      </c>
      <c r="G36" s="4">
        <v>6.3958502241728086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1</vt:lpstr>
      <vt:lpstr>FIGURE 2</vt:lpstr>
      <vt:lpstr>FIGURE3</vt:lpstr>
      <vt:lpstr>FIGURE4</vt:lpstr>
      <vt:lpstr>FIGURE5</vt:lpstr>
      <vt:lpstr>FIGURE 6</vt:lpstr>
      <vt:lpstr>FIGURE S2-1</vt:lpstr>
      <vt:lpstr>FIGURE S2-2</vt:lpstr>
      <vt:lpstr>FIGURE S3-1</vt:lpstr>
      <vt:lpstr>figure S5-1</vt:lpstr>
      <vt:lpstr>Figure S5-2</vt:lpstr>
      <vt:lpstr>FIGURE S5-3</vt:lpstr>
    </vt:vector>
  </TitlesOfParts>
  <Company>EPFL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abrami</dc:creator>
  <cp:lastModifiedBy>Gisou Van Der Goot</cp:lastModifiedBy>
  <dcterms:created xsi:type="dcterms:W3CDTF">2016-07-06T14:39:01Z</dcterms:created>
  <dcterms:modified xsi:type="dcterms:W3CDTF">2017-07-19T20:37:31Z</dcterms:modified>
</cp:coreProperties>
</file>