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940" yWindow="-18940" windowWidth="25600" windowHeight="165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4" i="1" l="1"/>
  <c r="N35" i="1"/>
  <c r="N36" i="1"/>
  <c r="N37" i="1"/>
  <c r="N38" i="1"/>
  <c r="N33" i="1"/>
  <c r="N14" i="1"/>
  <c r="N15" i="1"/>
  <c r="N16" i="1"/>
  <c r="N17" i="1"/>
  <c r="N18" i="1"/>
  <c r="N13" i="1"/>
  <c r="E25" i="1"/>
  <c r="I25" i="1"/>
  <c r="J25" i="1"/>
  <c r="E34" i="1"/>
  <c r="I34" i="1"/>
  <c r="J34" i="1"/>
  <c r="M34" i="1"/>
  <c r="E26" i="1"/>
  <c r="I26" i="1"/>
  <c r="J26" i="1"/>
  <c r="E35" i="1"/>
  <c r="I35" i="1"/>
  <c r="J35" i="1"/>
  <c r="M35" i="1"/>
  <c r="E27" i="1"/>
  <c r="I27" i="1"/>
  <c r="J27" i="1"/>
  <c r="E36" i="1"/>
  <c r="I36" i="1"/>
  <c r="J36" i="1"/>
  <c r="M36" i="1"/>
  <c r="E28" i="1"/>
  <c r="I28" i="1"/>
  <c r="J28" i="1"/>
  <c r="E37" i="1"/>
  <c r="I37" i="1"/>
  <c r="J37" i="1"/>
  <c r="M37" i="1"/>
  <c r="E29" i="1"/>
  <c r="I29" i="1"/>
  <c r="J29" i="1"/>
  <c r="E38" i="1"/>
  <c r="I38" i="1"/>
  <c r="J38" i="1"/>
  <c r="M38" i="1"/>
  <c r="E24" i="1"/>
  <c r="I24" i="1"/>
  <c r="J24" i="1"/>
  <c r="E33" i="1"/>
  <c r="I33" i="1"/>
  <c r="J33" i="1"/>
  <c r="M33" i="1"/>
  <c r="L34" i="1"/>
  <c r="L35" i="1"/>
  <c r="L36" i="1"/>
  <c r="L37" i="1"/>
  <c r="L38" i="1"/>
  <c r="L33" i="1"/>
  <c r="H34" i="1"/>
  <c r="H35" i="1"/>
  <c r="H36" i="1"/>
  <c r="H37" i="1"/>
  <c r="H38" i="1"/>
  <c r="H33" i="1"/>
  <c r="H25" i="1"/>
  <c r="H26" i="1"/>
  <c r="H27" i="1"/>
  <c r="H28" i="1"/>
  <c r="H29" i="1"/>
  <c r="H24" i="1"/>
  <c r="M14" i="1"/>
  <c r="M15" i="1"/>
  <c r="M16" i="1"/>
  <c r="M17" i="1"/>
  <c r="M18" i="1"/>
  <c r="M13" i="1"/>
  <c r="L14" i="1"/>
  <c r="L15" i="1"/>
  <c r="L16" i="1"/>
  <c r="L17" i="1"/>
  <c r="L18" i="1"/>
  <c r="L13" i="1"/>
  <c r="J14" i="1"/>
  <c r="J15" i="1"/>
  <c r="J16" i="1"/>
  <c r="J17" i="1"/>
  <c r="J18" i="1"/>
  <c r="J13" i="1"/>
  <c r="I14" i="1"/>
  <c r="I15" i="1"/>
  <c r="I16" i="1"/>
  <c r="I17" i="1"/>
  <c r="I18" i="1"/>
  <c r="I13" i="1"/>
  <c r="H14" i="1"/>
  <c r="H15" i="1"/>
  <c r="H16" i="1"/>
  <c r="H17" i="1"/>
  <c r="H18" i="1"/>
  <c r="H13" i="1"/>
  <c r="E14" i="1"/>
  <c r="E15" i="1"/>
  <c r="E16" i="1"/>
  <c r="E17" i="1"/>
  <c r="E18" i="1"/>
  <c r="E13" i="1"/>
  <c r="J5" i="1"/>
  <c r="J6" i="1"/>
  <c r="J7" i="1"/>
  <c r="J8" i="1"/>
  <c r="J9" i="1"/>
  <c r="J4" i="1"/>
  <c r="I5" i="1"/>
  <c r="I6" i="1"/>
  <c r="I7" i="1"/>
  <c r="I8" i="1"/>
  <c r="I9" i="1"/>
  <c r="I4" i="1"/>
  <c r="H5" i="1"/>
  <c r="H6" i="1"/>
  <c r="H7" i="1"/>
  <c r="H8" i="1"/>
  <c r="H9" i="1"/>
  <c r="H4" i="1"/>
  <c r="E5" i="1"/>
  <c r="E6" i="1"/>
  <c r="E7" i="1"/>
  <c r="E8" i="1"/>
  <c r="E9" i="1"/>
  <c r="E4" i="1"/>
</calcChain>
</file>

<file path=xl/sharedStrings.xml><?xml version="1.0" encoding="utf-8"?>
<sst xmlns="http://schemas.openxmlformats.org/spreadsheetml/2006/main" count="90" uniqueCount="27">
  <si>
    <t>sqt qPCR experiment</t>
  </si>
  <si>
    <t>avg</t>
  </si>
  <si>
    <t>std dev</t>
  </si>
  <si>
    <t>WT</t>
  </si>
  <si>
    <t>Uninjected</t>
  </si>
  <si>
    <t>Mvg1</t>
  </si>
  <si>
    <t>0.2 pg</t>
  </si>
  <si>
    <t>2 pg</t>
  </si>
  <si>
    <t xml:space="preserve">cyc qPCR experiment </t>
  </si>
  <si>
    <t>20pg cyc</t>
  </si>
  <si>
    <t>20pg cyc + 0.5pg vg1</t>
  </si>
  <si>
    <t xml:space="preserve">20pg cyc + 5pg vg1 </t>
  </si>
  <si>
    <t>ef1a avg CT values</t>
  </si>
  <si>
    <t>lft1 avg CT values</t>
  </si>
  <si>
    <t>ef1a TR1 CT values</t>
  </si>
  <si>
    <t>ef1a TR2 CT values</t>
  </si>
  <si>
    <t>lft1 TR1 CT values</t>
  </si>
  <si>
    <t>lft1 TR2 CT values</t>
  </si>
  <si>
    <t>BR1</t>
  </si>
  <si>
    <t>BR = biological replicate</t>
  </si>
  <si>
    <t xml:space="preserve">TR = technical replicate </t>
  </si>
  <si>
    <t>2^CT value</t>
  </si>
  <si>
    <t>ef1a CT - lft1 CT</t>
  </si>
  <si>
    <t>BR2</t>
  </si>
  <si>
    <t>2^ CT value</t>
  </si>
  <si>
    <t>cyc qPCR experiment</t>
  </si>
  <si>
    <t>std error of the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</si>
</sst>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="75" zoomScaleNormal="75" zoomScalePageLayoutView="75" workbookViewId="0">
      <selection activeCell="K38" sqref="K38"/>
    </sheetView>
  </sheetViews>
  <sheetFormatPr baseColWidth="10" defaultRowHeight="15" x14ac:dyDescent="0"/>
  <cols>
    <col min="2" max="2" width="17.85546875" customWidth="1"/>
    <col min="3" max="3" width="18.5703125" customWidth="1"/>
    <col min="4" max="4" width="18.28515625" customWidth="1"/>
    <col min="5" max="5" width="18.140625" customWidth="1"/>
    <col min="6" max="6" width="16.140625" customWidth="1"/>
    <col min="7" max="10" width="15.85546875" customWidth="1"/>
    <col min="14" max="14" width="12.140625" customWidth="1"/>
    <col min="15" max="15" width="12.140625" bestFit="1" customWidth="1"/>
    <col min="19" max="19" width="15.7109375" customWidth="1"/>
  </cols>
  <sheetData>
    <row r="1" spans="1:20">
      <c r="A1" s="2" t="s">
        <v>0</v>
      </c>
      <c r="C1" t="s">
        <v>20</v>
      </c>
      <c r="E1" t="s">
        <v>19</v>
      </c>
    </row>
    <row r="2" spans="1:20">
      <c r="J2" s="2" t="s">
        <v>21</v>
      </c>
    </row>
    <row r="3" spans="1:20">
      <c r="C3" s="2" t="s">
        <v>14</v>
      </c>
      <c r="D3" s="2" t="s">
        <v>15</v>
      </c>
      <c r="E3" s="2" t="s">
        <v>12</v>
      </c>
      <c r="F3" s="2" t="s">
        <v>16</v>
      </c>
      <c r="G3" s="2" t="s">
        <v>17</v>
      </c>
      <c r="H3" s="2" t="s">
        <v>13</v>
      </c>
      <c r="I3" s="2" t="s">
        <v>22</v>
      </c>
      <c r="J3" s="2" t="s">
        <v>18</v>
      </c>
    </row>
    <row r="4" spans="1:20">
      <c r="A4" t="s">
        <v>3</v>
      </c>
      <c r="B4" t="s">
        <v>4</v>
      </c>
      <c r="C4">
        <v>21.6</v>
      </c>
      <c r="D4">
        <v>21.7</v>
      </c>
      <c r="E4">
        <f>AVERAGE(C4:D4)</f>
        <v>21.65</v>
      </c>
      <c r="F4">
        <v>25.49</v>
      </c>
      <c r="G4">
        <v>25.59</v>
      </c>
      <c r="H4">
        <f>AVERAGE(F4:G4)</f>
        <v>25.54</v>
      </c>
      <c r="I4">
        <f>E4-H4</f>
        <v>-3.8900000000000006</v>
      </c>
      <c r="J4">
        <f>2^I4</f>
        <v>6.745176478152666E-2</v>
      </c>
    </row>
    <row r="5" spans="1:20">
      <c r="A5" t="s">
        <v>5</v>
      </c>
      <c r="C5">
        <v>24.42</v>
      </c>
      <c r="D5">
        <v>24.47</v>
      </c>
      <c r="E5">
        <f t="shared" ref="E5:E9" si="0">AVERAGE(C5:D5)</f>
        <v>24.445</v>
      </c>
      <c r="F5">
        <v>32.659999999999997</v>
      </c>
      <c r="G5">
        <v>32.270000000000003</v>
      </c>
      <c r="H5">
        <f t="shared" ref="H5:H9" si="1">AVERAGE(F5:G5)</f>
        <v>32.465000000000003</v>
      </c>
      <c r="I5">
        <f t="shared" ref="I5:I9" si="2">E5-H5</f>
        <v>-8.0200000000000031</v>
      </c>
      <c r="J5">
        <f t="shared" ref="J5:J9" si="3">2^I5</f>
        <v>3.8524715019271761E-3</v>
      </c>
    </row>
    <row r="6" spans="1:20">
      <c r="A6" t="s">
        <v>3</v>
      </c>
      <c r="B6" t="s">
        <v>6</v>
      </c>
      <c r="C6">
        <v>21.22</v>
      </c>
      <c r="D6">
        <v>21.2</v>
      </c>
      <c r="E6">
        <f t="shared" si="0"/>
        <v>21.21</v>
      </c>
      <c r="F6">
        <v>23.12</v>
      </c>
      <c r="G6">
        <v>23.11</v>
      </c>
      <c r="H6">
        <f t="shared" si="1"/>
        <v>23.115000000000002</v>
      </c>
      <c r="I6">
        <f t="shared" si="2"/>
        <v>-1.9050000000000011</v>
      </c>
      <c r="J6">
        <f t="shared" si="3"/>
        <v>0.26701635201196267</v>
      </c>
    </row>
    <row r="7" spans="1:20">
      <c r="A7" t="s">
        <v>5</v>
      </c>
      <c r="C7">
        <v>22.96</v>
      </c>
      <c r="D7">
        <v>22.92</v>
      </c>
      <c r="E7">
        <f t="shared" si="0"/>
        <v>22.94</v>
      </c>
      <c r="F7">
        <v>29.09</v>
      </c>
      <c r="G7">
        <v>29.31</v>
      </c>
      <c r="H7">
        <f t="shared" si="1"/>
        <v>29.2</v>
      </c>
      <c r="I7">
        <f t="shared" si="2"/>
        <v>-6.259999999999998</v>
      </c>
      <c r="J7">
        <f t="shared" si="3"/>
        <v>1.3048248741068288E-2</v>
      </c>
    </row>
    <row r="8" spans="1:20">
      <c r="A8" t="s">
        <v>3</v>
      </c>
      <c r="B8" t="s">
        <v>7</v>
      </c>
      <c r="C8">
        <v>22.5</v>
      </c>
      <c r="D8">
        <v>22.56</v>
      </c>
      <c r="E8">
        <f t="shared" si="0"/>
        <v>22.53</v>
      </c>
      <c r="F8">
        <v>23.95</v>
      </c>
      <c r="G8">
        <v>23.99</v>
      </c>
      <c r="H8">
        <f t="shared" si="1"/>
        <v>23.97</v>
      </c>
      <c r="I8">
        <f t="shared" si="2"/>
        <v>-1.4399999999999977</v>
      </c>
      <c r="J8">
        <f t="shared" si="3"/>
        <v>0.36856730432277585</v>
      </c>
    </row>
    <row r="9" spans="1:20">
      <c r="A9" t="s">
        <v>5</v>
      </c>
      <c r="C9">
        <v>24.06</v>
      </c>
      <c r="D9">
        <v>24.12</v>
      </c>
      <c r="E9">
        <f t="shared" si="0"/>
        <v>24.09</v>
      </c>
      <c r="F9">
        <v>27.19</v>
      </c>
      <c r="G9">
        <v>27.25</v>
      </c>
      <c r="H9">
        <f t="shared" si="1"/>
        <v>27.22</v>
      </c>
      <c r="I9">
        <f t="shared" si="2"/>
        <v>-3.129999999999999</v>
      </c>
      <c r="J9">
        <f t="shared" si="3"/>
        <v>0.11422893127867514</v>
      </c>
    </row>
    <row r="11" spans="1:20">
      <c r="J11" s="2" t="s">
        <v>21</v>
      </c>
      <c r="L11" s="2" t="s">
        <v>0</v>
      </c>
    </row>
    <row r="12" spans="1:20">
      <c r="C12" s="2" t="s">
        <v>14</v>
      </c>
      <c r="D12" s="2" t="s">
        <v>15</v>
      </c>
      <c r="E12" s="2" t="s">
        <v>12</v>
      </c>
      <c r="F12" s="2" t="s">
        <v>16</v>
      </c>
      <c r="G12" s="2" t="s">
        <v>17</v>
      </c>
      <c r="H12" s="2" t="s">
        <v>13</v>
      </c>
      <c r="I12" s="2" t="s">
        <v>22</v>
      </c>
      <c r="J12" s="2" t="s">
        <v>23</v>
      </c>
      <c r="L12" s="2" t="s">
        <v>1</v>
      </c>
      <c r="M12" s="2" t="s">
        <v>2</v>
      </c>
      <c r="N12" s="2" t="s">
        <v>26</v>
      </c>
      <c r="O12" s="2"/>
      <c r="P12" s="2"/>
      <c r="Q12" s="2"/>
      <c r="R12" s="2"/>
      <c r="S12" s="2"/>
      <c r="T12" s="2"/>
    </row>
    <row r="13" spans="1:20">
      <c r="A13" t="s">
        <v>3</v>
      </c>
      <c r="B13" t="s">
        <v>4</v>
      </c>
      <c r="C13">
        <v>24.11</v>
      </c>
      <c r="D13">
        <v>24</v>
      </c>
      <c r="E13">
        <f>AVERAGE(C13:D13)</f>
        <v>24.055</v>
      </c>
      <c r="F13">
        <v>30.27</v>
      </c>
      <c r="G13">
        <v>30.39</v>
      </c>
      <c r="H13">
        <f>AVERAGE(F13:G13)</f>
        <v>30.33</v>
      </c>
      <c r="I13">
        <f>E13-H13</f>
        <v>-6.2749999999999986</v>
      </c>
      <c r="J13">
        <f>2^I13</f>
        <v>1.2913286221159576E-2</v>
      </c>
      <c r="L13">
        <f>AVERAGE(J4,J13)</f>
        <v>4.0182525501343117E-2</v>
      </c>
      <c r="M13">
        <f>STDEV(J4,J13)</f>
        <v>3.8564528025632712E-2</v>
      </c>
      <c r="N13">
        <f>M13/SQRT(2)</f>
        <v>2.7269239280183547E-2</v>
      </c>
    </row>
    <row r="14" spans="1:20">
      <c r="A14" t="s">
        <v>5</v>
      </c>
      <c r="C14">
        <v>21.99</v>
      </c>
      <c r="D14">
        <v>22.1</v>
      </c>
      <c r="E14">
        <f t="shared" ref="E14:E18" si="4">AVERAGE(C14:D14)</f>
        <v>22.045000000000002</v>
      </c>
      <c r="F14">
        <v>28.84</v>
      </c>
      <c r="G14">
        <v>29.29</v>
      </c>
      <c r="H14">
        <f t="shared" ref="H14:H18" si="5">AVERAGE(F14:G14)</f>
        <v>29.064999999999998</v>
      </c>
      <c r="I14">
        <f t="shared" ref="I14:I18" si="6">E14-H14</f>
        <v>-7.019999999999996</v>
      </c>
      <c r="J14">
        <f t="shared" ref="J14:J18" si="7">2^I14</f>
        <v>7.7049430038543939E-3</v>
      </c>
      <c r="L14">
        <f t="shared" ref="L14:L18" si="8">AVERAGE(J5,J14)</f>
        <v>5.7787072528907848E-3</v>
      </c>
      <c r="M14">
        <f t="shared" ref="M14:M18" si="9">STDEV(J5,J14)</f>
        <v>2.7241087233406585E-3</v>
      </c>
      <c r="N14">
        <f t="shared" ref="N14:N18" si="10">M14/SQRT(2)</f>
        <v>1.9262357509636082E-3</v>
      </c>
    </row>
    <row r="15" spans="1:20">
      <c r="A15" t="s">
        <v>3</v>
      </c>
      <c r="B15" t="s">
        <v>6</v>
      </c>
      <c r="C15">
        <v>23.32</v>
      </c>
      <c r="D15">
        <v>23.22</v>
      </c>
      <c r="E15">
        <f t="shared" si="4"/>
        <v>23.27</v>
      </c>
      <c r="F15">
        <v>26.13</v>
      </c>
      <c r="G15">
        <v>26.23</v>
      </c>
      <c r="H15">
        <f t="shared" si="5"/>
        <v>26.18</v>
      </c>
      <c r="I15">
        <f t="shared" si="6"/>
        <v>-2.91</v>
      </c>
      <c r="J15">
        <f t="shared" si="7"/>
        <v>0.13304627280666997</v>
      </c>
      <c r="L15">
        <f t="shared" si="8"/>
        <v>0.20003131240931632</v>
      </c>
      <c r="M15">
        <f t="shared" si="9"/>
        <v>9.473115148216131E-2</v>
      </c>
      <c r="N15">
        <f t="shared" si="10"/>
        <v>6.6985039602646318E-2</v>
      </c>
    </row>
    <row r="16" spans="1:20">
      <c r="A16" t="s">
        <v>5</v>
      </c>
      <c r="C16">
        <v>20.85</v>
      </c>
      <c r="D16">
        <v>20.71</v>
      </c>
      <c r="E16">
        <f t="shared" si="4"/>
        <v>20.78</v>
      </c>
      <c r="F16">
        <v>27.09</v>
      </c>
      <c r="G16">
        <v>27.28</v>
      </c>
      <c r="H16">
        <f t="shared" si="5"/>
        <v>27.185000000000002</v>
      </c>
      <c r="I16">
        <f t="shared" si="6"/>
        <v>-6.4050000000000011</v>
      </c>
      <c r="J16">
        <f t="shared" si="7"/>
        <v>1.1800567074709572E-2</v>
      </c>
      <c r="L16">
        <f t="shared" si="8"/>
        <v>1.2424407907888929E-2</v>
      </c>
      <c r="M16">
        <f t="shared" si="9"/>
        <v>8.822441670443803E-4</v>
      </c>
      <c r="N16">
        <f t="shared" si="10"/>
        <v>6.2384083317935848E-4</v>
      </c>
    </row>
    <row r="17" spans="1:14">
      <c r="A17" t="s">
        <v>3</v>
      </c>
      <c r="B17" t="s">
        <v>7</v>
      </c>
      <c r="C17">
        <v>23.55</v>
      </c>
      <c r="D17">
        <v>23.43</v>
      </c>
      <c r="E17">
        <f t="shared" si="4"/>
        <v>23.490000000000002</v>
      </c>
      <c r="F17">
        <v>24.36</v>
      </c>
      <c r="G17">
        <v>24.41</v>
      </c>
      <c r="H17">
        <f t="shared" si="5"/>
        <v>24.384999999999998</v>
      </c>
      <c r="I17">
        <f t="shared" si="6"/>
        <v>-0.89499999999999602</v>
      </c>
      <c r="J17">
        <f t="shared" si="7"/>
        <v>0.53774719522869063</v>
      </c>
      <c r="L17">
        <f t="shared" si="8"/>
        <v>0.45315724977573324</v>
      </c>
      <c r="M17">
        <f t="shared" si="9"/>
        <v>0.11962824809997261</v>
      </c>
      <c r="N17">
        <f t="shared" si="10"/>
        <v>8.4589945452957338E-2</v>
      </c>
    </row>
    <row r="18" spans="1:14">
      <c r="A18" t="s">
        <v>5</v>
      </c>
      <c r="C18">
        <v>22.05</v>
      </c>
      <c r="D18">
        <v>22.12</v>
      </c>
      <c r="E18">
        <f t="shared" si="4"/>
        <v>22.085000000000001</v>
      </c>
      <c r="F18">
        <v>22.58</v>
      </c>
      <c r="G18">
        <v>22.7</v>
      </c>
      <c r="H18">
        <f t="shared" si="5"/>
        <v>22.64</v>
      </c>
      <c r="I18">
        <f t="shared" si="6"/>
        <v>-0.55499999999999972</v>
      </c>
      <c r="J18">
        <f t="shared" si="7"/>
        <v>0.68065705824973677</v>
      </c>
      <c r="L18">
        <f t="shared" si="8"/>
        <v>0.39744299476420597</v>
      </c>
      <c r="M18">
        <f t="shared" si="9"/>
        <v>0.40052516963603246</v>
      </c>
      <c r="N18">
        <f t="shared" si="10"/>
        <v>0.2832140634855308</v>
      </c>
    </row>
    <row r="21" spans="1:14">
      <c r="A21" s="2" t="s">
        <v>8</v>
      </c>
    </row>
    <row r="22" spans="1:14">
      <c r="J22" s="2" t="s">
        <v>24</v>
      </c>
    </row>
    <row r="23" spans="1:14">
      <c r="C23" s="2" t="s">
        <v>14</v>
      </c>
      <c r="D23" s="2" t="s">
        <v>15</v>
      </c>
      <c r="E23" s="2" t="s">
        <v>12</v>
      </c>
      <c r="F23" s="2" t="s">
        <v>16</v>
      </c>
      <c r="G23" s="2" t="s">
        <v>17</v>
      </c>
      <c r="H23" s="2" t="s">
        <v>13</v>
      </c>
      <c r="I23" s="2" t="s">
        <v>22</v>
      </c>
      <c r="J23" s="2" t="s">
        <v>18</v>
      </c>
    </row>
    <row r="24" spans="1:14">
      <c r="A24" s="1" t="s">
        <v>3</v>
      </c>
      <c r="B24" t="s">
        <v>4</v>
      </c>
      <c r="C24">
        <v>22.95</v>
      </c>
      <c r="D24">
        <v>22.73</v>
      </c>
      <c r="E24">
        <f>AVERAGE(C24:D24)</f>
        <v>22.84</v>
      </c>
      <c r="F24">
        <v>29.22</v>
      </c>
      <c r="G24">
        <v>28.9</v>
      </c>
      <c r="H24">
        <f>AVERAGE(F24:G24)</f>
        <v>29.06</v>
      </c>
      <c r="I24">
        <f>E24-H24</f>
        <v>-6.2199999999999989</v>
      </c>
      <c r="J24">
        <f>2^I24</f>
        <v>1.3415084944339913E-2</v>
      </c>
    </row>
    <row r="25" spans="1:14">
      <c r="A25" s="1" t="s">
        <v>5</v>
      </c>
      <c r="B25" t="s">
        <v>4</v>
      </c>
      <c r="C25">
        <v>21.46</v>
      </c>
      <c r="D25">
        <v>21.5</v>
      </c>
      <c r="E25">
        <f t="shared" ref="E25:E29" si="11">AVERAGE(C25:D25)</f>
        <v>21.48</v>
      </c>
      <c r="F25">
        <v>32.97</v>
      </c>
      <c r="G25">
        <v>32.68</v>
      </c>
      <c r="H25">
        <f t="shared" ref="H25:H29" si="12">AVERAGE(F25:G25)</f>
        <v>32.825000000000003</v>
      </c>
      <c r="I25">
        <f t="shared" ref="I25:I29" si="13">E25-H25</f>
        <v>-11.345000000000002</v>
      </c>
      <c r="J25">
        <f t="shared" ref="J25:J29" si="14">2^I25</f>
        <v>3.8442772293418068E-4</v>
      </c>
    </row>
    <row r="26" spans="1:14">
      <c r="A26" t="s">
        <v>3</v>
      </c>
      <c r="B26" t="s">
        <v>9</v>
      </c>
      <c r="C26">
        <v>21.13</v>
      </c>
      <c r="D26">
        <v>21.18</v>
      </c>
      <c r="E26">
        <f t="shared" si="11"/>
        <v>21.155000000000001</v>
      </c>
      <c r="F26">
        <v>25.67</v>
      </c>
      <c r="G26">
        <v>25.82</v>
      </c>
      <c r="H26">
        <f t="shared" si="12"/>
        <v>25.745000000000001</v>
      </c>
      <c r="I26">
        <f t="shared" si="13"/>
        <v>-4.59</v>
      </c>
      <c r="J26">
        <f t="shared" si="14"/>
        <v>4.1521431690516003E-2</v>
      </c>
    </row>
    <row r="27" spans="1:14">
      <c r="A27" t="s">
        <v>5</v>
      </c>
      <c r="B27" t="s">
        <v>9</v>
      </c>
      <c r="C27">
        <v>23.23</v>
      </c>
      <c r="D27">
        <v>23.25</v>
      </c>
      <c r="E27">
        <f t="shared" si="11"/>
        <v>23.240000000000002</v>
      </c>
      <c r="F27">
        <v>30.19</v>
      </c>
      <c r="G27">
        <v>30.36</v>
      </c>
      <c r="H27">
        <f t="shared" si="12"/>
        <v>30.274999999999999</v>
      </c>
      <c r="I27">
        <f t="shared" si="13"/>
        <v>-7.0349999999999966</v>
      </c>
      <c r="J27">
        <f t="shared" si="14"/>
        <v>7.6252481310642726E-3</v>
      </c>
    </row>
    <row r="28" spans="1:14">
      <c r="A28" t="s">
        <v>5</v>
      </c>
      <c r="B28" t="s">
        <v>10</v>
      </c>
      <c r="C28">
        <v>22.77</v>
      </c>
      <c r="D28">
        <v>22.82</v>
      </c>
      <c r="E28">
        <f t="shared" si="11"/>
        <v>22.795000000000002</v>
      </c>
      <c r="F28">
        <v>29.21</v>
      </c>
      <c r="G28">
        <v>29.31</v>
      </c>
      <c r="H28">
        <f t="shared" si="12"/>
        <v>29.259999999999998</v>
      </c>
      <c r="I28">
        <f t="shared" si="13"/>
        <v>-6.4649999999999963</v>
      </c>
      <c r="J28">
        <f t="shared" si="14"/>
        <v>1.131986058246002E-2</v>
      </c>
    </row>
    <row r="29" spans="1:14">
      <c r="A29" t="s">
        <v>5</v>
      </c>
      <c r="B29" t="s">
        <v>11</v>
      </c>
      <c r="C29">
        <v>22.19</v>
      </c>
      <c r="D29">
        <v>22.27</v>
      </c>
      <c r="E29">
        <f t="shared" si="11"/>
        <v>22.23</v>
      </c>
      <c r="F29">
        <v>26.51</v>
      </c>
      <c r="G29">
        <v>26.53</v>
      </c>
      <c r="H29">
        <f t="shared" si="12"/>
        <v>26.520000000000003</v>
      </c>
      <c r="I29">
        <f t="shared" si="13"/>
        <v>-4.2900000000000027</v>
      </c>
      <c r="J29">
        <f t="shared" si="14"/>
        <v>5.1118878659861221E-2</v>
      </c>
    </row>
    <row r="31" spans="1:14">
      <c r="J31" s="2" t="s">
        <v>24</v>
      </c>
      <c r="L31" s="2" t="s">
        <v>25</v>
      </c>
    </row>
    <row r="32" spans="1:14">
      <c r="C32" s="2" t="s">
        <v>14</v>
      </c>
      <c r="D32" s="2" t="s">
        <v>15</v>
      </c>
      <c r="E32" s="2" t="s">
        <v>12</v>
      </c>
      <c r="F32" s="2" t="s">
        <v>16</v>
      </c>
      <c r="G32" s="2" t="s">
        <v>17</v>
      </c>
      <c r="H32" s="2" t="s">
        <v>13</v>
      </c>
      <c r="I32" s="2" t="s">
        <v>22</v>
      </c>
      <c r="J32" s="2" t="s">
        <v>23</v>
      </c>
      <c r="L32" s="2" t="s">
        <v>1</v>
      </c>
      <c r="M32" s="2" t="s">
        <v>2</v>
      </c>
      <c r="N32" s="2" t="s">
        <v>26</v>
      </c>
    </row>
    <row r="33" spans="1:14">
      <c r="A33" s="1" t="s">
        <v>3</v>
      </c>
      <c r="B33" t="s">
        <v>4</v>
      </c>
      <c r="C33">
        <v>20.02</v>
      </c>
      <c r="D33">
        <v>20.11</v>
      </c>
      <c r="E33">
        <f>AVERAGE(C33:D33)</f>
        <v>20.064999999999998</v>
      </c>
      <c r="F33">
        <v>27.48</v>
      </c>
      <c r="G33">
        <v>27.59</v>
      </c>
      <c r="H33">
        <f>AVERAGE(F33:G33)</f>
        <v>27.535</v>
      </c>
      <c r="I33">
        <f>E33-H33</f>
        <v>-7.4700000000000024</v>
      </c>
      <c r="J33">
        <f>2^I33</f>
        <v>5.6403484200097413E-3</v>
      </c>
      <c r="L33">
        <f>AVERAGE(J24,J33)</f>
        <v>9.5277166821748274E-3</v>
      </c>
      <c r="M33">
        <f>STDEV(J24,J33)</f>
        <v>5.4975689182925934E-3</v>
      </c>
      <c r="N33">
        <f>M33/SQRT(2)</f>
        <v>3.8873682621650852E-3</v>
      </c>
    </row>
    <row r="34" spans="1:14">
      <c r="A34" s="1" t="s">
        <v>5</v>
      </c>
      <c r="B34" t="s">
        <v>4</v>
      </c>
      <c r="C34">
        <v>21.14</v>
      </c>
      <c r="D34">
        <v>21.28</v>
      </c>
      <c r="E34">
        <f t="shared" ref="E34:E38" si="15">AVERAGE(C34:D34)</f>
        <v>21.21</v>
      </c>
      <c r="F34">
        <v>33.299999999999997</v>
      </c>
      <c r="G34">
        <v>33.08</v>
      </c>
      <c r="H34">
        <f t="shared" ref="H34:H38" si="16">AVERAGE(F34:G34)</f>
        <v>33.19</v>
      </c>
      <c r="I34">
        <f t="shared" ref="I34:I38" si="17">E34-H34</f>
        <v>-11.979999999999997</v>
      </c>
      <c r="J34">
        <f t="shared" ref="J34:J38" si="18">2^I34</f>
        <v>2.4754870112061333E-4</v>
      </c>
      <c r="L34">
        <f t="shared" ref="L34:L38" si="19">AVERAGE(J25,J34)</f>
        <v>3.1598821202739701E-4</v>
      </c>
      <c r="M34">
        <f t="shared" ref="M34:M38" si="20">STDEV(J25,J34)</f>
        <v>9.6788084526554832E-5</v>
      </c>
      <c r="N34">
        <f t="shared" ref="N34:N38" si="21">M34/SQRT(2)</f>
        <v>6.8439510906783663E-5</v>
      </c>
    </row>
    <row r="35" spans="1:14">
      <c r="A35" t="s">
        <v>3</v>
      </c>
      <c r="B35" t="s">
        <v>9</v>
      </c>
      <c r="C35">
        <v>21.15</v>
      </c>
      <c r="D35">
        <v>21.24</v>
      </c>
      <c r="E35">
        <f t="shared" si="15"/>
        <v>21.195</v>
      </c>
      <c r="F35">
        <v>24.97</v>
      </c>
      <c r="G35">
        <v>25.18</v>
      </c>
      <c r="H35">
        <f t="shared" si="16"/>
        <v>25.074999999999999</v>
      </c>
      <c r="I35">
        <f t="shared" si="17"/>
        <v>-3.879999999999999</v>
      </c>
      <c r="J35">
        <f t="shared" si="18"/>
        <v>6.7920928907878667E-2</v>
      </c>
      <c r="L35">
        <f t="shared" si="19"/>
        <v>5.4721180299197335E-2</v>
      </c>
      <c r="M35">
        <f t="shared" si="20"/>
        <v>1.8667263502312532E-2</v>
      </c>
      <c r="N35">
        <f t="shared" si="21"/>
        <v>1.3199748608681332E-2</v>
      </c>
    </row>
    <row r="36" spans="1:14">
      <c r="A36" t="s">
        <v>5</v>
      </c>
      <c r="B36" t="s">
        <v>9</v>
      </c>
      <c r="C36">
        <v>25.09</v>
      </c>
      <c r="D36">
        <v>25.03</v>
      </c>
      <c r="E36">
        <f t="shared" si="15"/>
        <v>25.060000000000002</v>
      </c>
      <c r="F36">
        <v>31.41</v>
      </c>
      <c r="G36">
        <v>31.68</v>
      </c>
      <c r="H36">
        <f t="shared" si="16"/>
        <v>31.545000000000002</v>
      </c>
      <c r="I36">
        <f t="shared" si="17"/>
        <v>-6.4849999999999994</v>
      </c>
      <c r="J36">
        <f t="shared" si="18"/>
        <v>1.1164016716727291E-2</v>
      </c>
      <c r="L36">
        <f t="shared" si="19"/>
        <v>9.3946324238957813E-3</v>
      </c>
      <c r="M36">
        <f t="shared" si="20"/>
        <v>2.5022872639722483E-3</v>
      </c>
      <c r="N36">
        <f t="shared" si="21"/>
        <v>1.7693842928315092E-3</v>
      </c>
    </row>
    <row r="37" spans="1:14">
      <c r="A37" t="s">
        <v>5</v>
      </c>
      <c r="B37" t="s">
        <v>10</v>
      </c>
      <c r="C37">
        <v>22.15</v>
      </c>
      <c r="D37">
        <v>22.18</v>
      </c>
      <c r="E37">
        <f t="shared" si="15"/>
        <v>22.164999999999999</v>
      </c>
      <c r="F37">
        <v>29.28</v>
      </c>
      <c r="G37">
        <v>29.57</v>
      </c>
      <c r="H37">
        <f t="shared" si="16"/>
        <v>29.425000000000001</v>
      </c>
      <c r="I37">
        <f t="shared" si="17"/>
        <v>-7.2600000000000016</v>
      </c>
      <c r="J37">
        <f t="shared" si="18"/>
        <v>6.524124370534126E-3</v>
      </c>
      <c r="L37">
        <f t="shared" si="19"/>
        <v>8.9219924764970728E-3</v>
      </c>
      <c r="M37">
        <f t="shared" si="20"/>
        <v>3.3910975962346884E-3</v>
      </c>
      <c r="N37">
        <f t="shared" si="21"/>
        <v>2.397868105962949E-3</v>
      </c>
    </row>
    <row r="38" spans="1:14">
      <c r="A38" t="s">
        <v>5</v>
      </c>
      <c r="B38" t="s">
        <v>11</v>
      </c>
      <c r="C38">
        <v>21.79</v>
      </c>
      <c r="D38">
        <v>21.88</v>
      </c>
      <c r="E38">
        <f t="shared" si="15"/>
        <v>21.835000000000001</v>
      </c>
      <c r="F38">
        <v>26.4</v>
      </c>
      <c r="G38">
        <v>26.57</v>
      </c>
      <c r="H38">
        <f t="shared" si="16"/>
        <v>26.484999999999999</v>
      </c>
      <c r="I38">
        <f t="shared" si="17"/>
        <v>-4.6499999999999986</v>
      </c>
      <c r="J38">
        <f t="shared" si="18"/>
        <v>3.9830019603726979E-2</v>
      </c>
      <c r="L38">
        <f t="shared" si="19"/>
        <v>4.5474449131794104E-2</v>
      </c>
      <c r="M38">
        <f t="shared" si="20"/>
        <v>7.9824287904516518E-3</v>
      </c>
      <c r="N38">
        <f t="shared" si="21"/>
        <v>5.6444295280670929E-3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Tessa Montague</dc:creator>
  <cp:lastModifiedBy>Tessa Montague</cp:lastModifiedBy>
  <dcterms:created xsi:type="dcterms:W3CDTF">2017-09-25T16:47:12Z</dcterms:created>
  <dcterms:modified xsi:type="dcterms:W3CDTF">2017-09-25T22:34:17Z</dcterms:modified>
</cp:coreProperties>
</file>