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7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Nick/Dropbox/PRDM9_binding_and_work/HEKpaper/RESUBMISSION_FINAL/"/>
    </mc:Choice>
  </mc:AlternateContent>
  <bookViews>
    <workbookView xWindow="35500" yWindow="9340" windowWidth="19440" windowHeight="16580"/>
  </bookViews>
  <sheets>
    <sheet name="FinalValues" sheetId="5" r:id="rId1"/>
    <sheet name="RawCt" sheetId="4" r:id="rId2"/>
    <sheet name="Primers" sheetId="6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" i="5" l="1"/>
  <c r="K3" i="5"/>
  <c r="G3" i="5"/>
  <c r="H3" i="5"/>
  <c r="I54" i="4"/>
  <c r="I52" i="4"/>
  <c r="I50" i="4"/>
  <c r="H2" i="4"/>
  <c r="H20" i="4"/>
  <c r="I2" i="4"/>
  <c r="H26" i="4"/>
  <c r="H44" i="4"/>
  <c r="I26" i="4"/>
  <c r="H50" i="4"/>
  <c r="H98" i="4"/>
  <c r="H16" i="4"/>
  <c r="H22" i="4"/>
  <c r="I16" i="4"/>
  <c r="H32" i="4"/>
  <c r="I32" i="4"/>
  <c r="H66" i="4"/>
  <c r="H72" i="4"/>
  <c r="I66" i="4"/>
  <c r="H84" i="4"/>
  <c r="H96" i="4"/>
  <c r="I84" i="4"/>
  <c r="H82" i="4"/>
  <c r="H94" i="4"/>
  <c r="I82" i="4"/>
  <c r="H80" i="4"/>
  <c r="H92" i="4"/>
  <c r="I80" i="4"/>
  <c r="H78" i="4"/>
  <c r="I78" i="4"/>
  <c r="H76" i="4"/>
  <c r="I76" i="4"/>
  <c r="H74" i="4"/>
  <c r="I74" i="4"/>
  <c r="H90" i="4"/>
  <c r="I90" i="4"/>
  <c r="H11" i="5"/>
  <c r="I11" i="5"/>
  <c r="J11" i="5"/>
  <c r="K11" i="5"/>
  <c r="I3" i="5"/>
  <c r="J3" i="5"/>
  <c r="H18" i="5"/>
  <c r="I18" i="5"/>
  <c r="J18" i="5"/>
  <c r="L18" i="5"/>
  <c r="M18" i="5"/>
  <c r="B32" i="5"/>
  <c r="K18" i="5"/>
  <c r="B26" i="5"/>
  <c r="L3" i="5"/>
  <c r="D34" i="5"/>
  <c r="H10" i="5"/>
  <c r="I10" i="5"/>
  <c r="J10" i="5"/>
  <c r="L10" i="5"/>
  <c r="M10" i="5"/>
  <c r="C34" i="5"/>
  <c r="H17" i="5"/>
  <c r="I17" i="5"/>
  <c r="J17" i="5"/>
  <c r="L17" i="5"/>
  <c r="M17" i="5"/>
  <c r="B34" i="5"/>
  <c r="H5" i="5"/>
  <c r="I5" i="5"/>
  <c r="J5" i="5"/>
  <c r="L5" i="5"/>
  <c r="M5" i="5"/>
  <c r="D33" i="5"/>
  <c r="H12" i="5"/>
  <c r="I12" i="5"/>
  <c r="J12" i="5"/>
  <c r="L12" i="5"/>
  <c r="M12" i="5"/>
  <c r="C33" i="5"/>
  <c r="H19" i="5"/>
  <c r="I19" i="5"/>
  <c r="J19" i="5"/>
  <c r="L19" i="5"/>
  <c r="M19" i="5"/>
  <c r="B33" i="5"/>
  <c r="H4" i="5"/>
  <c r="I4" i="5"/>
  <c r="J4" i="5"/>
  <c r="L4" i="5"/>
  <c r="M4" i="5"/>
  <c r="D32" i="5"/>
  <c r="L11" i="5"/>
  <c r="M11" i="5"/>
  <c r="C32" i="5"/>
  <c r="D28" i="5"/>
  <c r="K10" i="5"/>
  <c r="C28" i="5"/>
  <c r="K17" i="5"/>
  <c r="B28" i="5"/>
  <c r="K5" i="5"/>
  <c r="D27" i="5"/>
  <c r="K12" i="5"/>
  <c r="C27" i="5"/>
  <c r="K19" i="5"/>
  <c r="B27" i="5"/>
  <c r="K4" i="5"/>
  <c r="D26" i="5"/>
  <c r="C26" i="5"/>
  <c r="G19" i="5"/>
  <c r="G18" i="5"/>
  <c r="G17" i="5"/>
  <c r="G10" i="5"/>
  <c r="G12" i="5"/>
  <c r="G11" i="5"/>
  <c r="G5" i="5"/>
  <c r="G4" i="5"/>
  <c r="E20" i="5"/>
  <c r="E19" i="5"/>
  <c r="E18" i="5"/>
  <c r="E17" i="5"/>
  <c r="E13" i="5"/>
  <c r="E12" i="5"/>
  <c r="E11" i="5"/>
  <c r="E10" i="5"/>
  <c r="E6" i="5"/>
  <c r="E5" i="5"/>
  <c r="E4" i="5"/>
  <c r="E3" i="5"/>
  <c r="F20" i="5"/>
  <c r="F19" i="5"/>
  <c r="F18" i="5"/>
  <c r="F17" i="5"/>
  <c r="F13" i="5"/>
  <c r="F12" i="5"/>
  <c r="F11" i="5"/>
  <c r="F10" i="5"/>
  <c r="F6" i="5"/>
  <c r="F5" i="5"/>
  <c r="F4" i="5"/>
  <c r="F3" i="5"/>
  <c r="L6" i="4"/>
  <c r="H54" i="4"/>
  <c r="H102" i="4"/>
  <c r="H52" i="4"/>
  <c r="H100" i="4"/>
  <c r="H62" i="4"/>
  <c r="H68" i="4"/>
  <c r="I62" i="4"/>
  <c r="L20" i="4"/>
  <c r="H64" i="4"/>
  <c r="H70" i="4"/>
  <c r="I64" i="4"/>
  <c r="M20" i="4"/>
  <c r="N20" i="4"/>
  <c r="P20" i="4"/>
  <c r="O20" i="4"/>
  <c r="H86" i="4"/>
  <c r="I86" i="4"/>
  <c r="L19" i="4"/>
  <c r="H88" i="4"/>
  <c r="I88" i="4"/>
  <c r="M19" i="4"/>
  <c r="N19" i="4"/>
  <c r="P19" i="4"/>
  <c r="O19" i="4"/>
  <c r="H38" i="4"/>
  <c r="H48" i="4"/>
  <c r="I38" i="4"/>
  <c r="L18" i="4"/>
  <c r="H40" i="4"/>
  <c r="I40" i="4"/>
  <c r="M18" i="4"/>
  <c r="H42" i="4"/>
  <c r="I42" i="4"/>
  <c r="N18" i="4"/>
  <c r="P18" i="4"/>
  <c r="O18" i="4"/>
  <c r="H14" i="4"/>
  <c r="I14" i="4"/>
  <c r="L17" i="4"/>
  <c r="M17" i="4"/>
  <c r="H18" i="4"/>
  <c r="H24" i="4"/>
  <c r="I18" i="4"/>
  <c r="N17" i="4"/>
  <c r="P17" i="4"/>
  <c r="O17" i="4"/>
  <c r="H56" i="4"/>
  <c r="I56" i="4"/>
  <c r="L13" i="4"/>
  <c r="H58" i="4"/>
  <c r="I58" i="4"/>
  <c r="M13" i="4"/>
  <c r="H60" i="4"/>
  <c r="I60" i="4"/>
  <c r="N13" i="4"/>
  <c r="P13" i="4"/>
  <c r="O13" i="4"/>
  <c r="L12" i="4"/>
  <c r="M12" i="4"/>
  <c r="N12" i="4"/>
  <c r="P12" i="4"/>
  <c r="O12" i="4"/>
  <c r="L11" i="4"/>
  <c r="H34" i="4"/>
  <c r="H46" i="4"/>
  <c r="I34" i="4"/>
  <c r="M11" i="4"/>
  <c r="H36" i="4"/>
  <c r="I36" i="4"/>
  <c r="N11" i="4"/>
  <c r="P11" i="4"/>
  <c r="O11" i="4"/>
  <c r="H8" i="4"/>
  <c r="I8" i="4"/>
  <c r="L10" i="4"/>
  <c r="H10" i="4"/>
  <c r="I10" i="4"/>
  <c r="M10" i="4"/>
  <c r="H12" i="4"/>
  <c r="I12" i="4"/>
  <c r="N10" i="4"/>
  <c r="P10" i="4"/>
  <c r="O10" i="4"/>
  <c r="M6" i="4"/>
  <c r="N6" i="4"/>
  <c r="O6" i="4"/>
  <c r="L5" i="4"/>
  <c r="M5" i="4"/>
  <c r="N5" i="4"/>
  <c r="O5" i="4"/>
  <c r="L4" i="4"/>
  <c r="H28" i="4"/>
  <c r="I28" i="4"/>
  <c r="M4" i="4"/>
  <c r="H30" i="4"/>
  <c r="I30" i="4"/>
  <c r="N4" i="4"/>
  <c r="O4" i="4"/>
  <c r="P6" i="4"/>
  <c r="P5" i="4"/>
  <c r="P4" i="4"/>
  <c r="L3" i="4"/>
  <c r="H4" i="4"/>
  <c r="I4" i="4"/>
  <c r="M3" i="4"/>
  <c r="H6" i="4"/>
  <c r="I6" i="4"/>
  <c r="N3" i="4"/>
  <c r="P3" i="4"/>
  <c r="O3" i="4"/>
  <c r="Q3" i="4"/>
  <c r="Q4" i="4"/>
  <c r="Q5" i="4"/>
  <c r="Q10" i="4"/>
  <c r="Q11" i="4"/>
  <c r="Q12" i="4"/>
  <c r="Q17" i="4"/>
  <c r="Q18" i="4"/>
  <c r="Q19" i="4"/>
</calcChain>
</file>

<file path=xl/sharedStrings.xml><?xml version="1.0" encoding="utf-8"?>
<sst xmlns="http://schemas.openxmlformats.org/spreadsheetml/2006/main" count="541" uniqueCount="136">
  <si>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</si>
  <si>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</si>
  <si>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</si>
  <si>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</si>
  <si>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</si>
  <si>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</si>
  <si>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</si>
  <si>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</si>
  <si>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</si>
  <si>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</si>
  <si>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</si>
  <si>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</si>
  <si>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</si>
  <si>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</si>
  <si>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</si>
  <si>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</si>
  <si>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</si>
  <si>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</si>
  <si>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</si>
  <si>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</si>
  <si>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</si>
  <si>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</si>
  <si>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</si>
  <si>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</si>
  <si>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</si>
  <si>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</si>
  <si>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</si>
  <si>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</si>
  <si>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</si>
  <si>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</si>
  <si>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</si>
  <si>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</si>
  <si>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</si>
  <si>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</si>
  <si>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</si>
  <si>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</si>
  <si>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</si>
  <si>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</si>
  <si>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</si>
  <si>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</si>
  <si>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</si>
  <si>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</si>
  <si>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</si>
  <si>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</si>
  <si>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</si>
  <si>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</si>
  <si>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</si>
  <si>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</si>
  <si>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</si>
  <si>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</si>
  <si>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</si>
  <si>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</si>
  <si>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</si>
  <si>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</si>
  <si>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</si>
  <si>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</si>
  <si>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</si>
  <si>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</si>
  <si>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</si>
  <si>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</si>
  <si>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</si>
  <si>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</si>
  <si>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</si>
  <si>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</si>
  <si>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</si>
  <si>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</si>
  <si>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</si>
  <si>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</si>
  <si>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</si>
  <si>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</si>
  <si>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</si>
  <si>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</si>
  <si>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</si>
  <si>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</si>
  <si>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</si>
  <si>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</si>
  <si>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</si>
  <si>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</si>
  <si>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</si>
  <si>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</si>
  <si>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</si>
  <si>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</si>
  <si>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</si>
  <si>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</si>
  <si>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Target</t>
  </si>
  <si>
    <t>Sample</t>
  </si>
  <si>
    <t>Well</t>
  </si>
  <si>
    <t>Ct</t>
  </si>
  <si>
    <t>CTCFL</t>
  </si>
  <si>
    <t>VCX</t>
  </si>
  <si>
    <t>TBP</t>
  </si>
  <si>
    <t>CTCF</t>
  </si>
  <si>
    <t>Control</t>
  </si>
  <si>
    <t>Plate</t>
  </si>
  <si>
    <t>Treatment</t>
  </si>
  <si>
    <t>Gene</t>
  </si>
  <si>
    <t>GeneType</t>
  </si>
  <si>
    <t>UT</t>
  </si>
  <si>
    <t>Human</t>
  </si>
  <si>
    <t>Chimp</t>
  </si>
  <si>
    <t>ZFonly</t>
  </si>
  <si>
    <t>mean</t>
  </si>
  <si>
    <t>r1</t>
  </si>
  <si>
    <t>r2</t>
  </si>
  <si>
    <t>r3</t>
  </si>
  <si>
    <t>chimp</t>
  </si>
  <si>
    <t>human</t>
  </si>
  <si>
    <t>Zfonly</t>
  </si>
  <si>
    <t>sd</t>
  </si>
  <si>
    <t>CI</t>
  </si>
  <si>
    <t>dr1</t>
  </si>
  <si>
    <t>dr2</t>
  </si>
  <si>
    <t>dr3</t>
  </si>
  <si>
    <t>pval</t>
  </si>
  <si>
    <t>sample</t>
  </si>
  <si>
    <t>CIs</t>
  </si>
  <si>
    <t>normalized to TBP</t>
  </si>
  <si>
    <t>p-value</t>
  </si>
  <si>
    <t>Final Plotted Values:</t>
  </si>
  <si>
    <t>Means</t>
  </si>
  <si>
    <t>TBP-normalized Ct</t>
  </si>
  <si>
    <t>TBP-normalized delta Ct from UT</t>
  </si>
  <si>
    <t>Table of Results</t>
  </si>
  <si>
    <t>Forward Primer</t>
  </si>
  <si>
    <t>Reverse Primer</t>
  </si>
  <si>
    <t>Reference</t>
  </si>
  <si>
    <t>CACGAACCACGGCACTGATT</t>
  </si>
  <si>
    <t>TTTTCTTGCTGCCAGTCTGGAC</t>
  </si>
  <si>
    <t>Hines et al. (2010)</t>
  </si>
  <si>
    <t>ACCTGCACAGACATTCGGAGAAGT</t>
  </si>
  <si>
    <t>CTGCACAAACTGCACTGAAACGGA</t>
  </si>
  <si>
    <t>TCGTCGTTACAAACACACCCACGA</t>
  </si>
  <si>
    <t>GGCCAAGGCCACGGAGG</t>
  </si>
  <si>
    <t>TGGTGAGATCTCTGAGGTCT</t>
  </si>
  <si>
    <t>Lahn and Page (2000)</t>
  </si>
  <si>
    <t xml:space="preserve">AACTGTTCTCCCTTCGTGGTGGAA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</si>
</sst>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3300"/>
      <name val="Calibri"/>
      <family val="2"/>
      <scheme val="minor"/>
    </font>
    <font>
      <sz val="11"/>
      <color rgb="FF812E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i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49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10" fillId="0" borderId="0" xfId="0" applyFont="1"/>
  </cellXfs>
  <cellStyles count="2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Normal" xfId="0" builtinId="0"/>
  </cellStyles>
  <dxfs count="0"/>
  <tableStyles count="0" defaultTableStyle="TableStyleMedium9" defaultPivotStyle="PivotStyleLight16"/>
  <colors>
    <mruColors>
      <color rgb="FF4CC86D"/>
      <color rgb="FF812EA0"/>
      <color rgb="FFFF330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H29" sqref="H29"/>
    </sheetView>
  </sheetViews>
  <sheetFormatPr baseColWidth="10" defaultRowHeight="15" x14ac:dyDescent="0.2"/>
  <sheetData>
    <row r="1" spans="1:13" x14ac:dyDescent="0.2">
      <c r="B1" s="10" t="s">
        <v>120</v>
      </c>
      <c r="C1" s="10"/>
      <c r="D1" s="10"/>
      <c r="H1" s="10" t="s">
        <v>121</v>
      </c>
      <c r="I1" s="10"/>
      <c r="J1" s="10"/>
    </row>
    <row r="2" spans="1:13" x14ac:dyDescent="0.2">
      <c r="A2" s="1" t="s">
        <v>91</v>
      </c>
      <c r="B2" s="1" t="s">
        <v>102</v>
      </c>
      <c r="C2" s="1" t="s">
        <v>103</v>
      </c>
      <c r="D2" s="1" t="s">
        <v>104</v>
      </c>
      <c r="E2" s="1" t="s">
        <v>101</v>
      </c>
      <c r="F2" s="1" t="s">
        <v>108</v>
      </c>
      <c r="G2" s="1" t="s">
        <v>113</v>
      </c>
      <c r="H2" s="1" t="s">
        <v>110</v>
      </c>
      <c r="I2" s="1" t="s">
        <v>111</v>
      </c>
      <c r="J2" s="1" t="s">
        <v>112</v>
      </c>
      <c r="K2" s="1" t="s">
        <v>101</v>
      </c>
      <c r="L2" s="1" t="s">
        <v>108</v>
      </c>
      <c r="M2" s="1" t="s">
        <v>109</v>
      </c>
    </row>
    <row r="3" spans="1:13" x14ac:dyDescent="0.2">
      <c r="A3" s="1" t="s">
        <v>105</v>
      </c>
      <c r="B3">
        <v>1.46</v>
      </c>
      <c r="C3">
        <v>1.31</v>
      </c>
      <c r="D3">
        <v>0.77000000000000313</v>
      </c>
      <c r="E3">
        <f>AVERAGE(B3:D3)</f>
        <v>1.180000000000001</v>
      </c>
      <c r="F3">
        <f>STDEV(B3:D3)</f>
        <v>0.36290494623247915</v>
      </c>
      <c r="G3" s="1">
        <f>TTEST(B3:D3,B6:D6,1,1)</f>
        <v>0.28546084303045438</v>
      </c>
      <c r="H3">
        <f>B$6-B3</f>
        <v>-0.10999999999999854</v>
      </c>
      <c r="I3">
        <f>C$6-C3</f>
        <v>-5.0000000000002043E-2</v>
      </c>
      <c r="J3">
        <f>D$6-D3</f>
        <v>0.65499999999999403</v>
      </c>
      <c r="K3" s="1">
        <f>AVERAGE(H3:J3)</f>
        <v>0.16499999999999782</v>
      </c>
      <c r="L3">
        <f>STDEV(H3:J3)</f>
        <v>0.42541156542811237</v>
      </c>
      <c r="M3" s="1">
        <f>_xlfn.CONFIDENCE.T(0.05,L3,3)</f>
        <v>1.0567809126947174</v>
      </c>
    </row>
    <row r="4" spans="1:13" x14ac:dyDescent="0.2">
      <c r="A4" s="1" t="s">
        <v>106</v>
      </c>
      <c r="B4">
        <v>1.5</v>
      </c>
      <c r="C4">
        <v>1.6149999999999984</v>
      </c>
      <c r="D4">
        <v>1.3499999999999979</v>
      </c>
      <c r="E4">
        <f t="shared" ref="E4:E6" si="0">AVERAGE(B4:D4)</f>
        <v>1.4883333333333322</v>
      </c>
      <c r="F4">
        <f t="shared" ref="F4:F6" si="1">STDEV(B4:D4)</f>
        <v>0.13288466176851799</v>
      </c>
      <c r="G4" s="1">
        <f>TTEST(B4:D4,B6:D6,1,1)</f>
        <v>0.18384062234166426</v>
      </c>
      <c r="H4">
        <f>B$6-B4</f>
        <v>-0.14999999999999858</v>
      </c>
      <c r="I4">
        <f>C$6-C4</f>
        <v>-0.35500000000000043</v>
      </c>
      <c r="J4">
        <f>D$6-D4</f>
        <v>7.4999999999999289E-2</v>
      </c>
      <c r="K4" s="1">
        <f t="shared" ref="K4:K5" si="2">AVERAGE(H4:J4)</f>
        <v>-0.14333333333333323</v>
      </c>
      <c r="L4">
        <f t="shared" ref="L4:L5" si="3">STDEV(H4:J4)</f>
        <v>0.21507750540987136</v>
      </c>
      <c r="M4" s="1">
        <f t="shared" ref="M4:M5" si="4">_xlfn.CONFIDENCE.T(0.05,L4,3)</f>
        <v>0.5342821421378473</v>
      </c>
    </row>
    <row r="5" spans="1:13" x14ac:dyDescent="0.2">
      <c r="A5" s="1" t="s">
        <v>107</v>
      </c>
      <c r="B5">
        <v>1.115000000000002</v>
      </c>
      <c r="C5">
        <v>1.2199999999999989</v>
      </c>
      <c r="D5">
        <v>1.0800000000000018</v>
      </c>
      <c r="E5">
        <f t="shared" si="0"/>
        <v>1.1383333333333343</v>
      </c>
      <c r="F5">
        <f t="shared" si="1"/>
        <v>7.2858309981312944E-2</v>
      </c>
      <c r="G5" s="1">
        <f>TTEST(B5:D5,B6:D6,1,1)</f>
        <v>7.3194624954246557E-2</v>
      </c>
      <c r="H5">
        <f>B$6-B5</f>
        <v>0.23499999999999943</v>
      </c>
      <c r="I5">
        <f>C$6-C5</f>
        <v>3.9999999999999147E-2</v>
      </c>
      <c r="J5">
        <f>D$6-D5</f>
        <v>0.34499999999999531</v>
      </c>
      <c r="K5" s="1">
        <f t="shared" si="2"/>
        <v>0.20666666666666464</v>
      </c>
      <c r="L5">
        <f t="shared" si="3"/>
        <v>0.15446142992130046</v>
      </c>
      <c r="M5" s="1">
        <f t="shared" si="4"/>
        <v>0.38370346307838343</v>
      </c>
    </row>
    <row r="6" spans="1:13" x14ac:dyDescent="0.2">
      <c r="A6" s="1" t="s">
        <v>97</v>
      </c>
      <c r="B6">
        <v>1.3500000000000014</v>
      </c>
      <c r="C6">
        <v>1.259999999999998</v>
      </c>
      <c r="D6">
        <v>1.4249999999999972</v>
      </c>
      <c r="E6">
        <f t="shared" si="0"/>
        <v>1.3449999999999989</v>
      </c>
      <c r="F6">
        <f t="shared" si="1"/>
        <v>8.2613558209291227E-2</v>
      </c>
      <c r="G6" s="1"/>
      <c r="M6" s="1"/>
    </row>
    <row r="7" spans="1:13" x14ac:dyDescent="0.2">
      <c r="G7" s="1"/>
      <c r="M7" s="1"/>
    </row>
    <row r="8" spans="1:13" x14ac:dyDescent="0.2">
      <c r="G8" s="1"/>
      <c r="M8" s="1"/>
    </row>
    <row r="9" spans="1:13" x14ac:dyDescent="0.2">
      <c r="A9" s="1" t="s">
        <v>88</v>
      </c>
      <c r="B9" s="1" t="s">
        <v>102</v>
      </c>
      <c r="C9" s="1" t="s">
        <v>103</v>
      </c>
      <c r="D9" s="1" t="s">
        <v>104</v>
      </c>
      <c r="E9" s="1" t="s">
        <v>101</v>
      </c>
      <c r="F9" s="1" t="s">
        <v>108</v>
      </c>
      <c r="G9" s="1" t="s">
        <v>113</v>
      </c>
      <c r="H9" s="1" t="s">
        <v>110</v>
      </c>
      <c r="I9" s="1" t="s">
        <v>111</v>
      </c>
      <c r="J9" s="1" t="s">
        <v>112</v>
      </c>
      <c r="K9" s="1" t="s">
        <v>101</v>
      </c>
      <c r="L9" s="1" t="s">
        <v>108</v>
      </c>
      <c r="M9" s="1" t="s">
        <v>109</v>
      </c>
    </row>
    <row r="10" spans="1:13" x14ac:dyDescent="0.2">
      <c r="A10" s="1" t="s">
        <v>105</v>
      </c>
      <c r="B10">
        <v>7.7900000000000027</v>
      </c>
      <c r="C10">
        <v>7.8049999999999997</v>
      </c>
      <c r="D10">
        <v>6.8500000000000014</v>
      </c>
      <c r="E10">
        <f>AVERAGE(B10:D10)</f>
        <v>7.4816666666666682</v>
      </c>
      <c r="F10">
        <f>STDEV(B10:D10)</f>
        <v>0.54709079075902312</v>
      </c>
      <c r="G10" s="1">
        <f>TTEST(B10:D10,B13:D13,1,1)</f>
        <v>2.3064977017577887E-2</v>
      </c>
      <c r="H10">
        <f>B$13-B10</f>
        <v>1.1249999999999964</v>
      </c>
      <c r="I10">
        <f>C$13-C10</f>
        <v>1.9250000000000007</v>
      </c>
      <c r="J10">
        <f>D$13-D10</f>
        <v>2.5649999999999977</v>
      </c>
      <c r="K10" s="1">
        <f>AVERAGE(H10:J10)</f>
        <v>1.871666666666665</v>
      </c>
      <c r="L10">
        <f>STDEV(H10:J10)</f>
        <v>0.72147996045166396</v>
      </c>
      <c r="M10" s="1">
        <f>_xlfn.CONFIDENCE.T(0.05,L10,3)</f>
        <v>1.7922555780301159</v>
      </c>
    </row>
    <row r="11" spans="1:13" x14ac:dyDescent="0.2">
      <c r="A11" s="1" t="s">
        <v>106</v>
      </c>
      <c r="B11">
        <v>3.120000000000001</v>
      </c>
      <c r="C11">
        <v>3.5949999999999989</v>
      </c>
      <c r="D11">
        <v>3.34</v>
      </c>
      <c r="E11">
        <f t="shared" ref="E11:E13" si="5">AVERAGE(B11:D11)</f>
        <v>3.3516666666666666</v>
      </c>
      <c r="F11">
        <f t="shared" ref="F11:F13" si="6">STDEV(B11:D11)</f>
        <v>0.23771481513219328</v>
      </c>
      <c r="G11" s="1">
        <f>TTEST(B11:D11,B13:D13,1,1)</f>
        <v>1.5231483829767197E-4</v>
      </c>
      <c r="H11">
        <f>B$13-B11</f>
        <v>5.7949999999999982</v>
      </c>
      <c r="I11">
        <f>C$13-C11</f>
        <v>6.1350000000000016</v>
      </c>
      <c r="J11">
        <f>D$13-D11</f>
        <v>6.0749999999999993</v>
      </c>
      <c r="K11" s="1">
        <f>AVERAGE(H11:J11)</f>
        <v>6.001666666666666</v>
      </c>
      <c r="L11">
        <f t="shared" ref="L11:L12" si="7">STDEV(H11:J11)</f>
        <v>0.1814754345175508</v>
      </c>
      <c r="M11" s="1">
        <f t="shared" ref="M11:M12" si="8">_xlfn.CONFIDENCE.T(0.05,L11,3)</f>
        <v>0.45080997064132566</v>
      </c>
    </row>
    <row r="12" spans="1:13" x14ac:dyDescent="0.2">
      <c r="A12" s="1" t="s">
        <v>107</v>
      </c>
      <c r="B12">
        <v>9.4000000000000057</v>
      </c>
      <c r="C12">
        <v>9.8800000000000026</v>
      </c>
      <c r="D12">
        <v>9.6149999999999984</v>
      </c>
      <c r="E12">
        <f t="shared" si="5"/>
        <v>9.6316666666666695</v>
      </c>
      <c r="F12">
        <f t="shared" si="6"/>
        <v>0.24043363602735096</v>
      </c>
      <c r="G12" s="1">
        <f>TTEST(B12:D12,B13:D13,1,1)</f>
        <v>5.8238157663004442E-2</v>
      </c>
      <c r="H12">
        <f>B$13-B12</f>
        <v>-0.48500000000000654</v>
      </c>
      <c r="I12">
        <f>C$13-C12</f>
        <v>-0.15000000000000213</v>
      </c>
      <c r="J12">
        <f>D$13-D12</f>
        <v>-0.19999999999999929</v>
      </c>
      <c r="K12" s="1">
        <f t="shared" ref="K11:K12" si="9">AVERAGE(H12:J12)</f>
        <v>-0.27833333333333599</v>
      </c>
      <c r="L12">
        <f t="shared" si="7"/>
        <v>0.18071616788028252</v>
      </c>
      <c r="M12" s="1">
        <f t="shared" si="8"/>
        <v>0.44892384775441374</v>
      </c>
    </row>
    <row r="13" spans="1:13" x14ac:dyDescent="0.2">
      <c r="A13" s="1" t="s">
        <v>97</v>
      </c>
      <c r="B13">
        <v>8.9149999999999991</v>
      </c>
      <c r="C13">
        <v>9.73</v>
      </c>
      <c r="D13">
        <v>9.4149999999999991</v>
      </c>
      <c r="E13">
        <f t="shared" si="5"/>
        <v>9.3533333333333335</v>
      </c>
      <c r="F13">
        <f t="shared" si="6"/>
        <v>0.41098459014096111</v>
      </c>
      <c r="G13" s="1"/>
      <c r="M13" s="1"/>
    </row>
    <row r="14" spans="1:13" x14ac:dyDescent="0.2">
      <c r="G14" s="1"/>
      <c r="M14" s="1"/>
    </row>
    <row r="15" spans="1:13" x14ac:dyDescent="0.2">
      <c r="G15" s="1"/>
      <c r="M15" s="1"/>
    </row>
    <row r="16" spans="1:13" x14ac:dyDescent="0.2">
      <c r="A16" s="1" t="s">
        <v>89</v>
      </c>
      <c r="B16" s="1" t="s">
        <v>102</v>
      </c>
      <c r="C16" s="1" t="s">
        <v>103</v>
      </c>
      <c r="D16" s="1" t="s">
        <v>104</v>
      </c>
      <c r="E16" s="1" t="s">
        <v>101</v>
      </c>
      <c r="F16" s="1" t="s">
        <v>108</v>
      </c>
      <c r="G16" s="1" t="s">
        <v>113</v>
      </c>
      <c r="H16" s="1" t="s">
        <v>110</v>
      </c>
      <c r="I16" s="1" t="s">
        <v>111</v>
      </c>
      <c r="J16" s="1" t="s">
        <v>112</v>
      </c>
      <c r="K16" s="1" t="s">
        <v>101</v>
      </c>
      <c r="L16" s="1" t="s">
        <v>108</v>
      </c>
      <c r="M16" s="1" t="s">
        <v>109</v>
      </c>
    </row>
    <row r="17" spans="1:13" x14ac:dyDescent="0.2">
      <c r="A17" s="1" t="s">
        <v>105</v>
      </c>
      <c r="B17">
        <v>7.6999999999999993</v>
      </c>
      <c r="C17">
        <v>7.2000000000000028</v>
      </c>
      <c r="D17">
        <v>7.230000000000004</v>
      </c>
      <c r="E17">
        <f>AVERAGE(B17:D17)</f>
        <v>7.3766666666666687</v>
      </c>
      <c r="F17">
        <f>STDEV(B17:D17)</f>
        <v>0.28041635710730572</v>
      </c>
      <c r="G17" s="1">
        <f>TTEST(B17:D17,B20:D20,1,1)</f>
        <v>1.1187511435122496E-4</v>
      </c>
      <c r="H17">
        <f>B$20-B17</f>
        <v>0.81999999999999673</v>
      </c>
      <c r="I17">
        <f>C$20-C17</f>
        <v>0.77999999999999758</v>
      </c>
      <c r="J17">
        <f>D$20-D17</f>
        <v>0.80999999999999517</v>
      </c>
      <c r="K17" s="1">
        <f>AVERAGE(H17:J17)</f>
        <v>0.80333333333332979</v>
      </c>
      <c r="L17">
        <f>STDEV(H17:J17)</f>
        <v>2.0816659994660602E-2</v>
      </c>
      <c r="M17" s="1">
        <f>_xlfn.CONFIDENCE.T(0.05,L17,3)</f>
        <v>5.1711450125420846E-2</v>
      </c>
    </row>
    <row r="18" spans="1:13" x14ac:dyDescent="0.2">
      <c r="A18" s="1" t="s">
        <v>106</v>
      </c>
      <c r="B18">
        <v>1.9749999999999979</v>
      </c>
      <c r="C18">
        <v>0.98000000000000043</v>
      </c>
      <c r="D18">
        <v>0.875</v>
      </c>
      <c r="E18">
        <f t="shared" ref="E18:E20" si="10">AVERAGE(B18:D18)</f>
        <v>1.2766666666666662</v>
      </c>
      <c r="F18">
        <f t="shared" ref="F18:F20" si="11">STDEV(B18:D18)</f>
        <v>0.60704887227745663</v>
      </c>
      <c r="G18" s="1">
        <f>TTEST(B18:D18,B20:D20,1,1)</f>
        <v>3.6020963033225542E-4</v>
      </c>
      <c r="H18">
        <f>B$20-B18</f>
        <v>6.5449999999999982</v>
      </c>
      <c r="I18">
        <f>C$20-C18</f>
        <v>7</v>
      </c>
      <c r="J18">
        <f>D$20-D18</f>
        <v>7.1649999999999991</v>
      </c>
      <c r="K18" s="1">
        <f t="shared" ref="K18:K19" si="12">AVERAGE(H18:J18)</f>
        <v>6.9033333333333324</v>
      </c>
      <c r="L18">
        <f t="shared" ref="L18:L19" si="13">STDEV(H18:J18)</f>
        <v>0.32110486345325534</v>
      </c>
      <c r="M18" s="1">
        <f t="shared" ref="M18:M19" si="14">_xlfn.CONFIDENCE.T(0.05,L18,3)</f>
        <v>0.7976687007306722</v>
      </c>
    </row>
    <row r="19" spans="1:13" x14ac:dyDescent="0.2">
      <c r="A19" s="1" t="s">
        <v>107</v>
      </c>
      <c r="B19">
        <v>6.995000000000001</v>
      </c>
      <c r="C19">
        <v>7.8400000000000034</v>
      </c>
      <c r="D19">
        <v>7.9699999999999989</v>
      </c>
      <c r="E19">
        <f t="shared" si="10"/>
        <v>7.6016666666666675</v>
      </c>
      <c r="F19">
        <f t="shared" si="11"/>
        <v>0.5293943079910598</v>
      </c>
      <c r="G19" s="1">
        <f>TTEST(B19:D19,B20:D20,1,1)</f>
        <v>0.17328928740829819</v>
      </c>
      <c r="H19">
        <f>B$20-B19</f>
        <v>1.524999999999995</v>
      </c>
      <c r="I19">
        <f>C$20-C19</f>
        <v>0.13999999999999702</v>
      </c>
      <c r="J19">
        <f>D$20-D19</f>
        <v>7.0000000000000284E-2</v>
      </c>
      <c r="K19" s="1">
        <f t="shared" si="12"/>
        <v>0.57833333333333081</v>
      </c>
      <c r="L19">
        <f t="shared" si="13"/>
        <v>0.82058414153170778</v>
      </c>
      <c r="M19" s="1">
        <f t="shared" si="14"/>
        <v>2.0384440116431866</v>
      </c>
    </row>
    <row r="20" spans="1:13" x14ac:dyDescent="0.2">
      <c r="A20" s="1" t="s">
        <v>97</v>
      </c>
      <c r="B20">
        <v>8.519999999999996</v>
      </c>
      <c r="C20">
        <v>7.98</v>
      </c>
      <c r="D20">
        <v>8.0399999999999991</v>
      </c>
      <c r="E20">
        <f t="shared" si="10"/>
        <v>8.1799999999999979</v>
      </c>
      <c r="F20">
        <f t="shared" si="11"/>
        <v>0.29597297173897263</v>
      </c>
    </row>
    <row r="23" spans="1:13" x14ac:dyDescent="0.2">
      <c r="A23" s="10" t="s">
        <v>118</v>
      </c>
      <c r="B23" s="10"/>
      <c r="C23" s="10"/>
      <c r="D23" s="10"/>
    </row>
    <row r="24" spans="1:13" x14ac:dyDescent="0.2">
      <c r="A24" s="1" t="s">
        <v>119</v>
      </c>
    </row>
    <row r="25" spans="1:13" x14ac:dyDescent="0.2">
      <c r="A25" s="1" t="s">
        <v>114</v>
      </c>
      <c r="B25" s="1" t="s">
        <v>89</v>
      </c>
      <c r="C25" s="1" t="s">
        <v>88</v>
      </c>
      <c r="D25" s="1" t="s">
        <v>91</v>
      </c>
    </row>
    <row r="26" spans="1:13" x14ac:dyDescent="0.2">
      <c r="A26" s="1" t="s">
        <v>98</v>
      </c>
      <c r="B26">
        <f>K18</f>
        <v>6.9033333333333324</v>
      </c>
      <c r="C26">
        <f>K11</f>
        <v>6.001666666666666</v>
      </c>
      <c r="D26">
        <f>K4</f>
        <v>-0.14333333333333323</v>
      </c>
    </row>
    <row r="27" spans="1:13" x14ac:dyDescent="0.2">
      <c r="A27" s="1" t="s">
        <v>107</v>
      </c>
      <c r="B27">
        <f>K19</f>
        <v>0.57833333333333081</v>
      </c>
      <c r="C27">
        <f>K12</f>
        <v>-0.27833333333333599</v>
      </c>
      <c r="D27">
        <f>K5</f>
        <v>0.20666666666666464</v>
      </c>
    </row>
    <row r="28" spans="1:13" x14ac:dyDescent="0.2">
      <c r="A28" s="1" t="s">
        <v>99</v>
      </c>
      <c r="B28">
        <f>K17</f>
        <v>0.80333333333332979</v>
      </c>
      <c r="C28">
        <f>K10</f>
        <v>1.871666666666665</v>
      </c>
      <c r="D28">
        <f>K3</f>
        <v>0.16499999999999782</v>
      </c>
    </row>
    <row r="30" spans="1:13" x14ac:dyDescent="0.2">
      <c r="A30" s="1" t="s">
        <v>115</v>
      </c>
    </row>
    <row r="31" spans="1:13" x14ac:dyDescent="0.2">
      <c r="A31" s="1" t="s">
        <v>114</v>
      </c>
      <c r="B31" s="1" t="s">
        <v>89</v>
      </c>
      <c r="C31" s="1" t="s">
        <v>88</v>
      </c>
      <c r="D31" s="1" t="s">
        <v>91</v>
      </c>
    </row>
    <row r="32" spans="1:13" x14ac:dyDescent="0.2">
      <c r="A32" s="1" t="s">
        <v>98</v>
      </c>
      <c r="B32">
        <f>M18</f>
        <v>0.7976687007306722</v>
      </c>
      <c r="C32">
        <f>M11</f>
        <v>0.45080997064132566</v>
      </c>
      <c r="D32">
        <f>M4</f>
        <v>0.5342821421378473</v>
      </c>
    </row>
    <row r="33" spans="1:4" x14ac:dyDescent="0.2">
      <c r="A33" s="1" t="s">
        <v>107</v>
      </c>
      <c r="B33">
        <f>M19</f>
        <v>2.0384440116431866</v>
      </c>
      <c r="C33">
        <f>M12</f>
        <v>0.44892384775441374</v>
      </c>
      <c r="D33">
        <f>M5</f>
        <v>0.38370346307838343</v>
      </c>
    </row>
    <row r="34" spans="1:4" x14ac:dyDescent="0.2">
      <c r="A34" s="1" t="s">
        <v>99</v>
      </c>
      <c r="B34">
        <f>M17</f>
        <v>5.1711450125420846E-2</v>
      </c>
      <c r="C34">
        <f>M10</f>
        <v>1.7922555780301159</v>
      </c>
      <c r="D34">
        <f>M3</f>
        <v>1.0567809126947174</v>
      </c>
    </row>
  </sheetData>
  <mergeCells count="3">
    <mergeCell ref="A23:D23"/>
    <mergeCell ref="B1:D1"/>
    <mergeCell ref="H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workbookViewId="0">
      <selection activeCell="M25" sqref="M25"/>
    </sheetView>
  </sheetViews>
  <sheetFormatPr baseColWidth="10" defaultRowHeight="15" x14ac:dyDescent="0.2"/>
  <cols>
    <col min="9" max="9" width="14.83203125" customWidth="1"/>
    <col min="10" max="10" width="21" customWidth="1"/>
  </cols>
  <sheetData>
    <row r="1" spans="1:17" x14ac:dyDescent="0.2">
      <c r="A1" s="1" t="s">
        <v>93</v>
      </c>
      <c r="B1" s="1" t="s">
        <v>86</v>
      </c>
      <c r="C1" s="1" t="s">
        <v>95</v>
      </c>
      <c r="D1" s="1" t="s">
        <v>94</v>
      </c>
      <c r="E1" s="1" t="s">
        <v>85</v>
      </c>
      <c r="F1" s="1" t="s">
        <v>96</v>
      </c>
      <c r="G1" s="1" t="s">
        <v>87</v>
      </c>
      <c r="H1" s="1" t="s">
        <v>101</v>
      </c>
      <c r="I1" s="1" t="s">
        <v>116</v>
      </c>
      <c r="K1" s="1" t="s">
        <v>122</v>
      </c>
    </row>
    <row r="2" spans="1:17" x14ac:dyDescent="0.2">
      <c r="A2">
        <v>1</v>
      </c>
      <c r="B2" t="s">
        <v>4</v>
      </c>
      <c r="C2" s="7" t="s">
        <v>91</v>
      </c>
      <c r="D2" s="4" t="s">
        <v>99</v>
      </c>
      <c r="E2" s="7">
        <v>7</v>
      </c>
      <c r="F2" s="7" t="s">
        <v>84</v>
      </c>
      <c r="G2" s="7">
        <v>24.53</v>
      </c>
      <c r="H2">
        <f>AVERAGE(G2:G3)</f>
        <v>24.425000000000001</v>
      </c>
      <c r="I2">
        <f>H2-H20</f>
        <v>1.4600000000000009</v>
      </c>
      <c r="K2" t="s">
        <v>91</v>
      </c>
      <c r="L2" t="s">
        <v>102</v>
      </c>
      <c r="M2" t="s">
        <v>103</v>
      </c>
      <c r="N2" t="s">
        <v>104</v>
      </c>
      <c r="O2" t="s">
        <v>101</v>
      </c>
      <c r="P2" t="s">
        <v>108</v>
      </c>
      <c r="Q2" t="s">
        <v>117</v>
      </c>
    </row>
    <row r="3" spans="1:17" x14ac:dyDescent="0.2">
      <c r="A3">
        <v>1</v>
      </c>
      <c r="B3" t="s">
        <v>5</v>
      </c>
      <c r="C3" s="7" t="s">
        <v>91</v>
      </c>
      <c r="D3" s="4" t="s">
        <v>99</v>
      </c>
      <c r="E3" s="7">
        <v>7</v>
      </c>
      <c r="F3" s="7" t="s">
        <v>84</v>
      </c>
      <c r="G3" s="7">
        <v>24.32</v>
      </c>
      <c r="K3" t="s">
        <v>105</v>
      </c>
      <c r="L3">
        <f>I2</f>
        <v>1.4600000000000009</v>
      </c>
      <c r="M3">
        <f>I4</f>
        <v>1.3100000000000023</v>
      </c>
      <c r="N3">
        <f>I6</f>
        <v>0.77000000000000313</v>
      </c>
      <c r="O3">
        <f>AVERAGE(L3:N3)</f>
        <v>1.1800000000000022</v>
      </c>
      <c r="P3">
        <f>STDEV(L3:N3)</f>
        <v>0.36290494623248037</v>
      </c>
      <c r="Q3">
        <f>TTEST(L3:N3,L6:N6,1,1)</f>
        <v>0.28546084303045594</v>
      </c>
    </row>
    <row r="4" spans="1:17" x14ac:dyDescent="0.2">
      <c r="A4">
        <v>1</v>
      </c>
      <c r="B4" t="s">
        <v>14</v>
      </c>
      <c r="C4" s="7" t="s">
        <v>91</v>
      </c>
      <c r="D4" s="4" t="s">
        <v>99</v>
      </c>
      <c r="E4" s="7">
        <v>8</v>
      </c>
      <c r="F4" s="7" t="s">
        <v>84</v>
      </c>
      <c r="G4" s="7">
        <v>24.48</v>
      </c>
      <c r="H4">
        <f>AVERAGE(G4:G5)</f>
        <v>24.435000000000002</v>
      </c>
      <c r="I4">
        <f>H4-H22</f>
        <v>1.3100000000000023</v>
      </c>
      <c r="K4" t="s">
        <v>106</v>
      </c>
      <c r="L4">
        <f>I26</f>
        <v>1.5</v>
      </c>
      <c r="M4">
        <f>I28</f>
        <v>1.6149999999999984</v>
      </c>
      <c r="N4">
        <f>I30</f>
        <v>1.3499999999999979</v>
      </c>
      <c r="O4">
        <f t="shared" ref="O4:O6" si="0">AVERAGE(L4:N4)</f>
        <v>1.4883333333333322</v>
      </c>
      <c r="P4">
        <f t="shared" ref="P4:P6" si="1">STDEV(L4:N4)</f>
        <v>0.13288466176851799</v>
      </c>
      <c r="Q4">
        <f>TTEST(L4:N4,L6:N6,1,1)</f>
        <v>0.18384062234166426</v>
      </c>
    </row>
    <row r="5" spans="1:17" x14ac:dyDescent="0.2">
      <c r="A5">
        <v>1</v>
      </c>
      <c r="B5" t="s">
        <v>15</v>
      </c>
      <c r="C5" s="7" t="s">
        <v>91</v>
      </c>
      <c r="D5" s="4" t="s">
        <v>99</v>
      </c>
      <c r="E5" s="7">
        <v>8</v>
      </c>
      <c r="F5" s="7" t="s">
        <v>84</v>
      </c>
      <c r="G5" s="7">
        <v>24.39</v>
      </c>
      <c r="K5" t="s">
        <v>107</v>
      </c>
      <c r="L5">
        <f>I74</f>
        <v>1.115000000000002</v>
      </c>
      <c r="M5">
        <f>I76</f>
        <v>1.2199999999999989</v>
      </c>
      <c r="N5">
        <f>I78</f>
        <v>1.0800000000000018</v>
      </c>
      <c r="O5">
        <f t="shared" si="0"/>
        <v>1.1383333333333343</v>
      </c>
      <c r="P5">
        <f t="shared" si="1"/>
        <v>7.2858309981312944E-2</v>
      </c>
      <c r="Q5">
        <f>TTEST(L5:N5,L6:N6,1,1)</f>
        <v>7.3194624954246557E-2</v>
      </c>
    </row>
    <row r="6" spans="1:17" x14ac:dyDescent="0.2">
      <c r="A6">
        <v>1</v>
      </c>
      <c r="B6" t="s">
        <v>24</v>
      </c>
      <c r="C6" s="7" t="s">
        <v>91</v>
      </c>
      <c r="D6" s="4" t="s">
        <v>99</v>
      </c>
      <c r="E6" s="7">
        <v>9</v>
      </c>
      <c r="F6" s="7" t="s">
        <v>84</v>
      </c>
      <c r="G6" s="7">
        <v>24.34</v>
      </c>
      <c r="H6">
        <f>AVERAGE(G6:G7)</f>
        <v>24.405000000000001</v>
      </c>
      <c r="I6">
        <f>H6-H24</f>
        <v>0.77000000000000313</v>
      </c>
      <c r="K6" t="s">
        <v>97</v>
      </c>
      <c r="L6">
        <f>I50</f>
        <v>1.3500000000000014</v>
      </c>
      <c r="M6">
        <f>I52</f>
        <v>1.259999999999998</v>
      </c>
      <c r="N6">
        <f>I54</f>
        <v>1.4249999999999972</v>
      </c>
      <c r="O6">
        <f t="shared" si="0"/>
        <v>1.3449999999999989</v>
      </c>
      <c r="P6">
        <f t="shared" si="1"/>
        <v>8.2613558209291227E-2</v>
      </c>
    </row>
    <row r="7" spans="1:17" x14ac:dyDescent="0.2">
      <c r="A7">
        <v>1</v>
      </c>
      <c r="B7" t="s">
        <v>25</v>
      </c>
      <c r="C7" s="7" t="s">
        <v>91</v>
      </c>
      <c r="D7" s="4" t="s">
        <v>99</v>
      </c>
      <c r="E7" s="7">
        <v>9</v>
      </c>
      <c r="F7" s="7" t="s">
        <v>84</v>
      </c>
      <c r="G7" s="7">
        <v>24.47</v>
      </c>
    </row>
    <row r="8" spans="1:17" x14ac:dyDescent="0.2">
      <c r="A8">
        <v>2</v>
      </c>
      <c r="B8" s="5" t="s">
        <v>4</v>
      </c>
      <c r="C8" s="5" t="s">
        <v>88</v>
      </c>
      <c r="D8" s="4" t="s">
        <v>99</v>
      </c>
      <c r="E8" s="5">
        <v>7</v>
      </c>
      <c r="F8" s="3" t="s">
        <v>84</v>
      </c>
      <c r="G8" s="5">
        <v>30.51</v>
      </c>
      <c r="H8">
        <f>AVERAGE(G8:G9)</f>
        <v>30.755000000000003</v>
      </c>
      <c r="I8">
        <f>H8-H20</f>
        <v>7.7900000000000027</v>
      </c>
    </row>
    <row r="9" spans="1:17" x14ac:dyDescent="0.2">
      <c r="A9">
        <v>2</v>
      </c>
      <c r="B9" s="5" t="s">
        <v>5</v>
      </c>
      <c r="C9" s="5" t="s">
        <v>88</v>
      </c>
      <c r="D9" s="4" t="s">
        <v>99</v>
      </c>
      <c r="E9" s="5">
        <v>7</v>
      </c>
      <c r="F9" s="3" t="s">
        <v>84</v>
      </c>
      <c r="G9" s="5">
        <v>31</v>
      </c>
      <c r="K9" t="s">
        <v>88</v>
      </c>
      <c r="L9" t="s">
        <v>102</v>
      </c>
      <c r="M9" t="s">
        <v>103</v>
      </c>
      <c r="N9" t="s">
        <v>104</v>
      </c>
      <c r="O9" t="s">
        <v>101</v>
      </c>
      <c r="P9" t="s">
        <v>108</v>
      </c>
      <c r="Q9" t="s">
        <v>117</v>
      </c>
    </row>
    <row r="10" spans="1:17" x14ac:dyDescent="0.2">
      <c r="A10">
        <v>2</v>
      </c>
      <c r="B10" s="5" t="s">
        <v>14</v>
      </c>
      <c r="C10" s="5" t="s">
        <v>88</v>
      </c>
      <c r="D10" s="4" t="s">
        <v>99</v>
      </c>
      <c r="E10" s="5">
        <v>8</v>
      </c>
      <c r="F10" s="3" t="s">
        <v>84</v>
      </c>
      <c r="G10" s="5">
        <v>30.94</v>
      </c>
      <c r="H10">
        <f>AVERAGE(G10:G11)</f>
        <v>30.93</v>
      </c>
      <c r="I10">
        <f>H10-H22</f>
        <v>7.8049999999999997</v>
      </c>
      <c r="K10" t="s">
        <v>105</v>
      </c>
      <c r="L10">
        <f>I8</f>
        <v>7.7900000000000027</v>
      </c>
      <c r="M10">
        <f>I10</f>
        <v>7.8049999999999997</v>
      </c>
      <c r="N10">
        <f>I12</f>
        <v>6.8500000000000014</v>
      </c>
      <c r="O10">
        <f>AVERAGE(L10:N10)</f>
        <v>7.4816666666666682</v>
      </c>
      <c r="P10">
        <f>STDEV(L10:N10)</f>
        <v>0.54709079075902312</v>
      </c>
      <c r="Q10">
        <f>TTEST(L10:N10,L13:N13,1,1)</f>
        <v>2.3064977017577887E-2</v>
      </c>
    </row>
    <row r="11" spans="1:17" x14ac:dyDescent="0.2">
      <c r="A11">
        <v>2</v>
      </c>
      <c r="B11" s="5" t="s">
        <v>15</v>
      </c>
      <c r="C11" s="5" t="s">
        <v>88</v>
      </c>
      <c r="D11" s="4" t="s">
        <v>99</v>
      </c>
      <c r="E11" s="5">
        <v>8</v>
      </c>
      <c r="F11" s="3" t="s">
        <v>84</v>
      </c>
      <c r="G11" s="5">
        <v>30.92</v>
      </c>
      <c r="K11" t="s">
        <v>106</v>
      </c>
      <c r="L11">
        <f>I32</f>
        <v>3.120000000000001</v>
      </c>
      <c r="M11">
        <f>I34</f>
        <v>3.5949999999999989</v>
      </c>
      <c r="N11">
        <f>I36</f>
        <v>3.34</v>
      </c>
      <c r="O11">
        <f t="shared" ref="O11:O13" si="2">AVERAGE(L11:N11)</f>
        <v>3.3516666666666666</v>
      </c>
      <c r="P11">
        <f t="shared" ref="P11:P13" si="3">STDEV(L11:N11)</f>
        <v>0.23771481513219328</v>
      </c>
      <c r="Q11">
        <f>TTEST(L11:N11,L13:N13,1,1)</f>
        <v>1.5231483829767197E-4</v>
      </c>
    </row>
    <row r="12" spans="1:17" x14ac:dyDescent="0.2">
      <c r="A12">
        <v>2</v>
      </c>
      <c r="B12" s="5" t="s">
        <v>24</v>
      </c>
      <c r="C12" s="5" t="s">
        <v>88</v>
      </c>
      <c r="D12" s="4" t="s">
        <v>99</v>
      </c>
      <c r="E12" s="5">
        <v>9</v>
      </c>
      <c r="F12" s="3" t="s">
        <v>84</v>
      </c>
      <c r="G12" s="5">
        <v>30.6</v>
      </c>
      <c r="H12">
        <f>AVERAGE(G12:G13)</f>
        <v>30.484999999999999</v>
      </c>
      <c r="I12">
        <f>H12-H24</f>
        <v>6.8500000000000014</v>
      </c>
      <c r="K12" t="s">
        <v>107</v>
      </c>
      <c r="L12">
        <f>I80</f>
        <v>9.4000000000000057</v>
      </c>
      <c r="M12">
        <f>I82</f>
        <v>9.8800000000000026</v>
      </c>
      <c r="N12">
        <f>I84</f>
        <v>9.6149999999999984</v>
      </c>
      <c r="O12">
        <f t="shared" si="2"/>
        <v>9.6316666666666695</v>
      </c>
      <c r="P12">
        <f t="shared" si="3"/>
        <v>0.24043363602735096</v>
      </c>
      <c r="Q12">
        <f>TTEST(L12:N12,L13:N13,1,1)</f>
        <v>5.8238157663004442E-2</v>
      </c>
    </row>
    <row r="13" spans="1:17" x14ac:dyDescent="0.2">
      <c r="A13">
        <v>2</v>
      </c>
      <c r="B13" s="5" t="s">
        <v>25</v>
      </c>
      <c r="C13" s="5" t="s">
        <v>88</v>
      </c>
      <c r="D13" s="4" t="s">
        <v>99</v>
      </c>
      <c r="E13" s="5">
        <v>9</v>
      </c>
      <c r="F13" s="3" t="s">
        <v>84</v>
      </c>
      <c r="G13" s="5">
        <v>30.37</v>
      </c>
      <c r="K13" t="s">
        <v>97</v>
      </c>
      <c r="L13">
        <f>I56</f>
        <v>8.9149999999999991</v>
      </c>
      <c r="M13">
        <f>I58</f>
        <v>9.73</v>
      </c>
      <c r="N13">
        <f>I60</f>
        <v>9.4149999999999991</v>
      </c>
      <c r="O13">
        <f t="shared" si="2"/>
        <v>9.3533333333333335</v>
      </c>
      <c r="P13">
        <f t="shared" si="3"/>
        <v>0.41098459014096111</v>
      </c>
    </row>
    <row r="14" spans="1:17" x14ac:dyDescent="0.2">
      <c r="A14">
        <v>2</v>
      </c>
      <c r="B14" s="2" t="s">
        <v>34</v>
      </c>
      <c r="C14" s="2" t="s">
        <v>89</v>
      </c>
      <c r="D14" s="4" t="s">
        <v>99</v>
      </c>
      <c r="E14" s="2">
        <v>7</v>
      </c>
      <c r="F14" s="3" t="s">
        <v>84</v>
      </c>
      <c r="G14" s="2">
        <v>30.71</v>
      </c>
      <c r="H14">
        <f>AVERAGE(G14:G15)</f>
        <v>30.664999999999999</v>
      </c>
      <c r="I14">
        <f>H14-H20</f>
        <v>7.6999999999999993</v>
      </c>
    </row>
    <row r="15" spans="1:17" x14ac:dyDescent="0.2">
      <c r="A15">
        <v>2</v>
      </c>
      <c r="B15" s="2" t="s">
        <v>35</v>
      </c>
      <c r="C15" s="2" t="s">
        <v>89</v>
      </c>
      <c r="D15" s="4" t="s">
        <v>99</v>
      </c>
      <c r="E15" s="2">
        <v>7</v>
      </c>
      <c r="F15" s="3" t="s">
        <v>84</v>
      </c>
      <c r="G15" s="2">
        <v>30.62</v>
      </c>
    </row>
    <row r="16" spans="1:17" x14ac:dyDescent="0.2">
      <c r="A16">
        <v>2</v>
      </c>
      <c r="B16" s="2" t="s">
        <v>44</v>
      </c>
      <c r="C16" s="2" t="s">
        <v>89</v>
      </c>
      <c r="D16" s="4" t="s">
        <v>99</v>
      </c>
      <c r="E16" s="2">
        <v>8</v>
      </c>
      <c r="F16" s="3" t="s">
        <v>84</v>
      </c>
      <c r="G16" s="2">
        <v>30.53</v>
      </c>
      <c r="H16">
        <f>AVERAGE(G16:G17)</f>
        <v>30.325000000000003</v>
      </c>
      <c r="I16">
        <f>H16-H22</f>
        <v>7.2000000000000028</v>
      </c>
      <c r="K16" t="s">
        <v>89</v>
      </c>
      <c r="L16" t="s">
        <v>102</v>
      </c>
      <c r="M16" t="s">
        <v>103</v>
      </c>
      <c r="N16" t="s">
        <v>104</v>
      </c>
      <c r="O16" t="s">
        <v>101</v>
      </c>
      <c r="P16" t="s">
        <v>108</v>
      </c>
      <c r="Q16" t="s">
        <v>117</v>
      </c>
    </row>
    <row r="17" spans="1:17" x14ac:dyDescent="0.2">
      <c r="A17">
        <v>2</v>
      </c>
      <c r="B17" s="2" t="s">
        <v>45</v>
      </c>
      <c r="C17" s="2" t="s">
        <v>89</v>
      </c>
      <c r="D17" s="4" t="s">
        <v>99</v>
      </c>
      <c r="E17" s="2">
        <v>8</v>
      </c>
      <c r="F17" s="3" t="s">
        <v>84</v>
      </c>
      <c r="G17" s="2">
        <v>30.12</v>
      </c>
      <c r="K17" t="s">
        <v>105</v>
      </c>
      <c r="L17">
        <f>I14</f>
        <v>7.6999999999999993</v>
      </c>
      <c r="M17">
        <f>I16</f>
        <v>7.2000000000000028</v>
      </c>
      <c r="N17">
        <f>I18</f>
        <v>7.230000000000004</v>
      </c>
      <c r="O17">
        <f>AVERAGE(L17:N17)</f>
        <v>7.3766666666666687</v>
      </c>
      <c r="P17">
        <f>STDEV(L17:N17)</f>
        <v>0.28041635710730572</v>
      </c>
      <c r="Q17">
        <f>TTEST(L17:N17,L20:N20,1,1)</f>
        <v>1.1187511435122496E-4</v>
      </c>
    </row>
    <row r="18" spans="1:17" x14ac:dyDescent="0.2">
      <c r="A18">
        <v>2</v>
      </c>
      <c r="B18" s="2" t="s">
        <v>54</v>
      </c>
      <c r="C18" s="2" t="s">
        <v>89</v>
      </c>
      <c r="D18" s="4" t="s">
        <v>99</v>
      </c>
      <c r="E18" s="2">
        <v>9</v>
      </c>
      <c r="F18" s="3" t="s">
        <v>84</v>
      </c>
      <c r="G18" s="2">
        <v>31.05</v>
      </c>
      <c r="H18">
        <f>AVERAGE(G18:G19)</f>
        <v>30.865000000000002</v>
      </c>
      <c r="I18">
        <f>H18-H24</f>
        <v>7.230000000000004</v>
      </c>
      <c r="K18" t="s">
        <v>106</v>
      </c>
      <c r="L18">
        <f>I38</f>
        <v>1.9749999999999979</v>
      </c>
      <c r="M18">
        <f>I40</f>
        <v>0.98000000000000043</v>
      </c>
      <c r="N18">
        <f>I42</f>
        <v>0.875</v>
      </c>
      <c r="O18">
        <f t="shared" ref="O18:O20" si="4">AVERAGE(L18:N18)</f>
        <v>1.2766666666666662</v>
      </c>
      <c r="P18">
        <f t="shared" ref="P18:P20" si="5">STDEV(L18:N18)</f>
        <v>0.60704887227745663</v>
      </c>
      <c r="Q18">
        <f>TTEST(L18:N18,L20:N20,1,1)</f>
        <v>3.6020963033225542E-4</v>
      </c>
    </row>
    <row r="19" spans="1:17" x14ac:dyDescent="0.2">
      <c r="A19">
        <v>2</v>
      </c>
      <c r="B19" s="2" t="s">
        <v>55</v>
      </c>
      <c r="C19" s="2" t="s">
        <v>89</v>
      </c>
      <c r="D19" s="4" t="s">
        <v>99</v>
      </c>
      <c r="E19" s="2">
        <v>9</v>
      </c>
      <c r="F19" s="3" t="s">
        <v>84</v>
      </c>
      <c r="G19" s="2">
        <v>30.68</v>
      </c>
      <c r="K19" t="s">
        <v>107</v>
      </c>
      <c r="L19">
        <f>I86</f>
        <v>6.995000000000001</v>
      </c>
      <c r="M19">
        <f>I88</f>
        <v>7.8400000000000034</v>
      </c>
      <c r="N19">
        <f>I90</f>
        <v>7.9699999999999989</v>
      </c>
      <c r="O19">
        <f t="shared" si="4"/>
        <v>7.6016666666666675</v>
      </c>
      <c r="P19">
        <f t="shared" si="5"/>
        <v>0.5293943079910598</v>
      </c>
      <c r="Q19">
        <f>TTEST(L19:N19,L20:N20,1,1)</f>
        <v>0.17328928740829819</v>
      </c>
    </row>
    <row r="20" spans="1:17" x14ac:dyDescent="0.2">
      <c r="A20">
        <v>2</v>
      </c>
      <c r="B20" s="8" t="s">
        <v>66</v>
      </c>
      <c r="C20" s="8" t="s">
        <v>90</v>
      </c>
      <c r="D20" s="4" t="s">
        <v>99</v>
      </c>
      <c r="E20" s="8">
        <v>7</v>
      </c>
      <c r="F20" s="8" t="s">
        <v>92</v>
      </c>
      <c r="G20" s="8">
        <v>23.05</v>
      </c>
      <c r="H20">
        <f>AVERAGE(G20:G21)</f>
        <v>22.965</v>
      </c>
      <c r="K20" t="s">
        <v>97</v>
      </c>
      <c r="L20">
        <f>I62</f>
        <v>8.519999999999996</v>
      </c>
      <c r="M20">
        <f>I64</f>
        <v>7.98</v>
      </c>
      <c r="N20">
        <f>I66</f>
        <v>8.0399999999999991</v>
      </c>
      <c r="O20">
        <f t="shared" si="4"/>
        <v>8.1799999999999979</v>
      </c>
      <c r="P20">
        <f t="shared" si="5"/>
        <v>0.29597297173897263</v>
      </c>
    </row>
    <row r="21" spans="1:17" x14ac:dyDescent="0.2">
      <c r="A21">
        <v>2</v>
      </c>
      <c r="B21" s="8" t="s">
        <v>67</v>
      </c>
      <c r="C21" s="8" t="s">
        <v>90</v>
      </c>
      <c r="D21" s="4" t="s">
        <v>99</v>
      </c>
      <c r="E21" s="8">
        <v>7</v>
      </c>
      <c r="F21" s="8" t="s">
        <v>92</v>
      </c>
      <c r="G21" s="8">
        <v>22.88</v>
      </c>
    </row>
    <row r="22" spans="1:17" x14ac:dyDescent="0.2">
      <c r="A22">
        <v>2</v>
      </c>
      <c r="B22" s="8" t="s">
        <v>78</v>
      </c>
      <c r="C22" s="8" t="s">
        <v>90</v>
      </c>
      <c r="D22" s="4" t="s">
        <v>99</v>
      </c>
      <c r="E22" s="8">
        <v>8</v>
      </c>
      <c r="F22" s="8" t="s">
        <v>92</v>
      </c>
      <c r="G22" s="8">
        <v>23.21</v>
      </c>
      <c r="H22">
        <f>AVERAGE(G22:G23)</f>
        <v>23.125</v>
      </c>
    </row>
    <row r="23" spans="1:17" x14ac:dyDescent="0.2">
      <c r="A23">
        <v>2</v>
      </c>
      <c r="B23" s="8" t="s">
        <v>79</v>
      </c>
      <c r="C23" s="8" t="s">
        <v>90</v>
      </c>
      <c r="D23" s="4" t="s">
        <v>99</v>
      </c>
      <c r="E23" s="8">
        <v>8</v>
      </c>
      <c r="F23" s="8" t="s">
        <v>92</v>
      </c>
      <c r="G23" s="8">
        <v>23.04</v>
      </c>
    </row>
    <row r="24" spans="1:17" x14ac:dyDescent="0.2">
      <c r="A24">
        <v>2</v>
      </c>
      <c r="B24" s="8" t="s">
        <v>68</v>
      </c>
      <c r="C24" s="8" t="s">
        <v>90</v>
      </c>
      <c r="D24" s="4" t="s">
        <v>99</v>
      </c>
      <c r="E24" s="8">
        <v>9</v>
      </c>
      <c r="F24" s="8" t="s">
        <v>92</v>
      </c>
      <c r="G24" s="8">
        <v>23.68</v>
      </c>
      <c r="H24">
        <f>AVERAGE(G24:G25)</f>
        <v>23.634999999999998</v>
      </c>
    </row>
    <row r="25" spans="1:17" x14ac:dyDescent="0.2">
      <c r="A25">
        <v>2</v>
      </c>
      <c r="B25" s="8" t="s">
        <v>69</v>
      </c>
      <c r="C25" s="8" t="s">
        <v>90</v>
      </c>
      <c r="D25" s="4" t="s">
        <v>99</v>
      </c>
      <c r="E25" s="8">
        <v>9</v>
      </c>
      <c r="F25" s="8" t="s">
        <v>92</v>
      </c>
      <c r="G25" s="8">
        <v>23.59</v>
      </c>
    </row>
    <row r="26" spans="1:17" x14ac:dyDescent="0.2">
      <c r="A26">
        <v>1</v>
      </c>
      <c r="B26" t="s">
        <v>2</v>
      </c>
      <c r="C26" s="7" t="s">
        <v>91</v>
      </c>
      <c r="D26" s="4" t="s">
        <v>98</v>
      </c>
      <c r="E26" s="7">
        <v>4</v>
      </c>
      <c r="F26" s="7" t="s">
        <v>84</v>
      </c>
      <c r="G26" s="7">
        <v>25</v>
      </c>
      <c r="H26">
        <f>AVERAGE(G26:G27)</f>
        <v>25.074999999999999</v>
      </c>
      <c r="I26">
        <f>H26-H44</f>
        <v>1.5</v>
      </c>
    </row>
    <row r="27" spans="1:17" x14ac:dyDescent="0.2">
      <c r="A27">
        <v>1</v>
      </c>
      <c r="B27" t="s">
        <v>3</v>
      </c>
      <c r="C27" s="7" t="s">
        <v>91</v>
      </c>
      <c r="D27" s="4" t="s">
        <v>98</v>
      </c>
      <c r="E27" s="7">
        <v>4</v>
      </c>
      <c r="F27" s="7" t="s">
        <v>84</v>
      </c>
      <c r="G27" s="7">
        <v>25.15</v>
      </c>
    </row>
    <row r="28" spans="1:17" x14ac:dyDescent="0.2">
      <c r="A28">
        <v>1</v>
      </c>
      <c r="B28" t="s">
        <v>12</v>
      </c>
      <c r="C28" s="7" t="s">
        <v>91</v>
      </c>
      <c r="D28" s="4" t="s">
        <v>98</v>
      </c>
      <c r="E28" s="7">
        <v>5</v>
      </c>
      <c r="F28" s="7" t="s">
        <v>84</v>
      </c>
      <c r="G28" s="7">
        <v>24.88</v>
      </c>
      <c r="H28">
        <f>AVERAGE(G28:G29)</f>
        <v>24.88</v>
      </c>
      <c r="I28">
        <f>H28-H46</f>
        <v>1.6149999999999984</v>
      </c>
    </row>
    <row r="29" spans="1:17" x14ac:dyDescent="0.2">
      <c r="A29">
        <v>1</v>
      </c>
      <c r="B29" t="s">
        <v>13</v>
      </c>
      <c r="C29" s="7" t="s">
        <v>91</v>
      </c>
      <c r="D29" s="4" t="s">
        <v>98</v>
      </c>
      <c r="E29" s="7">
        <v>5</v>
      </c>
      <c r="F29" s="7" t="s">
        <v>84</v>
      </c>
      <c r="G29" s="7">
        <v>24.88</v>
      </c>
    </row>
    <row r="30" spans="1:17" x14ac:dyDescent="0.2">
      <c r="A30">
        <v>1</v>
      </c>
      <c r="B30" t="s">
        <v>22</v>
      </c>
      <c r="C30" s="7" t="s">
        <v>91</v>
      </c>
      <c r="D30" s="4" t="s">
        <v>98</v>
      </c>
      <c r="E30" s="7">
        <v>6</v>
      </c>
      <c r="F30" s="7" t="s">
        <v>84</v>
      </c>
      <c r="G30" s="7">
        <v>24.68</v>
      </c>
      <c r="H30">
        <f>AVERAGE(G30:G31)</f>
        <v>24.58</v>
      </c>
      <c r="I30">
        <f>H30-H48</f>
        <v>1.3499999999999979</v>
      </c>
    </row>
    <row r="31" spans="1:17" x14ac:dyDescent="0.2">
      <c r="A31">
        <v>1</v>
      </c>
      <c r="B31" t="s">
        <v>23</v>
      </c>
      <c r="C31" s="7" t="s">
        <v>91</v>
      </c>
      <c r="D31" s="4" t="s">
        <v>98</v>
      </c>
      <c r="E31" s="7">
        <v>6</v>
      </c>
      <c r="F31" s="7" t="s">
        <v>84</v>
      </c>
      <c r="G31" s="7">
        <v>24.48</v>
      </c>
    </row>
    <row r="32" spans="1:17" x14ac:dyDescent="0.2">
      <c r="A32">
        <v>2</v>
      </c>
      <c r="B32" s="5" t="s">
        <v>2</v>
      </c>
      <c r="C32" s="5" t="s">
        <v>88</v>
      </c>
      <c r="D32" s="4" t="s">
        <v>98</v>
      </c>
      <c r="E32" s="5">
        <v>4</v>
      </c>
      <c r="F32" s="3" t="s">
        <v>84</v>
      </c>
      <c r="G32" s="5">
        <v>26.58</v>
      </c>
      <c r="H32">
        <f>AVERAGE(G32:G33)</f>
        <v>26.695</v>
      </c>
      <c r="I32">
        <f>H32-H44</f>
        <v>3.120000000000001</v>
      </c>
    </row>
    <row r="33" spans="1:9" x14ac:dyDescent="0.2">
      <c r="A33">
        <v>2</v>
      </c>
      <c r="B33" s="5" t="s">
        <v>3</v>
      </c>
      <c r="C33" s="5" t="s">
        <v>88</v>
      </c>
      <c r="D33" s="4" t="s">
        <v>98</v>
      </c>
      <c r="E33" s="5">
        <v>4</v>
      </c>
      <c r="F33" s="3" t="s">
        <v>84</v>
      </c>
      <c r="G33" s="5">
        <v>26.81</v>
      </c>
    </row>
    <row r="34" spans="1:9" x14ac:dyDescent="0.2">
      <c r="A34">
        <v>2</v>
      </c>
      <c r="B34" s="5" t="s">
        <v>12</v>
      </c>
      <c r="C34" s="5" t="s">
        <v>88</v>
      </c>
      <c r="D34" s="4" t="s">
        <v>98</v>
      </c>
      <c r="E34" s="5">
        <v>5</v>
      </c>
      <c r="F34" s="3" t="s">
        <v>84</v>
      </c>
      <c r="G34" s="5">
        <v>26.67</v>
      </c>
      <c r="H34">
        <f>AVERAGE(G34:G35)</f>
        <v>26.86</v>
      </c>
      <c r="I34">
        <f>H34-H46</f>
        <v>3.5949999999999989</v>
      </c>
    </row>
    <row r="35" spans="1:9" x14ac:dyDescent="0.2">
      <c r="A35">
        <v>2</v>
      </c>
      <c r="B35" s="5" t="s">
        <v>13</v>
      </c>
      <c r="C35" s="5" t="s">
        <v>88</v>
      </c>
      <c r="D35" s="4" t="s">
        <v>98</v>
      </c>
      <c r="E35" s="5">
        <v>5</v>
      </c>
      <c r="F35" s="3" t="s">
        <v>84</v>
      </c>
      <c r="G35" s="5">
        <v>27.05</v>
      </c>
    </row>
    <row r="36" spans="1:9" x14ac:dyDescent="0.2">
      <c r="A36">
        <v>2</v>
      </c>
      <c r="B36" s="5" t="s">
        <v>22</v>
      </c>
      <c r="C36" s="5" t="s">
        <v>88</v>
      </c>
      <c r="D36" s="4" t="s">
        <v>98</v>
      </c>
      <c r="E36" s="5">
        <v>6</v>
      </c>
      <c r="F36" s="3" t="s">
        <v>84</v>
      </c>
      <c r="G36" s="5">
        <v>26.51</v>
      </c>
      <c r="H36">
        <f>AVERAGE(G36:G37)</f>
        <v>26.57</v>
      </c>
      <c r="I36">
        <f>H36-H48</f>
        <v>3.34</v>
      </c>
    </row>
    <row r="37" spans="1:9" x14ac:dyDescent="0.2">
      <c r="A37">
        <v>2</v>
      </c>
      <c r="B37" s="5" t="s">
        <v>23</v>
      </c>
      <c r="C37" s="5" t="s">
        <v>88</v>
      </c>
      <c r="D37" s="4" t="s">
        <v>98</v>
      </c>
      <c r="E37" s="5">
        <v>6</v>
      </c>
      <c r="F37" s="3" t="s">
        <v>84</v>
      </c>
      <c r="G37" s="5">
        <v>26.63</v>
      </c>
    </row>
    <row r="38" spans="1:9" x14ac:dyDescent="0.2">
      <c r="A38">
        <v>2</v>
      </c>
      <c r="B38" s="2" t="s">
        <v>32</v>
      </c>
      <c r="C38" s="2" t="s">
        <v>89</v>
      </c>
      <c r="D38" s="4" t="s">
        <v>98</v>
      </c>
      <c r="E38" s="2">
        <v>4</v>
      </c>
      <c r="F38" s="3" t="s">
        <v>84</v>
      </c>
      <c r="G38" s="2">
        <v>25.23</v>
      </c>
      <c r="H38">
        <f>AVERAGE(G38:G39)</f>
        <v>25.204999999999998</v>
      </c>
      <c r="I38">
        <f>H38-H48</f>
        <v>1.9749999999999979</v>
      </c>
    </row>
    <row r="39" spans="1:9" x14ac:dyDescent="0.2">
      <c r="A39">
        <v>2</v>
      </c>
      <c r="B39" s="2" t="s">
        <v>33</v>
      </c>
      <c r="C39" s="2" t="s">
        <v>89</v>
      </c>
      <c r="D39" s="4" t="s">
        <v>98</v>
      </c>
      <c r="E39" s="2">
        <v>4</v>
      </c>
      <c r="F39" s="3" t="s">
        <v>84</v>
      </c>
      <c r="G39" s="2">
        <v>25.18</v>
      </c>
    </row>
    <row r="40" spans="1:9" x14ac:dyDescent="0.2">
      <c r="A40">
        <v>2</v>
      </c>
      <c r="B40" s="2" t="s">
        <v>42</v>
      </c>
      <c r="C40" s="2" t="s">
        <v>89</v>
      </c>
      <c r="D40" s="4" t="s">
        <v>98</v>
      </c>
      <c r="E40" s="2">
        <v>5</v>
      </c>
      <c r="F40" s="3" t="s">
        <v>84</v>
      </c>
      <c r="G40" s="2">
        <v>25.57</v>
      </c>
      <c r="H40">
        <f>AVERAGE(G40:G41)</f>
        <v>25.48</v>
      </c>
      <c r="I40">
        <f>H40-H50</f>
        <v>0.98000000000000043</v>
      </c>
    </row>
    <row r="41" spans="1:9" x14ac:dyDescent="0.2">
      <c r="A41">
        <v>2</v>
      </c>
      <c r="B41" s="2" t="s">
        <v>43</v>
      </c>
      <c r="C41" s="2" t="s">
        <v>89</v>
      </c>
      <c r="D41" s="4" t="s">
        <v>98</v>
      </c>
      <c r="E41" s="2">
        <v>5</v>
      </c>
      <c r="F41" s="3" t="s">
        <v>84</v>
      </c>
      <c r="G41" s="2">
        <v>25.39</v>
      </c>
    </row>
    <row r="42" spans="1:9" x14ac:dyDescent="0.2">
      <c r="A42">
        <v>2</v>
      </c>
      <c r="B42" s="2" t="s">
        <v>52</v>
      </c>
      <c r="C42" s="2" t="s">
        <v>89</v>
      </c>
      <c r="D42" s="4" t="s">
        <v>98</v>
      </c>
      <c r="E42" s="2">
        <v>6</v>
      </c>
      <c r="F42" s="3" t="s">
        <v>84</v>
      </c>
      <c r="G42" s="2">
        <v>25.52</v>
      </c>
      <c r="H42">
        <f>AVERAGE(G42:G43)</f>
        <v>25.305</v>
      </c>
      <c r="I42">
        <f>H42-H52</f>
        <v>0.875</v>
      </c>
    </row>
    <row r="43" spans="1:9" x14ac:dyDescent="0.2">
      <c r="A43">
        <v>2</v>
      </c>
      <c r="B43" s="2" t="s">
        <v>53</v>
      </c>
      <c r="C43" s="2" t="s">
        <v>89</v>
      </c>
      <c r="D43" s="4" t="s">
        <v>98</v>
      </c>
      <c r="E43" s="2">
        <v>6</v>
      </c>
      <c r="F43" s="3" t="s">
        <v>84</v>
      </c>
      <c r="G43" s="2">
        <v>25.09</v>
      </c>
    </row>
    <row r="44" spans="1:9" x14ac:dyDescent="0.2">
      <c r="A44">
        <v>2</v>
      </c>
      <c r="B44" s="8" t="s">
        <v>74</v>
      </c>
      <c r="C44" s="8" t="s">
        <v>90</v>
      </c>
      <c r="D44" s="4" t="s">
        <v>98</v>
      </c>
      <c r="E44" s="8">
        <v>4</v>
      </c>
      <c r="F44" s="8" t="s">
        <v>92</v>
      </c>
      <c r="G44" s="8">
        <v>23.63</v>
      </c>
      <c r="H44">
        <f>AVERAGE(G44:G45)</f>
        <v>23.574999999999999</v>
      </c>
    </row>
    <row r="45" spans="1:9" x14ac:dyDescent="0.2">
      <c r="A45">
        <v>2</v>
      </c>
      <c r="B45" s="8" t="s">
        <v>75</v>
      </c>
      <c r="C45" s="8" t="s">
        <v>90</v>
      </c>
      <c r="D45" s="4" t="s">
        <v>98</v>
      </c>
      <c r="E45" s="8">
        <v>4</v>
      </c>
      <c r="F45" s="8" t="s">
        <v>92</v>
      </c>
      <c r="G45" s="8">
        <v>23.52</v>
      </c>
    </row>
    <row r="46" spans="1:9" x14ac:dyDescent="0.2">
      <c r="A46">
        <v>2</v>
      </c>
      <c r="B46" s="8" t="s">
        <v>64</v>
      </c>
      <c r="C46" s="8" t="s">
        <v>90</v>
      </c>
      <c r="D46" s="4" t="s">
        <v>98</v>
      </c>
      <c r="E46" s="8">
        <v>5</v>
      </c>
      <c r="F46" s="8" t="s">
        <v>92</v>
      </c>
      <c r="G46" s="8">
        <v>23.34</v>
      </c>
      <c r="H46">
        <f>AVERAGE(G46:G47)</f>
        <v>23.265000000000001</v>
      </c>
    </row>
    <row r="47" spans="1:9" x14ac:dyDescent="0.2">
      <c r="A47">
        <v>2</v>
      </c>
      <c r="B47" s="8" t="s">
        <v>65</v>
      </c>
      <c r="C47" s="8" t="s">
        <v>90</v>
      </c>
      <c r="D47" s="4" t="s">
        <v>98</v>
      </c>
      <c r="E47" s="8">
        <v>5</v>
      </c>
      <c r="F47" s="8" t="s">
        <v>92</v>
      </c>
      <c r="G47" s="8">
        <v>23.19</v>
      </c>
    </row>
    <row r="48" spans="1:9" x14ac:dyDescent="0.2">
      <c r="A48">
        <v>2</v>
      </c>
      <c r="B48" s="8" t="s">
        <v>76</v>
      </c>
      <c r="C48" s="8" t="s">
        <v>90</v>
      </c>
      <c r="D48" s="4" t="s">
        <v>98</v>
      </c>
      <c r="E48" s="8">
        <v>6</v>
      </c>
      <c r="F48" s="8" t="s">
        <v>92</v>
      </c>
      <c r="G48" s="8">
        <v>23.21</v>
      </c>
      <c r="H48">
        <f>AVERAGE(G48:G49)</f>
        <v>23.23</v>
      </c>
    </row>
    <row r="49" spans="1:9" x14ac:dyDescent="0.2">
      <c r="A49">
        <v>2</v>
      </c>
      <c r="B49" s="8" t="s">
        <v>77</v>
      </c>
      <c r="C49" s="8" t="s">
        <v>90</v>
      </c>
      <c r="D49" s="4" t="s">
        <v>98</v>
      </c>
      <c r="E49" s="8">
        <v>6</v>
      </c>
      <c r="F49" s="8" t="s">
        <v>92</v>
      </c>
      <c r="G49" s="8">
        <v>23.25</v>
      </c>
    </row>
    <row r="50" spans="1:9" x14ac:dyDescent="0.2">
      <c r="A50">
        <v>1</v>
      </c>
      <c r="B50" t="s">
        <v>0</v>
      </c>
      <c r="C50" s="7" t="s">
        <v>91</v>
      </c>
      <c r="D50" s="4" t="s">
        <v>97</v>
      </c>
      <c r="E50" s="7">
        <v>1</v>
      </c>
      <c r="F50" s="7" t="s">
        <v>84</v>
      </c>
      <c r="G50" s="7">
        <v>24.56</v>
      </c>
      <c r="H50">
        <f>AVERAGE(G50:G51)</f>
        <v>24.5</v>
      </c>
      <c r="I50">
        <f>H50-H98</f>
        <v>1.3500000000000014</v>
      </c>
    </row>
    <row r="51" spans="1:9" x14ac:dyDescent="0.2">
      <c r="A51">
        <v>1</v>
      </c>
      <c r="B51" t="s">
        <v>1</v>
      </c>
      <c r="C51" s="7" t="s">
        <v>91</v>
      </c>
      <c r="D51" s="4" t="s">
        <v>97</v>
      </c>
      <c r="E51" s="7">
        <v>1</v>
      </c>
      <c r="F51" s="7" t="s">
        <v>84</v>
      </c>
      <c r="G51" s="7">
        <v>24.44</v>
      </c>
    </row>
    <row r="52" spans="1:9" x14ac:dyDescent="0.2">
      <c r="A52">
        <v>1</v>
      </c>
      <c r="B52" t="s">
        <v>10</v>
      </c>
      <c r="C52" s="7" t="s">
        <v>91</v>
      </c>
      <c r="D52" s="4" t="s">
        <v>97</v>
      </c>
      <c r="E52" s="7">
        <v>2</v>
      </c>
      <c r="F52" s="7" t="s">
        <v>84</v>
      </c>
      <c r="G52" s="7">
        <v>24.56</v>
      </c>
      <c r="H52">
        <f>AVERAGE(G52:G53)</f>
        <v>24.43</v>
      </c>
      <c r="I52">
        <f>H52-H100</f>
        <v>1.259999999999998</v>
      </c>
    </row>
    <row r="53" spans="1:9" x14ac:dyDescent="0.2">
      <c r="A53">
        <v>1</v>
      </c>
      <c r="B53" t="s">
        <v>11</v>
      </c>
      <c r="C53" s="7" t="s">
        <v>91</v>
      </c>
      <c r="D53" s="4" t="s">
        <v>97</v>
      </c>
      <c r="E53" s="7">
        <v>2</v>
      </c>
      <c r="F53" s="7" t="s">
        <v>84</v>
      </c>
      <c r="G53" s="7">
        <v>24.3</v>
      </c>
    </row>
    <row r="54" spans="1:9" x14ac:dyDescent="0.2">
      <c r="A54">
        <v>1</v>
      </c>
      <c r="B54" t="s">
        <v>20</v>
      </c>
      <c r="C54" s="7" t="s">
        <v>91</v>
      </c>
      <c r="D54" s="4" t="s">
        <v>97</v>
      </c>
      <c r="E54" s="7">
        <v>3</v>
      </c>
      <c r="F54" s="7" t="s">
        <v>84</v>
      </c>
      <c r="G54" s="7">
        <v>24.65</v>
      </c>
      <c r="H54">
        <f>AVERAGE(G54:G55)</f>
        <v>24.454999999999998</v>
      </c>
      <c r="I54">
        <f>H54-H102</f>
        <v>1.4249999999999972</v>
      </c>
    </row>
    <row r="55" spans="1:9" x14ac:dyDescent="0.2">
      <c r="A55">
        <v>1</v>
      </c>
      <c r="B55" t="s">
        <v>21</v>
      </c>
      <c r="C55" s="7" t="s">
        <v>91</v>
      </c>
      <c r="D55" s="4" t="s">
        <v>97</v>
      </c>
      <c r="E55" s="7">
        <v>3</v>
      </c>
      <c r="F55" s="7" t="s">
        <v>84</v>
      </c>
      <c r="G55" s="7">
        <v>24.26</v>
      </c>
    </row>
    <row r="56" spans="1:9" x14ac:dyDescent="0.2">
      <c r="A56">
        <v>2</v>
      </c>
      <c r="B56" s="5" t="s">
        <v>0</v>
      </c>
      <c r="C56" s="5" t="s">
        <v>88</v>
      </c>
      <c r="D56" s="4" t="s">
        <v>97</v>
      </c>
      <c r="E56" s="5">
        <v>1</v>
      </c>
      <c r="F56" s="3" t="s">
        <v>84</v>
      </c>
      <c r="G56" s="5">
        <v>32.619999999999997</v>
      </c>
      <c r="H56">
        <f>AVERAGE(G56:G57)</f>
        <v>32.634999999999998</v>
      </c>
      <c r="I56">
        <f>H56-H68</f>
        <v>8.9149999999999991</v>
      </c>
    </row>
    <row r="57" spans="1:9" x14ac:dyDescent="0.2">
      <c r="A57">
        <v>2</v>
      </c>
      <c r="B57" s="5" t="s">
        <v>1</v>
      </c>
      <c r="C57" s="5" t="s">
        <v>88</v>
      </c>
      <c r="D57" s="4" t="s">
        <v>97</v>
      </c>
      <c r="E57" s="5">
        <v>1</v>
      </c>
      <c r="F57" s="3" t="s">
        <v>84</v>
      </c>
      <c r="G57" s="5">
        <v>32.65</v>
      </c>
    </row>
    <row r="58" spans="1:9" x14ac:dyDescent="0.2">
      <c r="A58">
        <v>2</v>
      </c>
      <c r="B58" s="5" t="s">
        <v>10</v>
      </c>
      <c r="C58" s="5" t="s">
        <v>88</v>
      </c>
      <c r="D58" s="4" t="s">
        <v>97</v>
      </c>
      <c r="E58" s="5">
        <v>2</v>
      </c>
      <c r="F58" s="3" t="s">
        <v>84</v>
      </c>
      <c r="G58" s="5">
        <v>33.409999999999997</v>
      </c>
      <c r="H58">
        <f>AVERAGE(G58:G59)</f>
        <v>33.305</v>
      </c>
      <c r="I58">
        <f>H58-H70</f>
        <v>9.73</v>
      </c>
    </row>
    <row r="59" spans="1:9" x14ac:dyDescent="0.2">
      <c r="A59">
        <v>2</v>
      </c>
      <c r="B59" s="5" t="s">
        <v>11</v>
      </c>
      <c r="C59" s="5" t="s">
        <v>88</v>
      </c>
      <c r="D59" s="4" t="s">
        <v>97</v>
      </c>
      <c r="E59" s="5">
        <v>2</v>
      </c>
      <c r="F59" s="3" t="s">
        <v>84</v>
      </c>
      <c r="G59" s="5">
        <v>33.200000000000003</v>
      </c>
    </row>
    <row r="60" spans="1:9" x14ac:dyDescent="0.2">
      <c r="A60">
        <v>2</v>
      </c>
      <c r="B60" s="5" t="s">
        <v>20</v>
      </c>
      <c r="C60" s="5" t="s">
        <v>88</v>
      </c>
      <c r="D60" s="4" t="s">
        <v>97</v>
      </c>
      <c r="E60" s="5">
        <v>3</v>
      </c>
      <c r="F60" s="3" t="s">
        <v>84</v>
      </c>
      <c r="G60" s="5">
        <v>33.479999999999997</v>
      </c>
      <c r="H60">
        <f>AVERAGE(G60:G61)</f>
        <v>33.01</v>
      </c>
      <c r="I60">
        <f>H60-H72</f>
        <v>9.4149999999999991</v>
      </c>
    </row>
    <row r="61" spans="1:9" x14ac:dyDescent="0.2">
      <c r="A61">
        <v>2</v>
      </c>
      <c r="B61" s="5" t="s">
        <v>21</v>
      </c>
      <c r="C61" s="5" t="s">
        <v>88</v>
      </c>
      <c r="D61" s="4" t="s">
        <v>97</v>
      </c>
      <c r="E61" s="5">
        <v>3</v>
      </c>
      <c r="F61" s="3" t="s">
        <v>84</v>
      </c>
      <c r="G61" s="5">
        <v>32.54</v>
      </c>
    </row>
    <row r="62" spans="1:9" x14ac:dyDescent="0.2">
      <c r="A62">
        <v>2</v>
      </c>
      <c r="B62" s="2" t="s">
        <v>30</v>
      </c>
      <c r="C62" s="2" t="s">
        <v>89</v>
      </c>
      <c r="D62" s="4" t="s">
        <v>97</v>
      </c>
      <c r="E62" s="2">
        <v>1</v>
      </c>
      <c r="F62" s="3" t="s">
        <v>84</v>
      </c>
      <c r="G62" s="2">
        <v>32.4</v>
      </c>
      <c r="H62">
        <f>AVERAGE(G62:G63)</f>
        <v>32.239999999999995</v>
      </c>
      <c r="I62">
        <f>H62-H68</f>
        <v>8.519999999999996</v>
      </c>
    </row>
    <row r="63" spans="1:9" x14ac:dyDescent="0.2">
      <c r="A63">
        <v>2</v>
      </c>
      <c r="B63" s="2" t="s">
        <v>31</v>
      </c>
      <c r="C63" s="2" t="s">
        <v>89</v>
      </c>
      <c r="D63" s="4" t="s">
        <v>97</v>
      </c>
      <c r="E63" s="2">
        <v>1</v>
      </c>
      <c r="F63" s="3" t="s">
        <v>84</v>
      </c>
      <c r="G63" s="2">
        <v>32.08</v>
      </c>
    </row>
    <row r="64" spans="1:9" x14ac:dyDescent="0.2">
      <c r="A64">
        <v>2</v>
      </c>
      <c r="B64" s="2" t="s">
        <v>40</v>
      </c>
      <c r="C64" s="2" t="s">
        <v>89</v>
      </c>
      <c r="D64" s="4" t="s">
        <v>97</v>
      </c>
      <c r="E64" s="2">
        <v>2</v>
      </c>
      <c r="F64" s="3" t="s">
        <v>84</v>
      </c>
      <c r="G64" s="2">
        <v>31.82</v>
      </c>
      <c r="H64">
        <f>AVERAGE(G64:G65)</f>
        <v>31.555</v>
      </c>
      <c r="I64">
        <f>H64-H70</f>
        <v>7.98</v>
      </c>
    </row>
    <row r="65" spans="1:9" x14ac:dyDescent="0.2">
      <c r="A65">
        <v>2</v>
      </c>
      <c r="B65" s="2" t="s">
        <v>41</v>
      </c>
      <c r="C65" s="2" t="s">
        <v>89</v>
      </c>
      <c r="D65" s="4" t="s">
        <v>97</v>
      </c>
      <c r="E65" s="2">
        <v>2</v>
      </c>
      <c r="F65" s="3" t="s">
        <v>84</v>
      </c>
      <c r="G65" s="2">
        <v>31.29</v>
      </c>
    </row>
    <row r="66" spans="1:9" x14ac:dyDescent="0.2">
      <c r="A66">
        <v>2</v>
      </c>
      <c r="B66" s="2" t="s">
        <v>50</v>
      </c>
      <c r="C66" s="2" t="s">
        <v>89</v>
      </c>
      <c r="D66" s="4" t="s">
        <v>97</v>
      </c>
      <c r="E66" s="2">
        <v>3</v>
      </c>
      <c r="F66" s="3" t="s">
        <v>84</v>
      </c>
      <c r="G66" s="2">
        <v>31.55</v>
      </c>
      <c r="H66">
        <f>AVERAGE(G66:G67)</f>
        <v>31.634999999999998</v>
      </c>
      <c r="I66">
        <f>H66-H72</f>
        <v>8.0399999999999991</v>
      </c>
    </row>
    <row r="67" spans="1:9" x14ac:dyDescent="0.2">
      <c r="A67">
        <v>2</v>
      </c>
      <c r="B67" s="2" t="s">
        <v>51</v>
      </c>
      <c r="C67" s="2" t="s">
        <v>89</v>
      </c>
      <c r="D67" s="4" t="s">
        <v>97</v>
      </c>
      <c r="E67" s="2">
        <v>3</v>
      </c>
      <c r="F67" s="3" t="s">
        <v>84</v>
      </c>
      <c r="G67" s="2">
        <v>31.72</v>
      </c>
    </row>
    <row r="68" spans="1:9" x14ac:dyDescent="0.2">
      <c r="A68">
        <v>2</v>
      </c>
      <c r="B68" s="8" t="s">
        <v>60</v>
      </c>
      <c r="C68" s="8" t="s">
        <v>90</v>
      </c>
      <c r="D68" s="4" t="s">
        <v>97</v>
      </c>
      <c r="E68" s="8">
        <v>1</v>
      </c>
      <c r="F68" s="8" t="s">
        <v>92</v>
      </c>
      <c r="G68" s="8">
        <v>23.67</v>
      </c>
      <c r="H68">
        <f>AVERAGE(G68:G69)</f>
        <v>23.72</v>
      </c>
    </row>
    <row r="69" spans="1:9" x14ac:dyDescent="0.2">
      <c r="A69">
        <v>2</v>
      </c>
      <c r="B69" s="8" t="s">
        <v>61</v>
      </c>
      <c r="C69" s="8" t="s">
        <v>90</v>
      </c>
      <c r="D69" s="4" t="s">
        <v>97</v>
      </c>
      <c r="E69" s="8">
        <v>1</v>
      </c>
      <c r="F69" s="8" t="s">
        <v>92</v>
      </c>
      <c r="G69" s="8">
        <v>23.77</v>
      </c>
    </row>
    <row r="70" spans="1:9" x14ac:dyDescent="0.2">
      <c r="A70">
        <v>2</v>
      </c>
      <c r="B70" s="8" t="s">
        <v>72</v>
      </c>
      <c r="C70" s="8" t="s">
        <v>90</v>
      </c>
      <c r="D70" s="4" t="s">
        <v>97</v>
      </c>
      <c r="E70" s="8">
        <v>2</v>
      </c>
      <c r="F70" s="8" t="s">
        <v>92</v>
      </c>
      <c r="G70" s="8">
        <v>23.59</v>
      </c>
      <c r="H70">
        <f>AVERAGE(G70:G71)</f>
        <v>23.574999999999999</v>
      </c>
    </row>
    <row r="71" spans="1:9" x14ac:dyDescent="0.2">
      <c r="A71">
        <v>2</v>
      </c>
      <c r="B71" s="8" t="s">
        <v>73</v>
      </c>
      <c r="C71" s="8" t="s">
        <v>90</v>
      </c>
      <c r="D71" s="4" t="s">
        <v>97</v>
      </c>
      <c r="E71" s="8">
        <v>2</v>
      </c>
      <c r="F71" s="8" t="s">
        <v>92</v>
      </c>
      <c r="G71" s="8">
        <v>23.56</v>
      </c>
    </row>
    <row r="72" spans="1:9" x14ac:dyDescent="0.2">
      <c r="A72">
        <v>2</v>
      </c>
      <c r="B72" s="8" t="s">
        <v>62</v>
      </c>
      <c r="C72" s="8" t="s">
        <v>90</v>
      </c>
      <c r="D72" s="4" t="s">
        <v>97</v>
      </c>
      <c r="E72" s="8">
        <v>3</v>
      </c>
      <c r="F72" s="8" t="s">
        <v>92</v>
      </c>
      <c r="G72" s="8">
        <v>23.64</v>
      </c>
      <c r="H72">
        <f>AVERAGE(G72:G73)</f>
        <v>23.594999999999999</v>
      </c>
    </row>
    <row r="73" spans="1:9" x14ac:dyDescent="0.2">
      <c r="A73">
        <v>2</v>
      </c>
      <c r="B73" s="8" t="s">
        <v>63</v>
      </c>
      <c r="C73" s="8" t="s">
        <v>90</v>
      </c>
      <c r="D73" s="4" t="s">
        <v>97</v>
      </c>
      <c r="E73" s="8">
        <v>3</v>
      </c>
      <c r="F73" s="8" t="s">
        <v>92</v>
      </c>
      <c r="G73" s="8">
        <v>23.55</v>
      </c>
    </row>
    <row r="74" spans="1:9" x14ac:dyDescent="0.2">
      <c r="A74">
        <v>1</v>
      </c>
      <c r="B74" t="s">
        <v>8</v>
      </c>
      <c r="C74" s="7" t="s">
        <v>91</v>
      </c>
      <c r="D74" s="4" t="s">
        <v>100</v>
      </c>
      <c r="E74" s="7">
        <v>13</v>
      </c>
      <c r="F74" s="7" t="s">
        <v>84</v>
      </c>
      <c r="G74" s="7">
        <v>24.57</v>
      </c>
      <c r="H74">
        <f>AVERAGE(G74:G75)</f>
        <v>24.615000000000002</v>
      </c>
      <c r="I74">
        <f>H74-H92</f>
        <v>1.115000000000002</v>
      </c>
    </row>
    <row r="75" spans="1:9" x14ac:dyDescent="0.2">
      <c r="A75">
        <v>1</v>
      </c>
      <c r="B75" t="s">
        <v>9</v>
      </c>
      <c r="C75" s="7" t="s">
        <v>91</v>
      </c>
      <c r="D75" s="4" t="s">
        <v>100</v>
      </c>
      <c r="E75" s="7">
        <v>13</v>
      </c>
      <c r="F75" s="7" t="s">
        <v>84</v>
      </c>
      <c r="G75" s="7">
        <v>24.66</v>
      </c>
    </row>
    <row r="76" spans="1:9" x14ac:dyDescent="0.2">
      <c r="A76">
        <v>1</v>
      </c>
      <c r="B76" t="s">
        <v>18</v>
      </c>
      <c r="C76" s="7" t="s">
        <v>91</v>
      </c>
      <c r="D76" s="4" t="s">
        <v>100</v>
      </c>
      <c r="E76" s="7">
        <v>14</v>
      </c>
      <c r="F76" s="7" t="s">
        <v>84</v>
      </c>
      <c r="G76" s="7">
        <v>24.52</v>
      </c>
      <c r="H76">
        <f>AVERAGE(G76:G77)</f>
        <v>24.619999999999997</v>
      </c>
      <c r="I76">
        <f>H76-H94</f>
        <v>1.2199999999999989</v>
      </c>
    </row>
    <row r="77" spans="1:9" x14ac:dyDescent="0.2">
      <c r="A77">
        <v>1</v>
      </c>
      <c r="B77" t="s">
        <v>19</v>
      </c>
      <c r="C77" s="7" t="s">
        <v>91</v>
      </c>
      <c r="D77" s="4" t="s">
        <v>100</v>
      </c>
      <c r="E77" s="7">
        <v>14</v>
      </c>
      <c r="F77" s="7" t="s">
        <v>84</v>
      </c>
      <c r="G77" s="7">
        <v>24.72</v>
      </c>
    </row>
    <row r="78" spans="1:9" x14ac:dyDescent="0.2">
      <c r="A78">
        <v>1</v>
      </c>
      <c r="B78" t="s">
        <v>28</v>
      </c>
      <c r="C78" s="7" t="s">
        <v>91</v>
      </c>
      <c r="D78" s="4" t="s">
        <v>100</v>
      </c>
      <c r="E78" s="7">
        <v>15</v>
      </c>
      <c r="F78" s="7" t="s">
        <v>84</v>
      </c>
      <c r="G78" s="7">
        <v>24.39</v>
      </c>
      <c r="H78">
        <f>AVERAGE(G78:G79)</f>
        <v>24.505000000000003</v>
      </c>
      <c r="I78">
        <f>H78-H96</f>
        <v>1.0800000000000018</v>
      </c>
    </row>
    <row r="79" spans="1:9" x14ac:dyDescent="0.2">
      <c r="A79">
        <v>1</v>
      </c>
      <c r="B79" t="s">
        <v>29</v>
      </c>
      <c r="C79" s="7" t="s">
        <v>91</v>
      </c>
      <c r="D79" s="4" t="s">
        <v>100</v>
      </c>
      <c r="E79" s="7">
        <v>15</v>
      </c>
      <c r="F79" s="7" t="s">
        <v>84</v>
      </c>
      <c r="G79" s="7">
        <v>24.62</v>
      </c>
    </row>
    <row r="80" spans="1:9" x14ac:dyDescent="0.2">
      <c r="A80">
        <v>2</v>
      </c>
      <c r="B80" s="5" t="s">
        <v>6</v>
      </c>
      <c r="C80" s="5" t="s">
        <v>88</v>
      </c>
      <c r="D80" s="4" t="s">
        <v>100</v>
      </c>
      <c r="E80" s="5">
        <v>13</v>
      </c>
      <c r="F80" s="3" t="s">
        <v>84</v>
      </c>
      <c r="G80" s="5">
        <v>32.85</v>
      </c>
      <c r="H80">
        <f>AVERAGE(G80:G81)</f>
        <v>32.900000000000006</v>
      </c>
      <c r="I80">
        <f>H80-H92</f>
        <v>9.4000000000000057</v>
      </c>
    </row>
    <row r="81" spans="1:9" x14ac:dyDescent="0.2">
      <c r="A81">
        <v>2</v>
      </c>
      <c r="B81" s="5" t="s">
        <v>7</v>
      </c>
      <c r="C81" s="5" t="s">
        <v>88</v>
      </c>
      <c r="D81" s="4" t="s">
        <v>100</v>
      </c>
      <c r="E81" s="5">
        <v>13</v>
      </c>
      <c r="F81" s="3" t="s">
        <v>84</v>
      </c>
      <c r="G81" s="5">
        <v>32.950000000000003</v>
      </c>
    </row>
    <row r="82" spans="1:9" x14ac:dyDescent="0.2">
      <c r="A82">
        <v>2</v>
      </c>
      <c r="B82" s="5" t="s">
        <v>16</v>
      </c>
      <c r="C82" s="5" t="s">
        <v>88</v>
      </c>
      <c r="D82" s="4" t="s">
        <v>100</v>
      </c>
      <c r="E82" s="5">
        <v>14</v>
      </c>
      <c r="F82" s="3" t="s">
        <v>84</v>
      </c>
      <c r="G82" s="5">
        <v>33.380000000000003</v>
      </c>
      <c r="H82">
        <f>AVERAGE(G82:G83)</f>
        <v>33.28</v>
      </c>
      <c r="I82">
        <f>H82-H94</f>
        <v>9.8800000000000026</v>
      </c>
    </row>
    <row r="83" spans="1:9" x14ac:dyDescent="0.2">
      <c r="A83">
        <v>2</v>
      </c>
      <c r="B83" s="5" t="s">
        <v>17</v>
      </c>
      <c r="C83" s="5" t="s">
        <v>88</v>
      </c>
      <c r="D83" s="4" t="s">
        <v>100</v>
      </c>
      <c r="E83" s="5">
        <v>14</v>
      </c>
      <c r="F83" s="3" t="s">
        <v>84</v>
      </c>
      <c r="G83" s="5">
        <v>33.18</v>
      </c>
    </row>
    <row r="84" spans="1:9" x14ac:dyDescent="0.2">
      <c r="A84">
        <v>2</v>
      </c>
      <c r="B84" s="5" t="s">
        <v>26</v>
      </c>
      <c r="C84" s="5" t="s">
        <v>88</v>
      </c>
      <c r="D84" s="4" t="s">
        <v>100</v>
      </c>
      <c r="E84" s="5">
        <v>15</v>
      </c>
      <c r="F84" s="3" t="s">
        <v>84</v>
      </c>
      <c r="G84" s="5">
        <v>32.86</v>
      </c>
      <c r="H84">
        <f>AVERAGE(G84:G85)</f>
        <v>33.04</v>
      </c>
      <c r="I84">
        <f>H84-H96</f>
        <v>9.6149999999999984</v>
      </c>
    </row>
    <row r="85" spans="1:9" x14ac:dyDescent="0.2">
      <c r="A85">
        <v>2</v>
      </c>
      <c r="B85" s="5" t="s">
        <v>27</v>
      </c>
      <c r="C85" s="5" t="s">
        <v>88</v>
      </c>
      <c r="D85" s="4" t="s">
        <v>100</v>
      </c>
      <c r="E85" s="5">
        <v>15</v>
      </c>
      <c r="F85" s="3" t="s">
        <v>84</v>
      </c>
      <c r="G85" s="5">
        <v>33.22</v>
      </c>
    </row>
    <row r="86" spans="1:9" x14ac:dyDescent="0.2">
      <c r="A86">
        <v>2</v>
      </c>
      <c r="B86" s="2" t="s">
        <v>36</v>
      </c>
      <c r="C86" s="2" t="s">
        <v>89</v>
      </c>
      <c r="D86" s="4" t="s">
        <v>100</v>
      </c>
      <c r="E86" s="2">
        <v>13</v>
      </c>
      <c r="F86" s="3" t="s">
        <v>84</v>
      </c>
      <c r="G86" s="2">
        <v>30.21</v>
      </c>
      <c r="H86">
        <f>AVERAGE(G86:G87)</f>
        <v>30.495000000000001</v>
      </c>
      <c r="I86">
        <f>H86-H92</f>
        <v>6.995000000000001</v>
      </c>
    </row>
    <row r="87" spans="1:9" x14ac:dyDescent="0.2">
      <c r="A87">
        <v>2</v>
      </c>
      <c r="B87" s="2" t="s">
        <v>37</v>
      </c>
      <c r="C87" s="2" t="s">
        <v>89</v>
      </c>
      <c r="D87" s="4" t="s">
        <v>100</v>
      </c>
      <c r="E87" s="2">
        <v>13</v>
      </c>
      <c r="F87" s="3" t="s">
        <v>84</v>
      </c>
      <c r="G87" s="2">
        <v>30.78</v>
      </c>
    </row>
    <row r="88" spans="1:9" x14ac:dyDescent="0.2">
      <c r="A88">
        <v>2</v>
      </c>
      <c r="B88" s="2" t="s">
        <v>46</v>
      </c>
      <c r="C88" s="2" t="s">
        <v>89</v>
      </c>
      <c r="D88" s="4" t="s">
        <v>100</v>
      </c>
      <c r="E88" s="2">
        <v>14</v>
      </c>
      <c r="F88" s="3" t="s">
        <v>84</v>
      </c>
      <c r="G88" s="2">
        <v>31.28</v>
      </c>
      <c r="H88">
        <f>AVERAGE(G88:G89)</f>
        <v>31.240000000000002</v>
      </c>
      <c r="I88">
        <f>H88-H94</f>
        <v>7.8400000000000034</v>
      </c>
    </row>
    <row r="89" spans="1:9" x14ac:dyDescent="0.2">
      <c r="A89">
        <v>2</v>
      </c>
      <c r="B89" s="2" t="s">
        <v>47</v>
      </c>
      <c r="C89" s="2" t="s">
        <v>89</v>
      </c>
      <c r="D89" s="4" t="s">
        <v>100</v>
      </c>
      <c r="E89" s="2">
        <v>14</v>
      </c>
      <c r="F89" s="3" t="s">
        <v>84</v>
      </c>
      <c r="G89" s="2">
        <v>31.2</v>
      </c>
    </row>
    <row r="90" spans="1:9" x14ac:dyDescent="0.2">
      <c r="A90">
        <v>2</v>
      </c>
      <c r="B90" s="2" t="s">
        <v>56</v>
      </c>
      <c r="C90" s="2" t="s">
        <v>89</v>
      </c>
      <c r="D90" s="4" t="s">
        <v>100</v>
      </c>
      <c r="E90" s="2">
        <v>15</v>
      </c>
      <c r="F90" s="3" t="s">
        <v>84</v>
      </c>
      <c r="G90" s="2">
        <v>31.5</v>
      </c>
      <c r="H90">
        <f>AVERAGE(G90:G91)</f>
        <v>31.395</v>
      </c>
      <c r="I90">
        <f>H90-H96</f>
        <v>7.9699999999999989</v>
      </c>
    </row>
    <row r="91" spans="1:9" x14ac:dyDescent="0.2">
      <c r="A91">
        <v>2</v>
      </c>
      <c r="B91" s="2" t="s">
        <v>57</v>
      </c>
      <c r="C91" s="2" t="s">
        <v>89</v>
      </c>
      <c r="D91" s="4" t="s">
        <v>100</v>
      </c>
      <c r="E91" s="2">
        <v>15</v>
      </c>
      <c r="F91" s="3" t="s">
        <v>84</v>
      </c>
      <c r="G91" s="2">
        <v>31.29</v>
      </c>
    </row>
    <row r="92" spans="1:9" x14ac:dyDescent="0.2">
      <c r="A92">
        <v>2</v>
      </c>
      <c r="B92" s="8" t="s">
        <v>80</v>
      </c>
      <c r="C92" s="8" t="s">
        <v>90</v>
      </c>
      <c r="D92" s="4" t="s">
        <v>100</v>
      </c>
      <c r="E92" s="8">
        <v>13</v>
      </c>
      <c r="F92" s="8" t="s">
        <v>92</v>
      </c>
      <c r="G92" s="8">
        <v>23.19</v>
      </c>
      <c r="H92">
        <f>AVERAGE(G92:G93)</f>
        <v>23.5</v>
      </c>
    </row>
    <row r="93" spans="1:9" x14ac:dyDescent="0.2">
      <c r="A93">
        <v>2</v>
      </c>
      <c r="B93" s="8" t="s">
        <v>81</v>
      </c>
      <c r="C93" s="8" t="s">
        <v>90</v>
      </c>
      <c r="D93" s="4" t="s">
        <v>100</v>
      </c>
      <c r="E93" s="8">
        <v>13</v>
      </c>
      <c r="F93" s="8" t="s">
        <v>92</v>
      </c>
      <c r="G93" s="8">
        <v>23.81</v>
      </c>
    </row>
    <row r="94" spans="1:9" x14ac:dyDescent="0.2">
      <c r="A94">
        <v>2</v>
      </c>
      <c r="B94" s="8" t="s">
        <v>70</v>
      </c>
      <c r="C94" s="8" t="s">
        <v>90</v>
      </c>
      <c r="D94" s="4" t="s">
        <v>100</v>
      </c>
      <c r="E94" s="8">
        <v>14</v>
      </c>
      <c r="F94" s="8" t="s">
        <v>92</v>
      </c>
      <c r="G94" s="8">
        <v>23.33</v>
      </c>
      <c r="H94">
        <f>AVERAGE(G94:G95)</f>
        <v>23.4</v>
      </c>
    </row>
    <row r="95" spans="1:9" x14ac:dyDescent="0.2">
      <c r="A95">
        <v>2</v>
      </c>
      <c r="B95" s="8" t="s">
        <v>71</v>
      </c>
      <c r="C95" s="8" t="s">
        <v>90</v>
      </c>
      <c r="D95" s="4" t="s">
        <v>100</v>
      </c>
      <c r="E95" s="8">
        <v>14</v>
      </c>
      <c r="F95" s="8" t="s">
        <v>92</v>
      </c>
      <c r="G95" s="8">
        <v>23.47</v>
      </c>
    </row>
    <row r="96" spans="1:9" x14ac:dyDescent="0.2">
      <c r="A96">
        <v>2</v>
      </c>
      <c r="B96" s="8" t="s">
        <v>82</v>
      </c>
      <c r="C96" s="8" t="s">
        <v>90</v>
      </c>
      <c r="D96" s="4" t="s">
        <v>100</v>
      </c>
      <c r="E96" s="8">
        <v>15</v>
      </c>
      <c r="F96" s="8" t="s">
        <v>92</v>
      </c>
      <c r="G96" s="8">
        <v>23.43</v>
      </c>
      <c r="H96">
        <f>AVERAGE(G96:G97)</f>
        <v>23.425000000000001</v>
      </c>
    </row>
    <row r="97" spans="1:8" x14ac:dyDescent="0.2">
      <c r="A97">
        <v>2</v>
      </c>
      <c r="B97" s="8" t="s">
        <v>83</v>
      </c>
      <c r="C97" s="8" t="s">
        <v>90</v>
      </c>
      <c r="D97" s="4" t="s">
        <v>100</v>
      </c>
      <c r="E97" s="8">
        <v>15</v>
      </c>
      <c r="F97" s="8" t="s">
        <v>92</v>
      </c>
      <c r="G97" s="8">
        <v>23.42</v>
      </c>
    </row>
    <row r="98" spans="1:8" x14ac:dyDescent="0.2">
      <c r="A98">
        <v>1</v>
      </c>
      <c r="B98" s="8" t="s">
        <v>38</v>
      </c>
      <c r="C98" s="8" t="s">
        <v>90</v>
      </c>
      <c r="D98" s="4" t="s">
        <v>97</v>
      </c>
      <c r="E98" s="8">
        <v>1</v>
      </c>
      <c r="F98" s="8" t="s">
        <v>92</v>
      </c>
      <c r="G98" s="8">
        <v>23.02</v>
      </c>
      <c r="H98">
        <f>AVERAGE(G98:G99)</f>
        <v>23.15</v>
      </c>
    </row>
    <row r="99" spans="1:8" x14ac:dyDescent="0.2">
      <c r="A99">
        <v>1</v>
      </c>
      <c r="B99" s="8" t="s">
        <v>39</v>
      </c>
      <c r="C99" s="8" t="s">
        <v>90</v>
      </c>
      <c r="D99" s="4" t="s">
        <v>97</v>
      </c>
      <c r="E99" s="8">
        <v>1</v>
      </c>
      <c r="F99" s="8" t="s">
        <v>92</v>
      </c>
      <c r="G99" s="8">
        <v>23.28</v>
      </c>
    </row>
    <row r="100" spans="1:8" x14ac:dyDescent="0.2">
      <c r="A100">
        <v>1</v>
      </c>
      <c r="B100" s="8" t="s">
        <v>48</v>
      </c>
      <c r="C100" s="8" t="s">
        <v>90</v>
      </c>
      <c r="D100" s="4" t="s">
        <v>97</v>
      </c>
      <c r="E100" s="8">
        <v>2</v>
      </c>
      <c r="F100" s="8" t="s">
        <v>92</v>
      </c>
      <c r="G100" s="8">
        <v>23.3</v>
      </c>
      <c r="H100">
        <f>AVERAGE(G100:G101)</f>
        <v>23.17</v>
      </c>
    </row>
    <row r="101" spans="1:8" x14ac:dyDescent="0.2">
      <c r="A101">
        <v>1</v>
      </c>
      <c r="B101" s="8" t="s">
        <v>49</v>
      </c>
      <c r="C101" s="8" t="s">
        <v>90</v>
      </c>
      <c r="D101" s="4" t="s">
        <v>97</v>
      </c>
      <c r="E101" s="8">
        <v>2</v>
      </c>
      <c r="F101" s="8" t="s">
        <v>92</v>
      </c>
      <c r="G101" s="8">
        <v>23.04</v>
      </c>
    </row>
    <row r="102" spans="1:8" x14ac:dyDescent="0.2">
      <c r="A102">
        <v>1</v>
      </c>
      <c r="B102" s="8" t="s">
        <v>58</v>
      </c>
      <c r="C102" s="8" t="s">
        <v>90</v>
      </c>
      <c r="D102" s="4" t="s">
        <v>97</v>
      </c>
      <c r="E102" s="8">
        <v>3</v>
      </c>
      <c r="F102" s="8" t="s">
        <v>92</v>
      </c>
      <c r="G102" s="8">
        <v>23.03</v>
      </c>
      <c r="H102">
        <f>AVERAGE(G102:G103)</f>
        <v>23.03</v>
      </c>
    </row>
    <row r="103" spans="1:8" x14ac:dyDescent="0.2">
      <c r="A103">
        <v>1</v>
      </c>
      <c r="B103" s="8" t="s">
        <v>59</v>
      </c>
      <c r="C103" s="8" t="s">
        <v>90</v>
      </c>
      <c r="D103" s="4" t="s">
        <v>97</v>
      </c>
      <c r="E103" s="8">
        <v>3</v>
      </c>
      <c r="F103" s="8" t="s">
        <v>92</v>
      </c>
      <c r="G103" s="8">
        <v>23.03</v>
      </c>
    </row>
    <row r="104" spans="1:8" x14ac:dyDescent="0.2">
      <c r="B104" s="9"/>
      <c r="C104" s="9"/>
      <c r="D104" s="4"/>
      <c r="E104" s="9"/>
      <c r="F104" s="9"/>
      <c r="G104" s="9"/>
    </row>
    <row r="105" spans="1:8" x14ac:dyDescent="0.2">
      <c r="B105" s="9"/>
      <c r="C105" s="9"/>
      <c r="D105" s="4"/>
      <c r="E105" s="9"/>
      <c r="F105" s="9"/>
      <c r="G105" s="9"/>
    </row>
    <row r="106" spans="1:8" x14ac:dyDescent="0.2">
      <c r="B106" s="6"/>
      <c r="C106" s="6"/>
      <c r="D106" s="4"/>
      <c r="E106" s="6"/>
      <c r="F106" s="3"/>
      <c r="G106" s="6"/>
    </row>
    <row r="107" spans="1:8" x14ac:dyDescent="0.2">
      <c r="B107" s="6"/>
      <c r="C107" s="6"/>
      <c r="D107" s="4"/>
      <c r="E107" s="6"/>
      <c r="F107" s="3"/>
      <c r="G107" s="6"/>
    </row>
  </sheetData>
  <sortState ref="A2:H158">
    <sortCondition ref="D2:D158"/>
    <sortCondition descending="1" ref="F2:F158"/>
    <sortCondition ref="C2:C158"/>
    <sortCondition ref="E2:E15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8" sqref="C8"/>
    </sheetView>
  </sheetViews>
  <sheetFormatPr baseColWidth="10" defaultRowHeight="15" x14ac:dyDescent="0.2"/>
  <cols>
    <col min="1" max="1" width="14.5" customWidth="1"/>
    <col min="2" max="3" width="25.83203125" customWidth="1"/>
    <col min="4" max="4" width="17.83203125" customWidth="1"/>
  </cols>
  <sheetData>
    <row r="1" spans="1:4" x14ac:dyDescent="0.2">
      <c r="A1" s="1" t="s">
        <v>95</v>
      </c>
      <c r="B1" s="1" t="s">
        <v>123</v>
      </c>
      <c r="C1" s="1" t="s">
        <v>124</v>
      </c>
      <c r="D1" s="1" t="s">
        <v>125</v>
      </c>
    </row>
    <row r="2" spans="1:4" x14ac:dyDescent="0.2">
      <c r="A2" s="11" t="s">
        <v>90</v>
      </c>
      <c r="B2" t="s">
        <v>126</v>
      </c>
      <c r="C2" t="s">
        <v>127</v>
      </c>
      <c r="D2" t="s">
        <v>128</v>
      </c>
    </row>
    <row r="3" spans="1:4" x14ac:dyDescent="0.2">
      <c r="A3" s="11" t="s">
        <v>88</v>
      </c>
      <c r="B3" t="s">
        <v>129</v>
      </c>
      <c r="C3" t="s">
        <v>135</v>
      </c>
      <c r="D3" t="s">
        <v>128</v>
      </c>
    </row>
    <row r="4" spans="1:4" x14ac:dyDescent="0.2">
      <c r="A4" s="11" t="s">
        <v>91</v>
      </c>
      <c r="B4" t="s">
        <v>131</v>
      </c>
      <c r="C4" t="s">
        <v>130</v>
      </c>
      <c r="D4" t="s">
        <v>128</v>
      </c>
    </row>
    <row r="5" spans="1:4" x14ac:dyDescent="0.2">
      <c r="A5" s="11" t="s">
        <v>89</v>
      </c>
      <c r="B5" t="s">
        <v>132</v>
      </c>
      <c r="C5" t="s">
        <v>133</v>
      </c>
      <c r="D5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FinalValues</vt:lpstr>
      <vt:lpstr>RawCt</vt:lpstr>
      <vt:lpstr>Primers</vt:lpstr>
    </vt:vector>
  </TitlesOfParts>
  <Company>University of Oxford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generic</dc:creator>
  <cp:lastModifiedBy>Microsoft Office User</cp:lastModifiedBy>
  <dcterms:created xsi:type="dcterms:W3CDTF">2015-05-15T09:01:31Z</dcterms:created>
  <dcterms:modified xsi:type="dcterms:W3CDTF">2017-09-18T21:46:39Z</dcterms:modified>
</cp:coreProperties>
</file>