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8125"/>
  <workbookPr showInkAnnotation="0" autoCompressPictures="0"/>
  <bookViews>
    <workbookView xWindow="22500" yWindow="1480" windowWidth="26240" windowHeight="24780" tabRatio="500"/>
  </bookViews>
  <sheets>
    <sheet name="Fig. 2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K55" i="1" l="1"/>
  <c r="L55" i="1"/>
  <c r="M55" i="1"/>
  <c r="O55" i="1"/>
  <c r="N55" i="1"/>
  <c r="I55" i="1"/>
  <c r="H55" i="1"/>
  <c r="K54" i="1"/>
  <c r="L54" i="1"/>
  <c r="M54" i="1"/>
  <c r="O54" i="1"/>
  <c r="N54" i="1"/>
  <c r="I54" i="1"/>
  <c r="H54" i="1"/>
  <c r="K53" i="1"/>
  <c r="L53" i="1"/>
  <c r="M53" i="1"/>
  <c r="O53" i="1"/>
  <c r="N53" i="1"/>
  <c r="I53" i="1"/>
  <c r="H53" i="1"/>
  <c r="K52" i="1"/>
  <c r="L52" i="1"/>
  <c r="M52" i="1"/>
  <c r="O52" i="1"/>
  <c r="N52" i="1"/>
  <c r="I52" i="1"/>
  <c r="H52" i="1"/>
  <c r="K51" i="1"/>
  <c r="L51" i="1"/>
  <c r="M51" i="1"/>
  <c r="O51" i="1"/>
  <c r="N51" i="1"/>
  <c r="I51" i="1"/>
  <c r="H51" i="1"/>
  <c r="K50" i="1"/>
  <c r="L50" i="1"/>
  <c r="M50" i="1"/>
  <c r="O50" i="1"/>
  <c r="N50" i="1"/>
  <c r="I50" i="1"/>
  <c r="H50" i="1"/>
  <c r="K49" i="1"/>
  <c r="L49" i="1"/>
  <c r="M49" i="1"/>
  <c r="O49" i="1"/>
  <c r="N49" i="1"/>
  <c r="I49" i="1"/>
  <c r="H49" i="1"/>
  <c r="K48" i="1"/>
  <c r="L48" i="1"/>
  <c r="M48" i="1"/>
  <c r="O48" i="1"/>
  <c r="N48" i="1"/>
  <c r="I48" i="1"/>
  <c r="H48" i="1"/>
  <c r="K47" i="1"/>
  <c r="L47" i="1"/>
  <c r="M47" i="1"/>
  <c r="O47" i="1"/>
  <c r="N47" i="1"/>
  <c r="I47" i="1"/>
  <c r="H47" i="1"/>
  <c r="H46" i="1"/>
  <c r="K46" i="1"/>
  <c r="L46" i="1"/>
  <c r="M46" i="1"/>
  <c r="O46" i="1"/>
  <c r="N46" i="1"/>
  <c r="I46" i="1"/>
  <c r="K42" i="1"/>
  <c r="L42" i="1"/>
  <c r="M42" i="1"/>
  <c r="O42" i="1"/>
  <c r="N42" i="1"/>
  <c r="I42" i="1"/>
  <c r="H42" i="1"/>
  <c r="K41" i="1"/>
  <c r="L41" i="1"/>
  <c r="M41" i="1"/>
  <c r="O41" i="1"/>
  <c r="N41" i="1"/>
  <c r="I41" i="1"/>
  <c r="H41" i="1"/>
  <c r="K40" i="1"/>
  <c r="L40" i="1"/>
  <c r="M40" i="1"/>
  <c r="O40" i="1"/>
  <c r="N40" i="1"/>
  <c r="I40" i="1"/>
  <c r="H40" i="1"/>
  <c r="K39" i="1"/>
  <c r="L39" i="1"/>
  <c r="M39" i="1"/>
  <c r="O39" i="1"/>
  <c r="N39" i="1"/>
  <c r="I39" i="1"/>
  <c r="H39" i="1"/>
  <c r="K38" i="1"/>
  <c r="L38" i="1"/>
  <c r="M38" i="1"/>
  <c r="O38" i="1"/>
  <c r="N38" i="1"/>
  <c r="I38" i="1"/>
  <c r="H38" i="1"/>
  <c r="K37" i="1"/>
  <c r="L37" i="1"/>
  <c r="M37" i="1"/>
  <c r="O37" i="1"/>
  <c r="N37" i="1"/>
  <c r="I37" i="1"/>
  <c r="H37" i="1"/>
  <c r="K36" i="1"/>
  <c r="L36" i="1"/>
  <c r="M36" i="1"/>
  <c r="O36" i="1"/>
  <c r="N36" i="1"/>
  <c r="I36" i="1"/>
  <c r="H36" i="1"/>
  <c r="K35" i="1"/>
  <c r="L35" i="1"/>
  <c r="M35" i="1"/>
  <c r="O35" i="1"/>
  <c r="N35" i="1"/>
  <c r="I35" i="1"/>
  <c r="H35" i="1"/>
  <c r="H34" i="1"/>
  <c r="K34" i="1"/>
  <c r="L34" i="1"/>
  <c r="M34" i="1"/>
  <c r="O34" i="1"/>
  <c r="N34" i="1"/>
  <c r="I34" i="1"/>
  <c r="K33" i="1"/>
  <c r="L33" i="1"/>
  <c r="M33" i="1"/>
  <c r="O33" i="1"/>
  <c r="N33" i="1"/>
  <c r="I33" i="1"/>
  <c r="H33" i="1"/>
  <c r="K27" i="1"/>
  <c r="L27" i="1"/>
  <c r="M27" i="1"/>
  <c r="O27" i="1"/>
  <c r="N27" i="1"/>
  <c r="I27" i="1"/>
  <c r="H27" i="1"/>
  <c r="K26" i="1"/>
  <c r="L26" i="1"/>
  <c r="M26" i="1"/>
  <c r="O26" i="1"/>
  <c r="N26" i="1"/>
  <c r="I26" i="1"/>
  <c r="H26" i="1"/>
  <c r="K25" i="1"/>
  <c r="L25" i="1"/>
  <c r="M25" i="1"/>
  <c r="O25" i="1"/>
  <c r="N25" i="1"/>
  <c r="I25" i="1"/>
  <c r="H25" i="1"/>
  <c r="K24" i="1"/>
  <c r="L24" i="1"/>
  <c r="M24" i="1"/>
  <c r="O24" i="1"/>
  <c r="N24" i="1"/>
  <c r="I24" i="1"/>
  <c r="H24" i="1"/>
  <c r="K23" i="1"/>
  <c r="L23" i="1"/>
  <c r="M23" i="1"/>
  <c r="O23" i="1"/>
  <c r="N23" i="1"/>
  <c r="I23" i="1"/>
  <c r="H23" i="1"/>
  <c r="K22" i="1"/>
  <c r="L22" i="1"/>
  <c r="M22" i="1"/>
  <c r="O22" i="1"/>
  <c r="N22" i="1"/>
  <c r="I22" i="1"/>
  <c r="H22" i="1"/>
  <c r="K21" i="1"/>
  <c r="L21" i="1"/>
  <c r="M21" i="1"/>
  <c r="O21" i="1"/>
  <c r="N21" i="1"/>
  <c r="I21" i="1"/>
  <c r="H21" i="1"/>
  <c r="K20" i="1"/>
  <c r="L20" i="1"/>
  <c r="M20" i="1"/>
  <c r="O20" i="1"/>
  <c r="N20" i="1"/>
  <c r="I20" i="1"/>
  <c r="H20" i="1"/>
  <c r="K19" i="1"/>
  <c r="L19" i="1"/>
  <c r="M19" i="1"/>
  <c r="O19" i="1"/>
  <c r="N19" i="1"/>
  <c r="I19" i="1"/>
  <c r="H19" i="1"/>
  <c r="H18" i="1"/>
  <c r="K18" i="1"/>
  <c r="L18" i="1"/>
  <c r="M18" i="1"/>
  <c r="O18" i="1"/>
  <c r="N18" i="1"/>
  <c r="I18" i="1"/>
  <c r="K14" i="1"/>
  <c r="L14" i="1"/>
  <c r="M14" i="1"/>
  <c r="O14" i="1"/>
  <c r="N14" i="1"/>
  <c r="I14" i="1"/>
  <c r="H14" i="1"/>
  <c r="K13" i="1"/>
  <c r="L13" i="1"/>
  <c r="M13" i="1"/>
  <c r="O13" i="1"/>
  <c r="N13" i="1"/>
  <c r="I13" i="1"/>
  <c r="H13" i="1"/>
  <c r="K12" i="1"/>
  <c r="L12" i="1"/>
  <c r="M12" i="1"/>
  <c r="O12" i="1"/>
  <c r="N12" i="1"/>
  <c r="I12" i="1"/>
  <c r="H12" i="1"/>
  <c r="K11" i="1"/>
  <c r="L11" i="1"/>
  <c r="M11" i="1"/>
  <c r="O11" i="1"/>
  <c r="N11" i="1"/>
  <c r="I11" i="1"/>
  <c r="H11" i="1"/>
  <c r="K10" i="1"/>
  <c r="L10" i="1"/>
  <c r="M10" i="1"/>
  <c r="O10" i="1"/>
  <c r="N10" i="1"/>
  <c r="I10" i="1"/>
  <c r="H10" i="1"/>
  <c r="K9" i="1"/>
  <c r="L9" i="1"/>
  <c r="M9" i="1"/>
  <c r="O9" i="1"/>
  <c r="N9" i="1"/>
  <c r="I9" i="1"/>
  <c r="H9" i="1"/>
  <c r="K8" i="1"/>
  <c r="L8" i="1"/>
  <c r="M8" i="1"/>
  <c r="O8" i="1"/>
  <c r="N8" i="1"/>
  <c r="I8" i="1"/>
  <c r="H8" i="1"/>
  <c r="K7" i="1"/>
  <c r="L7" i="1"/>
  <c r="M7" i="1"/>
  <c r="O7" i="1"/>
  <c r="N7" i="1"/>
  <c r="I7" i="1"/>
  <c r="H7" i="1"/>
  <c r="H6" i="1"/>
  <c r="K6" i="1"/>
  <c r="L6" i="1"/>
  <c r="M6" i="1"/>
  <c r="O6" i="1"/>
  <c r="N6" i="1"/>
  <c r="I6" i="1"/>
  <c r="K5" i="1"/>
  <c r="L5" i="1"/>
  <c r="M5" i="1"/>
  <c r="O5" i="1"/>
  <c r="N5" i="1"/>
  <c r="I5" i="1"/>
  <c r="H5" i="1"/>
</calcChain>
</file>

<file path=xl/sharedStrings.xml><?xml version="1.0" encoding="utf-8"?>
<sst xmlns="http://schemas.openxmlformats.org/spreadsheetml/2006/main" count="117" uniqueCount="20">
  <si>
    <t>Long-chain Heparin</t>
  </si>
  <si>
    <t>raw data</t>
  </si>
  <si>
    <t xml:space="preserve">normalized to PIP2+0µM Heprin </t>
  </si>
  <si>
    <t>Pellet</t>
  </si>
  <si>
    <t>Heparin conc. (µM)</t>
  </si>
  <si>
    <t>Liposomes</t>
  </si>
  <si>
    <t>Exp1</t>
  </si>
  <si>
    <t>Exp2</t>
  </si>
  <si>
    <t>Exp3</t>
  </si>
  <si>
    <t>mean (n=3)</t>
  </si>
  <si>
    <t>SD (n=3)</t>
  </si>
  <si>
    <t>FGF2 signal</t>
  </si>
  <si>
    <t>PM</t>
  </si>
  <si>
    <t>PIP2</t>
  </si>
  <si>
    <t>2.5</t>
  </si>
  <si>
    <t>12.5</t>
  </si>
  <si>
    <t>normalized to PM+0µM Heparin</t>
  </si>
  <si>
    <t>Supernatant</t>
  </si>
  <si>
    <t>Disacharide Heparin</t>
  </si>
  <si>
    <t>Figure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</si>
</sst>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1"/>
      <name val="Calibri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</fills>
  <borders count="10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2" fillId="0" borderId="0"/>
  </cellStyleXfs>
  <cellXfs count="41">
    <xf numFmtId="0" fontId="0" fillId="0" borderId="0" xfId="0"/>
    <xf numFmtId="0" fontId="1" fillId="0" borderId="0" xfId="0" applyFont="1"/>
    <xf numFmtId="1" fontId="0" fillId="0" borderId="0" xfId="0" applyNumberFormat="1"/>
    <xf numFmtId="164" fontId="0" fillId="0" borderId="0" xfId="0" applyNumberFormat="1"/>
    <xf numFmtId="0" fontId="1" fillId="0" borderId="1" xfId="0" applyFont="1" applyBorder="1"/>
    <xf numFmtId="0" fontId="1" fillId="0" borderId="2" xfId="0" applyFont="1" applyBorder="1"/>
    <xf numFmtId="0" fontId="1" fillId="0" borderId="4" xfId="0" applyFont="1" applyBorder="1"/>
    <xf numFmtId="0" fontId="1" fillId="0" borderId="5" xfId="0" applyFont="1" applyBorder="1"/>
    <xf numFmtId="1" fontId="1" fillId="0" borderId="5" xfId="0" applyNumberFormat="1" applyFont="1" applyBorder="1"/>
    <xf numFmtId="1" fontId="1" fillId="0" borderId="6" xfId="0" applyNumberFormat="1" applyFont="1" applyBorder="1"/>
    <xf numFmtId="1" fontId="1" fillId="0" borderId="5" xfId="0" applyNumberFormat="1" applyFont="1" applyBorder="1" applyAlignment="1">
      <alignment horizontal="right"/>
    </xf>
    <xf numFmtId="49" fontId="0" fillId="0" borderId="5" xfId="0" applyNumberFormat="1" applyFont="1" applyFill="1" applyBorder="1" applyAlignment="1"/>
    <xf numFmtId="0" fontId="0" fillId="0" borderId="5" xfId="0" applyNumberFormat="1" applyFont="1" applyFill="1" applyBorder="1" applyAlignment="1"/>
    <xf numFmtId="1" fontId="0" fillId="0" borderId="5" xfId="0" applyNumberFormat="1" applyBorder="1"/>
    <xf numFmtId="0" fontId="0" fillId="0" borderId="5" xfId="0" applyBorder="1"/>
    <xf numFmtId="2" fontId="0" fillId="0" borderId="5" xfId="0" applyNumberFormat="1" applyBorder="1"/>
    <xf numFmtId="164" fontId="0" fillId="0" borderId="5" xfId="0" applyNumberFormat="1" applyBorder="1"/>
    <xf numFmtId="164" fontId="0" fillId="0" borderId="6" xfId="0" applyNumberFormat="1" applyBorder="1"/>
    <xf numFmtId="2" fontId="0" fillId="2" borderId="5" xfId="0" applyNumberFormat="1" applyFill="1" applyBorder="1"/>
    <xf numFmtId="164" fontId="0" fillId="2" borderId="5" xfId="0" applyNumberFormat="1" applyFill="1" applyBorder="1"/>
    <xf numFmtId="164" fontId="0" fillId="2" borderId="6" xfId="0" applyNumberFormat="1" applyFill="1" applyBorder="1"/>
    <xf numFmtId="1" fontId="1" fillId="0" borderId="5" xfId="0" applyNumberFormat="1" applyFont="1" applyFill="1" applyBorder="1" applyAlignment="1">
      <alignment horizontal="right"/>
    </xf>
    <xf numFmtId="164" fontId="0" fillId="0" borderId="5" xfId="0" applyNumberFormat="1" applyFill="1" applyBorder="1"/>
    <xf numFmtId="164" fontId="0" fillId="0" borderId="6" xfId="0" applyNumberFormat="1" applyFill="1" applyBorder="1"/>
    <xf numFmtId="0" fontId="1" fillId="0" borderId="7" xfId="0" applyFont="1" applyBorder="1"/>
    <xf numFmtId="1" fontId="1" fillId="0" borderId="8" xfId="0" applyNumberFormat="1" applyFont="1" applyFill="1" applyBorder="1" applyAlignment="1">
      <alignment horizontal="right"/>
    </xf>
    <xf numFmtId="49" fontId="0" fillId="0" borderId="8" xfId="0" applyNumberFormat="1" applyFont="1" applyFill="1" applyBorder="1" applyAlignment="1"/>
    <xf numFmtId="0" fontId="0" fillId="0" borderId="8" xfId="0" applyNumberFormat="1" applyFont="1" applyFill="1" applyBorder="1" applyAlignment="1"/>
    <xf numFmtId="1" fontId="0" fillId="0" borderId="8" xfId="0" applyNumberFormat="1" applyBorder="1"/>
    <xf numFmtId="0" fontId="0" fillId="0" borderId="8" xfId="0" applyBorder="1"/>
    <xf numFmtId="2" fontId="0" fillId="0" borderId="8" xfId="0" applyNumberFormat="1" applyBorder="1"/>
    <xf numFmtId="164" fontId="0" fillId="0" borderId="8" xfId="0" applyNumberFormat="1" applyFill="1" applyBorder="1"/>
    <xf numFmtId="164" fontId="0" fillId="0" borderId="9" xfId="0" applyNumberFormat="1" applyFill="1" applyBorder="1"/>
    <xf numFmtId="0" fontId="0" fillId="0" borderId="0" xfId="0" applyFill="1"/>
    <xf numFmtId="0" fontId="0" fillId="0" borderId="0" xfId="0" applyFont="1"/>
    <xf numFmtId="1" fontId="0" fillId="0" borderId="0" xfId="0" applyNumberFormat="1" applyFont="1"/>
    <xf numFmtId="164" fontId="0" fillId="0" borderId="0" xfId="0" applyNumberFormat="1" applyFont="1"/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</cellXfs>
  <cellStyles count="2">
    <cellStyle name="Normal" xfId="0" builtinId="0"/>
    <cellStyle name="Normal 2" xfId="1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55"/>
  <sheetViews>
    <sheetView tabSelected="1" workbookViewId="0">
      <selection sqref="A1:XFD1"/>
    </sheetView>
  </sheetViews>
  <sheetFormatPr baseColWidth="10" defaultRowHeight="15" x14ac:dyDescent="0"/>
  <cols>
    <col min="1" max="1" width="3.5" customWidth="1"/>
    <col min="2" max="2" width="18" style="1" bestFit="1" customWidth="1"/>
    <col min="3" max="3" width="17" style="1" bestFit="1" customWidth="1"/>
    <col min="8" max="9" width="10.83203125" style="2"/>
    <col min="14" max="15" width="10.83203125" style="3"/>
  </cols>
  <sheetData>
    <row r="1" spans="2:15" s="34" customFormat="1">
      <c r="B1" s="34" t="s">
        <v>19</v>
      </c>
      <c r="H1" s="35"/>
      <c r="I1" s="35"/>
      <c r="N1" s="36"/>
      <c r="O1" s="36"/>
    </row>
    <row r="2" spans="2:15" ht="16" thickBot="1"/>
    <row r="3" spans="2:15" s="1" customFormat="1">
      <c r="B3" s="4" t="s">
        <v>0</v>
      </c>
      <c r="C3" s="5"/>
      <c r="D3" s="5"/>
      <c r="E3" s="39" t="s">
        <v>1</v>
      </c>
      <c r="F3" s="39"/>
      <c r="G3" s="39"/>
      <c r="H3" s="39"/>
      <c r="I3" s="39"/>
      <c r="J3" s="5"/>
      <c r="K3" s="39" t="s">
        <v>2</v>
      </c>
      <c r="L3" s="39"/>
      <c r="M3" s="39"/>
      <c r="N3" s="39"/>
      <c r="O3" s="40"/>
    </row>
    <row r="4" spans="2:15" s="1" customFormat="1">
      <c r="B4" s="6" t="s">
        <v>3</v>
      </c>
      <c r="C4" s="7" t="s">
        <v>4</v>
      </c>
      <c r="D4" s="7" t="s">
        <v>5</v>
      </c>
      <c r="E4" s="7" t="s">
        <v>6</v>
      </c>
      <c r="F4" s="7" t="s">
        <v>7</v>
      </c>
      <c r="G4" s="7" t="s">
        <v>8</v>
      </c>
      <c r="H4" s="8" t="s">
        <v>9</v>
      </c>
      <c r="I4" s="8" t="s">
        <v>10</v>
      </c>
      <c r="J4" s="7"/>
      <c r="K4" s="7" t="s">
        <v>6</v>
      </c>
      <c r="L4" s="7" t="s">
        <v>7</v>
      </c>
      <c r="M4" s="7" t="s">
        <v>8</v>
      </c>
      <c r="N4" s="8" t="s">
        <v>9</v>
      </c>
      <c r="O4" s="9" t="s">
        <v>10</v>
      </c>
    </row>
    <row r="5" spans="2:15">
      <c r="B5" s="6" t="s">
        <v>11</v>
      </c>
      <c r="C5" s="10">
        <v>0</v>
      </c>
      <c r="D5" s="11" t="s">
        <v>12</v>
      </c>
      <c r="E5" s="12">
        <v>76065</v>
      </c>
      <c r="F5" s="12">
        <v>67625</v>
      </c>
      <c r="G5" s="12">
        <v>37278</v>
      </c>
      <c r="H5" s="13">
        <f t="shared" ref="H5:H14" si="0">AVERAGE(E5:G5)</f>
        <v>60322.666666666664</v>
      </c>
      <c r="I5" s="13">
        <f t="shared" ref="I5:I14" si="1">STDEV(E5:G5)</f>
        <v>20398.551329281523</v>
      </c>
      <c r="J5" s="14"/>
      <c r="K5" s="15">
        <f t="shared" ref="K5:K14" si="2">E5/$E$6*100</f>
        <v>3.6173128831788413</v>
      </c>
      <c r="L5" s="15">
        <f>F5/$F$6*100</f>
        <v>2.8373963170281122</v>
      </c>
      <c r="M5" s="15">
        <f>G5/$G$6*100</f>
        <v>2.3911374355599433</v>
      </c>
      <c r="N5" s="16">
        <f t="shared" ref="N5:N14" si="3">AVERAGE(K5:M5)</f>
        <v>2.9486155452556324</v>
      </c>
      <c r="O5" s="17">
        <f t="shared" ref="O5:O14" si="4">STDEV(K5:M5)</f>
        <v>0.62060764145432046</v>
      </c>
    </row>
    <row r="6" spans="2:15">
      <c r="B6" s="6"/>
      <c r="C6" s="10">
        <v>0</v>
      </c>
      <c r="D6" s="11" t="s">
        <v>13</v>
      </c>
      <c r="E6" s="12">
        <v>2102804</v>
      </c>
      <c r="F6" s="12">
        <v>2383347</v>
      </c>
      <c r="G6" s="12">
        <v>1559007</v>
      </c>
      <c r="H6" s="13">
        <f t="shared" si="0"/>
        <v>2015052.6666666667</v>
      </c>
      <c r="I6" s="13">
        <f>STDEV(E6:G6)</f>
        <v>419117.32399929856</v>
      </c>
      <c r="J6" s="14"/>
      <c r="K6" s="18">
        <f>E6/$H$6*100</f>
        <v>104.35479105757037</v>
      </c>
      <c r="L6" s="18">
        <f>F6/$H$6*100</f>
        <v>118.27715669300952</v>
      </c>
      <c r="M6" s="18">
        <f>G6/$H$6*100</f>
        <v>77.368052249420117</v>
      </c>
      <c r="N6" s="19">
        <f t="shared" si="3"/>
        <v>100</v>
      </c>
      <c r="O6" s="20">
        <f>STDEV(K6:M6)</f>
        <v>20.799323557761372</v>
      </c>
    </row>
    <row r="7" spans="2:15">
      <c r="B7" s="6"/>
      <c r="C7" s="10" t="s">
        <v>14</v>
      </c>
      <c r="D7" s="11" t="s">
        <v>13</v>
      </c>
      <c r="E7" s="12">
        <v>1785819</v>
      </c>
      <c r="F7" s="12">
        <v>1974096</v>
      </c>
      <c r="G7" s="12">
        <v>1581251</v>
      </c>
      <c r="H7" s="13">
        <f t="shared" si="0"/>
        <v>1780388.6666666667</v>
      </c>
      <c r="I7" s="13">
        <f t="shared" si="1"/>
        <v>196478.78994011879</v>
      </c>
      <c r="J7" s="14"/>
      <c r="K7" s="15">
        <f>E7/$E$6*100</f>
        <v>84.925604098147048</v>
      </c>
      <c r="L7" s="15">
        <f t="shared" ref="L7:L14" si="5">F7/$F$6*100</f>
        <v>82.82872783526696</v>
      </c>
      <c r="M7" s="15">
        <f t="shared" ref="M7:M14" si="6">G7/$G$6*100</f>
        <v>101.42680565257245</v>
      </c>
      <c r="N7" s="16">
        <f t="shared" si="3"/>
        <v>89.727045861995478</v>
      </c>
      <c r="O7" s="17">
        <f t="shared" si="4"/>
        <v>10.186388313988363</v>
      </c>
    </row>
    <row r="8" spans="2:15">
      <c r="B8" s="6"/>
      <c r="C8" s="21">
        <v>5</v>
      </c>
      <c r="D8" s="11" t="s">
        <v>13</v>
      </c>
      <c r="E8" s="12">
        <v>1340591</v>
      </c>
      <c r="F8" s="12">
        <v>1060377</v>
      </c>
      <c r="G8" s="12">
        <v>822455</v>
      </c>
      <c r="H8" s="13">
        <f t="shared" si="0"/>
        <v>1074474.3333333333</v>
      </c>
      <c r="I8" s="13">
        <f t="shared" si="1"/>
        <v>259355.50838440514</v>
      </c>
      <c r="J8" s="14"/>
      <c r="K8" s="15">
        <f t="shared" si="2"/>
        <v>63.752541844128132</v>
      </c>
      <c r="L8" s="15">
        <f t="shared" si="5"/>
        <v>44.491087533623933</v>
      </c>
      <c r="M8" s="15">
        <f t="shared" si="6"/>
        <v>52.755054980510032</v>
      </c>
      <c r="N8" s="16">
        <f t="shared" si="3"/>
        <v>53.666228119420701</v>
      </c>
      <c r="O8" s="17">
        <f t="shared" si="4"/>
        <v>9.663000719534022</v>
      </c>
    </row>
    <row r="9" spans="2:15">
      <c r="B9" s="6"/>
      <c r="C9" s="10" t="s">
        <v>15</v>
      </c>
      <c r="D9" s="11" t="s">
        <v>13</v>
      </c>
      <c r="E9" s="12">
        <v>507437</v>
      </c>
      <c r="F9" s="12">
        <v>331693</v>
      </c>
      <c r="G9" s="12">
        <v>309170</v>
      </c>
      <c r="H9" s="13">
        <f t="shared" si="0"/>
        <v>382766.66666666669</v>
      </c>
      <c r="I9" s="13">
        <f t="shared" si="1"/>
        <v>108553.39880599476</v>
      </c>
      <c r="J9" s="14"/>
      <c r="K9" s="15">
        <f t="shared" si="2"/>
        <v>24.131445441420123</v>
      </c>
      <c r="L9" s="15">
        <f t="shared" si="5"/>
        <v>13.917109006787515</v>
      </c>
      <c r="M9" s="15">
        <f t="shared" si="6"/>
        <v>19.831213073449959</v>
      </c>
      <c r="N9" s="16">
        <f t="shared" si="3"/>
        <v>19.293255840552533</v>
      </c>
      <c r="O9" s="17">
        <f t="shared" si="4"/>
        <v>5.1283735909434087</v>
      </c>
    </row>
    <row r="10" spans="2:15">
      <c r="B10" s="6"/>
      <c r="C10" s="21">
        <v>25</v>
      </c>
      <c r="D10" s="11" t="s">
        <v>13</v>
      </c>
      <c r="E10" s="12">
        <v>383285</v>
      </c>
      <c r="F10" s="12">
        <v>222905</v>
      </c>
      <c r="G10" s="12">
        <v>156546</v>
      </c>
      <c r="H10" s="13">
        <f t="shared" si="0"/>
        <v>254245.33333333334</v>
      </c>
      <c r="I10" s="13">
        <f t="shared" si="1"/>
        <v>116573.17830587502</v>
      </c>
      <c r="J10" s="14"/>
      <c r="K10" s="15">
        <f t="shared" si="2"/>
        <v>18.227328842821301</v>
      </c>
      <c r="L10" s="15">
        <f t="shared" si="5"/>
        <v>9.3526037123423489</v>
      </c>
      <c r="M10" s="15">
        <f t="shared" si="6"/>
        <v>10.041391732044822</v>
      </c>
      <c r="N10" s="16">
        <f t="shared" si="3"/>
        <v>12.540441429069491</v>
      </c>
      <c r="O10" s="17">
        <f t="shared" si="4"/>
        <v>4.9370156548807884</v>
      </c>
    </row>
    <row r="11" spans="2:15">
      <c r="B11" s="6"/>
      <c r="C11" s="21">
        <v>50</v>
      </c>
      <c r="D11" s="11" t="s">
        <v>13</v>
      </c>
      <c r="E11" s="12">
        <v>289372</v>
      </c>
      <c r="F11" s="12">
        <v>140934</v>
      </c>
      <c r="G11" s="12">
        <v>111950</v>
      </c>
      <c r="H11" s="13">
        <f t="shared" si="0"/>
        <v>180752</v>
      </c>
      <c r="I11" s="13">
        <f t="shared" si="1"/>
        <v>95177.446719272732</v>
      </c>
      <c r="J11" s="14"/>
      <c r="K11" s="15">
        <f t="shared" si="2"/>
        <v>13.761244509711796</v>
      </c>
      <c r="L11" s="15">
        <f t="shared" si="5"/>
        <v>5.9132807769913489</v>
      </c>
      <c r="M11" s="15">
        <f t="shared" si="6"/>
        <v>7.180852940365245</v>
      </c>
      <c r="N11" s="16">
        <f t="shared" si="3"/>
        <v>8.9517927423561297</v>
      </c>
      <c r="O11" s="17">
        <f t="shared" si="4"/>
        <v>4.213051687818524</v>
      </c>
    </row>
    <row r="12" spans="2:15">
      <c r="B12" s="6"/>
      <c r="C12" s="21">
        <v>100</v>
      </c>
      <c r="D12" s="11" t="s">
        <v>13</v>
      </c>
      <c r="E12" s="12">
        <v>316056</v>
      </c>
      <c r="F12" s="12">
        <v>101055</v>
      </c>
      <c r="G12" s="12">
        <v>105151</v>
      </c>
      <c r="H12" s="13">
        <f t="shared" si="0"/>
        <v>174087.33333333334</v>
      </c>
      <c r="I12" s="13">
        <f t="shared" si="1"/>
        <v>122965.52785367669</v>
      </c>
      <c r="J12" s="14"/>
      <c r="K12" s="15">
        <f t="shared" si="2"/>
        <v>15.030216796239687</v>
      </c>
      <c r="L12" s="15">
        <f t="shared" si="5"/>
        <v>4.2400456165216394</v>
      </c>
      <c r="M12" s="15">
        <f t="shared" si="6"/>
        <v>6.744742005648467</v>
      </c>
      <c r="N12" s="16">
        <f t="shared" si="3"/>
        <v>8.6716681394699311</v>
      </c>
      <c r="O12" s="17">
        <f t="shared" si="4"/>
        <v>5.6472764910005591</v>
      </c>
    </row>
    <row r="13" spans="2:15">
      <c r="B13" s="6"/>
      <c r="C13" s="21">
        <v>175</v>
      </c>
      <c r="D13" s="11" t="s">
        <v>13</v>
      </c>
      <c r="E13" s="12">
        <v>191845</v>
      </c>
      <c r="F13" s="12">
        <v>114677</v>
      </c>
      <c r="G13" s="12">
        <v>98236</v>
      </c>
      <c r="H13" s="13">
        <f t="shared" si="0"/>
        <v>134919.33333333334</v>
      </c>
      <c r="I13" s="13">
        <f t="shared" si="1"/>
        <v>49979.748542117857</v>
      </c>
      <c r="J13" s="14"/>
      <c r="K13" s="15">
        <f t="shared" si="2"/>
        <v>9.1232944202122503</v>
      </c>
      <c r="L13" s="15">
        <f t="shared" si="5"/>
        <v>4.8115947866592652</v>
      </c>
      <c r="M13" s="15">
        <f t="shared" si="6"/>
        <v>6.301190437246273</v>
      </c>
      <c r="N13" s="16">
        <f t="shared" si="3"/>
        <v>6.7453598813725959</v>
      </c>
      <c r="O13" s="17">
        <f t="shared" si="4"/>
        <v>2.1898980121952856</v>
      </c>
    </row>
    <row r="14" spans="2:15">
      <c r="B14" s="6"/>
      <c r="C14" s="21">
        <v>250</v>
      </c>
      <c r="D14" s="11" t="s">
        <v>13</v>
      </c>
      <c r="E14" s="12">
        <v>186746</v>
      </c>
      <c r="F14" s="12">
        <v>117738</v>
      </c>
      <c r="G14" s="12">
        <v>77080</v>
      </c>
      <c r="H14" s="13">
        <f t="shared" si="0"/>
        <v>127188</v>
      </c>
      <c r="I14" s="13">
        <f t="shared" si="1"/>
        <v>55440.371246953247</v>
      </c>
      <c r="J14" s="14"/>
      <c r="K14" s="15">
        <f t="shared" si="2"/>
        <v>8.8808086726104776</v>
      </c>
      <c r="L14" s="15">
        <f t="shared" si="5"/>
        <v>4.9400276166248558</v>
      </c>
      <c r="M14" s="15">
        <f t="shared" si="6"/>
        <v>4.9441727971715332</v>
      </c>
      <c r="N14" s="16">
        <f t="shared" si="3"/>
        <v>6.2550030288022889</v>
      </c>
      <c r="O14" s="17">
        <f t="shared" si="4"/>
        <v>2.2740153374420409</v>
      </c>
    </row>
    <row r="15" spans="2:15">
      <c r="B15" s="6"/>
      <c r="C15" s="7"/>
      <c r="D15" s="14"/>
      <c r="E15" s="14"/>
      <c r="F15" s="14"/>
      <c r="G15" s="14"/>
      <c r="H15" s="13"/>
      <c r="I15" s="13"/>
      <c r="J15" s="14"/>
      <c r="K15" s="14"/>
      <c r="L15" s="14"/>
      <c r="M15" s="14"/>
      <c r="N15" s="16"/>
      <c r="O15" s="17"/>
    </row>
    <row r="16" spans="2:15" s="1" customFormat="1">
      <c r="B16" s="6" t="s">
        <v>0</v>
      </c>
      <c r="C16" s="7"/>
      <c r="D16" s="7"/>
      <c r="E16" s="37" t="s">
        <v>1</v>
      </c>
      <c r="F16" s="37"/>
      <c r="G16" s="37"/>
      <c r="H16" s="37"/>
      <c r="I16" s="37"/>
      <c r="J16" s="7"/>
      <c r="K16" s="37" t="s">
        <v>16</v>
      </c>
      <c r="L16" s="37"/>
      <c r="M16" s="37"/>
      <c r="N16" s="37"/>
      <c r="O16" s="38"/>
    </row>
    <row r="17" spans="2:15" s="1" customFormat="1">
      <c r="B17" s="6" t="s">
        <v>17</v>
      </c>
      <c r="C17" s="7" t="s">
        <v>4</v>
      </c>
      <c r="D17" s="7" t="s">
        <v>5</v>
      </c>
      <c r="E17" s="7" t="s">
        <v>6</v>
      </c>
      <c r="F17" s="7" t="s">
        <v>7</v>
      </c>
      <c r="G17" s="7" t="s">
        <v>8</v>
      </c>
      <c r="H17" s="8" t="s">
        <v>9</v>
      </c>
      <c r="I17" s="8" t="s">
        <v>10</v>
      </c>
      <c r="J17" s="7"/>
      <c r="K17" s="7" t="s">
        <v>6</v>
      </c>
      <c r="L17" s="7" t="s">
        <v>7</v>
      </c>
      <c r="M17" s="7" t="s">
        <v>8</v>
      </c>
      <c r="N17" s="8" t="s">
        <v>9</v>
      </c>
      <c r="O17" s="9" t="s">
        <v>10</v>
      </c>
    </row>
    <row r="18" spans="2:15">
      <c r="B18" s="6" t="s">
        <v>11</v>
      </c>
      <c r="C18" s="10">
        <v>0</v>
      </c>
      <c r="D18" s="11" t="s">
        <v>12</v>
      </c>
      <c r="E18" s="12">
        <v>2145963</v>
      </c>
      <c r="F18" s="12">
        <v>2040640</v>
      </c>
      <c r="G18" s="12">
        <v>1459384</v>
      </c>
      <c r="H18" s="13">
        <f t="shared" ref="H18:H27" si="7">AVERAGE(E18:G18)</f>
        <v>1881995.6666666667</v>
      </c>
      <c r="I18" s="13">
        <f>STDEV(E18:G18)</f>
        <v>369761.67890187458</v>
      </c>
      <c r="J18" s="14"/>
      <c r="K18" s="18">
        <f>E18/$H$18*100</f>
        <v>114.02592673344802</v>
      </c>
      <c r="L18" s="18">
        <f>F18/$H$18*100</f>
        <v>108.42958016020935</v>
      </c>
      <c r="M18" s="18">
        <f>G18/$H$18*100</f>
        <v>77.5444931063426</v>
      </c>
      <c r="N18" s="19">
        <f t="shared" ref="N18:N27" si="8">AVERAGE(K18:M18)</f>
        <v>100</v>
      </c>
      <c r="O18" s="20">
        <f t="shared" ref="O18:O27" si="9">STDEV(K18:M18)</f>
        <v>19.647318293606073</v>
      </c>
    </row>
    <row r="19" spans="2:15">
      <c r="B19" s="6"/>
      <c r="C19" s="10">
        <v>0</v>
      </c>
      <c r="D19" s="11" t="s">
        <v>13</v>
      </c>
      <c r="E19" s="12">
        <v>840058</v>
      </c>
      <c r="F19" s="12">
        <v>920477</v>
      </c>
      <c r="G19" s="12">
        <v>840114</v>
      </c>
      <c r="H19" s="13">
        <f t="shared" si="7"/>
        <v>866883</v>
      </c>
      <c r="I19" s="13">
        <f>STDEV(E19:G19)</f>
        <v>46413.773936192694</v>
      </c>
      <c r="J19" s="14"/>
      <c r="K19" s="15">
        <f t="shared" ref="K19:K27" si="10">E19/$E$18*100</f>
        <v>39.14596849992288</v>
      </c>
      <c r="L19" s="15">
        <f t="shared" ref="L19:L27" si="11">F19/$F$18*100</f>
        <v>45.107270268151169</v>
      </c>
      <c r="M19" s="15">
        <f t="shared" ref="M19:M27" si="12">G19/$G$18*100</f>
        <v>57.566343059811544</v>
      </c>
      <c r="N19" s="22">
        <f t="shared" si="8"/>
        <v>47.273193942628531</v>
      </c>
      <c r="O19" s="23">
        <f t="shared" si="9"/>
        <v>9.3992536275171634</v>
      </c>
    </row>
    <row r="20" spans="2:15">
      <c r="B20" s="6"/>
      <c r="C20" s="10" t="s">
        <v>14</v>
      </c>
      <c r="D20" s="11" t="s">
        <v>13</v>
      </c>
      <c r="E20" s="12">
        <v>1106715</v>
      </c>
      <c r="F20" s="12">
        <v>1199323</v>
      </c>
      <c r="G20" s="12">
        <v>1065712</v>
      </c>
      <c r="H20" s="13">
        <f t="shared" si="7"/>
        <v>1123916.6666666667</v>
      </c>
      <c r="I20" s="13">
        <f t="shared" ref="I20:I27" si="13">STDEV(E20:G20)</f>
        <v>68446.31350433224</v>
      </c>
      <c r="J20" s="14"/>
      <c r="K20" s="15">
        <f t="shared" si="10"/>
        <v>51.571951613331635</v>
      </c>
      <c r="L20" s="15">
        <f t="shared" si="11"/>
        <v>58.771904892582718</v>
      </c>
      <c r="M20" s="15">
        <f t="shared" si="12"/>
        <v>73.024783059153734</v>
      </c>
      <c r="N20" s="22">
        <f t="shared" si="8"/>
        <v>61.122879855022688</v>
      </c>
      <c r="O20" s="23">
        <f t="shared" si="9"/>
        <v>10.917935093974032</v>
      </c>
    </row>
    <row r="21" spans="2:15">
      <c r="B21" s="6"/>
      <c r="C21" s="21">
        <v>5</v>
      </c>
      <c r="D21" s="11" t="s">
        <v>13</v>
      </c>
      <c r="E21" s="12">
        <v>1490178</v>
      </c>
      <c r="F21" s="12">
        <v>1596095</v>
      </c>
      <c r="G21" s="12">
        <v>1216378</v>
      </c>
      <c r="H21" s="13">
        <f t="shared" si="7"/>
        <v>1434217</v>
      </c>
      <c r="I21" s="13">
        <f t="shared" si="13"/>
        <v>195946.35787122964</v>
      </c>
      <c r="J21" s="14"/>
      <c r="K21" s="15">
        <f t="shared" si="10"/>
        <v>69.440992225867831</v>
      </c>
      <c r="L21" s="15">
        <f t="shared" si="11"/>
        <v>78.215412811666923</v>
      </c>
      <c r="M21" s="15">
        <f t="shared" si="12"/>
        <v>83.348727956452862</v>
      </c>
      <c r="N21" s="22">
        <f t="shared" si="8"/>
        <v>77.001710997995872</v>
      </c>
      <c r="O21" s="23">
        <f t="shared" si="9"/>
        <v>7.0328573394694418</v>
      </c>
    </row>
    <row r="22" spans="2:15">
      <c r="B22" s="6"/>
      <c r="C22" s="10" t="s">
        <v>15</v>
      </c>
      <c r="D22" s="11" t="s">
        <v>13</v>
      </c>
      <c r="E22" s="12">
        <v>1697679</v>
      </c>
      <c r="F22" s="12">
        <v>1772528</v>
      </c>
      <c r="G22" s="12">
        <v>1599816</v>
      </c>
      <c r="H22" s="13">
        <f t="shared" si="7"/>
        <v>1690007.6666666667</v>
      </c>
      <c r="I22" s="13">
        <f t="shared" si="13"/>
        <v>86611.175678045925</v>
      </c>
      <c r="J22" s="14"/>
      <c r="K22" s="15">
        <f t="shared" si="10"/>
        <v>79.110357447914993</v>
      </c>
      <c r="L22" s="15">
        <f t="shared" si="11"/>
        <v>86.86137682295751</v>
      </c>
      <c r="M22" s="15">
        <f t="shared" si="12"/>
        <v>109.62269012131145</v>
      </c>
      <c r="N22" s="22">
        <f t="shared" si="8"/>
        <v>91.86480813072798</v>
      </c>
      <c r="O22" s="23">
        <f t="shared" si="9"/>
        <v>15.859582432450294</v>
      </c>
    </row>
    <row r="23" spans="2:15">
      <c r="B23" s="6"/>
      <c r="C23" s="21">
        <v>25</v>
      </c>
      <c r="D23" s="11" t="s">
        <v>13</v>
      </c>
      <c r="E23" s="12">
        <v>1749369</v>
      </c>
      <c r="F23" s="12">
        <v>1795269</v>
      </c>
      <c r="G23" s="12">
        <v>1645037</v>
      </c>
      <c r="H23" s="13">
        <f t="shared" si="7"/>
        <v>1729891.6666666667</v>
      </c>
      <c r="I23" s="13">
        <f t="shared" si="13"/>
        <v>76986.611442076945</v>
      </c>
      <c r="J23" s="14"/>
      <c r="K23" s="15">
        <f t="shared" si="10"/>
        <v>81.519066265354994</v>
      </c>
      <c r="L23" s="15">
        <f t="shared" si="11"/>
        <v>87.975782107574091</v>
      </c>
      <c r="M23" s="15">
        <f t="shared" si="12"/>
        <v>112.72132625820208</v>
      </c>
      <c r="N23" s="22">
        <f t="shared" si="8"/>
        <v>94.072058210377051</v>
      </c>
      <c r="O23" s="23">
        <f t="shared" si="9"/>
        <v>16.470236607484278</v>
      </c>
    </row>
    <row r="24" spans="2:15">
      <c r="B24" s="6"/>
      <c r="C24" s="21">
        <v>50</v>
      </c>
      <c r="D24" s="11" t="s">
        <v>13</v>
      </c>
      <c r="E24" s="12">
        <v>1792917</v>
      </c>
      <c r="F24" s="12">
        <v>1890092</v>
      </c>
      <c r="G24" s="12">
        <v>1622327</v>
      </c>
      <c r="H24" s="13">
        <f t="shared" si="7"/>
        <v>1768445.3333333333</v>
      </c>
      <c r="I24" s="13">
        <f t="shared" si="13"/>
        <v>135549.5136779669</v>
      </c>
      <c r="J24" s="14"/>
      <c r="K24" s="15">
        <f t="shared" si="10"/>
        <v>83.548364999769333</v>
      </c>
      <c r="L24" s="15">
        <f t="shared" si="11"/>
        <v>92.622510584914536</v>
      </c>
      <c r="M24" s="15">
        <f t="shared" si="12"/>
        <v>111.16519024465117</v>
      </c>
      <c r="N24" s="22">
        <f t="shared" si="8"/>
        <v>95.778688609778342</v>
      </c>
      <c r="O24" s="23">
        <f t="shared" si="9"/>
        <v>14.07634021843252</v>
      </c>
    </row>
    <row r="25" spans="2:15">
      <c r="B25" s="6"/>
      <c r="C25" s="21">
        <v>100</v>
      </c>
      <c r="D25" s="11" t="s">
        <v>13</v>
      </c>
      <c r="E25" s="12">
        <v>1698904</v>
      </c>
      <c r="F25" s="12">
        <v>1728476</v>
      </c>
      <c r="G25" s="12">
        <v>1605119</v>
      </c>
      <c r="H25" s="13">
        <f t="shared" si="7"/>
        <v>1677499.6666666667</v>
      </c>
      <c r="I25" s="13">
        <f t="shared" si="13"/>
        <v>64403.776879413934</v>
      </c>
      <c r="J25" s="14"/>
      <c r="K25" s="15">
        <f t="shared" si="10"/>
        <v>79.167441377134651</v>
      </c>
      <c r="L25" s="15">
        <f t="shared" si="11"/>
        <v>84.702642308295438</v>
      </c>
      <c r="M25" s="15">
        <f t="shared" si="12"/>
        <v>109.9860626127188</v>
      </c>
      <c r="N25" s="22">
        <f t="shared" si="8"/>
        <v>91.285382099382957</v>
      </c>
      <c r="O25" s="23">
        <f>STDEV(K25:M25)</f>
        <v>16.430039594702013</v>
      </c>
    </row>
    <row r="26" spans="2:15">
      <c r="B26" s="6"/>
      <c r="C26" s="21">
        <v>175</v>
      </c>
      <c r="D26" s="11" t="s">
        <v>13</v>
      </c>
      <c r="E26" s="12">
        <v>1699333</v>
      </c>
      <c r="F26" s="12">
        <v>1674840</v>
      </c>
      <c r="G26" s="12">
        <v>1508715</v>
      </c>
      <c r="H26" s="13">
        <f t="shared" si="7"/>
        <v>1627629.3333333333</v>
      </c>
      <c r="I26" s="13">
        <f t="shared" si="13"/>
        <v>103708.44115274964</v>
      </c>
      <c r="J26" s="14"/>
      <c r="K26" s="15">
        <f t="shared" si="10"/>
        <v>79.187432402143003</v>
      </c>
      <c r="L26" s="15">
        <f t="shared" si="11"/>
        <v>82.074251215305011</v>
      </c>
      <c r="M26" s="15">
        <f t="shared" si="12"/>
        <v>103.38026180909206</v>
      </c>
      <c r="N26" s="22">
        <f t="shared" si="8"/>
        <v>88.213981808846697</v>
      </c>
      <c r="O26" s="23">
        <f t="shared" si="9"/>
        <v>13.213457817671724</v>
      </c>
    </row>
    <row r="27" spans="2:15" ht="16" thickBot="1">
      <c r="B27" s="24"/>
      <c r="C27" s="25">
        <v>250</v>
      </c>
      <c r="D27" s="26" t="s">
        <v>13</v>
      </c>
      <c r="E27" s="27">
        <v>1673389</v>
      </c>
      <c r="F27" s="27">
        <v>1598035</v>
      </c>
      <c r="G27" s="27">
        <v>1383709</v>
      </c>
      <c r="H27" s="28">
        <f t="shared" si="7"/>
        <v>1551711</v>
      </c>
      <c r="I27" s="28">
        <f t="shared" si="13"/>
        <v>150293.24779244076</v>
      </c>
      <c r="J27" s="29"/>
      <c r="K27" s="30">
        <f t="shared" si="10"/>
        <v>77.978464679959529</v>
      </c>
      <c r="L27" s="30">
        <f t="shared" si="11"/>
        <v>78.310481025560605</v>
      </c>
      <c r="M27" s="30">
        <f t="shared" si="12"/>
        <v>94.814593006364333</v>
      </c>
      <c r="N27" s="31">
        <f t="shared" si="8"/>
        <v>83.701179570628156</v>
      </c>
      <c r="O27" s="32">
        <f t="shared" si="9"/>
        <v>9.6259299477316791</v>
      </c>
    </row>
    <row r="30" spans="2:15" ht="16" thickBot="1"/>
    <row r="31" spans="2:15" s="1" customFormat="1">
      <c r="B31" s="4" t="s">
        <v>18</v>
      </c>
      <c r="C31" s="5"/>
      <c r="D31" s="5"/>
      <c r="E31" s="39" t="s">
        <v>1</v>
      </c>
      <c r="F31" s="39"/>
      <c r="G31" s="39"/>
      <c r="H31" s="39"/>
      <c r="I31" s="39"/>
      <c r="J31" s="5"/>
      <c r="K31" s="39" t="s">
        <v>2</v>
      </c>
      <c r="L31" s="39"/>
      <c r="M31" s="39"/>
      <c r="N31" s="39"/>
      <c r="O31" s="40"/>
    </row>
    <row r="32" spans="2:15" s="1" customFormat="1">
      <c r="B32" s="6" t="s">
        <v>3</v>
      </c>
      <c r="C32" s="7" t="s">
        <v>4</v>
      </c>
      <c r="D32" s="7" t="s">
        <v>5</v>
      </c>
      <c r="E32" s="7" t="s">
        <v>6</v>
      </c>
      <c r="F32" s="7" t="s">
        <v>7</v>
      </c>
      <c r="G32" s="7" t="s">
        <v>8</v>
      </c>
      <c r="H32" s="8" t="s">
        <v>9</v>
      </c>
      <c r="I32" s="8" t="s">
        <v>10</v>
      </c>
      <c r="J32" s="7"/>
      <c r="K32" s="7" t="s">
        <v>6</v>
      </c>
      <c r="L32" s="7" t="s">
        <v>7</v>
      </c>
      <c r="M32" s="7" t="s">
        <v>8</v>
      </c>
      <c r="N32" s="8" t="s">
        <v>9</v>
      </c>
      <c r="O32" s="9" t="s">
        <v>10</v>
      </c>
    </row>
    <row r="33" spans="2:17">
      <c r="B33" s="6" t="s">
        <v>11</v>
      </c>
      <c r="C33" s="10">
        <v>0</v>
      </c>
      <c r="D33" s="11" t="s">
        <v>12</v>
      </c>
      <c r="E33" s="12">
        <v>53683</v>
      </c>
      <c r="F33" s="12">
        <v>43649</v>
      </c>
      <c r="G33" s="12">
        <v>39497</v>
      </c>
      <c r="H33" s="13">
        <f t="shared" ref="H33:H42" si="14">AVERAGE(E33:G33)</f>
        <v>45609.666666666664</v>
      </c>
      <c r="I33" s="13">
        <f t="shared" ref="I33" si="15">STDEV(E33:G33)</f>
        <v>7293.4086224023877</v>
      </c>
      <c r="J33" s="14"/>
      <c r="K33" s="15">
        <f>E33/$E$34*100</f>
        <v>2.0596410792560689</v>
      </c>
      <c r="L33" s="15">
        <f>F33/$F$34*100</f>
        <v>2.2333240041525939</v>
      </c>
      <c r="M33" s="15">
        <f>G33/$G$34*100</f>
        <v>2.5147634191919672</v>
      </c>
      <c r="N33" s="16">
        <f t="shared" ref="N33:N42" si="16">AVERAGE(K33:M33)</f>
        <v>2.26924283420021</v>
      </c>
      <c r="O33" s="17">
        <f t="shared" ref="O33:O42" si="17">STDEV(K33:M33)</f>
        <v>0.22967739950019897</v>
      </c>
    </row>
    <row r="34" spans="2:17">
      <c r="B34" s="6"/>
      <c r="C34" s="10">
        <v>0</v>
      </c>
      <c r="D34" s="11" t="s">
        <v>13</v>
      </c>
      <c r="E34" s="12">
        <v>2606425</v>
      </c>
      <c r="F34" s="12">
        <v>1954441</v>
      </c>
      <c r="G34" s="12">
        <v>1570605</v>
      </c>
      <c r="H34" s="13">
        <f t="shared" si="14"/>
        <v>2043823.6666666667</v>
      </c>
      <c r="I34" s="13">
        <f>STDEV(E34:G34)</f>
        <v>523662.78646217834</v>
      </c>
      <c r="J34" s="14"/>
      <c r="K34" s="18">
        <f>E34/$H$34*100</f>
        <v>127.5269017826228</v>
      </c>
      <c r="L34" s="18">
        <f t="shared" ref="L34:M34" si="18">F34/$H$34*100</f>
        <v>95.626693822738446</v>
      </c>
      <c r="M34" s="18">
        <f t="shared" si="18"/>
        <v>76.846404394638739</v>
      </c>
      <c r="N34" s="19">
        <f t="shared" si="16"/>
        <v>100</v>
      </c>
      <c r="O34" s="20">
        <f t="shared" si="17"/>
        <v>25.621720454790285</v>
      </c>
    </row>
    <row r="35" spans="2:17">
      <c r="B35" s="6"/>
      <c r="C35" s="10" t="s">
        <v>14</v>
      </c>
      <c r="D35" s="11" t="s">
        <v>13</v>
      </c>
      <c r="E35" s="12">
        <v>2768408</v>
      </c>
      <c r="F35" s="12">
        <v>1859467</v>
      </c>
      <c r="G35" s="12">
        <v>1637692</v>
      </c>
      <c r="H35" s="13">
        <f t="shared" si="14"/>
        <v>2088522.3333333333</v>
      </c>
      <c r="I35" s="13">
        <f t="shared" ref="I35:I42" si="19">STDEV(E35:G35)</f>
        <v>599148.91926826758</v>
      </c>
      <c r="J35" s="14"/>
      <c r="K35" s="15">
        <f t="shared" ref="K35:K42" si="20">E35/$E$34*100</f>
        <v>106.21475776206873</v>
      </c>
      <c r="L35" s="15">
        <f t="shared" ref="L35:L42" si="21">F35/$F$34*100</f>
        <v>95.140605421192049</v>
      </c>
      <c r="M35" s="15">
        <f t="shared" ref="M35:M42" si="22">G35/$G$34*100</f>
        <v>104.27141133512245</v>
      </c>
      <c r="N35" s="16">
        <f t="shared" si="16"/>
        <v>101.87559150612775</v>
      </c>
      <c r="O35" s="17">
        <f t="shared" si="17"/>
        <v>5.9130514125102343</v>
      </c>
    </row>
    <row r="36" spans="2:17">
      <c r="B36" s="6"/>
      <c r="C36" s="21">
        <v>5</v>
      </c>
      <c r="D36" s="11" t="s">
        <v>13</v>
      </c>
      <c r="E36" s="12">
        <v>2758220</v>
      </c>
      <c r="F36" s="12">
        <v>1654291</v>
      </c>
      <c r="G36" s="12">
        <v>1751462</v>
      </c>
      <c r="H36" s="13">
        <f t="shared" si="14"/>
        <v>2054657.6666666667</v>
      </c>
      <c r="I36" s="13">
        <f t="shared" si="19"/>
        <v>611236.87591173116</v>
      </c>
      <c r="J36" s="14"/>
      <c r="K36" s="15">
        <f t="shared" si="20"/>
        <v>105.82387753340304</v>
      </c>
      <c r="L36" s="15">
        <f t="shared" si="21"/>
        <v>84.642667647680341</v>
      </c>
      <c r="M36" s="15">
        <f t="shared" si="22"/>
        <v>111.51511678620658</v>
      </c>
      <c r="N36" s="16">
        <f t="shared" si="16"/>
        <v>100.66055398909664</v>
      </c>
      <c r="O36" s="17">
        <f t="shared" si="17"/>
        <v>14.16075786083004</v>
      </c>
    </row>
    <row r="37" spans="2:17">
      <c r="B37" s="6"/>
      <c r="C37" s="10" t="s">
        <v>15</v>
      </c>
      <c r="D37" s="11" t="s">
        <v>13</v>
      </c>
      <c r="E37" s="12">
        <v>2684203</v>
      </c>
      <c r="F37" s="12">
        <v>1555814</v>
      </c>
      <c r="G37" s="12">
        <v>1659453</v>
      </c>
      <c r="H37" s="13">
        <f t="shared" si="14"/>
        <v>1966490</v>
      </c>
      <c r="I37" s="13">
        <f t="shared" si="19"/>
        <v>623714.0557635366</v>
      </c>
      <c r="J37" s="14"/>
      <c r="K37" s="15">
        <f t="shared" si="20"/>
        <v>102.98408739940723</v>
      </c>
      <c r="L37" s="15">
        <f t="shared" si="21"/>
        <v>79.604040234522301</v>
      </c>
      <c r="M37" s="15">
        <f t="shared" si="22"/>
        <v>105.65692838110155</v>
      </c>
      <c r="N37" s="16">
        <f t="shared" si="16"/>
        <v>96.081685338343689</v>
      </c>
      <c r="O37" s="17">
        <f t="shared" si="17"/>
        <v>14.33250190490044</v>
      </c>
    </row>
    <row r="38" spans="2:17">
      <c r="B38" s="6"/>
      <c r="C38" s="21">
        <v>25</v>
      </c>
      <c r="D38" s="11" t="s">
        <v>13</v>
      </c>
      <c r="E38" s="12">
        <v>2520255</v>
      </c>
      <c r="F38" s="12">
        <v>1685100</v>
      </c>
      <c r="G38" s="12">
        <v>1646879</v>
      </c>
      <c r="H38" s="13">
        <f t="shared" si="14"/>
        <v>1950744.6666666667</v>
      </c>
      <c r="I38" s="13">
        <f t="shared" si="19"/>
        <v>493580.51626895991</v>
      </c>
      <c r="J38" s="14"/>
      <c r="K38" s="15">
        <f t="shared" si="20"/>
        <v>96.693939016085253</v>
      </c>
      <c r="L38" s="15">
        <f t="shared" si="21"/>
        <v>86.219026309824656</v>
      </c>
      <c r="M38" s="15">
        <f t="shared" si="22"/>
        <v>104.85634516635309</v>
      </c>
      <c r="N38" s="16">
        <f t="shared" si="16"/>
        <v>95.923103497420996</v>
      </c>
      <c r="O38" s="17">
        <f t="shared" si="17"/>
        <v>9.3425400233343083</v>
      </c>
    </row>
    <row r="39" spans="2:17">
      <c r="B39" s="6"/>
      <c r="C39" s="21">
        <v>50</v>
      </c>
      <c r="D39" s="11" t="s">
        <v>13</v>
      </c>
      <c r="E39" s="12">
        <v>2778887</v>
      </c>
      <c r="F39" s="12">
        <v>1613968</v>
      </c>
      <c r="G39" s="12">
        <v>1647413</v>
      </c>
      <c r="H39" s="13">
        <f t="shared" si="14"/>
        <v>2013422.6666666667</v>
      </c>
      <c r="I39" s="13">
        <f t="shared" si="19"/>
        <v>663122.44435724919</v>
      </c>
      <c r="J39" s="14"/>
      <c r="K39" s="15">
        <f t="shared" si="20"/>
        <v>106.61680270869103</v>
      </c>
      <c r="L39" s="15">
        <f t="shared" si="21"/>
        <v>82.57952017993891</v>
      </c>
      <c r="M39" s="15">
        <f t="shared" si="22"/>
        <v>104.89034480343562</v>
      </c>
      <c r="N39" s="16">
        <f t="shared" si="16"/>
        <v>98.028889230688534</v>
      </c>
      <c r="O39" s="17">
        <f t="shared" si="17"/>
        <v>13.407364292594735</v>
      </c>
    </row>
    <row r="40" spans="2:17">
      <c r="B40" s="6"/>
      <c r="C40" s="21">
        <v>100</v>
      </c>
      <c r="D40" s="11" t="s">
        <v>13</v>
      </c>
      <c r="E40" s="12">
        <v>2582508</v>
      </c>
      <c r="F40" s="12">
        <v>1601355</v>
      </c>
      <c r="G40" s="12">
        <v>1586064</v>
      </c>
      <c r="H40" s="13">
        <f t="shared" si="14"/>
        <v>1923309</v>
      </c>
      <c r="I40" s="13">
        <f t="shared" si="19"/>
        <v>570934.2736874359</v>
      </c>
      <c r="J40" s="14"/>
      <c r="K40" s="15">
        <f t="shared" si="20"/>
        <v>99.082382957499263</v>
      </c>
      <c r="L40" s="15">
        <f t="shared" si="21"/>
        <v>81.934169412123467</v>
      </c>
      <c r="M40" s="15">
        <f t="shared" si="22"/>
        <v>100.98427039261941</v>
      </c>
      <c r="N40" s="16">
        <f t="shared" si="16"/>
        <v>94.000274254080708</v>
      </c>
      <c r="O40" s="17">
        <f t="shared" si="17"/>
        <v>10.492733604585366</v>
      </c>
    </row>
    <row r="41" spans="2:17">
      <c r="B41" s="6"/>
      <c r="C41" s="21">
        <v>175</v>
      </c>
      <c r="D41" s="11" t="s">
        <v>13</v>
      </c>
      <c r="E41" s="12">
        <v>2311306</v>
      </c>
      <c r="F41" s="12">
        <v>1474786</v>
      </c>
      <c r="G41" s="12">
        <v>1574026</v>
      </c>
      <c r="H41" s="13">
        <f t="shared" si="14"/>
        <v>1786706</v>
      </c>
      <c r="I41" s="13">
        <f t="shared" si="19"/>
        <v>457018.6149381664</v>
      </c>
      <c r="J41" s="14"/>
      <c r="K41" s="15">
        <f t="shared" si="20"/>
        <v>88.677249489242925</v>
      </c>
      <c r="L41" s="15">
        <f t="shared" si="21"/>
        <v>75.458200068459462</v>
      </c>
      <c r="M41" s="15">
        <f t="shared" si="22"/>
        <v>100.21781415441819</v>
      </c>
      <c r="N41" s="16">
        <f t="shared" si="16"/>
        <v>88.11775457070685</v>
      </c>
      <c r="O41" s="17">
        <f t="shared" si="17"/>
        <v>12.389285626875527</v>
      </c>
    </row>
    <row r="42" spans="2:17">
      <c r="B42" s="6"/>
      <c r="C42" s="21">
        <v>250</v>
      </c>
      <c r="D42" s="11" t="s">
        <v>13</v>
      </c>
      <c r="E42" s="12">
        <v>2340422</v>
      </c>
      <c r="F42" s="12">
        <v>1482364</v>
      </c>
      <c r="G42" s="12">
        <v>1606627</v>
      </c>
      <c r="H42" s="13">
        <f t="shared" si="14"/>
        <v>1809804.3333333333</v>
      </c>
      <c r="I42" s="13">
        <f t="shared" si="19"/>
        <v>463709.66609111463</v>
      </c>
      <c r="J42" s="14"/>
      <c r="K42" s="15">
        <f t="shared" si="20"/>
        <v>89.794335152555703</v>
      </c>
      <c r="L42" s="15">
        <f t="shared" si="21"/>
        <v>75.845932417504542</v>
      </c>
      <c r="M42" s="15">
        <f t="shared" si="22"/>
        <v>102.29351109922608</v>
      </c>
      <c r="N42" s="16">
        <f t="shared" si="16"/>
        <v>89.311259556428766</v>
      </c>
      <c r="O42" s="17">
        <f t="shared" si="17"/>
        <v>13.230405362465023</v>
      </c>
    </row>
    <row r="43" spans="2:17">
      <c r="B43" s="6"/>
      <c r="C43" s="7"/>
      <c r="D43" s="14"/>
      <c r="E43" s="14"/>
      <c r="F43" s="14"/>
      <c r="G43" s="14"/>
      <c r="H43" s="13"/>
      <c r="I43" s="13"/>
      <c r="J43" s="14"/>
      <c r="K43" s="14"/>
      <c r="L43" s="14"/>
      <c r="M43" s="14"/>
      <c r="N43" s="16"/>
      <c r="O43" s="17"/>
      <c r="Q43" s="33"/>
    </row>
    <row r="44" spans="2:17">
      <c r="B44" s="6" t="s">
        <v>18</v>
      </c>
      <c r="C44" s="7"/>
      <c r="D44" s="7"/>
      <c r="E44" s="37" t="s">
        <v>1</v>
      </c>
      <c r="F44" s="37"/>
      <c r="G44" s="37"/>
      <c r="H44" s="37"/>
      <c r="I44" s="37"/>
      <c r="J44" s="7"/>
      <c r="K44" s="37" t="s">
        <v>16</v>
      </c>
      <c r="L44" s="37"/>
      <c r="M44" s="37"/>
      <c r="N44" s="37"/>
      <c r="O44" s="38"/>
    </row>
    <row r="45" spans="2:17">
      <c r="B45" s="6" t="s">
        <v>17</v>
      </c>
      <c r="C45" s="7" t="s">
        <v>4</v>
      </c>
      <c r="D45" s="7" t="s">
        <v>5</v>
      </c>
      <c r="E45" s="7" t="s">
        <v>6</v>
      </c>
      <c r="F45" s="7" t="s">
        <v>7</v>
      </c>
      <c r="G45" s="7" t="s">
        <v>8</v>
      </c>
      <c r="H45" s="8" t="s">
        <v>9</v>
      </c>
      <c r="I45" s="8" t="s">
        <v>10</v>
      </c>
      <c r="J45" s="7"/>
      <c r="K45" s="7" t="s">
        <v>6</v>
      </c>
      <c r="L45" s="7" t="s">
        <v>7</v>
      </c>
      <c r="M45" s="7" t="s">
        <v>8</v>
      </c>
      <c r="N45" s="8" t="s">
        <v>9</v>
      </c>
      <c r="O45" s="9" t="s">
        <v>10</v>
      </c>
    </row>
    <row r="46" spans="2:17">
      <c r="B46" s="6" t="s">
        <v>11</v>
      </c>
      <c r="C46" s="10">
        <v>0</v>
      </c>
      <c r="D46" s="11" t="s">
        <v>12</v>
      </c>
      <c r="E46" s="12">
        <v>2235856</v>
      </c>
      <c r="F46" s="12">
        <v>1993372</v>
      </c>
      <c r="G46" s="12">
        <v>2269947</v>
      </c>
      <c r="H46" s="13">
        <f t="shared" ref="H46:H55" si="23">AVERAGE(E46:G46)</f>
        <v>2166391.6666666665</v>
      </c>
      <c r="I46" s="13">
        <f t="shared" ref="I46" si="24">STDEV(E46:G46)</f>
        <v>150805.84491435779</v>
      </c>
      <c r="J46" s="15"/>
      <c r="K46" s="18">
        <f>E46/$H$46*100</f>
        <v>103.20645312674301</v>
      </c>
      <c r="L46" s="18">
        <f>F46/$H$46*100</f>
        <v>92.013463247258315</v>
      </c>
      <c r="M46" s="18">
        <f>G46/$H$46*100</f>
        <v>104.78008362599869</v>
      </c>
      <c r="N46" s="19">
        <f t="shared" ref="N46:N55" si="25">AVERAGE(K46:M46)</f>
        <v>100</v>
      </c>
      <c r="O46" s="20">
        <f>STDEV(K46:M46)</f>
        <v>6.961153296273344</v>
      </c>
    </row>
    <row r="47" spans="2:17">
      <c r="B47" s="6"/>
      <c r="C47" s="10">
        <v>0</v>
      </c>
      <c r="D47" s="11" t="s">
        <v>13</v>
      </c>
      <c r="E47" s="12">
        <v>1002344</v>
      </c>
      <c r="F47" s="12">
        <v>957826</v>
      </c>
      <c r="G47" s="12">
        <v>1209071</v>
      </c>
      <c r="H47" s="13">
        <f t="shared" si="23"/>
        <v>1056413.6666666667</v>
      </c>
      <c r="I47" s="13">
        <f>STDEV(E47:G47)</f>
        <v>134065.87614427935</v>
      </c>
      <c r="J47" s="14"/>
      <c r="K47" s="15">
        <f t="shared" ref="K47:K55" si="26">E47/$E$46*100</f>
        <v>44.830436307168256</v>
      </c>
      <c r="L47" s="15">
        <f t="shared" ref="L47:L55" si="27">F47/$F$46*100</f>
        <v>48.050539487862778</v>
      </c>
      <c r="M47" s="15">
        <f t="shared" ref="M47:M55" si="28">G47/$G$46*100</f>
        <v>53.264283263001303</v>
      </c>
      <c r="N47" s="22">
        <f t="shared" si="25"/>
        <v>48.715086352677446</v>
      </c>
      <c r="O47" s="23">
        <f t="shared" ref="O47:O52" si="29">STDEV(K47:M47)</f>
        <v>4.2560146287641967</v>
      </c>
    </row>
    <row r="48" spans="2:17">
      <c r="B48" s="6"/>
      <c r="C48" s="10" t="s">
        <v>14</v>
      </c>
      <c r="D48" s="11" t="s">
        <v>13</v>
      </c>
      <c r="E48" s="12">
        <v>1169692</v>
      </c>
      <c r="F48" s="12">
        <v>989086</v>
      </c>
      <c r="G48" s="12">
        <v>1327206</v>
      </c>
      <c r="H48" s="13">
        <f t="shared" si="23"/>
        <v>1161994.6666666667</v>
      </c>
      <c r="I48" s="13">
        <f t="shared" ref="I48:I55" si="30">STDEV(E48:G48)</f>
        <v>169191.37184068593</v>
      </c>
      <c r="J48" s="14"/>
      <c r="K48" s="15">
        <f t="shared" si="26"/>
        <v>52.315175932618196</v>
      </c>
      <c r="L48" s="15">
        <f t="shared" si="27"/>
        <v>49.618736492736929</v>
      </c>
      <c r="M48" s="15">
        <f t="shared" si="28"/>
        <v>58.468589795268343</v>
      </c>
      <c r="N48" s="22">
        <f t="shared" si="25"/>
        <v>53.467500740207818</v>
      </c>
      <c r="O48" s="23">
        <f t="shared" si="29"/>
        <v>4.5360627438034191</v>
      </c>
    </row>
    <row r="49" spans="2:15">
      <c r="B49" s="6"/>
      <c r="C49" s="21">
        <v>5</v>
      </c>
      <c r="D49" s="11" t="s">
        <v>13</v>
      </c>
      <c r="E49" s="12">
        <v>1152446</v>
      </c>
      <c r="F49" s="12">
        <v>1065910</v>
      </c>
      <c r="G49" s="12">
        <v>1227933</v>
      </c>
      <c r="H49" s="13">
        <f t="shared" si="23"/>
        <v>1148763</v>
      </c>
      <c r="I49" s="13">
        <f t="shared" si="30"/>
        <v>81074.26533123813</v>
      </c>
      <c r="J49" s="14"/>
      <c r="K49" s="15">
        <f t="shared" si="26"/>
        <v>51.543838243607823</v>
      </c>
      <c r="L49" s="15">
        <f t="shared" si="27"/>
        <v>53.472708556155105</v>
      </c>
      <c r="M49" s="15">
        <f t="shared" si="28"/>
        <v>54.095227774040545</v>
      </c>
      <c r="N49" s="22">
        <f t="shared" si="25"/>
        <v>53.037258191267824</v>
      </c>
      <c r="O49" s="23">
        <f t="shared" si="29"/>
        <v>1.3302668526317476</v>
      </c>
    </row>
    <row r="50" spans="2:15">
      <c r="B50" s="6"/>
      <c r="C50" s="10" t="s">
        <v>15</v>
      </c>
      <c r="D50" s="11" t="s">
        <v>13</v>
      </c>
      <c r="E50" s="12">
        <v>1240024</v>
      </c>
      <c r="F50" s="12">
        <v>1066263</v>
      </c>
      <c r="G50" s="12">
        <v>1284243</v>
      </c>
      <c r="H50" s="13">
        <f t="shared" si="23"/>
        <v>1196843.3333333333</v>
      </c>
      <c r="I50" s="13">
        <f t="shared" si="30"/>
        <v>115226.93947308214</v>
      </c>
      <c r="J50" s="14"/>
      <c r="K50" s="15">
        <f t="shared" si="26"/>
        <v>55.46081679678835</v>
      </c>
      <c r="L50" s="15">
        <f t="shared" si="27"/>
        <v>53.490417242742453</v>
      </c>
      <c r="M50" s="15">
        <f t="shared" si="28"/>
        <v>56.575902432964298</v>
      </c>
      <c r="N50" s="22">
        <f t="shared" si="25"/>
        <v>55.175712157498367</v>
      </c>
      <c r="O50" s="23">
        <f t="shared" si="29"/>
        <v>1.5623758210744585</v>
      </c>
    </row>
    <row r="51" spans="2:15">
      <c r="B51" s="6"/>
      <c r="C51" s="21">
        <v>25</v>
      </c>
      <c r="D51" s="11" t="s">
        <v>13</v>
      </c>
      <c r="E51" s="12">
        <v>1176153</v>
      </c>
      <c r="F51" s="12">
        <v>973011</v>
      </c>
      <c r="G51" s="12">
        <v>1260492</v>
      </c>
      <c r="H51" s="13">
        <f t="shared" si="23"/>
        <v>1136552</v>
      </c>
      <c r="I51" s="13">
        <f t="shared" si="30"/>
        <v>147775.20340368338</v>
      </c>
      <c r="J51" s="14"/>
      <c r="K51" s="15">
        <f t="shared" si="26"/>
        <v>52.604148031000207</v>
      </c>
      <c r="L51" s="15">
        <f t="shared" si="27"/>
        <v>48.812314008624583</v>
      </c>
      <c r="M51" s="15">
        <f t="shared" si="28"/>
        <v>55.529578443901997</v>
      </c>
      <c r="N51" s="22">
        <f t="shared" si="25"/>
        <v>52.315346827842262</v>
      </c>
      <c r="O51" s="23">
        <f t="shared" si="29"/>
        <v>3.3679318542051599</v>
      </c>
    </row>
    <row r="52" spans="2:15">
      <c r="B52" s="6"/>
      <c r="C52" s="21">
        <v>50</v>
      </c>
      <c r="D52" s="11" t="s">
        <v>13</v>
      </c>
      <c r="E52" s="12">
        <v>1111044</v>
      </c>
      <c r="F52" s="12">
        <v>987616</v>
      </c>
      <c r="G52" s="12">
        <v>1224869</v>
      </c>
      <c r="H52" s="13">
        <f t="shared" si="23"/>
        <v>1107843</v>
      </c>
      <c r="I52" s="13">
        <f t="shared" si="30"/>
        <v>118658.88632125282</v>
      </c>
      <c r="J52" s="14"/>
      <c r="K52" s="15">
        <f t="shared" si="26"/>
        <v>49.692108973028674</v>
      </c>
      <c r="L52" s="15">
        <f t="shared" si="27"/>
        <v>49.544992103832101</v>
      </c>
      <c r="M52" s="15">
        <f t="shared" si="28"/>
        <v>53.960246648930564</v>
      </c>
      <c r="N52" s="22">
        <f t="shared" si="25"/>
        <v>51.065782575263775</v>
      </c>
      <c r="O52" s="23">
        <f t="shared" si="29"/>
        <v>2.5077584709479774</v>
      </c>
    </row>
    <row r="53" spans="2:15">
      <c r="B53" s="6"/>
      <c r="C53" s="21">
        <v>100</v>
      </c>
      <c r="D53" s="11" t="s">
        <v>13</v>
      </c>
      <c r="E53" s="12">
        <v>1321117</v>
      </c>
      <c r="F53" s="12">
        <v>1127850</v>
      </c>
      <c r="G53" s="12">
        <v>1233055</v>
      </c>
      <c r="H53" s="13">
        <f t="shared" si="23"/>
        <v>1227340.6666666667</v>
      </c>
      <c r="I53" s="13">
        <f t="shared" si="30"/>
        <v>96760.133972278752</v>
      </c>
      <c r="J53" s="14"/>
      <c r="K53" s="15">
        <f t="shared" si="26"/>
        <v>59.087749837198821</v>
      </c>
      <c r="L53" s="15">
        <f t="shared" si="27"/>
        <v>56.580006140349113</v>
      </c>
      <c r="M53" s="15">
        <f t="shared" si="28"/>
        <v>54.320871808901259</v>
      </c>
      <c r="N53" s="22">
        <f t="shared" si="25"/>
        <v>56.662875928816391</v>
      </c>
      <c r="O53" s="23">
        <f>STDEV(K53:M53)</f>
        <v>2.3845192566945168</v>
      </c>
    </row>
    <row r="54" spans="2:15">
      <c r="B54" s="6"/>
      <c r="C54" s="21">
        <v>175</v>
      </c>
      <c r="D54" s="11" t="s">
        <v>13</v>
      </c>
      <c r="E54" s="12">
        <v>1222221</v>
      </c>
      <c r="F54" s="12">
        <v>1128190</v>
      </c>
      <c r="G54" s="12">
        <v>1257551</v>
      </c>
      <c r="H54" s="13">
        <f t="shared" si="23"/>
        <v>1202654</v>
      </c>
      <c r="I54" s="13">
        <f t="shared" si="30"/>
        <v>66863.425704939771</v>
      </c>
      <c r="J54" s="14"/>
      <c r="K54" s="15">
        <f t="shared" si="26"/>
        <v>54.664566948855388</v>
      </c>
      <c r="L54" s="15">
        <f t="shared" si="27"/>
        <v>56.597062665674045</v>
      </c>
      <c r="M54" s="15">
        <f t="shared" si="28"/>
        <v>55.400015947508905</v>
      </c>
      <c r="N54" s="22">
        <f t="shared" si="25"/>
        <v>55.553881854012779</v>
      </c>
      <c r="O54" s="23">
        <f t="shared" ref="O54:O55" si="31">STDEV(K54:M54)</f>
        <v>0.97539272181455616</v>
      </c>
    </row>
    <row r="55" spans="2:15" ht="16" thickBot="1">
      <c r="B55" s="24"/>
      <c r="C55" s="25">
        <v>250</v>
      </c>
      <c r="D55" s="26" t="s">
        <v>13</v>
      </c>
      <c r="E55" s="27">
        <v>1153900</v>
      </c>
      <c r="F55" s="27">
        <v>1285900</v>
      </c>
      <c r="G55" s="27">
        <v>1230524</v>
      </c>
      <c r="H55" s="28">
        <f t="shared" si="23"/>
        <v>1223441.3333333333</v>
      </c>
      <c r="I55" s="28">
        <f t="shared" si="30"/>
        <v>66284.410877168804</v>
      </c>
      <c r="J55" s="29"/>
      <c r="K55" s="30">
        <f t="shared" si="26"/>
        <v>51.60886926528363</v>
      </c>
      <c r="L55" s="30">
        <f t="shared" si="27"/>
        <v>64.508782103892301</v>
      </c>
      <c r="M55" s="30">
        <f t="shared" si="28"/>
        <v>54.209371408231121</v>
      </c>
      <c r="N55" s="31">
        <f t="shared" si="25"/>
        <v>56.775674259135684</v>
      </c>
      <c r="O55" s="32">
        <f t="shared" si="31"/>
        <v>6.8221236101998235</v>
      </c>
    </row>
  </sheetData>
  <mergeCells count="8">
    <mergeCell ref="E44:I44"/>
    <mergeCell ref="K44:O44"/>
    <mergeCell ref="E3:I3"/>
    <mergeCell ref="K3:O3"/>
    <mergeCell ref="E16:I16"/>
    <mergeCell ref="K16:O16"/>
    <mergeCell ref="E31:I31"/>
    <mergeCell ref="K31:O31"/>
  </mergeCells>
  <conditionalFormatting sqref="B1:O3 B16:O16 B4 B5:D5 B17:B18 C18:O27 B32 B45 B46:O1048576 B28:O31 B33:O44 D32:O32 E45:O45 E4:O15 E17:O17">
    <cfRule type="cellIs" dxfId="4" priority="5" operator="lessThan">
      <formula>0</formula>
    </cfRule>
  </conditionalFormatting>
  <conditionalFormatting sqref="D45">
    <cfRule type="cellIs" dxfId="3" priority="4" operator="lessThan">
      <formula>0</formula>
    </cfRule>
  </conditionalFormatting>
  <conditionalFormatting sqref="D4 B6:D15">
    <cfRule type="cellIs" dxfId="2" priority="3" operator="lessThan">
      <formula>0</formula>
    </cfRule>
  </conditionalFormatting>
  <conditionalFormatting sqref="B19:B27">
    <cfRule type="cellIs" dxfId="1" priority="2" operator="lessThan">
      <formula>0</formula>
    </cfRule>
  </conditionalFormatting>
  <conditionalFormatting sqref="D17">
    <cfRule type="cellIs" dxfId="0" priority="1" operator="lessThan">
      <formula>0</formula>
    </cfRule>
  </conditionalFormatting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Fig. 2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Julia Steringer</dc:creator>
  <cp:lastModifiedBy>Julia Steringer</cp:lastModifiedBy>
  <dcterms:created xsi:type="dcterms:W3CDTF">2017-07-17T13:28:43Z</dcterms:created>
  <dcterms:modified xsi:type="dcterms:W3CDTF">2017-07-17T14:32:50Z</dcterms:modified>
</cp:coreProperties>
</file>