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PeterLoCoco/Desktop/eLife/"/>
    </mc:Choice>
  </mc:AlternateContent>
  <bookViews>
    <workbookView xWindow="980" yWindow="440" windowWidth="25440" windowHeight="15660" tabRatio="500"/>
  </bookViews>
  <sheets>
    <sheet name="Weights" sheetId="3" r:id="rId1"/>
    <sheet name="Leukocytes" sheetId="4" r:id="rId2"/>
    <sheet name="Mechanical" sheetId="1" r:id="rId3"/>
    <sheet name="Cold" sheetId="2" r:id="rId4"/>
    <sheet name="IENFs" sheetId="5" r:id="rId5"/>
    <sheet name="Correlations" sheetId="6" r:id="rId6"/>
    <sheet name="Drug Levels" sheetId="7" r:id="rId7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J94" i="3" l="1"/>
  <c r="CI94" i="3"/>
  <c r="CH94" i="3"/>
  <c r="CG94" i="3"/>
  <c r="CF94" i="3"/>
  <c r="CE94" i="3"/>
  <c r="CD94" i="3"/>
  <c r="CC94" i="3"/>
  <c r="CB94" i="3"/>
  <c r="CA94" i="3"/>
  <c r="BZ94" i="3"/>
  <c r="BY94" i="3"/>
  <c r="BX94" i="3"/>
  <c r="BW94" i="3"/>
  <c r="BV94" i="3"/>
  <c r="BU94" i="3"/>
  <c r="BT94" i="3"/>
  <c r="BS94" i="3"/>
  <c r="BR94" i="3"/>
  <c r="BQ94" i="3"/>
  <c r="BP94" i="3"/>
  <c r="BO94" i="3"/>
  <c r="BN94" i="3"/>
  <c r="BM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X94" i="3"/>
  <c r="AW94" i="3"/>
  <c r="AV94" i="3"/>
  <c r="AU94" i="3"/>
  <c r="AT94" i="3"/>
  <c r="AS94" i="3"/>
  <c r="AR94" i="3"/>
  <c r="AQ94" i="3"/>
  <c r="AP94" i="3"/>
  <c r="AO94" i="3"/>
  <c r="AN94" i="3"/>
  <c r="AM94" i="3"/>
  <c r="AL94" i="3"/>
  <c r="AK94" i="3"/>
  <c r="AJ94" i="3"/>
  <c r="AI94" i="3"/>
  <c r="AH94" i="3"/>
  <c r="AG94" i="3"/>
  <c r="AF94" i="3"/>
  <c r="AE94" i="3"/>
  <c r="AD94" i="3"/>
  <c r="AC94" i="3"/>
  <c r="CJ86" i="3"/>
  <c r="CI86" i="3"/>
  <c r="CH86" i="3"/>
  <c r="CG86" i="3"/>
  <c r="CF86" i="3"/>
  <c r="CE86" i="3"/>
  <c r="CD86" i="3"/>
  <c r="CC86" i="3"/>
  <c r="CB86" i="3"/>
  <c r="CA86" i="3"/>
  <c r="BZ86" i="3"/>
  <c r="BY86" i="3"/>
  <c r="BX86" i="3"/>
  <c r="BW86" i="3"/>
  <c r="BV86" i="3"/>
  <c r="BU86" i="3"/>
  <c r="BT86" i="3"/>
  <c r="BS86" i="3"/>
  <c r="BR86" i="3"/>
  <c r="BQ86" i="3"/>
  <c r="BP86" i="3"/>
  <c r="BO86" i="3"/>
  <c r="BN86" i="3"/>
  <c r="BM86" i="3"/>
  <c r="BL86" i="3"/>
  <c r="BK86" i="3"/>
  <c r="BJ86" i="3"/>
  <c r="BI86" i="3"/>
  <c r="BH86" i="3"/>
  <c r="BG86" i="3"/>
  <c r="BF86" i="3"/>
  <c r="BE86" i="3"/>
  <c r="BD86" i="3"/>
  <c r="BC86" i="3"/>
  <c r="BB86" i="3"/>
  <c r="BA86" i="3"/>
  <c r="AZ86" i="3"/>
  <c r="AY86" i="3"/>
  <c r="AX86" i="3"/>
  <c r="AW86" i="3"/>
  <c r="AV86" i="3"/>
  <c r="AU86" i="3"/>
  <c r="AT86" i="3"/>
  <c r="AS86" i="3"/>
  <c r="AR86" i="3"/>
  <c r="AQ86" i="3"/>
  <c r="AP86" i="3"/>
  <c r="AO86" i="3"/>
  <c r="AN86" i="3"/>
  <c r="AM86" i="3"/>
  <c r="AL86" i="3"/>
  <c r="AK86" i="3"/>
  <c r="AJ86" i="3"/>
  <c r="AI86" i="3"/>
  <c r="AH86" i="3"/>
  <c r="AG86" i="3"/>
  <c r="AF86" i="3"/>
  <c r="AE86" i="3"/>
  <c r="AD86" i="3"/>
  <c r="AC86" i="3"/>
  <c r="CJ78" i="3"/>
  <c r="CI78" i="3"/>
  <c r="CH78" i="3"/>
  <c r="CG78" i="3"/>
  <c r="CF78" i="3"/>
  <c r="CE78" i="3"/>
  <c r="CD78" i="3"/>
  <c r="CC78" i="3"/>
  <c r="CB78" i="3"/>
  <c r="CA78" i="3"/>
  <c r="BZ78" i="3"/>
  <c r="BY78" i="3"/>
  <c r="BX78" i="3"/>
  <c r="BW78" i="3"/>
  <c r="BV78" i="3"/>
  <c r="BU78" i="3"/>
  <c r="BT78" i="3"/>
  <c r="BS78" i="3"/>
  <c r="BR78" i="3"/>
  <c r="BQ78" i="3"/>
  <c r="BP78" i="3"/>
  <c r="BO78" i="3"/>
  <c r="BN78" i="3"/>
  <c r="BM78" i="3"/>
  <c r="BL78" i="3"/>
  <c r="BK78" i="3"/>
  <c r="BJ78" i="3"/>
  <c r="BI78" i="3"/>
  <c r="BH78" i="3"/>
  <c r="BG78" i="3"/>
  <c r="BF78" i="3"/>
  <c r="BE78" i="3"/>
  <c r="BD78" i="3"/>
  <c r="BC78" i="3"/>
  <c r="BB78" i="3"/>
  <c r="BA78" i="3"/>
  <c r="AZ78" i="3"/>
  <c r="AY78" i="3"/>
  <c r="AX78" i="3"/>
  <c r="AW78" i="3"/>
  <c r="AV78" i="3"/>
  <c r="AU78" i="3"/>
  <c r="AT78" i="3"/>
  <c r="AS78" i="3"/>
  <c r="AR78" i="3"/>
  <c r="AQ78" i="3"/>
  <c r="AP78" i="3"/>
  <c r="AO78" i="3"/>
  <c r="AN78" i="3"/>
  <c r="AM78" i="3"/>
  <c r="AL78" i="3"/>
  <c r="AK78" i="3"/>
  <c r="AJ78" i="3"/>
  <c r="AI78" i="3"/>
  <c r="AH78" i="3"/>
  <c r="AG78" i="3"/>
  <c r="AF78" i="3"/>
  <c r="AE78" i="3"/>
  <c r="AD78" i="3"/>
  <c r="AC78" i="3"/>
  <c r="CJ70" i="3"/>
  <c r="CI70" i="3"/>
  <c r="CH70" i="3"/>
  <c r="CG70" i="3"/>
  <c r="CF70" i="3"/>
  <c r="CE70" i="3"/>
  <c r="CD70" i="3"/>
  <c r="CC70" i="3"/>
  <c r="CB70" i="3"/>
  <c r="CA70" i="3"/>
  <c r="BZ70" i="3"/>
  <c r="BY70" i="3"/>
  <c r="BX70" i="3"/>
  <c r="BW70" i="3"/>
  <c r="BV70" i="3"/>
  <c r="BU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F70" i="3"/>
  <c r="BE70" i="3"/>
  <c r="BD70" i="3"/>
  <c r="BC70" i="3"/>
  <c r="BB70" i="3"/>
  <c r="BA70" i="3"/>
  <c r="AZ70" i="3"/>
  <c r="AY70" i="3"/>
  <c r="AX70" i="3"/>
  <c r="AW70" i="3"/>
  <c r="AV70" i="3"/>
  <c r="AU70" i="3"/>
  <c r="AT70" i="3"/>
  <c r="AS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CJ62" i="3"/>
  <c r="CI62" i="3"/>
  <c r="CH62" i="3"/>
  <c r="CG62" i="3"/>
  <c r="CF62" i="3"/>
  <c r="CE62" i="3"/>
  <c r="CD62" i="3"/>
  <c r="CC62" i="3"/>
  <c r="CB62" i="3"/>
  <c r="CA62" i="3"/>
  <c r="BZ62" i="3"/>
  <c r="BY62" i="3"/>
  <c r="BX62" i="3"/>
  <c r="BW62" i="3"/>
  <c r="BV62" i="3"/>
  <c r="BU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T62" i="3"/>
  <c r="AS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CJ54" i="3"/>
  <c r="CI54" i="3"/>
  <c r="CH54" i="3"/>
  <c r="CG54" i="3"/>
  <c r="CF54" i="3"/>
  <c r="CE54" i="3"/>
  <c r="CD54" i="3"/>
  <c r="CC54" i="3"/>
  <c r="CB54" i="3"/>
  <c r="CA54" i="3"/>
  <c r="BZ54" i="3"/>
  <c r="BY54" i="3"/>
  <c r="BX54" i="3"/>
  <c r="BW54" i="3"/>
  <c r="BV54" i="3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V54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CJ10" i="3"/>
  <c r="CI10" i="3"/>
  <c r="CH10" i="3"/>
  <c r="CG10" i="3"/>
  <c r="CF10" i="3"/>
  <c r="CE10" i="3"/>
  <c r="CD10" i="3"/>
  <c r="CC10" i="3"/>
  <c r="CB10" i="3"/>
  <c r="CA10" i="3"/>
  <c r="BZ10" i="3"/>
  <c r="BY10" i="3"/>
  <c r="BX10" i="3"/>
  <c r="BW10" i="3"/>
  <c r="BV10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L56" i="4"/>
  <c r="J56" i="4"/>
  <c r="H56" i="4"/>
  <c r="L55" i="4"/>
  <c r="J55" i="4"/>
  <c r="H55" i="4"/>
  <c r="L54" i="4"/>
  <c r="J54" i="4"/>
  <c r="H54" i="4"/>
  <c r="L53" i="4"/>
  <c r="X53" i="4"/>
  <c r="W53" i="4"/>
  <c r="V53" i="4"/>
  <c r="J53" i="4"/>
  <c r="U53" i="4"/>
  <c r="T53" i="4"/>
  <c r="S53" i="4"/>
  <c r="H53" i="4"/>
  <c r="R53" i="4"/>
  <c r="Q53" i="4"/>
  <c r="P53" i="4"/>
  <c r="L52" i="4"/>
  <c r="J52" i="4"/>
  <c r="H52" i="4"/>
  <c r="L51" i="4"/>
  <c r="J51" i="4"/>
  <c r="H51" i="4"/>
  <c r="L50" i="4"/>
  <c r="J50" i="4"/>
  <c r="H50" i="4"/>
  <c r="L49" i="4"/>
  <c r="X49" i="4"/>
  <c r="W49" i="4"/>
  <c r="V49" i="4"/>
  <c r="J49" i="4"/>
  <c r="U49" i="4"/>
  <c r="T49" i="4"/>
  <c r="S49" i="4"/>
  <c r="H49" i="4"/>
  <c r="R49" i="4"/>
  <c r="Q49" i="4"/>
  <c r="P49" i="4"/>
  <c r="L48" i="4"/>
  <c r="J48" i="4"/>
  <c r="H48" i="4"/>
  <c r="L47" i="4"/>
  <c r="J47" i="4"/>
  <c r="H47" i="4"/>
  <c r="L46" i="4"/>
  <c r="J46" i="4"/>
  <c r="H46" i="4"/>
  <c r="L45" i="4"/>
  <c r="X45" i="4"/>
  <c r="W45" i="4"/>
  <c r="V45" i="4"/>
  <c r="J45" i="4"/>
  <c r="U45" i="4"/>
  <c r="T45" i="4"/>
  <c r="S45" i="4"/>
  <c r="H45" i="4"/>
  <c r="R45" i="4"/>
  <c r="Q45" i="4"/>
  <c r="P45" i="4"/>
  <c r="L44" i="4"/>
  <c r="J44" i="4"/>
  <c r="H44" i="4"/>
  <c r="L43" i="4"/>
  <c r="J43" i="4"/>
  <c r="H43" i="4"/>
  <c r="L42" i="4"/>
  <c r="J42" i="4"/>
  <c r="H42" i="4"/>
  <c r="L41" i="4"/>
  <c r="X41" i="4"/>
  <c r="W41" i="4"/>
  <c r="V41" i="4"/>
  <c r="J41" i="4"/>
  <c r="U41" i="4"/>
  <c r="T41" i="4"/>
  <c r="S41" i="4"/>
  <c r="H41" i="4"/>
  <c r="R41" i="4"/>
  <c r="Q41" i="4"/>
  <c r="P41" i="4"/>
  <c r="L40" i="4"/>
  <c r="J40" i="4"/>
  <c r="H40" i="4"/>
  <c r="L39" i="4"/>
  <c r="J39" i="4"/>
  <c r="H39" i="4"/>
  <c r="L38" i="4"/>
  <c r="J38" i="4"/>
  <c r="H38" i="4"/>
  <c r="X37" i="4"/>
  <c r="W37" i="4"/>
  <c r="V37" i="4"/>
  <c r="J37" i="4"/>
  <c r="U37" i="4"/>
  <c r="T37" i="4"/>
  <c r="S37" i="4"/>
  <c r="H37" i="4"/>
  <c r="R37" i="4"/>
  <c r="Q37" i="4"/>
  <c r="P37" i="4"/>
  <c r="L36" i="4"/>
  <c r="J36" i="4"/>
  <c r="H36" i="4"/>
  <c r="L35" i="4"/>
  <c r="J35" i="4"/>
  <c r="H35" i="4"/>
  <c r="L34" i="4"/>
  <c r="J34" i="4"/>
  <c r="H34" i="4"/>
  <c r="L33" i="4"/>
  <c r="X33" i="4"/>
  <c r="W33" i="4"/>
  <c r="V33" i="4"/>
  <c r="J33" i="4"/>
  <c r="U33" i="4"/>
  <c r="T33" i="4"/>
  <c r="S33" i="4"/>
  <c r="H33" i="4"/>
  <c r="R33" i="4"/>
  <c r="Q33" i="4"/>
  <c r="P33" i="4"/>
  <c r="L32" i="4"/>
  <c r="J32" i="4"/>
  <c r="H32" i="4"/>
  <c r="L31" i="4"/>
  <c r="J31" i="4"/>
  <c r="H31" i="4"/>
  <c r="L30" i="4"/>
  <c r="J30" i="4"/>
  <c r="H30" i="4"/>
  <c r="L29" i="4"/>
  <c r="X29" i="4"/>
  <c r="W29" i="4"/>
  <c r="V29" i="4"/>
  <c r="J29" i="4"/>
  <c r="U29" i="4"/>
  <c r="T29" i="4"/>
  <c r="S29" i="4"/>
  <c r="H29" i="4"/>
  <c r="R29" i="4"/>
  <c r="Q29" i="4"/>
  <c r="P29" i="4"/>
  <c r="L28" i="4"/>
  <c r="J28" i="4"/>
  <c r="H28" i="4"/>
  <c r="L27" i="4"/>
  <c r="J27" i="4"/>
  <c r="H27" i="4"/>
  <c r="L26" i="4"/>
  <c r="J26" i="4"/>
  <c r="H26" i="4"/>
  <c r="L25" i="4"/>
  <c r="X25" i="4"/>
  <c r="W25" i="4"/>
  <c r="V25" i="4"/>
  <c r="J25" i="4"/>
  <c r="U25" i="4"/>
  <c r="T25" i="4"/>
  <c r="S25" i="4"/>
  <c r="H25" i="4"/>
  <c r="R25" i="4"/>
  <c r="Q25" i="4"/>
  <c r="P25" i="4"/>
  <c r="L24" i="4"/>
  <c r="J24" i="4"/>
  <c r="H24" i="4"/>
  <c r="L23" i="4"/>
  <c r="J23" i="4"/>
  <c r="H23" i="4"/>
  <c r="L22" i="4"/>
  <c r="J22" i="4"/>
  <c r="H22" i="4"/>
  <c r="L21" i="4"/>
  <c r="J21" i="4"/>
  <c r="H21" i="4"/>
  <c r="L20" i="4"/>
  <c r="J20" i="4"/>
  <c r="H20" i="4"/>
  <c r="L19" i="4"/>
  <c r="J19" i="4"/>
  <c r="H19" i="4"/>
  <c r="L18" i="4"/>
  <c r="J18" i="4"/>
  <c r="H18" i="4"/>
  <c r="L17" i="4"/>
  <c r="J17" i="4"/>
  <c r="H17" i="4"/>
  <c r="L16" i="4"/>
  <c r="J16" i="4"/>
  <c r="H16" i="4"/>
  <c r="L15" i="4"/>
  <c r="X15" i="4"/>
  <c r="W15" i="4"/>
  <c r="V15" i="4"/>
  <c r="J15" i="4"/>
  <c r="U15" i="4"/>
  <c r="T15" i="4"/>
  <c r="S15" i="4"/>
  <c r="H15" i="4"/>
  <c r="R15" i="4"/>
  <c r="Q15" i="4"/>
  <c r="P15" i="4"/>
  <c r="L14" i="4"/>
  <c r="J14" i="4"/>
  <c r="H14" i="4"/>
  <c r="L13" i="4"/>
  <c r="J13" i="4"/>
  <c r="H13" i="4"/>
  <c r="L12" i="4"/>
  <c r="J12" i="4"/>
  <c r="H12" i="4"/>
  <c r="L11" i="4"/>
  <c r="X11" i="4"/>
  <c r="W11" i="4"/>
  <c r="V11" i="4"/>
  <c r="J11" i="4"/>
  <c r="U11" i="4"/>
  <c r="T11" i="4"/>
  <c r="S11" i="4"/>
  <c r="H11" i="4"/>
  <c r="R11" i="4"/>
  <c r="Q11" i="4"/>
  <c r="P11" i="4"/>
  <c r="AE194" i="1"/>
  <c r="AJ194" i="1"/>
  <c r="AI194" i="1"/>
  <c r="AH194" i="1"/>
  <c r="AG194" i="1"/>
  <c r="AF194" i="1"/>
  <c r="AE192" i="1"/>
  <c r="AJ192" i="1"/>
  <c r="AI192" i="1"/>
  <c r="AH192" i="1"/>
  <c r="AG192" i="1"/>
  <c r="AF192" i="1"/>
  <c r="AE190" i="1"/>
  <c r="AJ190" i="1"/>
  <c r="AI190" i="1"/>
  <c r="AH190" i="1"/>
  <c r="AG190" i="1"/>
  <c r="AF190" i="1"/>
  <c r="AE188" i="1"/>
  <c r="AJ188" i="1"/>
  <c r="AI188" i="1"/>
  <c r="AH188" i="1"/>
  <c r="AG188" i="1"/>
  <c r="AF188" i="1"/>
  <c r="AE186" i="1"/>
  <c r="AJ186" i="1"/>
  <c r="AI186" i="1"/>
  <c r="AH186" i="1"/>
  <c r="AG186" i="1"/>
  <c r="AF186" i="1"/>
  <c r="AE184" i="1"/>
  <c r="AI184" i="1"/>
  <c r="AH184" i="1"/>
  <c r="AG184" i="1"/>
  <c r="AF184" i="1"/>
  <c r="AE182" i="1"/>
  <c r="AJ182" i="1"/>
  <c r="AI182" i="1"/>
  <c r="AH182" i="1"/>
  <c r="AG182" i="1"/>
  <c r="AF182" i="1"/>
  <c r="AE180" i="1"/>
  <c r="AJ180" i="1"/>
  <c r="BD180" i="1"/>
  <c r="BC180" i="1"/>
  <c r="BB180" i="1"/>
  <c r="AI180" i="1"/>
  <c r="BA180" i="1"/>
  <c r="AZ180" i="1"/>
  <c r="AY180" i="1"/>
  <c r="AH180" i="1"/>
  <c r="AX180" i="1"/>
  <c r="AW180" i="1"/>
  <c r="AV180" i="1"/>
  <c r="AG180" i="1"/>
  <c r="AU180" i="1"/>
  <c r="AT180" i="1"/>
  <c r="AS180" i="1"/>
  <c r="AF180" i="1"/>
  <c r="AR180" i="1"/>
  <c r="AQ180" i="1"/>
  <c r="AP180" i="1"/>
  <c r="AO180" i="1"/>
  <c r="AN180" i="1"/>
  <c r="AM180" i="1"/>
  <c r="AE178" i="1"/>
  <c r="AJ178" i="1"/>
  <c r="AI178" i="1"/>
  <c r="AH178" i="1"/>
  <c r="AG178" i="1"/>
  <c r="AF178" i="1"/>
  <c r="AE176" i="1"/>
  <c r="AJ176" i="1"/>
  <c r="AI176" i="1"/>
  <c r="AH176" i="1"/>
  <c r="AG176" i="1"/>
  <c r="AF176" i="1"/>
  <c r="AE174" i="1"/>
  <c r="AJ174" i="1"/>
  <c r="AI174" i="1"/>
  <c r="AH174" i="1"/>
  <c r="AG174" i="1"/>
  <c r="AF174" i="1"/>
  <c r="AE172" i="1"/>
  <c r="AJ172" i="1"/>
  <c r="AI172" i="1"/>
  <c r="AH172" i="1"/>
  <c r="AG172" i="1"/>
  <c r="AF172" i="1"/>
  <c r="AE170" i="1"/>
  <c r="AJ170" i="1"/>
  <c r="AI170" i="1"/>
  <c r="AH170" i="1"/>
  <c r="AG170" i="1"/>
  <c r="AF170" i="1"/>
  <c r="AE168" i="1"/>
  <c r="AJ168" i="1"/>
  <c r="AI168" i="1"/>
  <c r="AH168" i="1"/>
  <c r="AG168" i="1"/>
  <c r="AF168" i="1"/>
  <c r="AE166" i="1"/>
  <c r="AJ166" i="1"/>
  <c r="AI166" i="1"/>
  <c r="AH166" i="1"/>
  <c r="AG166" i="1"/>
  <c r="AF166" i="1"/>
  <c r="AE164" i="1"/>
  <c r="AJ164" i="1"/>
  <c r="BD164" i="1"/>
  <c r="BC164" i="1"/>
  <c r="BB164" i="1"/>
  <c r="AI164" i="1"/>
  <c r="BA164" i="1"/>
  <c r="AZ164" i="1"/>
  <c r="AY164" i="1"/>
  <c r="AH164" i="1"/>
  <c r="AX164" i="1"/>
  <c r="AW164" i="1"/>
  <c r="AV164" i="1"/>
  <c r="AG164" i="1"/>
  <c r="AU164" i="1"/>
  <c r="AT164" i="1"/>
  <c r="AS164" i="1"/>
  <c r="AF164" i="1"/>
  <c r="AR164" i="1"/>
  <c r="AQ164" i="1"/>
  <c r="AP164" i="1"/>
  <c r="AO164" i="1"/>
  <c r="AN164" i="1"/>
  <c r="AM164" i="1"/>
  <c r="AE162" i="1"/>
  <c r="AJ162" i="1"/>
  <c r="AI162" i="1"/>
  <c r="AH162" i="1"/>
  <c r="AG162" i="1"/>
  <c r="AF162" i="1"/>
  <c r="AE160" i="1"/>
  <c r="AJ160" i="1"/>
  <c r="AI160" i="1"/>
  <c r="AH160" i="1"/>
  <c r="AG160" i="1"/>
  <c r="AF160" i="1"/>
  <c r="AE158" i="1"/>
  <c r="AJ158" i="1"/>
  <c r="AI158" i="1"/>
  <c r="AH158" i="1"/>
  <c r="AG158" i="1"/>
  <c r="AF158" i="1"/>
  <c r="AE156" i="1"/>
  <c r="AJ156" i="1"/>
  <c r="AI156" i="1"/>
  <c r="AH156" i="1"/>
  <c r="AG156" i="1"/>
  <c r="AF156" i="1"/>
  <c r="AE154" i="1"/>
  <c r="AJ154" i="1"/>
  <c r="AI154" i="1"/>
  <c r="AH154" i="1"/>
  <c r="AG154" i="1"/>
  <c r="AF154" i="1"/>
  <c r="AE152" i="1"/>
  <c r="AJ152" i="1"/>
  <c r="AI152" i="1"/>
  <c r="AH152" i="1"/>
  <c r="AG152" i="1"/>
  <c r="AF152" i="1"/>
  <c r="AE150" i="1"/>
  <c r="AJ150" i="1"/>
  <c r="AI150" i="1"/>
  <c r="AH150" i="1"/>
  <c r="AG150" i="1"/>
  <c r="AF150" i="1"/>
  <c r="AE148" i="1"/>
  <c r="AJ148" i="1"/>
  <c r="BD148" i="1"/>
  <c r="BC148" i="1"/>
  <c r="BB148" i="1"/>
  <c r="AI148" i="1"/>
  <c r="BA148" i="1"/>
  <c r="AZ148" i="1"/>
  <c r="AY148" i="1"/>
  <c r="AH148" i="1"/>
  <c r="AX148" i="1"/>
  <c r="AW148" i="1"/>
  <c r="AV148" i="1"/>
  <c r="AG148" i="1"/>
  <c r="AU148" i="1"/>
  <c r="AT148" i="1"/>
  <c r="AS148" i="1"/>
  <c r="AF148" i="1"/>
  <c r="AR148" i="1"/>
  <c r="AQ148" i="1"/>
  <c r="AP148" i="1"/>
  <c r="AO148" i="1"/>
  <c r="AN148" i="1"/>
  <c r="AM148" i="1"/>
  <c r="AE146" i="1"/>
  <c r="AJ146" i="1"/>
  <c r="AI146" i="1"/>
  <c r="AH146" i="1"/>
  <c r="AG146" i="1"/>
  <c r="AF146" i="1"/>
  <c r="AE144" i="1"/>
  <c r="AJ144" i="1"/>
  <c r="AI144" i="1"/>
  <c r="AH144" i="1"/>
  <c r="AG144" i="1"/>
  <c r="AF144" i="1"/>
  <c r="AE142" i="1"/>
  <c r="AJ142" i="1"/>
  <c r="AI142" i="1"/>
  <c r="AH142" i="1"/>
  <c r="AG142" i="1"/>
  <c r="AF142" i="1"/>
  <c r="AE140" i="1"/>
  <c r="AJ140" i="1"/>
  <c r="AI140" i="1"/>
  <c r="AH140" i="1"/>
  <c r="AG140" i="1"/>
  <c r="AF140" i="1"/>
  <c r="AE138" i="1"/>
  <c r="AJ138" i="1"/>
  <c r="AI138" i="1"/>
  <c r="AH138" i="1"/>
  <c r="AG138" i="1"/>
  <c r="AF138" i="1"/>
  <c r="AE136" i="1"/>
  <c r="AJ136" i="1"/>
  <c r="AI136" i="1"/>
  <c r="AH136" i="1"/>
  <c r="AG136" i="1"/>
  <c r="AF136" i="1"/>
  <c r="AE134" i="1"/>
  <c r="AJ134" i="1"/>
  <c r="AI134" i="1"/>
  <c r="AH134" i="1"/>
  <c r="AG134" i="1"/>
  <c r="AF134" i="1"/>
  <c r="AE132" i="1"/>
  <c r="AJ132" i="1"/>
  <c r="BD132" i="1"/>
  <c r="BC132" i="1"/>
  <c r="BB132" i="1"/>
  <c r="AI132" i="1"/>
  <c r="BA132" i="1"/>
  <c r="AZ132" i="1"/>
  <c r="AY132" i="1"/>
  <c r="AH132" i="1"/>
  <c r="AX132" i="1"/>
  <c r="AW132" i="1"/>
  <c r="AV132" i="1"/>
  <c r="AG132" i="1"/>
  <c r="AU132" i="1"/>
  <c r="AT132" i="1"/>
  <c r="AS132" i="1"/>
  <c r="AF132" i="1"/>
  <c r="AR132" i="1"/>
  <c r="AQ132" i="1"/>
  <c r="AP132" i="1"/>
  <c r="AO132" i="1"/>
  <c r="AN132" i="1"/>
  <c r="AM132" i="1"/>
  <c r="AE130" i="1"/>
  <c r="AJ130" i="1"/>
  <c r="AI130" i="1"/>
  <c r="AH130" i="1"/>
  <c r="AG130" i="1"/>
  <c r="AF130" i="1"/>
  <c r="AE128" i="1"/>
  <c r="AJ128" i="1"/>
  <c r="AI128" i="1"/>
  <c r="AH128" i="1"/>
  <c r="AG128" i="1"/>
  <c r="AF128" i="1"/>
  <c r="AE126" i="1"/>
  <c r="AJ126" i="1"/>
  <c r="AI126" i="1"/>
  <c r="AH126" i="1"/>
  <c r="AG126" i="1"/>
  <c r="AF126" i="1"/>
  <c r="AE124" i="1"/>
  <c r="AJ124" i="1"/>
  <c r="AI124" i="1"/>
  <c r="AH124" i="1"/>
  <c r="AG124" i="1"/>
  <c r="AF124" i="1"/>
  <c r="AE122" i="1"/>
  <c r="AJ122" i="1"/>
  <c r="AI122" i="1"/>
  <c r="AH122" i="1"/>
  <c r="AG122" i="1"/>
  <c r="AF122" i="1"/>
  <c r="AE120" i="1"/>
  <c r="AG120" i="1"/>
  <c r="AF120" i="1"/>
  <c r="AE118" i="1"/>
  <c r="AH118" i="1"/>
  <c r="AG118" i="1"/>
  <c r="AF118" i="1"/>
  <c r="BD116" i="1"/>
  <c r="BC116" i="1"/>
  <c r="BB116" i="1"/>
  <c r="BA116" i="1"/>
  <c r="AZ116" i="1"/>
  <c r="AY116" i="1"/>
  <c r="AE116" i="1"/>
  <c r="AH116" i="1"/>
  <c r="AX116" i="1"/>
  <c r="AW116" i="1"/>
  <c r="AV116" i="1"/>
  <c r="AG116" i="1"/>
  <c r="AU116" i="1"/>
  <c r="AT116" i="1"/>
  <c r="AS116" i="1"/>
  <c r="AF116" i="1"/>
  <c r="AR116" i="1"/>
  <c r="AQ116" i="1"/>
  <c r="AP116" i="1"/>
  <c r="AO116" i="1"/>
  <c r="AN116" i="1"/>
  <c r="AM116" i="1"/>
  <c r="AE114" i="1"/>
  <c r="AJ114" i="1"/>
  <c r="AI114" i="1"/>
  <c r="AH114" i="1"/>
  <c r="AG114" i="1"/>
  <c r="AF114" i="1"/>
  <c r="AE112" i="1"/>
  <c r="AJ112" i="1"/>
  <c r="AI112" i="1"/>
  <c r="AH112" i="1"/>
  <c r="AG112" i="1"/>
  <c r="AF112" i="1"/>
  <c r="AE110" i="1"/>
  <c r="AJ110" i="1"/>
  <c r="AI110" i="1"/>
  <c r="AH110" i="1"/>
  <c r="AG110" i="1"/>
  <c r="AF110" i="1"/>
  <c r="AE108" i="1"/>
  <c r="AJ108" i="1"/>
  <c r="AI108" i="1"/>
  <c r="AH108" i="1"/>
  <c r="AG108" i="1"/>
  <c r="AF108" i="1"/>
  <c r="AE106" i="1"/>
  <c r="AJ106" i="1"/>
  <c r="AI106" i="1"/>
  <c r="AH106" i="1"/>
  <c r="AG106" i="1"/>
  <c r="AF106" i="1"/>
  <c r="AE104" i="1"/>
  <c r="AJ104" i="1"/>
  <c r="AI104" i="1"/>
  <c r="AH104" i="1"/>
  <c r="AG104" i="1"/>
  <c r="AF104" i="1"/>
  <c r="AE102" i="1"/>
  <c r="AH102" i="1"/>
  <c r="AG102" i="1"/>
  <c r="AF102" i="1"/>
  <c r="AE100" i="1"/>
  <c r="AJ100" i="1"/>
  <c r="BD100" i="1"/>
  <c r="BC100" i="1"/>
  <c r="BB100" i="1"/>
  <c r="AI100" i="1"/>
  <c r="BA100" i="1"/>
  <c r="AZ100" i="1"/>
  <c r="AY100" i="1"/>
  <c r="AH100" i="1"/>
  <c r="AX100" i="1"/>
  <c r="AW100" i="1"/>
  <c r="AV100" i="1"/>
  <c r="AG100" i="1"/>
  <c r="AU100" i="1"/>
  <c r="AT100" i="1"/>
  <c r="AS100" i="1"/>
  <c r="AF100" i="1"/>
  <c r="AR100" i="1"/>
  <c r="AQ100" i="1"/>
  <c r="AP100" i="1"/>
  <c r="AO100" i="1"/>
  <c r="AN100" i="1"/>
  <c r="AM100" i="1"/>
  <c r="AE98" i="1"/>
  <c r="AJ98" i="1"/>
  <c r="AI98" i="1"/>
  <c r="AH98" i="1"/>
  <c r="AG98" i="1"/>
  <c r="AF98" i="1"/>
  <c r="AE96" i="1"/>
  <c r="AJ96" i="1"/>
  <c r="AI96" i="1"/>
  <c r="AH96" i="1"/>
  <c r="AG96" i="1"/>
  <c r="AF96" i="1"/>
  <c r="AE94" i="1"/>
  <c r="AJ94" i="1"/>
  <c r="AI94" i="1"/>
  <c r="AH94" i="1"/>
  <c r="AG94" i="1"/>
  <c r="AF94" i="1"/>
  <c r="AE92" i="1"/>
  <c r="AJ92" i="1"/>
  <c r="AI92" i="1"/>
  <c r="AH92" i="1"/>
  <c r="AG92" i="1"/>
  <c r="AF92" i="1"/>
  <c r="AE90" i="1"/>
  <c r="AJ90" i="1"/>
  <c r="AI90" i="1"/>
  <c r="AH90" i="1"/>
  <c r="AG90" i="1"/>
  <c r="AF90" i="1"/>
  <c r="AE88" i="1"/>
  <c r="AG88" i="1"/>
  <c r="AF88" i="1"/>
  <c r="AE86" i="1"/>
  <c r="AJ86" i="1"/>
  <c r="AI86" i="1"/>
  <c r="AH86" i="1"/>
  <c r="AG86" i="1"/>
  <c r="AF86" i="1"/>
  <c r="AE84" i="1"/>
  <c r="AJ84" i="1"/>
  <c r="BD84" i="1"/>
  <c r="BC84" i="1"/>
  <c r="BB84" i="1"/>
  <c r="AI84" i="1"/>
  <c r="BA84" i="1"/>
  <c r="AZ84" i="1"/>
  <c r="AY84" i="1"/>
  <c r="AH84" i="1"/>
  <c r="AX84" i="1"/>
  <c r="AW84" i="1"/>
  <c r="AV84" i="1"/>
  <c r="AG84" i="1"/>
  <c r="AU84" i="1"/>
  <c r="AT84" i="1"/>
  <c r="AS84" i="1"/>
  <c r="AF84" i="1"/>
  <c r="AR84" i="1"/>
  <c r="AQ84" i="1"/>
  <c r="AP84" i="1"/>
  <c r="AO84" i="1"/>
  <c r="AN84" i="1"/>
  <c r="AM84" i="1"/>
  <c r="AE82" i="1"/>
  <c r="AJ82" i="1"/>
  <c r="AI82" i="1"/>
  <c r="AH82" i="1"/>
  <c r="AG82" i="1"/>
  <c r="AF82" i="1"/>
  <c r="AE80" i="1"/>
  <c r="AJ80" i="1"/>
  <c r="AI80" i="1"/>
  <c r="AH80" i="1"/>
  <c r="AG80" i="1"/>
  <c r="AF80" i="1"/>
  <c r="AE78" i="1"/>
  <c r="AJ78" i="1"/>
  <c r="AI78" i="1"/>
  <c r="AH78" i="1"/>
  <c r="AG78" i="1"/>
  <c r="AF78" i="1"/>
  <c r="AE76" i="1"/>
  <c r="AJ76" i="1"/>
  <c r="AI76" i="1"/>
  <c r="AH76" i="1"/>
  <c r="AG76" i="1"/>
  <c r="AF76" i="1"/>
  <c r="AE74" i="1"/>
  <c r="AJ74" i="1"/>
  <c r="AI74" i="1"/>
  <c r="AH74" i="1"/>
  <c r="AG74" i="1"/>
  <c r="AF74" i="1"/>
  <c r="AE72" i="1"/>
  <c r="AJ72" i="1"/>
  <c r="AI72" i="1"/>
  <c r="AH72" i="1"/>
  <c r="AG72" i="1"/>
  <c r="AF72" i="1"/>
  <c r="AE70" i="1"/>
  <c r="AJ70" i="1"/>
  <c r="AI70" i="1"/>
  <c r="AH70" i="1"/>
  <c r="AG70" i="1"/>
  <c r="AF70" i="1"/>
  <c r="AE68" i="1"/>
  <c r="AJ68" i="1"/>
  <c r="BD68" i="1"/>
  <c r="BC68" i="1"/>
  <c r="BB68" i="1"/>
  <c r="AI68" i="1"/>
  <c r="BA68" i="1"/>
  <c r="AZ68" i="1"/>
  <c r="AY68" i="1"/>
  <c r="AH68" i="1"/>
  <c r="AX68" i="1"/>
  <c r="AW68" i="1"/>
  <c r="AV68" i="1"/>
  <c r="AG68" i="1"/>
  <c r="AU68" i="1"/>
  <c r="AT68" i="1"/>
  <c r="AS68" i="1"/>
  <c r="AF68" i="1"/>
  <c r="AR68" i="1"/>
  <c r="AQ68" i="1"/>
  <c r="AP68" i="1"/>
  <c r="AO68" i="1"/>
  <c r="AN68" i="1"/>
  <c r="AM68" i="1"/>
  <c r="AE66" i="1"/>
  <c r="AJ66" i="1"/>
  <c r="AI66" i="1"/>
  <c r="AH66" i="1"/>
  <c r="AG66" i="1"/>
  <c r="AF66" i="1"/>
  <c r="AE64" i="1"/>
  <c r="AJ64" i="1"/>
  <c r="AI64" i="1"/>
  <c r="AH64" i="1"/>
  <c r="AG64" i="1"/>
  <c r="AF64" i="1"/>
  <c r="AE62" i="1"/>
  <c r="AJ62" i="1"/>
  <c r="AI62" i="1"/>
  <c r="AH62" i="1"/>
  <c r="AG62" i="1"/>
  <c r="AF62" i="1"/>
  <c r="AE60" i="1"/>
  <c r="AH60" i="1"/>
  <c r="AG60" i="1"/>
  <c r="AF60" i="1"/>
  <c r="AE58" i="1"/>
  <c r="AJ58" i="1"/>
  <c r="AI58" i="1"/>
  <c r="AH58" i="1"/>
  <c r="AG58" i="1"/>
  <c r="AF58" i="1"/>
  <c r="AE56" i="1"/>
  <c r="AJ56" i="1"/>
  <c r="AI56" i="1"/>
  <c r="AH56" i="1"/>
  <c r="AG56" i="1"/>
  <c r="AF56" i="1"/>
  <c r="AE54" i="1"/>
  <c r="AJ54" i="1"/>
  <c r="AI54" i="1"/>
  <c r="AH54" i="1"/>
  <c r="AG54" i="1"/>
  <c r="AF54" i="1"/>
  <c r="AE52" i="1"/>
  <c r="AJ52" i="1"/>
  <c r="AI52" i="1"/>
  <c r="AH52" i="1"/>
  <c r="AG52" i="1"/>
  <c r="AF52" i="1"/>
  <c r="AE50" i="1"/>
  <c r="AJ50" i="1"/>
  <c r="AI50" i="1"/>
  <c r="AH50" i="1"/>
  <c r="AG50" i="1"/>
  <c r="AF50" i="1"/>
  <c r="AE48" i="1"/>
  <c r="AJ48" i="1"/>
  <c r="AI48" i="1"/>
  <c r="AH48" i="1"/>
  <c r="AG48" i="1"/>
  <c r="AF48" i="1"/>
  <c r="AE46" i="1"/>
  <c r="AJ46" i="1"/>
  <c r="AI46" i="1"/>
  <c r="AH46" i="1"/>
  <c r="AG46" i="1"/>
  <c r="AF46" i="1"/>
  <c r="AE44" i="1"/>
  <c r="AJ44" i="1"/>
  <c r="AI44" i="1"/>
  <c r="AH44" i="1"/>
  <c r="AG44" i="1"/>
  <c r="AF44" i="1"/>
  <c r="AE42" i="1"/>
  <c r="AJ42" i="1"/>
  <c r="AI42" i="1"/>
  <c r="AH42" i="1"/>
  <c r="AG42" i="1"/>
  <c r="AF42" i="1"/>
  <c r="AE40" i="1"/>
  <c r="AJ40" i="1"/>
  <c r="AI40" i="1"/>
  <c r="AH40" i="1"/>
  <c r="AG40" i="1"/>
  <c r="AF40" i="1"/>
  <c r="AE38" i="1"/>
  <c r="AJ38" i="1"/>
  <c r="AI38" i="1"/>
  <c r="AH38" i="1"/>
  <c r="AG38" i="1"/>
  <c r="AF38" i="1"/>
  <c r="AE36" i="1"/>
  <c r="AJ36" i="1"/>
  <c r="AI36" i="1"/>
  <c r="AH36" i="1"/>
  <c r="AG36" i="1"/>
  <c r="AF36" i="1"/>
  <c r="AE34" i="1"/>
  <c r="AG34" i="1"/>
  <c r="AF34" i="1"/>
  <c r="BK32" i="1"/>
  <c r="BJ32" i="1"/>
  <c r="BI32" i="1"/>
  <c r="AE32" i="1"/>
  <c r="AG32" i="1"/>
  <c r="AF32" i="1"/>
  <c r="BK31" i="1"/>
  <c r="BJ31" i="1"/>
  <c r="BI31" i="1"/>
  <c r="BK30" i="1"/>
  <c r="BJ30" i="1"/>
  <c r="BI30" i="1"/>
  <c r="AE30" i="1"/>
  <c r="AJ30" i="1"/>
  <c r="AI30" i="1"/>
  <c r="AH30" i="1"/>
  <c r="AG30" i="1"/>
  <c r="AF30" i="1"/>
  <c r="BK29" i="1"/>
  <c r="BJ29" i="1"/>
  <c r="BI29" i="1"/>
  <c r="BK28" i="1"/>
  <c r="BJ28" i="1"/>
  <c r="BI28" i="1"/>
  <c r="AE28" i="1"/>
  <c r="AJ28" i="1"/>
  <c r="BD28" i="1"/>
  <c r="BC28" i="1"/>
  <c r="BB28" i="1"/>
  <c r="AI28" i="1"/>
  <c r="BA28" i="1"/>
  <c r="AZ28" i="1"/>
  <c r="AY28" i="1"/>
  <c r="AH28" i="1"/>
  <c r="AX28" i="1"/>
  <c r="AW28" i="1"/>
  <c r="AV28" i="1"/>
  <c r="AG28" i="1"/>
  <c r="AU28" i="1"/>
  <c r="AT28" i="1"/>
  <c r="AS28" i="1"/>
  <c r="AF28" i="1"/>
  <c r="AR28" i="1"/>
  <c r="AQ28" i="1"/>
  <c r="AP28" i="1"/>
  <c r="AO28" i="1"/>
  <c r="AN28" i="1"/>
  <c r="AM28" i="1"/>
  <c r="BK27" i="1"/>
  <c r="BJ27" i="1"/>
  <c r="BI27" i="1"/>
  <c r="BK26" i="1"/>
  <c r="BJ26" i="1"/>
  <c r="BI26" i="1"/>
  <c r="AE26" i="1"/>
  <c r="AJ26" i="1"/>
  <c r="AI26" i="1"/>
  <c r="AH26" i="1"/>
  <c r="AG26" i="1"/>
  <c r="AF26" i="1"/>
  <c r="BK25" i="1"/>
  <c r="BJ25" i="1"/>
  <c r="BI25" i="1"/>
  <c r="BK24" i="1"/>
  <c r="BJ24" i="1"/>
  <c r="BI24" i="1"/>
  <c r="AE24" i="1"/>
  <c r="AJ24" i="1"/>
  <c r="AI24" i="1"/>
  <c r="AH24" i="1"/>
  <c r="AG24" i="1"/>
  <c r="AF24" i="1"/>
  <c r="BK23" i="1"/>
  <c r="BJ23" i="1"/>
  <c r="BI23" i="1"/>
  <c r="AE22" i="1"/>
  <c r="AJ22" i="1"/>
  <c r="AI22" i="1"/>
  <c r="AH22" i="1"/>
  <c r="AG22" i="1"/>
  <c r="AF22" i="1"/>
  <c r="AE20" i="1"/>
  <c r="AJ20" i="1"/>
  <c r="AI20" i="1"/>
  <c r="AH20" i="1"/>
  <c r="AG20" i="1"/>
  <c r="AF20" i="1"/>
  <c r="AE18" i="1"/>
  <c r="AJ18" i="1"/>
  <c r="AI18" i="1"/>
  <c r="AH18" i="1"/>
  <c r="AG18" i="1"/>
  <c r="AF18" i="1"/>
  <c r="AE16" i="1"/>
  <c r="AJ16" i="1"/>
  <c r="AI16" i="1"/>
  <c r="AH16" i="1"/>
  <c r="AG16" i="1"/>
  <c r="AF16" i="1"/>
  <c r="AE14" i="1"/>
  <c r="AJ14" i="1"/>
  <c r="AI14" i="1"/>
  <c r="AH14" i="1"/>
  <c r="AG14" i="1"/>
  <c r="AF14" i="1"/>
  <c r="AE12" i="1"/>
  <c r="AJ12" i="1"/>
  <c r="BD12" i="1"/>
  <c r="BC12" i="1"/>
  <c r="BB12" i="1"/>
  <c r="AI12" i="1"/>
  <c r="BA12" i="1"/>
  <c r="AZ12" i="1"/>
  <c r="AY12" i="1"/>
  <c r="AH12" i="1"/>
  <c r="AX12" i="1"/>
  <c r="AW12" i="1"/>
  <c r="AV12" i="1"/>
  <c r="AG12" i="1"/>
  <c r="AU12" i="1"/>
  <c r="AT12" i="1"/>
  <c r="AS12" i="1"/>
  <c r="AF12" i="1"/>
  <c r="AR12" i="1"/>
  <c r="AQ12" i="1"/>
  <c r="AP12" i="1"/>
  <c r="AO12" i="1"/>
  <c r="AN12" i="1"/>
  <c r="AM12" i="1"/>
  <c r="AE194" i="2"/>
  <c r="AJ194" i="2"/>
  <c r="AI194" i="2"/>
  <c r="AH194" i="2"/>
  <c r="AG194" i="2"/>
  <c r="AF194" i="2"/>
  <c r="AE192" i="2"/>
  <c r="AJ192" i="2"/>
  <c r="AI192" i="2"/>
  <c r="AH192" i="2"/>
  <c r="AG192" i="2"/>
  <c r="AF192" i="2"/>
  <c r="AE190" i="2"/>
  <c r="AJ190" i="2"/>
  <c r="AI190" i="2"/>
  <c r="AH190" i="2"/>
  <c r="AG190" i="2"/>
  <c r="AF190" i="2"/>
  <c r="AE188" i="2"/>
  <c r="AJ188" i="2"/>
  <c r="AI188" i="2"/>
  <c r="AH188" i="2"/>
  <c r="AG188" i="2"/>
  <c r="AF188" i="2"/>
  <c r="AE186" i="2"/>
  <c r="AJ186" i="2"/>
  <c r="AI186" i="2"/>
  <c r="AH186" i="2"/>
  <c r="AG186" i="2"/>
  <c r="AF186" i="2"/>
  <c r="AE184" i="2"/>
  <c r="AI184" i="2"/>
  <c r="AH184" i="2"/>
  <c r="AG184" i="2"/>
  <c r="AF184" i="2"/>
  <c r="AE182" i="2"/>
  <c r="AJ182" i="2"/>
  <c r="AI182" i="2"/>
  <c r="AH182" i="2"/>
  <c r="AG182" i="2"/>
  <c r="AF182" i="2"/>
  <c r="AE180" i="2"/>
  <c r="AJ180" i="2"/>
  <c r="BD180" i="2"/>
  <c r="BC180" i="2"/>
  <c r="BB180" i="2"/>
  <c r="AI180" i="2"/>
  <c r="BA180" i="2"/>
  <c r="AZ180" i="2"/>
  <c r="AY180" i="2"/>
  <c r="AH180" i="2"/>
  <c r="AX180" i="2"/>
  <c r="AW180" i="2"/>
  <c r="AV180" i="2"/>
  <c r="AG180" i="2"/>
  <c r="AU180" i="2"/>
  <c r="AT180" i="2"/>
  <c r="AS180" i="2"/>
  <c r="AF180" i="2"/>
  <c r="AR180" i="2"/>
  <c r="AQ180" i="2"/>
  <c r="AP180" i="2"/>
  <c r="AO180" i="2"/>
  <c r="AN180" i="2"/>
  <c r="AM180" i="2"/>
  <c r="AE178" i="2"/>
  <c r="AJ178" i="2"/>
  <c r="AI178" i="2"/>
  <c r="AH178" i="2"/>
  <c r="AG178" i="2"/>
  <c r="AF178" i="2"/>
  <c r="AE176" i="2"/>
  <c r="AJ176" i="2"/>
  <c r="AI176" i="2"/>
  <c r="AH176" i="2"/>
  <c r="AG176" i="2"/>
  <c r="AF176" i="2"/>
  <c r="AE174" i="2"/>
  <c r="AJ174" i="2"/>
  <c r="AI174" i="2"/>
  <c r="AH174" i="2"/>
  <c r="AG174" i="2"/>
  <c r="AF174" i="2"/>
  <c r="AE172" i="2"/>
  <c r="AJ172" i="2"/>
  <c r="AI172" i="2"/>
  <c r="AH172" i="2"/>
  <c r="AG172" i="2"/>
  <c r="AF172" i="2"/>
  <c r="AE170" i="2"/>
  <c r="AJ170" i="2"/>
  <c r="AI170" i="2"/>
  <c r="AH170" i="2"/>
  <c r="AG170" i="2"/>
  <c r="AF170" i="2"/>
  <c r="AE168" i="2"/>
  <c r="AJ168" i="2"/>
  <c r="AI168" i="2"/>
  <c r="AH168" i="2"/>
  <c r="AG168" i="2"/>
  <c r="AF168" i="2"/>
  <c r="AE166" i="2"/>
  <c r="AJ166" i="2"/>
  <c r="AI166" i="2"/>
  <c r="AH166" i="2"/>
  <c r="AG166" i="2"/>
  <c r="AF166" i="2"/>
  <c r="AE164" i="2"/>
  <c r="AJ164" i="2"/>
  <c r="BD164" i="2"/>
  <c r="BC164" i="2"/>
  <c r="BB164" i="2"/>
  <c r="AI164" i="2"/>
  <c r="BA164" i="2"/>
  <c r="AZ164" i="2"/>
  <c r="AY164" i="2"/>
  <c r="AH164" i="2"/>
  <c r="AX164" i="2"/>
  <c r="AW164" i="2"/>
  <c r="AV164" i="2"/>
  <c r="AG164" i="2"/>
  <c r="AU164" i="2"/>
  <c r="AT164" i="2"/>
  <c r="AS164" i="2"/>
  <c r="AF164" i="2"/>
  <c r="AR164" i="2"/>
  <c r="AQ164" i="2"/>
  <c r="AP164" i="2"/>
  <c r="AO164" i="2"/>
  <c r="AN164" i="2"/>
  <c r="AM164" i="2"/>
  <c r="AE162" i="2"/>
  <c r="AJ162" i="2"/>
  <c r="AI162" i="2"/>
  <c r="AH162" i="2"/>
  <c r="AG162" i="2"/>
  <c r="AF162" i="2"/>
  <c r="AE160" i="2"/>
  <c r="AJ160" i="2"/>
  <c r="AI160" i="2"/>
  <c r="AH160" i="2"/>
  <c r="AG160" i="2"/>
  <c r="AF160" i="2"/>
  <c r="AE158" i="2"/>
  <c r="AJ158" i="2"/>
  <c r="AI158" i="2"/>
  <c r="AH158" i="2"/>
  <c r="AG158" i="2"/>
  <c r="AF158" i="2"/>
  <c r="AE156" i="2"/>
  <c r="AJ156" i="2"/>
  <c r="AI156" i="2"/>
  <c r="AH156" i="2"/>
  <c r="AG156" i="2"/>
  <c r="AF156" i="2"/>
  <c r="AE154" i="2"/>
  <c r="AJ154" i="2"/>
  <c r="AI154" i="2"/>
  <c r="AH154" i="2"/>
  <c r="AG154" i="2"/>
  <c r="AF154" i="2"/>
  <c r="AE152" i="2"/>
  <c r="AJ152" i="2"/>
  <c r="AI152" i="2"/>
  <c r="AH152" i="2"/>
  <c r="AG152" i="2"/>
  <c r="AF152" i="2"/>
  <c r="AE150" i="2"/>
  <c r="AJ150" i="2"/>
  <c r="AI150" i="2"/>
  <c r="AH150" i="2"/>
  <c r="AG150" i="2"/>
  <c r="AF150" i="2"/>
  <c r="AE148" i="2"/>
  <c r="AJ148" i="2"/>
  <c r="BD148" i="2"/>
  <c r="BC148" i="2"/>
  <c r="BB148" i="2"/>
  <c r="AI148" i="2"/>
  <c r="BA148" i="2"/>
  <c r="AZ148" i="2"/>
  <c r="AY148" i="2"/>
  <c r="AH148" i="2"/>
  <c r="AX148" i="2"/>
  <c r="AW148" i="2"/>
  <c r="AV148" i="2"/>
  <c r="AG148" i="2"/>
  <c r="AU148" i="2"/>
  <c r="AT148" i="2"/>
  <c r="AS148" i="2"/>
  <c r="AF148" i="2"/>
  <c r="AR148" i="2"/>
  <c r="AQ148" i="2"/>
  <c r="AP148" i="2"/>
  <c r="AO148" i="2"/>
  <c r="AN148" i="2"/>
  <c r="AM148" i="2"/>
  <c r="AE146" i="2"/>
  <c r="AJ146" i="2"/>
  <c r="AI146" i="2"/>
  <c r="AH146" i="2"/>
  <c r="AG146" i="2"/>
  <c r="AF146" i="2"/>
  <c r="AE144" i="2"/>
  <c r="AJ144" i="2"/>
  <c r="AI144" i="2"/>
  <c r="AH144" i="2"/>
  <c r="AG144" i="2"/>
  <c r="AF144" i="2"/>
  <c r="AE142" i="2"/>
  <c r="AJ142" i="2"/>
  <c r="AI142" i="2"/>
  <c r="AH142" i="2"/>
  <c r="AG142" i="2"/>
  <c r="AF142" i="2"/>
  <c r="AE140" i="2"/>
  <c r="AJ140" i="2"/>
  <c r="AI140" i="2"/>
  <c r="AH140" i="2"/>
  <c r="AG140" i="2"/>
  <c r="AF140" i="2"/>
  <c r="AE138" i="2"/>
  <c r="AJ138" i="2"/>
  <c r="AI138" i="2"/>
  <c r="AH138" i="2"/>
  <c r="AG138" i="2"/>
  <c r="AF138" i="2"/>
  <c r="AE136" i="2"/>
  <c r="AJ136" i="2"/>
  <c r="AI136" i="2"/>
  <c r="AH136" i="2"/>
  <c r="AG136" i="2"/>
  <c r="AF136" i="2"/>
  <c r="AE134" i="2"/>
  <c r="AJ134" i="2"/>
  <c r="AI134" i="2"/>
  <c r="AH134" i="2"/>
  <c r="AG134" i="2"/>
  <c r="AF134" i="2"/>
  <c r="AE132" i="2"/>
  <c r="AJ132" i="2"/>
  <c r="BD132" i="2"/>
  <c r="BC132" i="2"/>
  <c r="BB132" i="2"/>
  <c r="AI132" i="2"/>
  <c r="BA132" i="2"/>
  <c r="AZ132" i="2"/>
  <c r="AY132" i="2"/>
  <c r="AH132" i="2"/>
  <c r="AX132" i="2"/>
  <c r="AW132" i="2"/>
  <c r="AV132" i="2"/>
  <c r="AG132" i="2"/>
  <c r="AU132" i="2"/>
  <c r="AT132" i="2"/>
  <c r="AS132" i="2"/>
  <c r="AF132" i="2"/>
  <c r="AR132" i="2"/>
  <c r="AQ132" i="2"/>
  <c r="AP132" i="2"/>
  <c r="AO132" i="2"/>
  <c r="AN132" i="2"/>
  <c r="AM132" i="2"/>
  <c r="AE130" i="2"/>
  <c r="AJ130" i="2"/>
  <c r="AI130" i="2"/>
  <c r="AH130" i="2"/>
  <c r="AG130" i="2"/>
  <c r="AF130" i="2"/>
  <c r="AE128" i="2"/>
  <c r="AJ128" i="2"/>
  <c r="AI128" i="2"/>
  <c r="AH128" i="2"/>
  <c r="AG128" i="2"/>
  <c r="AF128" i="2"/>
  <c r="AE126" i="2"/>
  <c r="AJ126" i="2"/>
  <c r="AI126" i="2"/>
  <c r="AH126" i="2"/>
  <c r="AG126" i="2"/>
  <c r="AF126" i="2"/>
  <c r="AE124" i="2"/>
  <c r="AJ124" i="2"/>
  <c r="AI124" i="2"/>
  <c r="AH124" i="2"/>
  <c r="AG124" i="2"/>
  <c r="AF124" i="2"/>
  <c r="AE122" i="2"/>
  <c r="AJ122" i="2"/>
  <c r="AI122" i="2"/>
  <c r="AH122" i="2"/>
  <c r="AG122" i="2"/>
  <c r="AF122" i="2"/>
  <c r="AE120" i="2"/>
  <c r="AG120" i="2"/>
  <c r="AF120" i="2"/>
  <c r="AE118" i="2"/>
  <c r="AH118" i="2"/>
  <c r="AG118" i="2"/>
  <c r="AF118" i="2"/>
  <c r="BD116" i="2"/>
  <c r="BC116" i="2"/>
  <c r="BB116" i="2"/>
  <c r="BA116" i="2"/>
  <c r="AZ116" i="2"/>
  <c r="AY116" i="2"/>
  <c r="AE116" i="2"/>
  <c r="AH116" i="2"/>
  <c r="AX116" i="2"/>
  <c r="AW116" i="2"/>
  <c r="AV116" i="2"/>
  <c r="AG116" i="2"/>
  <c r="AU116" i="2"/>
  <c r="AT116" i="2"/>
  <c r="AS116" i="2"/>
  <c r="AF116" i="2"/>
  <c r="AR116" i="2"/>
  <c r="AQ116" i="2"/>
  <c r="AP116" i="2"/>
  <c r="AO116" i="2"/>
  <c r="AN116" i="2"/>
  <c r="AM116" i="2"/>
  <c r="AE114" i="2"/>
  <c r="AJ114" i="2"/>
  <c r="AI114" i="2"/>
  <c r="AH114" i="2"/>
  <c r="AG114" i="2"/>
  <c r="AF114" i="2"/>
  <c r="AE112" i="2"/>
  <c r="AJ112" i="2"/>
  <c r="AI112" i="2"/>
  <c r="AH112" i="2"/>
  <c r="AG112" i="2"/>
  <c r="AF112" i="2"/>
  <c r="AE110" i="2"/>
  <c r="AJ110" i="2"/>
  <c r="AI110" i="2"/>
  <c r="AH110" i="2"/>
  <c r="AG110" i="2"/>
  <c r="AF110" i="2"/>
  <c r="AE108" i="2"/>
  <c r="AJ108" i="2"/>
  <c r="AI108" i="2"/>
  <c r="AH108" i="2"/>
  <c r="AG108" i="2"/>
  <c r="AF108" i="2"/>
  <c r="AE106" i="2"/>
  <c r="AJ106" i="2"/>
  <c r="AI106" i="2"/>
  <c r="AH106" i="2"/>
  <c r="AG106" i="2"/>
  <c r="AF106" i="2"/>
  <c r="AE104" i="2"/>
  <c r="AJ104" i="2"/>
  <c r="AI104" i="2"/>
  <c r="AH104" i="2"/>
  <c r="AG104" i="2"/>
  <c r="AF104" i="2"/>
  <c r="AE102" i="2"/>
  <c r="AH102" i="2"/>
  <c r="AG102" i="2"/>
  <c r="AF102" i="2"/>
  <c r="AE100" i="2"/>
  <c r="AJ100" i="2"/>
  <c r="BD100" i="2"/>
  <c r="BC100" i="2"/>
  <c r="BB100" i="2"/>
  <c r="AI100" i="2"/>
  <c r="BA100" i="2"/>
  <c r="AZ100" i="2"/>
  <c r="AY100" i="2"/>
  <c r="AH100" i="2"/>
  <c r="AX100" i="2"/>
  <c r="AW100" i="2"/>
  <c r="AV100" i="2"/>
  <c r="AG100" i="2"/>
  <c r="AU100" i="2"/>
  <c r="AT100" i="2"/>
  <c r="AS100" i="2"/>
  <c r="AF100" i="2"/>
  <c r="AR100" i="2"/>
  <c r="AQ100" i="2"/>
  <c r="AP100" i="2"/>
  <c r="AO100" i="2"/>
  <c r="AN100" i="2"/>
  <c r="AM100" i="2"/>
  <c r="AE98" i="2"/>
  <c r="AJ98" i="2"/>
  <c r="AI98" i="2"/>
  <c r="AH98" i="2"/>
  <c r="AG98" i="2"/>
  <c r="AF98" i="2"/>
  <c r="AE96" i="2"/>
  <c r="AJ96" i="2"/>
  <c r="AI96" i="2"/>
  <c r="AH96" i="2"/>
  <c r="AG96" i="2"/>
  <c r="AF96" i="2"/>
  <c r="AE94" i="2"/>
  <c r="AJ94" i="2"/>
  <c r="AI94" i="2"/>
  <c r="AH94" i="2"/>
  <c r="AG94" i="2"/>
  <c r="AF94" i="2"/>
  <c r="AE92" i="2"/>
  <c r="AJ92" i="2"/>
  <c r="AI92" i="2"/>
  <c r="AH92" i="2"/>
  <c r="AG92" i="2"/>
  <c r="AF92" i="2"/>
  <c r="AE90" i="2"/>
  <c r="AJ90" i="2"/>
  <c r="AI90" i="2"/>
  <c r="AH90" i="2"/>
  <c r="AG90" i="2"/>
  <c r="AF90" i="2"/>
  <c r="AE88" i="2"/>
  <c r="AG88" i="2"/>
  <c r="AF88" i="2"/>
  <c r="AE86" i="2"/>
  <c r="AJ86" i="2"/>
  <c r="AI86" i="2"/>
  <c r="AH86" i="2"/>
  <c r="AG86" i="2"/>
  <c r="AF86" i="2"/>
  <c r="AE84" i="2"/>
  <c r="AJ84" i="2"/>
  <c r="BD84" i="2"/>
  <c r="BC84" i="2"/>
  <c r="BB84" i="2"/>
  <c r="AI84" i="2"/>
  <c r="BA84" i="2"/>
  <c r="AZ84" i="2"/>
  <c r="AY84" i="2"/>
  <c r="AH84" i="2"/>
  <c r="AX84" i="2"/>
  <c r="AW84" i="2"/>
  <c r="AV84" i="2"/>
  <c r="AG84" i="2"/>
  <c r="AU84" i="2"/>
  <c r="AT84" i="2"/>
  <c r="AS84" i="2"/>
  <c r="AF84" i="2"/>
  <c r="AR84" i="2"/>
  <c r="AQ84" i="2"/>
  <c r="AP84" i="2"/>
  <c r="AO84" i="2"/>
  <c r="AN84" i="2"/>
  <c r="AM84" i="2"/>
  <c r="AE82" i="2"/>
  <c r="AJ82" i="2"/>
  <c r="AI82" i="2"/>
  <c r="AH82" i="2"/>
  <c r="AG82" i="2"/>
  <c r="AF82" i="2"/>
  <c r="AE80" i="2"/>
  <c r="AJ80" i="2"/>
  <c r="AI80" i="2"/>
  <c r="AH80" i="2"/>
  <c r="AG80" i="2"/>
  <c r="AF80" i="2"/>
  <c r="AE78" i="2"/>
  <c r="AJ78" i="2"/>
  <c r="AI78" i="2"/>
  <c r="AH78" i="2"/>
  <c r="AG78" i="2"/>
  <c r="AF78" i="2"/>
  <c r="AE76" i="2"/>
  <c r="AJ76" i="2"/>
  <c r="AI76" i="2"/>
  <c r="AH76" i="2"/>
  <c r="AG76" i="2"/>
  <c r="AF76" i="2"/>
  <c r="AE74" i="2"/>
  <c r="AJ74" i="2"/>
  <c r="AI74" i="2"/>
  <c r="AH74" i="2"/>
  <c r="AG74" i="2"/>
  <c r="AF74" i="2"/>
  <c r="AE72" i="2"/>
  <c r="AJ72" i="2"/>
  <c r="AI72" i="2"/>
  <c r="AH72" i="2"/>
  <c r="AG72" i="2"/>
  <c r="AF72" i="2"/>
  <c r="AE70" i="2"/>
  <c r="AJ70" i="2"/>
  <c r="AI70" i="2"/>
  <c r="AH70" i="2"/>
  <c r="AG70" i="2"/>
  <c r="AF70" i="2"/>
  <c r="AE68" i="2"/>
  <c r="AJ68" i="2"/>
  <c r="BD68" i="2"/>
  <c r="BC68" i="2"/>
  <c r="BB68" i="2"/>
  <c r="AI68" i="2"/>
  <c r="BA68" i="2"/>
  <c r="AZ68" i="2"/>
  <c r="AY68" i="2"/>
  <c r="AH68" i="2"/>
  <c r="AX68" i="2"/>
  <c r="AW68" i="2"/>
  <c r="AV68" i="2"/>
  <c r="AG68" i="2"/>
  <c r="AU68" i="2"/>
  <c r="AT68" i="2"/>
  <c r="AS68" i="2"/>
  <c r="AF68" i="2"/>
  <c r="AR68" i="2"/>
  <c r="AQ68" i="2"/>
  <c r="AP68" i="2"/>
  <c r="AO68" i="2"/>
  <c r="AN68" i="2"/>
  <c r="AM68" i="2"/>
  <c r="AE66" i="2"/>
  <c r="AJ66" i="2"/>
  <c r="AI66" i="2"/>
  <c r="AH66" i="2"/>
  <c r="AG66" i="2"/>
  <c r="AF66" i="2"/>
  <c r="AE64" i="2"/>
  <c r="AJ64" i="2"/>
  <c r="AI64" i="2"/>
  <c r="AH64" i="2"/>
  <c r="AG64" i="2"/>
  <c r="AF64" i="2"/>
  <c r="AE62" i="2"/>
  <c r="AJ62" i="2"/>
  <c r="AI62" i="2"/>
  <c r="AH62" i="2"/>
  <c r="AG62" i="2"/>
  <c r="AF62" i="2"/>
  <c r="AE60" i="2"/>
  <c r="AH60" i="2"/>
  <c r="AG60" i="2"/>
  <c r="AF60" i="2"/>
  <c r="AE58" i="2"/>
  <c r="AJ58" i="2"/>
  <c r="AI58" i="2"/>
  <c r="AH58" i="2"/>
  <c r="AG58" i="2"/>
  <c r="AF58" i="2"/>
  <c r="AE56" i="2"/>
  <c r="AJ56" i="2"/>
  <c r="AI56" i="2"/>
  <c r="AH56" i="2"/>
  <c r="AG56" i="2"/>
  <c r="AF56" i="2"/>
  <c r="AE54" i="2"/>
  <c r="AJ54" i="2"/>
  <c r="AI54" i="2"/>
  <c r="AH54" i="2"/>
  <c r="AG54" i="2"/>
  <c r="AF54" i="2"/>
  <c r="AE52" i="2"/>
  <c r="AJ52" i="2"/>
  <c r="AI52" i="2"/>
  <c r="AH52" i="2"/>
  <c r="AG52" i="2"/>
  <c r="AF52" i="2"/>
  <c r="AE50" i="2"/>
  <c r="AJ50" i="2"/>
  <c r="AI50" i="2"/>
  <c r="AH50" i="2"/>
  <c r="AG50" i="2"/>
  <c r="AF50" i="2"/>
  <c r="AE48" i="2"/>
  <c r="AJ48" i="2"/>
  <c r="AI48" i="2"/>
  <c r="AH48" i="2"/>
  <c r="AG48" i="2"/>
  <c r="AF48" i="2"/>
  <c r="AE46" i="2"/>
  <c r="AJ46" i="2"/>
  <c r="AI46" i="2"/>
  <c r="AH46" i="2"/>
  <c r="AG46" i="2"/>
  <c r="AF46" i="2"/>
  <c r="AE44" i="2"/>
  <c r="AJ44" i="2"/>
  <c r="AI44" i="2"/>
  <c r="AH44" i="2"/>
  <c r="AG44" i="2"/>
  <c r="AF44" i="2"/>
  <c r="AE42" i="2"/>
  <c r="AJ42" i="2"/>
  <c r="AI42" i="2"/>
  <c r="AH42" i="2"/>
  <c r="AG42" i="2"/>
  <c r="AF42" i="2"/>
  <c r="AE40" i="2"/>
  <c r="AJ40" i="2"/>
  <c r="AI40" i="2"/>
  <c r="AH40" i="2"/>
  <c r="AG40" i="2"/>
  <c r="AF40" i="2"/>
  <c r="AE38" i="2"/>
  <c r="AJ38" i="2"/>
  <c r="AI38" i="2"/>
  <c r="AH38" i="2"/>
  <c r="AG38" i="2"/>
  <c r="AF38" i="2"/>
  <c r="AE36" i="2"/>
  <c r="AJ36" i="2"/>
  <c r="AI36" i="2"/>
  <c r="AH36" i="2"/>
  <c r="AG36" i="2"/>
  <c r="AF36" i="2"/>
  <c r="AE34" i="2"/>
  <c r="AG34" i="2"/>
  <c r="AF34" i="2"/>
  <c r="BK32" i="2"/>
  <c r="BJ32" i="2"/>
  <c r="BI32" i="2"/>
  <c r="AE32" i="2"/>
  <c r="AG32" i="2"/>
  <c r="AF32" i="2"/>
  <c r="BK31" i="2"/>
  <c r="BJ31" i="2"/>
  <c r="BI31" i="2"/>
  <c r="BK30" i="2"/>
  <c r="BJ30" i="2"/>
  <c r="BI30" i="2"/>
  <c r="AE30" i="2"/>
  <c r="AJ30" i="2"/>
  <c r="AI30" i="2"/>
  <c r="AH30" i="2"/>
  <c r="AG30" i="2"/>
  <c r="AF30" i="2"/>
  <c r="BK29" i="2"/>
  <c r="BJ29" i="2"/>
  <c r="BI29" i="2"/>
  <c r="BK28" i="2"/>
  <c r="BJ28" i="2"/>
  <c r="BI28" i="2"/>
  <c r="AE28" i="2"/>
  <c r="AJ28" i="2"/>
  <c r="BD28" i="2"/>
  <c r="BC28" i="2"/>
  <c r="BB28" i="2"/>
  <c r="AI28" i="2"/>
  <c r="BA28" i="2"/>
  <c r="AZ28" i="2"/>
  <c r="AY28" i="2"/>
  <c r="AH28" i="2"/>
  <c r="AX28" i="2"/>
  <c r="AW28" i="2"/>
  <c r="AV28" i="2"/>
  <c r="AG28" i="2"/>
  <c r="AU28" i="2"/>
  <c r="AT28" i="2"/>
  <c r="AS28" i="2"/>
  <c r="AF28" i="2"/>
  <c r="AR28" i="2"/>
  <c r="AQ28" i="2"/>
  <c r="AP28" i="2"/>
  <c r="AO28" i="2"/>
  <c r="AN28" i="2"/>
  <c r="AM28" i="2"/>
  <c r="BK27" i="2"/>
  <c r="BJ27" i="2"/>
  <c r="BI27" i="2"/>
  <c r="BK26" i="2"/>
  <c r="BJ26" i="2"/>
  <c r="BI26" i="2"/>
  <c r="AE26" i="2"/>
  <c r="AJ26" i="2"/>
  <c r="AI26" i="2"/>
  <c r="AH26" i="2"/>
  <c r="AG26" i="2"/>
  <c r="AF26" i="2"/>
  <c r="BK25" i="2"/>
  <c r="BJ25" i="2"/>
  <c r="BI25" i="2"/>
  <c r="BK24" i="2"/>
  <c r="BJ24" i="2"/>
  <c r="BI24" i="2"/>
  <c r="AE24" i="2"/>
  <c r="AJ24" i="2"/>
  <c r="AI24" i="2"/>
  <c r="AH24" i="2"/>
  <c r="AG24" i="2"/>
  <c r="AF24" i="2"/>
  <c r="BK23" i="2"/>
  <c r="BJ23" i="2"/>
  <c r="BI23" i="2"/>
  <c r="AE22" i="2"/>
  <c r="AJ22" i="2"/>
  <c r="AI22" i="2"/>
  <c r="AH22" i="2"/>
  <c r="AG22" i="2"/>
  <c r="AF22" i="2"/>
  <c r="AE20" i="2"/>
  <c r="AJ20" i="2"/>
  <c r="AI20" i="2"/>
  <c r="AH20" i="2"/>
  <c r="AG20" i="2"/>
  <c r="AF20" i="2"/>
  <c r="AE18" i="2"/>
  <c r="AJ18" i="2"/>
  <c r="AI18" i="2"/>
  <c r="AH18" i="2"/>
  <c r="AG18" i="2"/>
  <c r="AF18" i="2"/>
  <c r="AE16" i="2"/>
  <c r="AJ16" i="2"/>
  <c r="AI16" i="2"/>
  <c r="AH16" i="2"/>
  <c r="AG16" i="2"/>
  <c r="AF16" i="2"/>
  <c r="AE14" i="2"/>
  <c r="AJ14" i="2"/>
  <c r="AI14" i="2"/>
  <c r="AH14" i="2"/>
  <c r="AG14" i="2"/>
  <c r="AF14" i="2"/>
  <c r="AE12" i="2"/>
  <c r="AJ12" i="2"/>
  <c r="BD12" i="2"/>
  <c r="BC12" i="2"/>
  <c r="BB12" i="2"/>
  <c r="AI12" i="2"/>
  <c r="BA12" i="2"/>
  <c r="AZ12" i="2"/>
  <c r="AY12" i="2"/>
  <c r="AH12" i="2"/>
  <c r="AX12" i="2"/>
  <c r="AW12" i="2"/>
  <c r="AV12" i="2"/>
  <c r="AG12" i="2"/>
  <c r="AU12" i="2"/>
  <c r="AT12" i="2"/>
  <c r="AS12" i="2"/>
  <c r="AF12" i="2"/>
  <c r="AR12" i="2"/>
  <c r="AQ12" i="2"/>
  <c r="AP12" i="2"/>
  <c r="AO12" i="2"/>
  <c r="AN12" i="2"/>
  <c r="AM12" i="2"/>
  <c r="L94" i="7"/>
  <c r="K94" i="7"/>
  <c r="J94" i="7"/>
  <c r="L86" i="7"/>
  <c r="K86" i="7"/>
  <c r="J86" i="7"/>
  <c r="L78" i="7"/>
  <c r="K78" i="7"/>
  <c r="J78" i="7"/>
  <c r="L70" i="7"/>
  <c r="K70" i="7"/>
  <c r="J70" i="7"/>
  <c r="L62" i="7"/>
  <c r="K62" i="7"/>
  <c r="J62" i="7"/>
  <c r="L54" i="7"/>
  <c r="K54" i="7"/>
  <c r="J54" i="7"/>
  <c r="L46" i="7"/>
  <c r="K46" i="7"/>
  <c r="J46" i="7"/>
  <c r="L38" i="7"/>
  <c r="K38" i="7"/>
  <c r="J38" i="7"/>
  <c r="L18" i="7"/>
  <c r="K18" i="7"/>
  <c r="J18" i="7"/>
  <c r="L10" i="7"/>
  <c r="K10" i="7"/>
  <c r="J10" i="7"/>
  <c r="F591" i="5"/>
  <c r="J591" i="5"/>
  <c r="I591" i="5"/>
  <c r="H591" i="5"/>
  <c r="F590" i="5"/>
  <c r="J590" i="5"/>
  <c r="I590" i="5"/>
  <c r="H590" i="5"/>
  <c r="F589" i="5"/>
  <c r="J589" i="5"/>
  <c r="I589" i="5"/>
  <c r="H589" i="5"/>
  <c r="F588" i="5"/>
  <c r="J588" i="5"/>
  <c r="I588" i="5"/>
  <c r="H588" i="5"/>
  <c r="F587" i="5"/>
  <c r="J587" i="5"/>
  <c r="O587" i="5"/>
  <c r="I587" i="5"/>
  <c r="N587" i="5"/>
  <c r="H587" i="5"/>
  <c r="M587" i="5"/>
  <c r="L587" i="5"/>
  <c r="F586" i="5"/>
  <c r="J586" i="5"/>
  <c r="I586" i="5"/>
  <c r="H586" i="5"/>
  <c r="F585" i="5"/>
  <c r="J585" i="5"/>
  <c r="I585" i="5"/>
  <c r="H585" i="5"/>
  <c r="F584" i="5"/>
  <c r="J584" i="5"/>
  <c r="I584" i="5"/>
  <c r="H584" i="5"/>
  <c r="F583" i="5"/>
  <c r="J583" i="5"/>
  <c r="I583" i="5"/>
  <c r="H583" i="5"/>
  <c r="F582" i="5"/>
  <c r="J582" i="5"/>
  <c r="O582" i="5"/>
  <c r="I582" i="5"/>
  <c r="N582" i="5"/>
  <c r="H582" i="5"/>
  <c r="M582" i="5"/>
  <c r="L582" i="5"/>
  <c r="F581" i="5"/>
  <c r="J581" i="5"/>
  <c r="I581" i="5"/>
  <c r="H581" i="5"/>
  <c r="F580" i="5"/>
  <c r="J580" i="5"/>
  <c r="I580" i="5"/>
  <c r="H580" i="5"/>
  <c r="F579" i="5"/>
  <c r="J579" i="5"/>
  <c r="I579" i="5"/>
  <c r="H579" i="5"/>
  <c r="F578" i="5"/>
  <c r="J578" i="5"/>
  <c r="I578" i="5"/>
  <c r="H578" i="5"/>
  <c r="F577" i="5"/>
  <c r="J577" i="5"/>
  <c r="O577" i="5"/>
  <c r="I577" i="5"/>
  <c r="N577" i="5"/>
  <c r="H577" i="5"/>
  <c r="M577" i="5"/>
  <c r="L577" i="5"/>
  <c r="F576" i="5"/>
  <c r="J576" i="5"/>
  <c r="I576" i="5"/>
  <c r="H576" i="5"/>
  <c r="F575" i="5"/>
  <c r="J575" i="5"/>
  <c r="I575" i="5"/>
  <c r="H575" i="5"/>
  <c r="F574" i="5"/>
  <c r="J574" i="5"/>
  <c r="I574" i="5"/>
  <c r="H574" i="5"/>
  <c r="F573" i="5"/>
  <c r="J573" i="5"/>
  <c r="I573" i="5"/>
  <c r="H573" i="5"/>
  <c r="F572" i="5"/>
  <c r="J572" i="5"/>
  <c r="O572" i="5"/>
  <c r="I572" i="5"/>
  <c r="N572" i="5"/>
  <c r="H572" i="5"/>
  <c r="M572" i="5"/>
  <c r="L572" i="5"/>
  <c r="F571" i="5"/>
  <c r="J571" i="5"/>
  <c r="I571" i="5"/>
  <c r="H571" i="5"/>
  <c r="F570" i="5"/>
  <c r="J570" i="5"/>
  <c r="I570" i="5"/>
  <c r="H570" i="5"/>
  <c r="F569" i="5"/>
  <c r="J569" i="5"/>
  <c r="I569" i="5"/>
  <c r="H569" i="5"/>
  <c r="F568" i="5"/>
  <c r="J568" i="5"/>
  <c r="I568" i="5"/>
  <c r="H568" i="5"/>
  <c r="F567" i="5"/>
  <c r="J567" i="5"/>
  <c r="O567" i="5"/>
  <c r="I567" i="5"/>
  <c r="N567" i="5"/>
  <c r="H567" i="5"/>
  <c r="M567" i="5"/>
  <c r="L567" i="5"/>
  <c r="F566" i="5"/>
  <c r="J566" i="5"/>
  <c r="I566" i="5"/>
  <c r="H566" i="5"/>
  <c r="F565" i="5"/>
  <c r="J565" i="5"/>
  <c r="I565" i="5"/>
  <c r="H565" i="5"/>
  <c r="F564" i="5"/>
  <c r="J564" i="5"/>
  <c r="I564" i="5"/>
  <c r="H564" i="5"/>
  <c r="F563" i="5"/>
  <c r="J563" i="5"/>
  <c r="I563" i="5"/>
  <c r="H563" i="5"/>
  <c r="F562" i="5"/>
  <c r="J562" i="5"/>
  <c r="O562" i="5"/>
  <c r="I562" i="5"/>
  <c r="N562" i="5"/>
  <c r="H562" i="5"/>
  <c r="M562" i="5"/>
  <c r="L562" i="5"/>
  <c r="F561" i="5"/>
  <c r="J561" i="5"/>
  <c r="I561" i="5"/>
  <c r="H561" i="5"/>
  <c r="F560" i="5"/>
  <c r="J560" i="5"/>
  <c r="I560" i="5"/>
  <c r="H560" i="5"/>
  <c r="F559" i="5"/>
  <c r="J559" i="5"/>
  <c r="I559" i="5"/>
  <c r="H559" i="5"/>
  <c r="F558" i="5"/>
  <c r="J558" i="5"/>
  <c r="I558" i="5"/>
  <c r="H558" i="5"/>
  <c r="F557" i="5"/>
  <c r="J557" i="5"/>
  <c r="O557" i="5"/>
  <c r="I557" i="5"/>
  <c r="N557" i="5"/>
  <c r="H557" i="5"/>
  <c r="M557" i="5"/>
  <c r="L557" i="5"/>
  <c r="F556" i="5"/>
  <c r="J556" i="5"/>
  <c r="I556" i="5"/>
  <c r="H556" i="5"/>
  <c r="F555" i="5"/>
  <c r="J555" i="5"/>
  <c r="I555" i="5"/>
  <c r="H555" i="5"/>
  <c r="F554" i="5"/>
  <c r="J554" i="5"/>
  <c r="I554" i="5"/>
  <c r="H554" i="5"/>
  <c r="F553" i="5"/>
  <c r="J553" i="5"/>
  <c r="I553" i="5"/>
  <c r="H553" i="5"/>
  <c r="F552" i="5"/>
  <c r="J552" i="5"/>
  <c r="O552" i="5"/>
  <c r="I552" i="5"/>
  <c r="N552" i="5"/>
  <c r="H552" i="5"/>
  <c r="M552" i="5"/>
  <c r="L552" i="5"/>
  <c r="F551" i="5"/>
  <c r="J551" i="5"/>
  <c r="I551" i="5"/>
  <c r="H551" i="5"/>
  <c r="F550" i="5"/>
  <c r="J550" i="5"/>
  <c r="I550" i="5"/>
  <c r="H550" i="5"/>
  <c r="F549" i="5"/>
  <c r="J549" i="5"/>
  <c r="I549" i="5"/>
  <c r="H549" i="5"/>
  <c r="F548" i="5"/>
  <c r="J548" i="5"/>
  <c r="I548" i="5"/>
  <c r="H548" i="5"/>
  <c r="F547" i="5"/>
  <c r="J547" i="5"/>
  <c r="O547" i="5"/>
  <c r="I547" i="5"/>
  <c r="N547" i="5"/>
  <c r="H547" i="5"/>
  <c r="M547" i="5"/>
  <c r="L547" i="5"/>
  <c r="F546" i="5"/>
  <c r="J546" i="5"/>
  <c r="I546" i="5"/>
  <c r="H546" i="5"/>
  <c r="F545" i="5"/>
  <c r="J545" i="5"/>
  <c r="I545" i="5"/>
  <c r="H545" i="5"/>
  <c r="F544" i="5"/>
  <c r="J544" i="5"/>
  <c r="I544" i="5"/>
  <c r="H544" i="5"/>
  <c r="F543" i="5"/>
  <c r="J543" i="5"/>
  <c r="I543" i="5"/>
  <c r="H543" i="5"/>
  <c r="F542" i="5"/>
  <c r="J542" i="5"/>
  <c r="O542" i="5"/>
  <c r="I542" i="5"/>
  <c r="N542" i="5"/>
  <c r="H542" i="5"/>
  <c r="M542" i="5"/>
  <c r="L542" i="5"/>
  <c r="F541" i="5"/>
  <c r="J541" i="5"/>
  <c r="I541" i="5"/>
  <c r="H541" i="5"/>
  <c r="F540" i="5"/>
  <c r="J540" i="5"/>
  <c r="I540" i="5"/>
  <c r="H540" i="5"/>
  <c r="F539" i="5"/>
  <c r="J539" i="5"/>
  <c r="I539" i="5"/>
  <c r="H539" i="5"/>
  <c r="F538" i="5"/>
  <c r="J538" i="5"/>
  <c r="I538" i="5"/>
  <c r="H538" i="5"/>
  <c r="F537" i="5"/>
  <c r="J537" i="5"/>
  <c r="I537" i="5"/>
  <c r="H537" i="5"/>
  <c r="F536" i="5"/>
  <c r="J536" i="5"/>
  <c r="I536" i="5"/>
  <c r="H536" i="5"/>
  <c r="F535" i="5"/>
  <c r="J535" i="5"/>
  <c r="O535" i="5"/>
  <c r="I535" i="5"/>
  <c r="N535" i="5"/>
  <c r="H535" i="5"/>
  <c r="M535" i="5"/>
  <c r="L535" i="5"/>
  <c r="F534" i="5"/>
  <c r="J534" i="5"/>
  <c r="I534" i="5"/>
  <c r="H534" i="5"/>
  <c r="F533" i="5"/>
  <c r="J533" i="5"/>
  <c r="I533" i="5"/>
  <c r="H533" i="5"/>
  <c r="F532" i="5"/>
  <c r="J532" i="5"/>
  <c r="I532" i="5"/>
  <c r="H532" i="5"/>
  <c r="F531" i="5"/>
  <c r="J531" i="5"/>
  <c r="I531" i="5"/>
  <c r="H531" i="5"/>
  <c r="F530" i="5"/>
  <c r="J530" i="5"/>
  <c r="I530" i="5"/>
  <c r="H530" i="5"/>
  <c r="F529" i="5"/>
  <c r="J529" i="5"/>
  <c r="I529" i="5"/>
  <c r="H529" i="5"/>
  <c r="F528" i="5"/>
  <c r="J528" i="5"/>
  <c r="O528" i="5"/>
  <c r="I528" i="5"/>
  <c r="N528" i="5"/>
  <c r="H528" i="5"/>
  <c r="M528" i="5"/>
  <c r="L528" i="5"/>
  <c r="F527" i="5"/>
  <c r="J527" i="5"/>
  <c r="I527" i="5"/>
  <c r="H527" i="5"/>
  <c r="F526" i="5"/>
  <c r="J526" i="5"/>
  <c r="I526" i="5"/>
  <c r="H526" i="5"/>
  <c r="F525" i="5"/>
  <c r="J525" i="5"/>
  <c r="I525" i="5"/>
  <c r="H525" i="5"/>
  <c r="F524" i="5"/>
  <c r="J524" i="5"/>
  <c r="I524" i="5"/>
  <c r="H524" i="5"/>
  <c r="F523" i="5"/>
  <c r="J523" i="5"/>
  <c r="I523" i="5"/>
  <c r="H523" i="5"/>
  <c r="F522" i="5"/>
  <c r="J522" i="5"/>
  <c r="I522" i="5"/>
  <c r="H522" i="5"/>
  <c r="F521" i="5"/>
  <c r="J521" i="5"/>
  <c r="O521" i="5"/>
  <c r="I521" i="5"/>
  <c r="N521" i="5"/>
  <c r="H521" i="5"/>
  <c r="M521" i="5"/>
  <c r="L521" i="5"/>
  <c r="F520" i="5"/>
  <c r="J520" i="5"/>
  <c r="I520" i="5"/>
  <c r="H520" i="5"/>
  <c r="F519" i="5"/>
  <c r="J519" i="5"/>
  <c r="I519" i="5"/>
  <c r="H519" i="5"/>
  <c r="F518" i="5"/>
  <c r="J518" i="5"/>
  <c r="I518" i="5"/>
  <c r="H518" i="5"/>
  <c r="F517" i="5"/>
  <c r="J517" i="5"/>
  <c r="I517" i="5"/>
  <c r="H517" i="5"/>
  <c r="F516" i="5"/>
  <c r="J516" i="5"/>
  <c r="I516" i="5"/>
  <c r="H516" i="5"/>
  <c r="F515" i="5"/>
  <c r="J515" i="5"/>
  <c r="I515" i="5"/>
  <c r="H515" i="5"/>
  <c r="F514" i="5"/>
  <c r="J514" i="5"/>
  <c r="O514" i="5"/>
  <c r="I514" i="5"/>
  <c r="N514" i="5"/>
  <c r="H514" i="5"/>
  <c r="M514" i="5"/>
  <c r="L514" i="5"/>
  <c r="F513" i="5"/>
  <c r="J513" i="5"/>
  <c r="I513" i="5"/>
  <c r="H513" i="5"/>
  <c r="F512" i="5"/>
  <c r="J512" i="5"/>
  <c r="I512" i="5"/>
  <c r="H512" i="5"/>
  <c r="F511" i="5"/>
  <c r="J511" i="5"/>
  <c r="I511" i="5"/>
  <c r="H511" i="5"/>
  <c r="F510" i="5"/>
  <c r="J510" i="5"/>
  <c r="I510" i="5"/>
  <c r="H510" i="5"/>
  <c r="F509" i="5"/>
  <c r="J509" i="5"/>
  <c r="I509" i="5"/>
  <c r="H509" i="5"/>
  <c r="F508" i="5"/>
  <c r="J508" i="5"/>
  <c r="I508" i="5"/>
  <c r="H508" i="5"/>
  <c r="F507" i="5"/>
  <c r="J507" i="5"/>
  <c r="O507" i="5"/>
  <c r="I507" i="5"/>
  <c r="N507" i="5"/>
  <c r="H507" i="5"/>
  <c r="M507" i="5"/>
  <c r="L507" i="5"/>
  <c r="F506" i="5"/>
  <c r="J506" i="5"/>
  <c r="I506" i="5"/>
  <c r="H506" i="5"/>
  <c r="F505" i="5"/>
  <c r="J505" i="5"/>
  <c r="I505" i="5"/>
  <c r="H505" i="5"/>
  <c r="F504" i="5"/>
  <c r="J504" i="5"/>
  <c r="I504" i="5"/>
  <c r="H504" i="5"/>
  <c r="F503" i="5"/>
  <c r="J503" i="5"/>
  <c r="I503" i="5"/>
  <c r="H503" i="5"/>
  <c r="F502" i="5"/>
  <c r="J502" i="5"/>
  <c r="I502" i="5"/>
  <c r="H502" i="5"/>
  <c r="F501" i="5"/>
  <c r="J501" i="5"/>
  <c r="I501" i="5"/>
  <c r="H501" i="5"/>
  <c r="F500" i="5"/>
  <c r="J500" i="5"/>
  <c r="O500" i="5"/>
  <c r="I500" i="5"/>
  <c r="N500" i="5"/>
  <c r="H500" i="5"/>
  <c r="M500" i="5"/>
  <c r="L500" i="5"/>
  <c r="F499" i="5"/>
  <c r="J499" i="5"/>
  <c r="I499" i="5"/>
  <c r="H499" i="5"/>
  <c r="F498" i="5"/>
  <c r="J498" i="5"/>
  <c r="I498" i="5"/>
  <c r="H498" i="5"/>
  <c r="F497" i="5"/>
  <c r="J497" i="5"/>
  <c r="I497" i="5"/>
  <c r="H497" i="5"/>
  <c r="F496" i="5"/>
  <c r="J496" i="5"/>
  <c r="I496" i="5"/>
  <c r="H496" i="5"/>
  <c r="F495" i="5"/>
  <c r="J495" i="5"/>
  <c r="I495" i="5"/>
  <c r="H495" i="5"/>
  <c r="F494" i="5"/>
  <c r="J494" i="5"/>
  <c r="I494" i="5"/>
  <c r="H494" i="5"/>
  <c r="F493" i="5"/>
  <c r="J493" i="5"/>
  <c r="O493" i="5"/>
  <c r="I493" i="5"/>
  <c r="N493" i="5"/>
  <c r="H493" i="5"/>
  <c r="M493" i="5"/>
  <c r="L493" i="5"/>
  <c r="F492" i="5"/>
  <c r="J492" i="5"/>
  <c r="I492" i="5"/>
  <c r="H492" i="5"/>
  <c r="F491" i="5"/>
  <c r="J491" i="5"/>
  <c r="I491" i="5"/>
  <c r="H491" i="5"/>
  <c r="F490" i="5"/>
  <c r="J490" i="5"/>
  <c r="I490" i="5"/>
  <c r="H490" i="5"/>
  <c r="F489" i="5"/>
  <c r="J489" i="5"/>
  <c r="I489" i="5"/>
  <c r="H489" i="5"/>
  <c r="F488" i="5"/>
  <c r="J488" i="5"/>
  <c r="I488" i="5"/>
  <c r="H488" i="5"/>
  <c r="F487" i="5"/>
  <c r="J487" i="5"/>
  <c r="I487" i="5"/>
  <c r="H487" i="5"/>
  <c r="F486" i="5"/>
  <c r="J486" i="5"/>
  <c r="O486" i="5"/>
  <c r="I486" i="5"/>
  <c r="N486" i="5"/>
  <c r="H486" i="5"/>
  <c r="M486" i="5"/>
  <c r="L486" i="5"/>
  <c r="F485" i="5"/>
  <c r="J485" i="5"/>
  <c r="I485" i="5"/>
  <c r="H485" i="5"/>
  <c r="F484" i="5"/>
  <c r="J484" i="5"/>
  <c r="I484" i="5"/>
  <c r="H484" i="5"/>
  <c r="F483" i="5"/>
  <c r="J483" i="5"/>
  <c r="I483" i="5"/>
  <c r="H483" i="5"/>
  <c r="F482" i="5"/>
  <c r="J482" i="5"/>
  <c r="I482" i="5"/>
  <c r="H482" i="5"/>
  <c r="F481" i="5"/>
  <c r="J481" i="5"/>
  <c r="I481" i="5"/>
  <c r="H481" i="5"/>
  <c r="F480" i="5"/>
  <c r="J480" i="5"/>
  <c r="I480" i="5"/>
  <c r="H480" i="5"/>
  <c r="F479" i="5"/>
  <c r="J479" i="5"/>
  <c r="O479" i="5"/>
  <c r="I479" i="5"/>
  <c r="N479" i="5"/>
  <c r="H479" i="5"/>
  <c r="M479" i="5"/>
  <c r="L479" i="5"/>
  <c r="F478" i="5"/>
  <c r="J478" i="5"/>
  <c r="I478" i="5"/>
  <c r="H478" i="5"/>
  <c r="F477" i="5"/>
  <c r="J477" i="5"/>
  <c r="I477" i="5"/>
  <c r="H477" i="5"/>
  <c r="F476" i="5"/>
  <c r="J476" i="5"/>
  <c r="I476" i="5"/>
  <c r="H476" i="5"/>
  <c r="F475" i="5"/>
  <c r="J475" i="5"/>
  <c r="I475" i="5"/>
  <c r="H475" i="5"/>
  <c r="F474" i="5"/>
  <c r="J474" i="5"/>
  <c r="I474" i="5"/>
  <c r="H474" i="5"/>
  <c r="F473" i="5"/>
  <c r="J473" i="5"/>
  <c r="I473" i="5"/>
  <c r="H473" i="5"/>
  <c r="F472" i="5"/>
  <c r="J472" i="5"/>
  <c r="O472" i="5"/>
  <c r="I472" i="5"/>
  <c r="N472" i="5"/>
  <c r="H472" i="5"/>
  <c r="M472" i="5"/>
  <c r="L472" i="5"/>
  <c r="F471" i="5"/>
  <c r="J471" i="5"/>
  <c r="I471" i="5"/>
  <c r="H471" i="5"/>
  <c r="F470" i="5"/>
  <c r="J470" i="5"/>
  <c r="I470" i="5"/>
  <c r="H470" i="5"/>
  <c r="F469" i="5"/>
  <c r="J469" i="5"/>
  <c r="I469" i="5"/>
  <c r="H469" i="5"/>
  <c r="F468" i="5"/>
  <c r="J468" i="5"/>
  <c r="I468" i="5"/>
  <c r="H468" i="5"/>
  <c r="F467" i="5"/>
  <c r="J467" i="5"/>
  <c r="I467" i="5"/>
  <c r="H467" i="5"/>
  <c r="F466" i="5"/>
  <c r="J466" i="5"/>
  <c r="I466" i="5"/>
  <c r="H466" i="5"/>
  <c r="F465" i="5"/>
  <c r="J465" i="5"/>
  <c r="O465" i="5"/>
  <c r="I465" i="5"/>
  <c r="N465" i="5"/>
  <c r="H465" i="5"/>
  <c r="M465" i="5"/>
  <c r="L465" i="5"/>
  <c r="F464" i="5"/>
  <c r="J464" i="5"/>
  <c r="I464" i="5"/>
  <c r="H464" i="5"/>
  <c r="F463" i="5"/>
  <c r="J463" i="5"/>
  <c r="I463" i="5"/>
  <c r="H463" i="5"/>
  <c r="F462" i="5"/>
  <c r="J462" i="5"/>
  <c r="I462" i="5"/>
  <c r="H462" i="5"/>
  <c r="F461" i="5"/>
  <c r="J461" i="5"/>
  <c r="I461" i="5"/>
  <c r="H461" i="5"/>
  <c r="F460" i="5"/>
  <c r="J460" i="5"/>
  <c r="I460" i="5"/>
  <c r="H460" i="5"/>
  <c r="F459" i="5"/>
  <c r="J459" i="5"/>
  <c r="I459" i="5"/>
  <c r="H459" i="5"/>
  <c r="F458" i="5"/>
  <c r="J458" i="5"/>
  <c r="O458" i="5"/>
  <c r="I458" i="5"/>
  <c r="N458" i="5"/>
  <c r="H458" i="5"/>
  <c r="M458" i="5"/>
  <c r="L458" i="5"/>
  <c r="F457" i="5"/>
  <c r="J457" i="5"/>
  <c r="I457" i="5"/>
  <c r="H457" i="5"/>
  <c r="F456" i="5"/>
  <c r="J456" i="5"/>
  <c r="I456" i="5"/>
  <c r="H456" i="5"/>
  <c r="F455" i="5"/>
  <c r="J455" i="5"/>
  <c r="I455" i="5"/>
  <c r="H455" i="5"/>
  <c r="F454" i="5"/>
  <c r="J454" i="5"/>
  <c r="I454" i="5"/>
  <c r="H454" i="5"/>
  <c r="F453" i="5"/>
  <c r="J453" i="5"/>
  <c r="I453" i="5"/>
  <c r="H453" i="5"/>
  <c r="F452" i="5"/>
  <c r="J452" i="5"/>
  <c r="I452" i="5"/>
  <c r="H452" i="5"/>
  <c r="F451" i="5"/>
  <c r="J451" i="5"/>
  <c r="O451" i="5"/>
  <c r="I451" i="5"/>
  <c r="N451" i="5"/>
  <c r="H451" i="5"/>
  <c r="M451" i="5"/>
  <c r="L451" i="5"/>
  <c r="F450" i="5"/>
  <c r="J450" i="5"/>
  <c r="I450" i="5"/>
  <c r="H450" i="5"/>
  <c r="F449" i="5"/>
  <c r="J449" i="5"/>
  <c r="I449" i="5"/>
  <c r="H449" i="5"/>
  <c r="F448" i="5"/>
  <c r="J448" i="5"/>
  <c r="I448" i="5"/>
  <c r="H448" i="5"/>
  <c r="F447" i="5"/>
  <c r="J447" i="5"/>
  <c r="I447" i="5"/>
  <c r="H447" i="5"/>
  <c r="F446" i="5"/>
  <c r="J446" i="5"/>
  <c r="I446" i="5"/>
  <c r="H446" i="5"/>
  <c r="F445" i="5"/>
  <c r="J445" i="5"/>
  <c r="I445" i="5"/>
  <c r="H445" i="5"/>
  <c r="F444" i="5"/>
  <c r="J444" i="5"/>
  <c r="O444" i="5"/>
  <c r="I444" i="5"/>
  <c r="N444" i="5"/>
  <c r="H444" i="5"/>
  <c r="M444" i="5"/>
  <c r="L444" i="5"/>
  <c r="F443" i="5"/>
  <c r="J443" i="5"/>
  <c r="I443" i="5"/>
  <c r="H443" i="5"/>
  <c r="F442" i="5"/>
  <c r="J442" i="5"/>
  <c r="I442" i="5"/>
  <c r="H442" i="5"/>
  <c r="F441" i="5"/>
  <c r="J441" i="5"/>
  <c r="I441" i="5"/>
  <c r="H441" i="5"/>
  <c r="F440" i="5"/>
  <c r="J440" i="5"/>
  <c r="I440" i="5"/>
  <c r="H440" i="5"/>
  <c r="F439" i="5"/>
  <c r="J439" i="5"/>
  <c r="I439" i="5"/>
  <c r="H439" i="5"/>
  <c r="F438" i="5"/>
  <c r="J438" i="5"/>
  <c r="I438" i="5"/>
  <c r="H438" i="5"/>
  <c r="F437" i="5"/>
  <c r="J437" i="5"/>
  <c r="O437" i="5"/>
  <c r="I437" i="5"/>
  <c r="N437" i="5"/>
  <c r="H437" i="5"/>
  <c r="M437" i="5"/>
  <c r="L437" i="5"/>
  <c r="F436" i="5"/>
  <c r="J436" i="5"/>
  <c r="I436" i="5"/>
  <c r="H436" i="5"/>
  <c r="F435" i="5"/>
  <c r="J435" i="5"/>
  <c r="I435" i="5"/>
  <c r="H435" i="5"/>
  <c r="F434" i="5"/>
  <c r="J434" i="5"/>
  <c r="I434" i="5"/>
  <c r="H434" i="5"/>
  <c r="F433" i="5"/>
  <c r="J433" i="5"/>
  <c r="I433" i="5"/>
  <c r="H433" i="5"/>
  <c r="F432" i="5"/>
  <c r="J432" i="5"/>
  <c r="I432" i="5"/>
  <c r="H432" i="5"/>
  <c r="F431" i="5"/>
  <c r="J431" i="5"/>
  <c r="I431" i="5"/>
  <c r="H431" i="5"/>
  <c r="F430" i="5"/>
  <c r="J430" i="5"/>
  <c r="O430" i="5"/>
  <c r="I430" i="5"/>
  <c r="N430" i="5"/>
  <c r="H430" i="5"/>
  <c r="M430" i="5"/>
  <c r="L430" i="5"/>
  <c r="F429" i="5"/>
  <c r="J429" i="5"/>
  <c r="I429" i="5"/>
  <c r="H429" i="5"/>
  <c r="F428" i="5"/>
  <c r="J428" i="5"/>
  <c r="I428" i="5"/>
  <c r="H428" i="5"/>
  <c r="F427" i="5"/>
  <c r="J427" i="5"/>
  <c r="I427" i="5"/>
  <c r="H427" i="5"/>
  <c r="F426" i="5"/>
  <c r="J426" i="5"/>
  <c r="I426" i="5"/>
  <c r="H426" i="5"/>
  <c r="F425" i="5"/>
  <c r="J425" i="5"/>
  <c r="I425" i="5"/>
  <c r="H425" i="5"/>
  <c r="F424" i="5"/>
  <c r="J424" i="5"/>
  <c r="I424" i="5"/>
  <c r="H424" i="5"/>
  <c r="F423" i="5"/>
  <c r="J423" i="5"/>
  <c r="O423" i="5"/>
  <c r="I423" i="5"/>
  <c r="N423" i="5"/>
  <c r="H423" i="5"/>
  <c r="M423" i="5"/>
  <c r="L423" i="5"/>
  <c r="F422" i="5"/>
  <c r="J422" i="5"/>
  <c r="I422" i="5"/>
  <c r="H422" i="5"/>
  <c r="F421" i="5"/>
  <c r="J421" i="5"/>
  <c r="I421" i="5"/>
  <c r="H421" i="5"/>
  <c r="F420" i="5"/>
  <c r="J420" i="5"/>
  <c r="I420" i="5"/>
  <c r="H420" i="5"/>
  <c r="F419" i="5"/>
  <c r="J419" i="5"/>
  <c r="I419" i="5"/>
  <c r="H419" i="5"/>
  <c r="F418" i="5"/>
  <c r="J418" i="5"/>
  <c r="I418" i="5"/>
  <c r="H418" i="5"/>
  <c r="F417" i="5"/>
  <c r="J417" i="5"/>
  <c r="I417" i="5"/>
  <c r="H417" i="5"/>
  <c r="F416" i="5"/>
  <c r="J416" i="5"/>
  <c r="O416" i="5"/>
  <c r="I416" i="5"/>
  <c r="N416" i="5"/>
  <c r="H416" i="5"/>
  <c r="M416" i="5"/>
  <c r="L416" i="5"/>
  <c r="F415" i="5"/>
  <c r="J415" i="5"/>
  <c r="I415" i="5"/>
  <c r="H415" i="5"/>
  <c r="F414" i="5"/>
  <c r="J414" i="5"/>
  <c r="I414" i="5"/>
  <c r="H414" i="5"/>
  <c r="F413" i="5"/>
  <c r="J413" i="5"/>
  <c r="I413" i="5"/>
  <c r="H413" i="5"/>
  <c r="F412" i="5"/>
  <c r="J412" i="5"/>
  <c r="I412" i="5"/>
  <c r="H412" i="5"/>
  <c r="F411" i="5"/>
  <c r="J411" i="5"/>
  <c r="I411" i="5"/>
  <c r="H411" i="5"/>
  <c r="F410" i="5"/>
  <c r="J410" i="5"/>
  <c r="I410" i="5"/>
  <c r="H410" i="5"/>
  <c r="F409" i="5"/>
  <c r="J409" i="5"/>
  <c r="O409" i="5"/>
  <c r="I409" i="5"/>
  <c r="N409" i="5"/>
  <c r="H409" i="5"/>
  <c r="M409" i="5"/>
  <c r="L409" i="5"/>
  <c r="F408" i="5"/>
  <c r="J408" i="5"/>
  <c r="I408" i="5"/>
  <c r="H408" i="5"/>
  <c r="F407" i="5"/>
  <c r="J407" i="5"/>
  <c r="I407" i="5"/>
  <c r="H407" i="5"/>
  <c r="F406" i="5"/>
  <c r="J406" i="5"/>
  <c r="I406" i="5"/>
  <c r="H406" i="5"/>
  <c r="F405" i="5"/>
  <c r="J405" i="5"/>
  <c r="I405" i="5"/>
  <c r="H405" i="5"/>
  <c r="F404" i="5"/>
  <c r="J404" i="5"/>
  <c r="I404" i="5"/>
  <c r="H404" i="5"/>
  <c r="F403" i="5"/>
  <c r="J403" i="5"/>
  <c r="I403" i="5"/>
  <c r="H403" i="5"/>
  <c r="F402" i="5"/>
  <c r="J402" i="5"/>
  <c r="O402" i="5"/>
  <c r="I402" i="5"/>
  <c r="N402" i="5"/>
  <c r="H402" i="5"/>
  <c r="M402" i="5"/>
  <c r="L402" i="5"/>
  <c r="F401" i="5"/>
  <c r="J401" i="5"/>
  <c r="I401" i="5"/>
  <c r="H401" i="5"/>
  <c r="F400" i="5"/>
  <c r="J400" i="5"/>
  <c r="I400" i="5"/>
  <c r="H400" i="5"/>
  <c r="F399" i="5"/>
  <c r="J399" i="5"/>
  <c r="I399" i="5"/>
  <c r="H399" i="5"/>
  <c r="F398" i="5"/>
  <c r="J398" i="5"/>
  <c r="I398" i="5"/>
  <c r="H398" i="5"/>
  <c r="F397" i="5"/>
  <c r="J397" i="5"/>
  <c r="I397" i="5"/>
  <c r="H397" i="5"/>
  <c r="F396" i="5"/>
  <c r="J396" i="5"/>
  <c r="I396" i="5"/>
  <c r="H396" i="5"/>
  <c r="F395" i="5"/>
  <c r="J395" i="5"/>
  <c r="O395" i="5"/>
  <c r="I395" i="5"/>
  <c r="N395" i="5"/>
  <c r="H395" i="5"/>
  <c r="M395" i="5"/>
  <c r="L395" i="5"/>
  <c r="F394" i="5"/>
  <c r="J394" i="5"/>
  <c r="I394" i="5"/>
  <c r="H394" i="5"/>
  <c r="F393" i="5"/>
  <c r="J393" i="5"/>
  <c r="I393" i="5"/>
  <c r="H393" i="5"/>
  <c r="F392" i="5"/>
  <c r="J392" i="5"/>
  <c r="I392" i="5"/>
  <c r="H392" i="5"/>
  <c r="F391" i="5"/>
  <c r="J391" i="5"/>
  <c r="I391" i="5"/>
  <c r="H391" i="5"/>
  <c r="F390" i="5"/>
  <c r="J390" i="5"/>
  <c r="I390" i="5"/>
  <c r="H390" i="5"/>
  <c r="F389" i="5"/>
  <c r="J389" i="5"/>
  <c r="I389" i="5"/>
  <c r="H389" i="5"/>
  <c r="F388" i="5"/>
  <c r="J388" i="5"/>
  <c r="O388" i="5"/>
  <c r="I388" i="5"/>
  <c r="N388" i="5"/>
  <c r="H388" i="5"/>
  <c r="M388" i="5"/>
  <c r="L388" i="5"/>
  <c r="F387" i="5"/>
  <c r="J387" i="5"/>
  <c r="I387" i="5"/>
  <c r="H387" i="5"/>
  <c r="F386" i="5"/>
  <c r="J386" i="5"/>
  <c r="I386" i="5"/>
  <c r="H386" i="5"/>
  <c r="F385" i="5"/>
  <c r="J385" i="5"/>
  <c r="I385" i="5"/>
  <c r="H385" i="5"/>
  <c r="F384" i="5"/>
  <c r="J384" i="5"/>
  <c r="I384" i="5"/>
  <c r="H384" i="5"/>
  <c r="F383" i="5"/>
  <c r="J383" i="5"/>
  <c r="I383" i="5"/>
  <c r="H383" i="5"/>
  <c r="F382" i="5"/>
  <c r="J382" i="5"/>
  <c r="I382" i="5"/>
  <c r="H382" i="5"/>
  <c r="F381" i="5"/>
  <c r="J381" i="5"/>
  <c r="O381" i="5"/>
  <c r="I381" i="5"/>
  <c r="N381" i="5"/>
  <c r="H381" i="5"/>
  <c r="M381" i="5"/>
  <c r="L381" i="5"/>
  <c r="F380" i="5"/>
  <c r="J380" i="5"/>
  <c r="I380" i="5"/>
  <c r="H380" i="5"/>
  <c r="F379" i="5"/>
  <c r="J379" i="5"/>
  <c r="I379" i="5"/>
  <c r="H379" i="5"/>
  <c r="F378" i="5"/>
  <c r="J378" i="5"/>
  <c r="I378" i="5"/>
  <c r="H378" i="5"/>
  <c r="F377" i="5"/>
  <c r="J377" i="5"/>
  <c r="I377" i="5"/>
  <c r="H377" i="5"/>
  <c r="F376" i="5"/>
  <c r="J376" i="5"/>
  <c r="I376" i="5"/>
  <c r="H376" i="5"/>
  <c r="F375" i="5"/>
  <c r="J375" i="5"/>
  <c r="I375" i="5"/>
  <c r="H375" i="5"/>
  <c r="F374" i="5"/>
  <c r="J374" i="5"/>
  <c r="O374" i="5"/>
  <c r="I374" i="5"/>
  <c r="N374" i="5"/>
  <c r="H374" i="5"/>
  <c r="M374" i="5"/>
  <c r="L374" i="5"/>
  <c r="F373" i="5"/>
  <c r="J373" i="5"/>
  <c r="I373" i="5"/>
  <c r="H373" i="5"/>
  <c r="F372" i="5"/>
  <c r="J372" i="5"/>
  <c r="I372" i="5"/>
  <c r="H372" i="5"/>
  <c r="F371" i="5"/>
  <c r="J371" i="5"/>
  <c r="I371" i="5"/>
  <c r="H371" i="5"/>
  <c r="F370" i="5"/>
  <c r="J370" i="5"/>
  <c r="I370" i="5"/>
  <c r="H370" i="5"/>
  <c r="F369" i="5"/>
  <c r="J369" i="5"/>
  <c r="I369" i="5"/>
  <c r="H369" i="5"/>
  <c r="F368" i="5"/>
  <c r="J368" i="5"/>
  <c r="I368" i="5"/>
  <c r="H368" i="5"/>
  <c r="F367" i="5"/>
  <c r="J367" i="5"/>
  <c r="O367" i="5"/>
  <c r="I367" i="5"/>
  <c r="N367" i="5"/>
  <c r="H367" i="5"/>
  <c r="M367" i="5"/>
  <c r="L367" i="5"/>
  <c r="F366" i="5"/>
  <c r="J366" i="5"/>
  <c r="I366" i="5"/>
  <c r="H366" i="5"/>
  <c r="F365" i="5"/>
  <c r="J365" i="5"/>
  <c r="I365" i="5"/>
  <c r="H365" i="5"/>
  <c r="F364" i="5"/>
  <c r="J364" i="5"/>
  <c r="I364" i="5"/>
  <c r="H364" i="5"/>
  <c r="F363" i="5"/>
  <c r="J363" i="5"/>
  <c r="I363" i="5"/>
  <c r="H363" i="5"/>
  <c r="F362" i="5"/>
  <c r="J362" i="5"/>
  <c r="I362" i="5"/>
  <c r="H362" i="5"/>
  <c r="F361" i="5"/>
  <c r="J361" i="5"/>
  <c r="I361" i="5"/>
  <c r="H361" i="5"/>
  <c r="F360" i="5"/>
  <c r="J360" i="5"/>
  <c r="O360" i="5"/>
  <c r="I360" i="5"/>
  <c r="N360" i="5"/>
  <c r="H360" i="5"/>
  <c r="M360" i="5"/>
  <c r="L360" i="5"/>
  <c r="F359" i="5"/>
  <c r="J359" i="5"/>
  <c r="I359" i="5"/>
  <c r="H359" i="5"/>
  <c r="F358" i="5"/>
  <c r="J358" i="5"/>
  <c r="I358" i="5"/>
  <c r="H358" i="5"/>
  <c r="F357" i="5"/>
  <c r="J357" i="5"/>
  <c r="I357" i="5"/>
  <c r="H357" i="5"/>
  <c r="F356" i="5"/>
  <c r="J356" i="5"/>
  <c r="I356" i="5"/>
  <c r="H356" i="5"/>
  <c r="F355" i="5"/>
  <c r="J355" i="5"/>
  <c r="I355" i="5"/>
  <c r="H355" i="5"/>
  <c r="F354" i="5"/>
  <c r="J354" i="5"/>
  <c r="I354" i="5"/>
  <c r="H354" i="5"/>
  <c r="F353" i="5"/>
  <c r="J353" i="5"/>
  <c r="O353" i="5"/>
  <c r="I353" i="5"/>
  <c r="N353" i="5"/>
  <c r="H353" i="5"/>
  <c r="M353" i="5"/>
  <c r="L353" i="5"/>
  <c r="F352" i="5"/>
  <c r="J352" i="5"/>
  <c r="I352" i="5"/>
  <c r="H352" i="5"/>
  <c r="F351" i="5"/>
  <c r="J351" i="5"/>
  <c r="I351" i="5"/>
  <c r="H351" i="5"/>
  <c r="F350" i="5"/>
  <c r="J350" i="5"/>
  <c r="I350" i="5"/>
  <c r="H350" i="5"/>
  <c r="F349" i="5"/>
  <c r="J349" i="5"/>
  <c r="I349" i="5"/>
  <c r="H349" i="5"/>
  <c r="F348" i="5"/>
  <c r="J348" i="5"/>
  <c r="I348" i="5"/>
  <c r="H348" i="5"/>
  <c r="F347" i="5"/>
  <c r="J347" i="5"/>
  <c r="I347" i="5"/>
  <c r="H347" i="5"/>
  <c r="F346" i="5"/>
  <c r="J346" i="5"/>
  <c r="O346" i="5"/>
  <c r="I346" i="5"/>
  <c r="N346" i="5"/>
  <c r="H346" i="5"/>
  <c r="M346" i="5"/>
  <c r="L346" i="5"/>
  <c r="F345" i="5"/>
  <c r="J345" i="5"/>
  <c r="I345" i="5"/>
  <c r="H345" i="5"/>
  <c r="F344" i="5"/>
  <c r="J344" i="5"/>
  <c r="I344" i="5"/>
  <c r="H344" i="5"/>
  <c r="F343" i="5"/>
  <c r="J343" i="5"/>
  <c r="I343" i="5"/>
  <c r="H343" i="5"/>
  <c r="F342" i="5"/>
  <c r="J342" i="5"/>
  <c r="I342" i="5"/>
  <c r="H342" i="5"/>
  <c r="F341" i="5"/>
  <c r="J341" i="5"/>
  <c r="I341" i="5"/>
  <c r="H341" i="5"/>
  <c r="F340" i="5"/>
  <c r="J340" i="5"/>
  <c r="I340" i="5"/>
  <c r="H340" i="5"/>
  <c r="F339" i="5"/>
  <c r="J339" i="5"/>
  <c r="O339" i="5"/>
  <c r="I339" i="5"/>
  <c r="N339" i="5"/>
  <c r="H339" i="5"/>
  <c r="M339" i="5"/>
  <c r="L339" i="5"/>
  <c r="F338" i="5"/>
  <c r="J338" i="5"/>
  <c r="I338" i="5"/>
  <c r="H338" i="5"/>
  <c r="F337" i="5"/>
  <c r="J337" i="5"/>
  <c r="I337" i="5"/>
  <c r="H337" i="5"/>
  <c r="F336" i="5"/>
  <c r="J336" i="5"/>
  <c r="I336" i="5"/>
  <c r="H336" i="5"/>
  <c r="F335" i="5"/>
  <c r="J335" i="5"/>
  <c r="I335" i="5"/>
  <c r="H335" i="5"/>
  <c r="F334" i="5"/>
  <c r="J334" i="5"/>
  <c r="I334" i="5"/>
  <c r="H334" i="5"/>
  <c r="F333" i="5"/>
  <c r="J333" i="5"/>
  <c r="I333" i="5"/>
  <c r="H333" i="5"/>
  <c r="F332" i="5"/>
  <c r="J332" i="5"/>
  <c r="O332" i="5"/>
  <c r="I332" i="5"/>
  <c r="N332" i="5"/>
  <c r="H332" i="5"/>
  <c r="M332" i="5"/>
  <c r="L332" i="5"/>
  <c r="F331" i="5"/>
  <c r="J331" i="5"/>
  <c r="I331" i="5"/>
  <c r="H331" i="5"/>
  <c r="F330" i="5"/>
  <c r="J330" i="5"/>
  <c r="I330" i="5"/>
  <c r="H330" i="5"/>
  <c r="F329" i="5"/>
  <c r="J329" i="5"/>
  <c r="I329" i="5"/>
  <c r="H329" i="5"/>
  <c r="F328" i="5"/>
  <c r="J328" i="5"/>
  <c r="I328" i="5"/>
  <c r="H328" i="5"/>
  <c r="F327" i="5"/>
  <c r="J327" i="5"/>
  <c r="I327" i="5"/>
  <c r="H327" i="5"/>
  <c r="F326" i="5"/>
  <c r="J326" i="5"/>
  <c r="I326" i="5"/>
  <c r="H326" i="5"/>
  <c r="F325" i="5"/>
  <c r="J325" i="5"/>
  <c r="O325" i="5"/>
  <c r="I325" i="5"/>
  <c r="N325" i="5"/>
  <c r="H325" i="5"/>
  <c r="M325" i="5"/>
  <c r="L325" i="5"/>
  <c r="F324" i="5"/>
  <c r="J324" i="5"/>
  <c r="I324" i="5"/>
  <c r="H324" i="5"/>
  <c r="F323" i="5"/>
  <c r="J323" i="5"/>
  <c r="I323" i="5"/>
  <c r="H323" i="5"/>
  <c r="F322" i="5"/>
  <c r="J322" i="5"/>
  <c r="I322" i="5"/>
  <c r="H322" i="5"/>
  <c r="F321" i="5"/>
  <c r="J321" i="5"/>
  <c r="I321" i="5"/>
  <c r="H321" i="5"/>
  <c r="F320" i="5"/>
  <c r="J320" i="5"/>
  <c r="I320" i="5"/>
  <c r="H320" i="5"/>
  <c r="F319" i="5"/>
  <c r="J319" i="5"/>
  <c r="I319" i="5"/>
  <c r="H319" i="5"/>
  <c r="F318" i="5"/>
  <c r="J318" i="5"/>
  <c r="O318" i="5"/>
  <c r="I318" i="5"/>
  <c r="N318" i="5"/>
  <c r="H318" i="5"/>
  <c r="M318" i="5"/>
  <c r="L318" i="5"/>
  <c r="F317" i="5"/>
  <c r="J317" i="5"/>
  <c r="I317" i="5"/>
  <c r="H317" i="5"/>
  <c r="F316" i="5"/>
  <c r="J316" i="5"/>
  <c r="I316" i="5"/>
  <c r="H316" i="5"/>
  <c r="F315" i="5"/>
  <c r="J315" i="5"/>
  <c r="I315" i="5"/>
  <c r="H315" i="5"/>
  <c r="F314" i="5"/>
  <c r="J314" i="5"/>
  <c r="I314" i="5"/>
  <c r="H314" i="5"/>
  <c r="F313" i="5"/>
  <c r="J313" i="5"/>
  <c r="I313" i="5"/>
  <c r="H313" i="5"/>
  <c r="F312" i="5"/>
  <c r="J312" i="5"/>
  <c r="O312" i="5"/>
  <c r="I312" i="5"/>
  <c r="N312" i="5"/>
  <c r="H312" i="5"/>
  <c r="M312" i="5"/>
  <c r="L312" i="5"/>
  <c r="F311" i="5"/>
  <c r="J311" i="5"/>
  <c r="I311" i="5"/>
  <c r="H311" i="5"/>
  <c r="F310" i="5"/>
  <c r="J310" i="5"/>
  <c r="I310" i="5"/>
  <c r="H310" i="5"/>
  <c r="F309" i="5"/>
  <c r="J309" i="5"/>
  <c r="I309" i="5"/>
  <c r="H309" i="5"/>
  <c r="F308" i="5"/>
  <c r="J308" i="5"/>
  <c r="I308" i="5"/>
  <c r="H308" i="5"/>
  <c r="F307" i="5"/>
  <c r="J307" i="5"/>
  <c r="I307" i="5"/>
  <c r="H307" i="5"/>
  <c r="F306" i="5"/>
  <c r="J306" i="5"/>
  <c r="O306" i="5"/>
  <c r="I306" i="5"/>
  <c r="N306" i="5"/>
  <c r="H306" i="5"/>
  <c r="M306" i="5"/>
  <c r="L306" i="5"/>
  <c r="F305" i="5"/>
  <c r="J305" i="5"/>
  <c r="I305" i="5"/>
  <c r="H305" i="5"/>
  <c r="F304" i="5"/>
  <c r="J304" i="5"/>
  <c r="I304" i="5"/>
  <c r="H304" i="5"/>
  <c r="F303" i="5"/>
  <c r="J303" i="5"/>
  <c r="I303" i="5"/>
  <c r="H303" i="5"/>
  <c r="F302" i="5"/>
  <c r="J302" i="5"/>
  <c r="I302" i="5"/>
  <c r="H302" i="5"/>
  <c r="F301" i="5"/>
  <c r="J301" i="5"/>
  <c r="I301" i="5"/>
  <c r="H301" i="5"/>
  <c r="F300" i="5"/>
  <c r="J300" i="5"/>
  <c r="I300" i="5"/>
  <c r="H300" i="5"/>
  <c r="F299" i="5"/>
  <c r="J299" i="5"/>
  <c r="O299" i="5"/>
  <c r="I299" i="5"/>
  <c r="N299" i="5"/>
  <c r="H299" i="5"/>
  <c r="M299" i="5"/>
  <c r="L299" i="5"/>
  <c r="F298" i="5"/>
  <c r="J298" i="5"/>
  <c r="I298" i="5"/>
  <c r="H298" i="5"/>
  <c r="F297" i="5"/>
  <c r="J297" i="5"/>
  <c r="I297" i="5"/>
  <c r="H297" i="5"/>
  <c r="F296" i="5"/>
  <c r="J296" i="5"/>
  <c r="I296" i="5"/>
  <c r="H296" i="5"/>
  <c r="F295" i="5"/>
  <c r="J295" i="5"/>
  <c r="I295" i="5"/>
  <c r="H295" i="5"/>
  <c r="F294" i="5"/>
  <c r="J294" i="5"/>
  <c r="I294" i="5"/>
  <c r="H294" i="5"/>
  <c r="F293" i="5"/>
  <c r="J293" i="5"/>
  <c r="I293" i="5"/>
  <c r="H293" i="5"/>
  <c r="F292" i="5"/>
  <c r="J292" i="5"/>
  <c r="O292" i="5"/>
  <c r="I292" i="5"/>
  <c r="N292" i="5"/>
  <c r="H292" i="5"/>
  <c r="M292" i="5"/>
  <c r="L292" i="5"/>
  <c r="F291" i="5"/>
  <c r="J291" i="5"/>
  <c r="I291" i="5"/>
  <c r="H291" i="5"/>
  <c r="F290" i="5"/>
  <c r="J290" i="5"/>
  <c r="I290" i="5"/>
  <c r="H290" i="5"/>
  <c r="F289" i="5"/>
  <c r="J289" i="5"/>
  <c r="I289" i="5"/>
  <c r="H289" i="5"/>
  <c r="F288" i="5"/>
  <c r="J288" i="5"/>
  <c r="I288" i="5"/>
  <c r="H288" i="5"/>
  <c r="F287" i="5"/>
  <c r="J287" i="5"/>
  <c r="I287" i="5"/>
  <c r="H287" i="5"/>
  <c r="F286" i="5"/>
  <c r="J286" i="5"/>
  <c r="I286" i="5"/>
  <c r="H286" i="5"/>
  <c r="F285" i="5"/>
  <c r="J285" i="5"/>
  <c r="O285" i="5"/>
  <c r="I285" i="5"/>
  <c r="N285" i="5"/>
  <c r="H285" i="5"/>
  <c r="M285" i="5"/>
  <c r="L285" i="5"/>
  <c r="F284" i="5"/>
  <c r="J284" i="5"/>
  <c r="I284" i="5"/>
  <c r="H284" i="5"/>
  <c r="F283" i="5"/>
  <c r="J283" i="5"/>
  <c r="I283" i="5"/>
  <c r="H283" i="5"/>
  <c r="F282" i="5"/>
  <c r="J282" i="5"/>
  <c r="I282" i="5"/>
  <c r="H282" i="5"/>
  <c r="F281" i="5"/>
  <c r="J281" i="5"/>
  <c r="I281" i="5"/>
  <c r="H281" i="5"/>
  <c r="F280" i="5"/>
  <c r="J280" i="5"/>
  <c r="I280" i="5"/>
  <c r="H280" i="5"/>
  <c r="F279" i="5"/>
  <c r="J279" i="5"/>
  <c r="I279" i="5"/>
  <c r="H279" i="5"/>
  <c r="F278" i="5"/>
  <c r="J278" i="5"/>
  <c r="I278" i="5"/>
  <c r="H278" i="5"/>
  <c r="F277" i="5"/>
  <c r="J277" i="5"/>
  <c r="I277" i="5"/>
  <c r="H277" i="5"/>
  <c r="F276" i="5"/>
  <c r="J276" i="5"/>
  <c r="I276" i="5"/>
  <c r="H276" i="5"/>
  <c r="F275" i="5"/>
  <c r="J275" i="5"/>
  <c r="I275" i="5"/>
  <c r="H275" i="5"/>
  <c r="F274" i="5"/>
  <c r="J274" i="5"/>
  <c r="I274" i="5"/>
  <c r="H274" i="5"/>
  <c r="F273" i="5"/>
  <c r="J273" i="5"/>
  <c r="O273" i="5"/>
  <c r="I273" i="5"/>
  <c r="N273" i="5"/>
  <c r="H273" i="5"/>
  <c r="M273" i="5"/>
  <c r="L273" i="5"/>
  <c r="F272" i="5"/>
  <c r="J272" i="5"/>
  <c r="I272" i="5"/>
  <c r="H272" i="5"/>
  <c r="F271" i="5"/>
  <c r="J271" i="5"/>
  <c r="I271" i="5"/>
  <c r="H271" i="5"/>
  <c r="F270" i="5"/>
  <c r="J270" i="5"/>
  <c r="I270" i="5"/>
  <c r="H270" i="5"/>
  <c r="F269" i="5"/>
  <c r="J269" i="5"/>
  <c r="I269" i="5"/>
  <c r="H269" i="5"/>
  <c r="F268" i="5"/>
  <c r="J268" i="5"/>
  <c r="I268" i="5"/>
  <c r="H268" i="5"/>
  <c r="F267" i="5"/>
  <c r="J267" i="5"/>
  <c r="I267" i="5"/>
  <c r="H267" i="5"/>
  <c r="F266" i="5"/>
  <c r="J266" i="5"/>
  <c r="I266" i="5"/>
  <c r="H266" i="5"/>
  <c r="F265" i="5"/>
  <c r="J265" i="5"/>
  <c r="I265" i="5"/>
  <c r="H265" i="5"/>
  <c r="F264" i="5"/>
  <c r="J264" i="5"/>
  <c r="I264" i="5"/>
  <c r="H264" i="5"/>
  <c r="F263" i="5"/>
  <c r="J263" i="5"/>
  <c r="I263" i="5"/>
  <c r="H263" i="5"/>
  <c r="F262" i="5"/>
  <c r="J262" i="5"/>
  <c r="I262" i="5"/>
  <c r="H262" i="5"/>
  <c r="F261" i="5"/>
  <c r="J261" i="5"/>
  <c r="O261" i="5"/>
  <c r="I261" i="5"/>
  <c r="N261" i="5"/>
  <c r="H261" i="5"/>
  <c r="M261" i="5"/>
  <c r="L261" i="5"/>
  <c r="F260" i="5"/>
  <c r="J260" i="5"/>
  <c r="I260" i="5"/>
  <c r="H260" i="5"/>
  <c r="F259" i="5"/>
  <c r="J259" i="5"/>
  <c r="I259" i="5"/>
  <c r="H259" i="5"/>
  <c r="F258" i="5"/>
  <c r="J258" i="5"/>
  <c r="I258" i="5"/>
  <c r="H258" i="5"/>
  <c r="F257" i="5"/>
  <c r="J257" i="5"/>
  <c r="I257" i="5"/>
  <c r="H257" i="5"/>
  <c r="F256" i="5"/>
  <c r="J256" i="5"/>
  <c r="I256" i="5"/>
  <c r="H256" i="5"/>
  <c r="F255" i="5"/>
  <c r="J255" i="5"/>
  <c r="I255" i="5"/>
  <c r="H255" i="5"/>
  <c r="F254" i="5"/>
  <c r="J254" i="5"/>
  <c r="I254" i="5"/>
  <c r="H254" i="5"/>
  <c r="F253" i="5"/>
  <c r="J253" i="5"/>
  <c r="I253" i="5"/>
  <c r="H253" i="5"/>
  <c r="F252" i="5"/>
  <c r="J252" i="5"/>
  <c r="I252" i="5"/>
  <c r="H252" i="5"/>
  <c r="F251" i="5"/>
  <c r="J251" i="5"/>
  <c r="I251" i="5"/>
  <c r="H251" i="5"/>
  <c r="F250" i="5"/>
  <c r="J250" i="5"/>
  <c r="I250" i="5"/>
  <c r="H250" i="5"/>
  <c r="F249" i="5"/>
  <c r="J249" i="5"/>
  <c r="O249" i="5"/>
  <c r="I249" i="5"/>
  <c r="N249" i="5"/>
  <c r="H249" i="5"/>
  <c r="M249" i="5"/>
  <c r="L249" i="5"/>
  <c r="F248" i="5"/>
  <c r="J248" i="5"/>
  <c r="I248" i="5"/>
  <c r="H248" i="5"/>
  <c r="F247" i="5"/>
  <c r="J247" i="5"/>
  <c r="I247" i="5"/>
  <c r="H247" i="5"/>
  <c r="F246" i="5"/>
  <c r="J246" i="5"/>
  <c r="I246" i="5"/>
  <c r="H246" i="5"/>
  <c r="F245" i="5"/>
  <c r="J245" i="5"/>
  <c r="I245" i="5"/>
  <c r="H245" i="5"/>
  <c r="F244" i="5"/>
  <c r="J244" i="5"/>
  <c r="I244" i="5"/>
  <c r="H244" i="5"/>
  <c r="F243" i="5"/>
  <c r="J243" i="5"/>
  <c r="I243" i="5"/>
  <c r="H243" i="5"/>
  <c r="F242" i="5"/>
  <c r="J242" i="5"/>
  <c r="I242" i="5"/>
  <c r="H242" i="5"/>
  <c r="F241" i="5"/>
  <c r="J241" i="5"/>
  <c r="I241" i="5"/>
  <c r="H241" i="5"/>
  <c r="F240" i="5"/>
  <c r="J240" i="5"/>
  <c r="I240" i="5"/>
  <c r="H240" i="5"/>
  <c r="F239" i="5"/>
  <c r="J239" i="5"/>
  <c r="I239" i="5"/>
  <c r="H239" i="5"/>
  <c r="F238" i="5"/>
  <c r="J238" i="5"/>
  <c r="I238" i="5"/>
  <c r="H238" i="5"/>
  <c r="F237" i="5"/>
  <c r="J237" i="5"/>
  <c r="O237" i="5"/>
  <c r="I237" i="5"/>
  <c r="N237" i="5"/>
  <c r="H237" i="5"/>
  <c r="M237" i="5"/>
  <c r="L237" i="5"/>
  <c r="F236" i="5"/>
  <c r="J236" i="5"/>
  <c r="I236" i="5"/>
  <c r="H236" i="5"/>
  <c r="F235" i="5"/>
  <c r="J235" i="5"/>
  <c r="I235" i="5"/>
  <c r="H235" i="5"/>
  <c r="F234" i="5"/>
  <c r="J234" i="5"/>
  <c r="I234" i="5"/>
  <c r="H234" i="5"/>
  <c r="F233" i="5"/>
  <c r="J233" i="5"/>
  <c r="I233" i="5"/>
  <c r="H233" i="5"/>
  <c r="F232" i="5"/>
  <c r="J232" i="5"/>
  <c r="I232" i="5"/>
  <c r="H232" i="5"/>
  <c r="F231" i="5"/>
  <c r="J231" i="5"/>
  <c r="I231" i="5"/>
  <c r="H231" i="5"/>
  <c r="F230" i="5"/>
  <c r="J230" i="5"/>
  <c r="I230" i="5"/>
  <c r="H230" i="5"/>
  <c r="F229" i="5"/>
  <c r="J229" i="5"/>
  <c r="I229" i="5"/>
  <c r="H229" i="5"/>
  <c r="F228" i="5"/>
  <c r="J228" i="5"/>
  <c r="I228" i="5"/>
  <c r="H228" i="5"/>
  <c r="F227" i="5"/>
  <c r="J227" i="5"/>
  <c r="O227" i="5"/>
  <c r="I227" i="5"/>
  <c r="N227" i="5"/>
  <c r="H227" i="5"/>
  <c r="M227" i="5"/>
  <c r="L227" i="5"/>
  <c r="F226" i="5"/>
  <c r="J226" i="5"/>
  <c r="I226" i="5"/>
  <c r="H226" i="5"/>
  <c r="F225" i="5"/>
  <c r="J225" i="5"/>
  <c r="I225" i="5"/>
  <c r="H225" i="5"/>
  <c r="F224" i="5"/>
  <c r="J224" i="5"/>
  <c r="I224" i="5"/>
  <c r="H224" i="5"/>
  <c r="F223" i="5"/>
  <c r="J223" i="5"/>
  <c r="I223" i="5"/>
  <c r="H223" i="5"/>
  <c r="F222" i="5"/>
  <c r="J222" i="5"/>
  <c r="I222" i="5"/>
  <c r="H222" i="5"/>
  <c r="F221" i="5"/>
  <c r="J221" i="5"/>
  <c r="I221" i="5"/>
  <c r="H221" i="5"/>
  <c r="F220" i="5"/>
  <c r="J220" i="5"/>
  <c r="O220" i="5"/>
  <c r="I220" i="5"/>
  <c r="N220" i="5"/>
  <c r="H220" i="5"/>
  <c r="M220" i="5"/>
  <c r="L220" i="5"/>
  <c r="F219" i="5"/>
  <c r="J219" i="5"/>
  <c r="I219" i="5"/>
  <c r="H219" i="5"/>
  <c r="F218" i="5"/>
  <c r="J218" i="5"/>
  <c r="I218" i="5"/>
  <c r="H218" i="5"/>
  <c r="F217" i="5"/>
  <c r="J217" i="5"/>
  <c r="I217" i="5"/>
  <c r="H217" i="5"/>
  <c r="F216" i="5"/>
  <c r="J216" i="5"/>
  <c r="I216" i="5"/>
  <c r="H216" i="5"/>
  <c r="F215" i="5"/>
  <c r="J215" i="5"/>
  <c r="I215" i="5"/>
  <c r="H215" i="5"/>
  <c r="F214" i="5"/>
  <c r="J214" i="5"/>
  <c r="I214" i="5"/>
  <c r="H214" i="5"/>
  <c r="F213" i="5"/>
  <c r="J213" i="5"/>
  <c r="I213" i="5"/>
  <c r="H213" i="5"/>
  <c r="F212" i="5"/>
  <c r="J212" i="5"/>
  <c r="I212" i="5"/>
  <c r="H212" i="5"/>
  <c r="F211" i="5"/>
  <c r="J211" i="5"/>
  <c r="O211" i="5"/>
  <c r="I211" i="5"/>
  <c r="N211" i="5"/>
  <c r="H211" i="5"/>
  <c r="M211" i="5"/>
  <c r="L211" i="5"/>
  <c r="F210" i="5"/>
  <c r="J210" i="5"/>
  <c r="I210" i="5"/>
  <c r="H210" i="5"/>
  <c r="F209" i="5"/>
  <c r="J209" i="5"/>
  <c r="I209" i="5"/>
  <c r="H209" i="5"/>
  <c r="F208" i="5"/>
  <c r="J208" i="5"/>
  <c r="I208" i="5"/>
  <c r="H208" i="5"/>
  <c r="F207" i="5"/>
  <c r="J207" i="5"/>
  <c r="I207" i="5"/>
  <c r="H207" i="5"/>
  <c r="F206" i="5"/>
  <c r="J206" i="5"/>
  <c r="I206" i="5"/>
  <c r="H206" i="5"/>
  <c r="F205" i="5"/>
  <c r="J205" i="5"/>
  <c r="O205" i="5"/>
  <c r="I205" i="5"/>
  <c r="N205" i="5"/>
  <c r="H205" i="5"/>
  <c r="M205" i="5"/>
  <c r="L205" i="5"/>
  <c r="F204" i="5"/>
  <c r="J204" i="5"/>
  <c r="I204" i="5"/>
  <c r="H204" i="5"/>
  <c r="F203" i="5"/>
  <c r="J203" i="5"/>
  <c r="I203" i="5"/>
  <c r="H203" i="5"/>
  <c r="F202" i="5"/>
  <c r="J202" i="5"/>
  <c r="I202" i="5"/>
  <c r="H202" i="5"/>
  <c r="F201" i="5"/>
  <c r="J201" i="5"/>
  <c r="I201" i="5"/>
  <c r="H201" i="5"/>
  <c r="F200" i="5"/>
  <c r="J200" i="5"/>
  <c r="I200" i="5"/>
  <c r="H200" i="5"/>
  <c r="F199" i="5"/>
  <c r="J199" i="5"/>
  <c r="I199" i="5"/>
  <c r="H199" i="5"/>
  <c r="F198" i="5"/>
  <c r="J198" i="5"/>
  <c r="O198" i="5"/>
  <c r="I198" i="5"/>
  <c r="N198" i="5"/>
  <c r="H198" i="5"/>
  <c r="M198" i="5"/>
  <c r="L198" i="5"/>
  <c r="F197" i="5"/>
  <c r="J197" i="5"/>
  <c r="I197" i="5"/>
  <c r="H197" i="5"/>
  <c r="F196" i="5"/>
  <c r="J196" i="5"/>
  <c r="I196" i="5"/>
  <c r="H196" i="5"/>
  <c r="F195" i="5"/>
  <c r="J195" i="5"/>
  <c r="I195" i="5"/>
  <c r="H195" i="5"/>
  <c r="F194" i="5"/>
  <c r="J194" i="5"/>
  <c r="I194" i="5"/>
  <c r="H194" i="5"/>
  <c r="F193" i="5"/>
  <c r="J193" i="5"/>
  <c r="O193" i="5"/>
  <c r="I193" i="5"/>
  <c r="N193" i="5"/>
  <c r="H193" i="5"/>
  <c r="M193" i="5"/>
  <c r="L193" i="5"/>
  <c r="F192" i="5"/>
  <c r="J192" i="5"/>
  <c r="I192" i="5"/>
  <c r="H192" i="5"/>
  <c r="F191" i="5"/>
  <c r="J191" i="5"/>
  <c r="I191" i="5"/>
  <c r="H191" i="5"/>
  <c r="F190" i="5"/>
  <c r="J190" i="5"/>
  <c r="I190" i="5"/>
  <c r="H190" i="5"/>
  <c r="F189" i="5"/>
  <c r="J189" i="5"/>
  <c r="I189" i="5"/>
  <c r="H189" i="5"/>
  <c r="F188" i="5"/>
  <c r="J188" i="5"/>
  <c r="O188" i="5"/>
  <c r="I188" i="5"/>
  <c r="N188" i="5"/>
  <c r="H188" i="5"/>
  <c r="M188" i="5"/>
  <c r="L188" i="5"/>
  <c r="F187" i="5"/>
  <c r="J187" i="5"/>
  <c r="I187" i="5"/>
  <c r="H187" i="5"/>
  <c r="F186" i="5"/>
  <c r="J186" i="5"/>
  <c r="I186" i="5"/>
  <c r="H186" i="5"/>
  <c r="F185" i="5"/>
  <c r="J185" i="5"/>
  <c r="I185" i="5"/>
  <c r="H185" i="5"/>
  <c r="F184" i="5"/>
  <c r="J184" i="5"/>
  <c r="I184" i="5"/>
  <c r="H184" i="5"/>
  <c r="F183" i="5"/>
  <c r="J183" i="5"/>
  <c r="O183" i="5"/>
  <c r="I183" i="5"/>
  <c r="N183" i="5"/>
  <c r="H183" i="5"/>
  <c r="M183" i="5"/>
  <c r="L183" i="5"/>
  <c r="F182" i="5"/>
  <c r="J182" i="5"/>
  <c r="I182" i="5"/>
  <c r="H182" i="5"/>
  <c r="F181" i="5"/>
  <c r="J181" i="5"/>
  <c r="I181" i="5"/>
  <c r="H181" i="5"/>
  <c r="F180" i="5"/>
  <c r="J180" i="5"/>
  <c r="I180" i="5"/>
  <c r="H180" i="5"/>
  <c r="F179" i="5"/>
  <c r="J179" i="5"/>
  <c r="I179" i="5"/>
  <c r="H179" i="5"/>
  <c r="F178" i="5"/>
  <c r="J178" i="5"/>
  <c r="I178" i="5"/>
  <c r="H178" i="5"/>
  <c r="F177" i="5"/>
  <c r="J177" i="5"/>
  <c r="I177" i="5"/>
  <c r="H177" i="5"/>
  <c r="F176" i="5"/>
  <c r="J176" i="5"/>
  <c r="O176" i="5"/>
  <c r="I176" i="5"/>
  <c r="N176" i="5"/>
  <c r="H176" i="5"/>
  <c r="M176" i="5"/>
  <c r="L176" i="5"/>
  <c r="F175" i="5"/>
  <c r="J175" i="5"/>
  <c r="I175" i="5"/>
  <c r="H175" i="5"/>
  <c r="F174" i="5"/>
  <c r="J174" i="5"/>
  <c r="I174" i="5"/>
  <c r="H174" i="5"/>
  <c r="F173" i="5"/>
  <c r="J173" i="5"/>
  <c r="I173" i="5"/>
  <c r="H173" i="5"/>
  <c r="F172" i="5"/>
  <c r="J172" i="5"/>
  <c r="I172" i="5"/>
  <c r="H172" i="5"/>
  <c r="F171" i="5"/>
  <c r="J171" i="5"/>
  <c r="I171" i="5"/>
  <c r="H171" i="5"/>
  <c r="F170" i="5"/>
  <c r="J170" i="5"/>
  <c r="I170" i="5"/>
  <c r="H170" i="5"/>
  <c r="F169" i="5"/>
  <c r="J169" i="5"/>
  <c r="I169" i="5"/>
  <c r="H169" i="5"/>
  <c r="F168" i="5"/>
  <c r="J168" i="5"/>
  <c r="I168" i="5"/>
  <c r="H168" i="5"/>
  <c r="F167" i="5"/>
  <c r="J167" i="5"/>
  <c r="O167" i="5"/>
  <c r="I167" i="5"/>
  <c r="N167" i="5"/>
  <c r="H167" i="5"/>
  <c r="M167" i="5"/>
  <c r="L167" i="5"/>
  <c r="F166" i="5"/>
  <c r="J166" i="5"/>
  <c r="I166" i="5"/>
  <c r="H166" i="5"/>
  <c r="F165" i="5"/>
  <c r="J165" i="5"/>
  <c r="I165" i="5"/>
  <c r="H165" i="5"/>
  <c r="F164" i="5"/>
  <c r="J164" i="5"/>
  <c r="I164" i="5"/>
  <c r="H164" i="5"/>
  <c r="F163" i="5"/>
  <c r="J163" i="5"/>
  <c r="I163" i="5"/>
  <c r="H163" i="5"/>
  <c r="F162" i="5"/>
  <c r="J162" i="5"/>
  <c r="I162" i="5"/>
  <c r="H162" i="5"/>
  <c r="F161" i="5"/>
  <c r="J161" i="5"/>
  <c r="O161" i="5"/>
  <c r="I161" i="5"/>
  <c r="N161" i="5"/>
  <c r="H161" i="5"/>
  <c r="M161" i="5"/>
  <c r="L161" i="5"/>
  <c r="F160" i="5"/>
  <c r="J160" i="5"/>
  <c r="I160" i="5"/>
  <c r="H160" i="5"/>
  <c r="F159" i="5"/>
  <c r="J159" i="5"/>
  <c r="I159" i="5"/>
  <c r="H159" i="5"/>
  <c r="F158" i="5"/>
  <c r="J158" i="5"/>
  <c r="I158" i="5"/>
  <c r="H158" i="5"/>
  <c r="F157" i="5"/>
  <c r="J157" i="5"/>
  <c r="I157" i="5"/>
  <c r="H157" i="5"/>
  <c r="F156" i="5"/>
  <c r="J156" i="5"/>
  <c r="I156" i="5"/>
  <c r="H156" i="5"/>
  <c r="F155" i="5"/>
  <c r="J155" i="5"/>
  <c r="I155" i="5"/>
  <c r="H155" i="5"/>
  <c r="F154" i="5"/>
  <c r="J154" i="5"/>
  <c r="I154" i="5"/>
  <c r="H154" i="5"/>
  <c r="F153" i="5"/>
  <c r="J153" i="5"/>
  <c r="I153" i="5"/>
  <c r="H153" i="5"/>
  <c r="F152" i="5"/>
  <c r="J152" i="5"/>
  <c r="O152" i="5"/>
  <c r="I152" i="5"/>
  <c r="N152" i="5"/>
  <c r="H152" i="5"/>
  <c r="M152" i="5"/>
  <c r="L152" i="5"/>
  <c r="F151" i="5"/>
  <c r="J151" i="5"/>
  <c r="I151" i="5"/>
  <c r="H151" i="5"/>
  <c r="F150" i="5"/>
  <c r="J150" i="5"/>
  <c r="I150" i="5"/>
  <c r="H150" i="5"/>
  <c r="F149" i="5"/>
  <c r="J149" i="5"/>
  <c r="I149" i="5"/>
  <c r="H149" i="5"/>
  <c r="F148" i="5"/>
  <c r="J148" i="5"/>
  <c r="I148" i="5"/>
  <c r="H148" i="5"/>
  <c r="F147" i="5"/>
  <c r="J147" i="5"/>
  <c r="I147" i="5"/>
  <c r="H147" i="5"/>
  <c r="F146" i="5"/>
  <c r="J146" i="5"/>
  <c r="I146" i="5"/>
  <c r="H146" i="5"/>
  <c r="F145" i="5"/>
  <c r="J145" i="5"/>
  <c r="I145" i="5"/>
  <c r="H145" i="5"/>
  <c r="F144" i="5"/>
  <c r="J144" i="5"/>
  <c r="I144" i="5"/>
  <c r="H144" i="5"/>
  <c r="F143" i="5"/>
  <c r="J143" i="5"/>
  <c r="I143" i="5"/>
  <c r="H143" i="5"/>
  <c r="F142" i="5"/>
  <c r="J142" i="5"/>
  <c r="O142" i="5"/>
  <c r="I142" i="5"/>
  <c r="N142" i="5"/>
  <c r="H142" i="5"/>
  <c r="M142" i="5"/>
  <c r="L142" i="5"/>
  <c r="F141" i="5"/>
  <c r="J141" i="5"/>
  <c r="I141" i="5"/>
  <c r="H141" i="5"/>
  <c r="F140" i="5"/>
  <c r="J140" i="5"/>
  <c r="I140" i="5"/>
  <c r="H140" i="5"/>
  <c r="F139" i="5"/>
  <c r="J139" i="5"/>
  <c r="I139" i="5"/>
  <c r="H139" i="5"/>
  <c r="F138" i="5"/>
  <c r="J138" i="5"/>
  <c r="I138" i="5"/>
  <c r="H138" i="5"/>
  <c r="F137" i="5"/>
  <c r="J137" i="5"/>
  <c r="I137" i="5"/>
  <c r="H137" i="5"/>
  <c r="F136" i="5"/>
  <c r="J136" i="5"/>
  <c r="I136" i="5"/>
  <c r="H136" i="5"/>
  <c r="F135" i="5"/>
  <c r="J135" i="5"/>
  <c r="I135" i="5"/>
  <c r="H135" i="5"/>
  <c r="F134" i="5"/>
  <c r="J134" i="5"/>
  <c r="O134" i="5"/>
  <c r="I134" i="5"/>
  <c r="N134" i="5"/>
  <c r="H134" i="5"/>
  <c r="M134" i="5"/>
  <c r="L134" i="5"/>
  <c r="F133" i="5"/>
  <c r="J133" i="5"/>
  <c r="I133" i="5"/>
  <c r="H133" i="5"/>
  <c r="F132" i="5"/>
  <c r="J132" i="5"/>
  <c r="I132" i="5"/>
  <c r="H132" i="5"/>
  <c r="F131" i="5"/>
  <c r="J131" i="5"/>
  <c r="I131" i="5"/>
  <c r="H131" i="5"/>
  <c r="F130" i="5"/>
  <c r="J130" i="5"/>
  <c r="I130" i="5"/>
  <c r="H130" i="5"/>
  <c r="F129" i="5"/>
  <c r="J129" i="5"/>
  <c r="I129" i="5"/>
  <c r="H129" i="5"/>
  <c r="F128" i="5"/>
  <c r="J128" i="5"/>
  <c r="I128" i="5"/>
  <c r="H128" i="5"/>
  <c r="F127" i="5"/>
  <c r="J127" i="5"/>
  <c r="O127" i="5"/>
  <c r="I127" i="5"/>
  <c r="N127" i="5"/>
  <c r="H127" i="5"/>
  <c r="M127" i="5"/>
  <c r="L127" i="5"/>
  <c r="F126" i="5"/>
  <c r="J126" i="5"/>
  <c r="I126" i="5"/>
  <c r="H126" i="5"/>
  <c r="F125" i="5"/>
  <c r="J125" i="5"/>
  <c r="I125" i="5"/>
  <c r="H125" i="5"/>
  <c r="F124" i="5"/>
  <c r="J124" i="5"/>
  <c r="I124" i="5"/>
  <c r="H124" i="5"/>
  <c r="F123" i="5"/>
  <c r="J123" i="5"/>
  <c r="I123" i="5"/>
  <c r="H123" i="5"/>
  <c r="F122" i="5"/>
  <c r="J122" i="5"/>
  <c r="I122" i="5"/>
  <c r="H122" i="5"/>
  <c r="F121" i="5"/>
  <c r="J121" i="5"/>
  <c r="I121" i="5"/>
  <c r="H121" i="5"/>
  <c r="F120" i="5"/>
  <c r="J120" i="5"/>
  <c r="I120" i="5"/>
  <c r="H120" i="5"/>
  <c r="F119" i="5"/>
  <c r="J119" i="5"/>
  <c r="O119" i="5"/>
  <c r="I119" i="5"/>
  <c r="N119" i="5"/>
  <c r="H119" i="5"/>
  <c r="M119" i="5"/>
  <c r="L119" i="5"/>
  <c r="F118" i="5"/>
  <c r="J118" i="5"/>
  <c r="I118" i="5"/>
  <c r="H118" i="5"/>
  <c r="F117" i="5"/>
  <c r="J117" i="5"/>
  <c r="I117" i="5"/>
  <c r="H117" i="5"/>
  <c r="F116" i="5"/>
  <c r="J116" i="5"/>
  <c r="I116" i="5"/>
  <c r="H116" i="5"/>
  <c r="F115" i="5"/>
  <c r="J115" i="5"/>
  <c r="I115" i="5"/>
  <c r="H115" i="5"/>
  <c r="F114" i="5"/>
  <c r="J114" i="5"/>
  <c r="I114" i="5"/>
  <c r="H114" i="5"/>
  <c r="F113" i="5"/>
  <c r="J113" i="5"/>
  <c r="I113" i="5"/>
  <c r="H113" i="5"/>
  <c r="F112" i="5"/>
  <c r="J112" i="5"/>
  <c r="O112" i="5"/>
  <c r="I112" i="5"/>
  <c r="N112" i="5"/>
  <c r="H112" i="5"/>
  <c r="M112" i="5"/>
  <c r="L112" i="5"/>
  <c r="F111" i="5"/>
  <c r="J111" i="5"/>
  <c r="I111" i="5"/>
  <c r="H111" i="5"/>
  <c r="F110" i="5"/>
  <c r="J110" i="5"/>
  <c r="I110" i="5"/>
  <c r="H110" i="5"/>
  <c r="F109" i="5"/>
  <c r="J109" i="5"/>
  <c r="I109" i="5"/>
  <c r="H109" i="5"/>
  <c r="F108" i="5"/>
  <c r="J108" i="5"/>
  <c r="I108" i="5"/>
  <c r="H108" i="5"/>
  <c r="F107" i="5"/>
  <c r="J107" i="5"/>
  <c r="O107" i="5"/>
  <c r="I107" i="5"/>
  <c r="N107" i="5"/>
  <c r="H107" i="5"/>
  <c r="M107" i="5"/>
  <c r="L107" i="5"/>
  <c r="F106" i="5"/>
  <c r="J106" i="5"/>
  <c r="I106" i="5"/>
  <c r="H106" i="5"/>
  <c r="AI105" i="5"/>
  <c r="AH105" i="5"/>
  <c r="AG105" i="5"/>
  <c r="AE105" i="5"/>
  <c r="AD105" i="5"/>
  <c r="AC105" i="5"/>
  <c r="AA105" i="5"/>
  <c r="Z105" i="5"/>
  <c r="Y105" i="5"/>
  <c r="F105" i="5"/>
  <c r="J105" i="5"/>
  <c r="I105" i="5"/>
  <c r="H105" i="5"/>
  <c r="F104" i="5"/>
  <c r="J104" i="5"/>
  <c r="I104" i="5"/>
  <c r="H104" i="5"/>
  <c r="F103" i="5"/>
  <c r="J103" i="5"/>
  <c r="I103" i="5"/>
  <c r="H103" i="5"/>
  <c r="F102" i="5"/>
  <c r="J102" i="5"/>
  <c r="O102" i="5"/>
  <c r="I102" i="5"/>
  <c r="N102" i="5"/>
  <c r="H102" i="5"/>
  <c r="M102" i="5"/>
  <c r="L102" i="5"/>
  <c r="F101" i="5"/>
  <c r="J101" i="5"/>
  <c r="I101" i="5"/>
  <c r="H101" i="5"/>
  <c r="F100" i="5"/>
  <c r="J100" i="5"/>
  <c r="I100" i="5"/>
  <c r="H100" i="5"/>
  <c r="F99" i="5"/>
  <c r="J99" i="5"/>
  <c r="I99" i="5"/>
  <c r="H99" i="5"/>
  <c r="F98" i="5"/>
  <c r="J98" i="5"/>
  <c r="I98" i="5"/>
  <c r="H98" i="5"/>
  <c r="AI97" i="5"/>
  <c r="AH97" i="5"/>
  <c r="AG97" i="5"/>
  <c r="AE97" i="5"/>
  <c r="AD97" i="5"/>
  <c r="AC97" i="5"/>
  <c r="AA97" i="5"/>
  <c r="Z97" i="5"/>
  <c r="Y97" i="5"/>
  <c r="F97" i="5"/>
  <c r="J97" i="5"/>
  <c r="I97" i="5"/>
  <c r="H97" i="5"/>
  <c r="F96" i="5"/>
  <c r="J96" i="5"/>
  <c r="I96" i="5"/>
  <c r="H96" i="5"/>
  <c r="F95" i="5"/>
  <c r="J95" i="5"/>
  <c r="O95" i="5"/>
  <c r="I95" i="5"/>
  <c r="N95" i="5"/>
  <c r="H95" i="5"/>
  <c r="M95" i="5"/>
  <c r="L95" i="5"/>
  <c r="F94" i="5"/>
  <c r="J94" i="5"/>
  <c r="I94" i="5"/>
  <c r="H94" i="5"/>
  <c r="F93" i="5"/>
  <c r="J93" i="5"/>
  <c r="I93" i="5"/>
  <c r="H93" i="5"/>
  <c r="F92" i="5"/>
  <c r="J92" i="5"/>
  <c r="I92" i="5"/>
  <c r="H92" i="5"/>
  <c r="F91" i="5"/>
  <c r="J91" i="5"/>
  <c r="I91" i="5"/>
  <c r="H91" i="5"/>
  <c r="F90" i="5"/>
  <c r="J90" i="5"/>
  <c r="I90" i="5"/>
  <c r="H90" i="5"/>
  <c r="AI89" i="5"/>
  <c r="AH89" i="5"/>
  <c r="AG89" i="5"/>
  <c r="AE89" i="5"/>
  <c r="AD89" i="5"/>
  <c r="AC89" i="5"/>
  <c r="AA89" i="5"/>
  <c r="Z89" i="5"/>
  <c r="Y89" i="5"/>
  <c r="F89" i="5"/>
  <c r="J89" i="5"/>
  <c r="I89" i="5"/>
  <c r="H89" i="5"/>
  <c r="F88" i="5"/>
  <c r="J88" i="5"/>
  <c r="I88" i="5"/>
  <c r="H88" i="5"/>
  <c r="F87" i="5"/>
  <c r="J87" i="5"/>
  <c r="I87" i="5"/>
  <c r="H87" i="5"/>
  <c r="F86" i="5"/>
  <c r="J86" i="5"/>
  <c r="I86" i="5"/>
  <c r="H86" i="5"/>
  <c r="F85" i="5"/>
  <c r="J85" i="5"/>
  <c r="O85" i="5"/>
  <c r="I85" i="5"/>
  <c r="N85" i="5"/>
  <c r="H85" i="5"/>
  <c r="M85" i="5"/>
  <c r="L85" i="5"/>
  <c r="F84" i="5"/>
  <c r="J84" i="5"/>
  <c r="I84" i="5"/>
  <c r="H84" i="5"/>
  <c r="F83" i="5"/>
  <c r="J83" i="5"/>
  <c r="I83" i="5"/>
  <c r="H83" i="5"/>
  <c r="F82" i="5"/>
  <c r="J82" i="5"/>
  <c r="I82" i="5"/>
  <c r="H82" i="5"/>
  <c r="AI81" i="5"/>
  <c r="AH81" i="5"/>
  <c r="AG81" i="5"/>
  <c r="AE81" i="5"/>
  <c r="AD81" i="5"/>
  <c r="AC81" i="5"/>
  <c r="AA81" i="5"/>
  <c r="Z81" i="5"/>
  <c r="Y81" i="5"/>
  <c r="F81" i="5"/>
  <c r="J81" i="5"/>
  <c r="I81" i="5"/>
  <c r="H81" i="5"/>
  <c r="F80" i="5"/>
  <c r="J80" i="5"/>
  <c r="I80" i="5"/>
  <c r="H80" i="5"/>
  <c r="F79" i="5"/>
  <c r="J79" i="5"/>
  <c r="I79" i="5"/>
  <c r="H79" i="5"/>
  <c r="F78" i="5"/>
  <c r="J78" i="5"/>
  <c r="I78" i="5"/>
  <c r="H78" i="5"/>
  <c r="F77" i="5"/>
  <c r="J77" i="5"/>
  <c r="O77" i="5"/>
  <c r="I77" i="5"/>
  <c r="N77" i="5"/>
  <c r="H77" i="5"/>
  <c r="M77" i="5"/>
  <c r="L77" i="5"/>
  <c r="F76" i="5"/>
  <c r="J76" i="5"/>
  <c r="I76" i="5"/>
  <c r="H76" i="5"/>
  <c r="F75" i="5"/>
  <c r="J75" i="5"/>
  <c r="I75" i="5"/>
  <c r="H75" i="5"/>
  <c r="F74" i="5"/>
  <c r="J74" i="5"/>
  <c r="I74" i="5"/>
  <c r="H74" i="5"/>
  <c r="AI73" i="5"/>
  <c r="AH73" i="5"/>
  <c r="AG73" i="5"/>
  <c r="AE73" i="5"/>
  <c r="AD73" i="5"/>
  <c r="AC73" i="5"/>
  <c r="AA73" i="5"/>
  <c r="Z73" i="5"/>
  <c r="Y73" i="5"/>
  <c r="F73" i="5"/>
  <c r="J73" i="5"/>
  <c r="I73" i="5"/>
  <c r="H73" i="5"/>
  <c r="F72" i="5"/>
  <c r="J72" i="5"/>
  <c r="I72" i="5"/>
  <c r="H72" i="5"/>
  <c r="F71" i="5"/>
  <c r="J71" i="5"/>
  <c r="I71" i="5"/>
  <c r="H71" i="5"/>
  <c r="F70" i="5"/>
  <c r="J70" i="5"/>
  <c r="O70" i="5"/>
  <c r="I70" i="5"/>
  <c r="N70" i="5"/>
  <c r="H70" i="5"/>
  <c r="M70" i="5"/>
  <c r="L70" i="5"/>
  <c r="F69" i="5"/>
  <c r="J69" i="5"/>
  <c r="I69" i="5"/>
  <c r="H69" i="5"/>
  <c r="F68" i="5"/>
  <c r="J68" i="5"/>
  <c r="I68" i="5"/>
  <c r="H68" i="5"/>
  <c r="F67" i="5"/>
  <c r="J67" i="5"/>
  <c r="I67" i="5"/>
  <c r="H67" i="5"/>
  <c r="F66" i="5"/>
  <c r="J66" i="5"/>
  <c r="I66" i="5"/>
  <c r="H66" i="5"/>
  <c r="AI65" i="5"/>
  <c r="AH65" i="5"/>
  <c r="AG65" i="5"/>
  <c r="AE65" i="5"/>
  <c r="AD65" i="5"/>
  <c r="AC65" i="5"/>
  <c r="AA65" i="5"/>
  <c r="Z65" i="5"/>
  <c r="Y65" i="5"/>
  <c r="F65" i="5"/>
  <c r="J65" i="5"/>
  <c r="O65" i="5"/>
  <c r="I65" i="5"/>
  <c r="N65" i="5"/>
  <c r="H65" i="5"/>
  <c r="M65" i="5"/>
  <c r="L65" i="5"/>
  <c r="F64" i="5"/>
  <c r="J64" i="5"/>
  <c r="I64" i="5"/>
  <c r="H64" i="5"/>
  <c r="F63" i="5"/>
  <c r="J63" i="5"/>
  <c r="I63" i="5"/>
  <c r="H63" i="5"/>
  <c r="F62" i="5"/>
  <c r="J62" i="5"/>
  <c r="I62" i="5"/>
  <c r="H62" i="5"/>
  <c r="F61" i="5"/>
  <c r="J61" i="5"/>
  <c r="I61" i="5"/>
  <c r="H61" i="5"/>
  <c r="F60" i="5"/>
  <c r="J60" i="5"/>
  <c r="I60" i="5"/>
  <c r="H60" i="5"/>
  <c r="F59" i="5"/>
  <c r="J59" i="5"/>
  <c r="O59" i="5"/>
  <c r="I59" i="5"/>
  <c r="N59" i="5"/>
  <c r="H59" i="5"/>
  <c r="M59" i="5"/>
  <c r="L59" i="5"/>
  <c r="F58" i="5"/>
  <c r="J58" i="5"/>
  <c r="I58" i="5"/>
  <c r="H58" i="5"/>
  <c r="AI57" i="5"/>
  <c r="AH57" i="5"/>
  <c r="AG57" i="5"/>
  <c r="AE57" i="5"/>
  <c r="AD57" i="5"/>
  <c r="AC57" i="5"/>
  <c r="AA57" i="5"/>
  <c r="Z57" i="5"/>
  <c r="Y57" i="5"/>
  <c r="F57" i="5"/>
  <c r="J57" i="5"/>
  <c r="I57" i="5"/>
  <c r="H57" i="5"/>
  <c r="F56" i="5"/>
  <c r="J56" i="5"/>
  <c r="I56" i="5"/>
  <c r="H56" i="5"/>
  <c r="F55" i="5"/>
  <c r="J55" i="5"/>
  <c r="I55" i="5"/>
  <c r="H55" i="5"/>
  <c r="F54" i="5"/>
  <c r="J54" i="5"/>
  <c r="O54" i="5"/>
  <c r="I54" i="5"/>
  <c r="N54" i="5"/>
  <c r="H54" i="5"/>
  <c r="M54" i="5"/>
  <c r="L54" i="5"/>
  <c r="F53" i="5"/>
  <c r="J53" i="5"/>
  <c r="I53" i="5"/>
  <c r="H53" i="5"/>
  <c r="F52" i="5"/>
  <c r="J52" i="5"/>
  <c r="I52" i="5"/>
  <c r="H52" i="5"/>
  <c r="F51" i="5"/>
  <c r="J51" i="5"/>
  <c r="I51" i="5"/>
  <c r="H51" i="5"/>
  <c r="F50" i="5"/>
  <c r="J50" i="5"/>
  <c r="I50" i="5"/>
  <c r="H50" i="5"/>
  <c r="AI49" i="5"/>
  <c r="AH49" i="5"/>
  <c r="AG49" i="5"/>
  <c r="AE49" i="5"/>
  <c r="AD49" i="5"/>
  <c r="AC49" i="5"/>
  <c r="AA49" i="5"/>
  <c r="Z49" i="5"/>
  <c r="Y49" i="5"/>
  <c r="F49" i="5"/>
  <c r="J49" i="5"/>
  <c r="I49" i="5"/>
  <c r="H49" i="5"/>
  <c r="F48" i="5"/>
  <c r="J48" i="5"/>
  <c r="O48" i="5"/>
  <c r="I48" i="5"/>
  <c r="N48" i="5"/>
  <c r="H48" i="5"/>
  <c r="M48" i="5"/>
  <c r="L48" i="5"/>
  <c r="F47" i="5"/>
  <c r="J47" i="5"/>
  <c r="I47" i="5"/>
  <c r="H47" i="5"/>
  <c r="F46" i="5"/>
  <c r="J46" i="5"/>
  <c r="I46" i="5"/>
  <c r="H46" i="5"/>
  <c r="F45" i="5"/>
  <c r="J45" i="5"/>
  <c r="I45" i="5"/>
  <c r="H45" i="5"/>
  <c r="F44" i="5"/>
  <c r="J44" i="5"/>
  <c r="I44" i="5"/>
  <c r="H44" i="5"/>
  <c r="F43" i="5"/>
  <c r="J43" i="5"/>
  <c r="O43" i="5"/>
  <c r="I43" i="5"/>
  <c r="N43" i="5"/>
  <c r="H43" i="5"/>
  <c r="M43" i="5"/>
  <c r="L43" i="5"/>
  <c r="F42" i="5"/>
  <c r="J42" i="5"/>
  <c r="I42" i="5"/>
  <c r="H42" i="5"/>
  <c r="F41" i="5"/>
  <c r="J41" i="5"/>
  <c r="I41" i="5"/>
  <c r="H41" i="5"/>
  <c r="F40" i="5"/>
  <c r="J40" i="5"/>
  <c r="I40" i="5"/>
  <c r="H40" i="5"/>
  <c r="F39" i="5"/>
  <c r="J39" i="5"/>
  <c r="I39" i="5"/>
  <c r="H39" i="5"/>
  <c r="F38" i="5"/>
  <c r="J38" i="5"/>
  <c r="I38" i="5"/>
  <c r="H38" i="5"/>
  <c r="F37" i="5"/>
  <c r="J37" i="5"/>
  <c r="O37" i="5"/>
  <c r="I37" i="5"/>
  <c r="N37" i="5"/>
  <c r="H37" i="5"/>
  <c r="M37" i="5"/>
  <c r="L37" i="5"/>
  <c r="F36" i="5"/>
  <c r="J36" i="5"/>
  <c r="I36" i="5"/>
  <c r="H36" i="5"/>
  <c r="F35" i="5"/>
  <c r="J35" i="5"/>
  <c r="I35" i="5"/>
  <c r="H35" i="5"/>
  <c r="F34" i="5"/>
  <c r="J34" i="5"/>
  <c r="I34" i="5"/>
  <c r="H34" i="5"/>
  <c r="F33" i="5"/>
  <c r="J33" i="5"/>
  <c r="I33" i="5"/>
  <c r="H33" i="5"/>
  <c r="F32" i="5"/>
  <c r="J32" i="5"/>
  <c r="O32" i="5"/>
  <c r="I32" i="5"/>
  <c r="N32" i="5"/>
  <c r="H32" i="5"/>
  <c r="M32" i="5"/>
  <c r="L32" i="5"/>
  <c r="F31" i="5"/>
  <c r="J31" i="5"/>
  <c r="I31" i="5"/>
  <c r="H31" i="5"/>
  <c r="F30" i="5"/>
  <c r="J30" i="5"/>
  <c r="I30" i="5"/>
  <c r="H30" i="5"/>
  <c r="AI29" i="5"/>
  <c r="AH29" i="5"/>
  <c r="AG29" i="5"/>
  <c r="AE29" i="5"/>
  <c r="AD29" i="5"/>
  <c r="AC29" i="5"/>
  <c r="AA29" i="5"/>
  <c r="Z29" i="5"/>
  <c r="Y29" i="5"/>
  <c r="F29" i="5"/>
  <c r="J29" i="5"/>
  <c r="I29" i="5"/>
  <c r="H29" i="5"/>
  <c r="F28" i="5"/>
  <c r="J28" i="5"/>
  <c r="I28" i="5"/>
  <c r="H28" i="5"/>
  <c r="F27" i="5"/>
  <c r="J27" i="5"/>
  <c r="O27" i="5"/>
  <c r="I27" i="5"/>
  <c r="N27" i="5"/>
  <c r="H27" i="5"/>
  <c r="M27" i="5"/>
  <c r="L27" i="5"/>
  <c r="F26" i="5"/>
  <c r="J26" i="5"/>
  <c r="I26" i="5"/>
  <c r="H26" i="5"/>
  <c r="F25" i="5"/>
  <c r="J25" i="5"/>
  <c r="I25" i="5"/>
  <c r="H25" i="5"/>
  <c r="F24" i="5"/>
  <c r="J24" i="5"/>
  <c r="I24" i="5"/>
  <c r="H24" i="5"/>
  <c r="F23" i="5"/>
  <c r="J23" i="5"/>
  <c r="I23" i="5"/>
  <c r="H23" i="5"/>
  <c r="F22" i="5"/>
  <c r="J22" i="5"/>
  <c r="I22" i="5"/>
  <c r="H22" i="5"/>
  <c r="AI21" i="5"/>
  <c r="AH21" i="5"/>
  <c r="AG21" i="5"/>
  <c r="AE21" i="5"/>
  <c r="AD21" i="5"/>
  <c r="AC21" i="5"/>
  <c r="AA21" i="5"/>
  <c r="Z21" i="5"/>
  <c r="Y21" i="5"/>
  <c r="F21" i="5"/>
  <c r="J21" i="5"/>
  <c r="O21" i="5"/>
  <c r="I21" i="5"/>
  <c r="N21" i="5"/>
  <c r="H21" i="5"/>
  <c r="M21" i="5"/>
  <c r="L21" i="5"/>
</calcChain>
</file>

<file path=xl/sharedStrings.xml><?xml version="1.0" encoding="utf-8"?>
<sst xmlns="http://schemas.openxmlformats.org/spreadsheetml/2006/main" count="1311" uniqueCount="657">
  <si>
    <t>Mechanical Baseline AUC Calculations</t>
  </si>
  <si>
    <t>Session</t>
  </si>
  <si>
    <t>Day -5</t>
  </si>
  <si>
    <t>Day 0</t>
  </si>
  <si>
    <t>Day 7</t>
  </si>
  <si>
    <t>Day 10</t>
  </si>
  <si>
    <t>Day 12</t>
  </si>
  <si>
    <t>Day 14</t>
  </si>
  <si>
    <t>Group</t>
  </si>
  <si>
    <t>Mean</t>
  </si>
  <si>
    <t>SEM</t>
  </si>
  <si>
    <t>N</t>
  </si>
  <si>
    <t>VEH / VEH</t>
  </si>
  <si>
    <t>Day</t>
  </si>
  <si>
    <t>VEH / PTX</t>
  </si>
  <si>
    <t>AUC</t>
  </si>
  <si>
    <t>S321 (20) / VEH</t>
  </si>
  <si>
    <t>S321 (20) / PTX</t>
  </si>
  <si>
    <t>S321 (6.6) / PTX</t>
  </si>
  <si>
    <t>S321 (2.2) / PTX</t>
  </si>
  <si>
    <t>A20 (20) / VEH</t>
  </si>
  <si>
    <t>A20 (20) / PTX</t>
  </si>
  <si>
    <t>A20 (6.6) / PTX</t>
  </si>
  <si>
    <t>A20 (2.2) / PTX</t>
  </si>
  <si>
    <t>Net Area</t>
  </si>
  <si>
    <t>Cold Baseline AUC Calculations</t>
  </si>
  <si>
    <t>Day 16</t>
  </si>
  <si>
    <t xml:space="preserve">Mean </t>
  </si>
  <si>
    <t>Mean Counts (# IENFs)</t>
  </si>
  <si>
    <t>109.11a</t>
  </si>
  <si>
    <t>109.11b</t>
  </si>
  <si>
    <t>109.12a</t>
  </si>
  <si>
    <t>110.11a</t>
  </si>
  <si>
    <t>110.12b</t>
  </si>
  <si>
    <t>111.11a</t>
  </si>
  <si>
    <t>111.12a</t>
  </si>
  <si>
    <t>202.11a</t>
  </si>
  <si>
    <t>202.11b</t>
  </si>
  <si>
    <t>202.11c</t>
  </si>
  <si>
    <t>202.12b</t>
  </si>
  <si>
    <t>202.12c</t>
  </si>
  <si>
    <t>202.13b</t>
  </si>
  <si>
    <t>202.14a</t>
  </si>
  <si>
    <t>202.14b</t>
  </si>
  <si>
    <t>203.11a</t>
  </si>
  <si>
    <t>203.11b</t>
  </si>
  <si>
    <t>203.13a</t>
  </si>
  <si>
    <t>201.21a</t>
  </si>
  <si>
    <t>201.22a</t>
  </si>
  <si>
    <t>201.23a</t>
  </si>
  <si>
    <t>201.24a</t>
  </si>
  <si>
    <t>201.25a</t>
  </si>
  <si>
    <t>209.11a</t>
  </si>
  <si>
    <t>209.11b</t>
  </si>
  <si>
    <t>209.12a</t>
  </si>
  <si>
    <t>209.13a</t>
  </si>
  <si>
    <t>209.13b</t>
  </si>
  <si>
    <t>209.14a</t>
  </si>
  <si>
    <t>210.11a</t>
  </si>
  <si>
    <t>210.11b</t>
  </si>
  <si>
    <t>210.21a</t>
  </si>
  <si>
    <t>210.22a</t>
  </si>
  <si>
    <t>210.13a</t>
  </si>
  <si>
    <t>211.11a</t>
  </si>
  <si>
    <t>211.16a</t>
  </si>
  <si>
    <t>211.16b</t>
  </si>
  <si>
    <t>211.17a</t>
  </si>
  <si>
    <t>211.17b</t>
  </si>
  <si>
    <t>211.17c</t>
  </si>
  <si>
    <t>225.12a</t>
  </si>
  <si>
    <t>225.12b</t>
  </si>
  <si>
    <t>225.22a</t>
  </si>
  <si>
    <t>225.22b</t>
  </si>
  <si>
    <t>225.22c</t>
  </si>
  <si>
    <t>226.11a</t>
  </si>
  <si>
    <t>226.12a</t>
  </si>
  <si>
    <t>226.21a</t>
  </si>
  <si>
    <t>226.21b</t>
  </si>
  <si>
    <t>226.22a</t>
  </si>
  <si>
    <t>226.14a</t>
  </si>
  <si>
    <t>227.11a</t>
  </si>
  <si>
    <t>227.12a</t>
  </si>
  <si>
    <t>227.13a</t>
  </si>
  <si>
    <t>104.13a</t>
  </si>
  <si>
    <t>104.24a</t>
  </si>
  <si>
    <t>119.13a</t>
  </si>
  <si>
    <t>119.13b</t>
  </si>
  <si>
    <t>119.31c</t>
  </si>
  <si>
    <t>119.33c</t>
  </si>
  <si>
    <t>119.34b</t>
  </si>
  <si>
    <t>133.11a</t>
  </si>
  <si>
    <t>133.13a</t>
  </si>
  <si>
    <t>133.15b</t>
  </si>
  <si>
    <t>133.16a</t>
  </si>
  <si>
    <t>133.17b</t>
  </si>
  <si>
    <t>133.18a</t>
  </si>
  <si>
    <t>133.19a</t>
  </si>
  <si>
    <t>140.11a</t>
  </si>
  <si>
    <t>140.12b</t>
  </si>
  <si>
    <t>140.13b</t>
  </si>
  <si>
    <t>140.14a</t>
  </si>
  <si>
    <t>140.15a</t>
  </si>
  <si>
    <t>140.21b</t>
  </si>
  <si>
    <t>140.22b</t>
  </si>
  <si>
    <t>140.23a</t>
  </si>
  <si>
    <t>231.11b</t>
  </si>
  <si>
    <t>231.17a</t>
  </si>
  <si>
    <t>231.11c</t>
  </si>
  <si>
    <t>231.12b</t>
  </si>
  <si>
    <t>231.13a</t>
  </si>
  <si>
    <t>231.13b</t>
  </si>
  <si>
    <t>231.15a</t>
  </si>
  <si>
    <t>231.15c</t>
  </si>
  <si>
    <t>231.16a</t>
  </si>
  <si>
    <t>231.16b</t>
  </si>
  <si>
    <t>107.11b</t>
  </si>
  <si>
    <t>107.13b</t>
  </si>
  <si>
    <t>107.14b</t>
  </si>
  <si>
    <t>107.19a</t>
  </si>
  <si>
    <t>107.23a</t>
  </si>
  <si>
    <t>107.23b</t>
  </si>
  <si>
    <t>107.25b</t>
  </si>
  <si>
    <t>121.11b</t>
  </si>
  <si>
    <t>121.15b</t>
  </si>
  <si>
    <t>121.19a</t>
  </si>
  <si>
    <t>121.24a</t>
  </si>
  <si>
    <t>121.26a</t>
  </si>
  <si>
    <t>122.12a</t>
  </si>
  <si>
    <t>122.27a</t>
  </si>
  <si>
    <t>237.11a</t>
  </si>
  <si>
    <t>237.11b</t>
  </si>
  <si>
    <t>237.12a</t>
  </si>
  <si>
    <t>237.12b</t>
  </si>
  <si>
    <t>237.15b</t>
  </si>
  <si>
    <t>237.21b</t>
  </si>
  <si>
    <t>237.23b</t>
  </si>
  <si>
    <t>134.11a</t>
  </si>
  <si>
    <t>134.11b</t>
  </si>
  <si>
    <t>134.13a</t>
  </si>
  <si>
    <t>134.14b</t>
  </si>
  <si>
    <t>134.21a</t>
  </si>
  <si>
    <t>134.22a</t>
  </si>
  <si>
    <t>134.25a</t>
  </si>
  <si>
    <t>134.26a</t>
  </si>
  <si>
    <t>141.11b</t>
  </si>
  <si>
    <t>141.13b</t>
  </si>
  <si>
    <t>141.13c</t>
  </si>
  <si>
    <t>141.14a</t>
  </si>
  <si>
    <t>141.14b</t>
  </si>
  <si>
    <t>141.21b</t>
  </si>
  <si>
    <t>141.22a</t>
  </si>
  <si>
    <t>142.11a</t>
  </si>
  <si>
    <t>142.11b</t>
  </si>
  <si>
    <t>142.12b</t>
  </si>
  <si>
    <t>142.13b</t>
  </si>
  <si>
    <t>142.14b</t>
  </si>
  <si>
    <t>142.14c</t>
  </si>
  <si>
    <t>142.15a</t>
  </si>
  <si>
    <t>142.21a</t>
  </si>
  <si>
    <t>204.11b</t>
  </si>
  <si>
    <t>204.12a</t>
  </si>
  <si>
    <t>204.12b</t>
  </si>
  <si>
    <t>204.13a</t>
  </si>
  <si>
    <t>204.13b</t>
  </si>
  <si>
    <t>204.14b</t>
  </si>
  <si>
    <t>204.17a</t>
  </si>
  <si>
    <t>204.19a</t>
  </si>
  <si>
    <t>204.21b</t>
  </si>
  <si>
    <t>204.21c</t>
  </si>
  <si>
    <t>205.11a</t>
  </si>
  <si>
    <t>205.11b</t>
  </si>
  <si>
    <t>205.12a</t>
  </si>
  <si>
    <t>205.12b</t>
  </si>
  <si>
    <t>205.13a</t>
  </si>
  <si>
    <t>205.13b</t>
  </si>
  <si>
    <t>205.22a</t>
  </si>
  <si>
    <t>205.22b</t>
  </si>
  <si>
    <t>205.23a</t>
  </si>
  <si>
    <t>101.25a</t>
  </si>
  <si>
    <t>101.13a</t>
  </si>
  <si>
    <t>101.15a</t>
  </si>
  <si>
    <t>101.21a</t>
  </si>
  <si>
    <t>101.22a</t>
  </si>
  <si>
    <t>101.24a</t>
  </si>
  <si>
    <t>104.21a</t>
  </si>
  <si>
    <t>104.21b</t>
  </si>
  <si>
    <t>104.22a</t>
  </si>
  <si>
    <t>104.22b</t>
  </si>
  <si>
    <t>104.24b</t>
  </si>
  <si>
    <t>104.25a</t>
  </si>
  <si>
    <t>104.25b</t>
  </si>
  <si>
    <t>105.11a</t>
  </si>
  <si>
    <t>105.11b</t>
  </si>
  <si>
    <t>105.12a</t>
  </si>
  <si>
    <t>105.12b</t>
  </si>
  <si>
    <t>105.13a</t>
  </si>
  <si>
    <t>105.13b</t>
  </si>
  <si>
    <t>105.14a</t>
  </si>
  <si>
    <t>105.14b</t>
  </si>
  <si>
    <t>105.15a</t>
  </si>
  <si>
    <t>105.15b</t>
  </si>
  <si>
    <t>105.16a</t>
  </si>
  <si>
    <t>105.16b</t>
  </si>
  <si>
    <t>105.17a</t>
  </si>
  <si>
    <t>105.18a</t>
  </si>
  <si>
    <t>105.18b</t>
  </si>
  <si>
    <t>118.15a</t>
  </si>
  <si>
    <t>118.23a</t>
  </si>
  <si>
    <t>129.13a</t>
  </si>
  <si>
    <t>129.13b</t>
  </si>
  <si>
    <t>129.14a</t>
  </si>
  <si>
    <t>130.11a</t>
  </si>
  <si>
    <t>130.11b</t>
  </si>
  <si>
    <t>130.12a</t>
  </si>
  <si>
    <t>130.13b</t>
  </si>
  <si>
    <t>123.13b</t>
  </si>
  <si>
    <t>123.14a</t>
  </si>
  <si>
    <t>123.15b</t>
  </si>
  <si>
    <t>123.16a</t>
  </si>
  <si>
    <t>123.21a</t>
  </si>
  <si>
    <t>123.24a</t>
  </si>
  <si>
    <t>123.27a</t>
  </si>
  <si>
    <t>124.11b</t>
  </si>
  <si>
    <t>124.12a</t>
  </si>
  <si>
    <t>124.14b</t>
  </si>
  <si>
    <t>124.16b</t>
  </si>
  <si>
    <t>124.22a</t>
  </si>
  <si>
    <t>124.26b</t>
  </si>
  <si>
    <t>126.11a</t>
  </si>
  <si>
    <t>126.12a</t>
  </si>
  <si>
    <t>126.12b</t>
  </si>
  <si>
    <t>126.13a</t>
  </si>
  <si>
    <t>126.14a</t>
  </si>
  <si>
    <t>126.15a</t>
  </si>
  <si>
    <t>126.18b</t>
  </si>
  <si>
    <t>126.26b</t>
  </si>
  <si>
    <t>126.28a</t>
  </si>
  <si>
    <t>143.11a</t>
  </si>
  <si>
    <t>143.12b</t>
  </si>
  <si>
    <t>143.13b</t>
  </si>
  <si>
    <t>143.15a</t>
  </si>
  <si>
    <t>143.16a</t>
  </si>
  <si>
    <t>143.17b</t>
  </si>
  <si>
    <t>143.21a</t>
  </si>
  <si>
    <t>207.11a</t>
  </si>
  <si>
    <t>207.11b</t>
  </si>
  <si>
    <t>207.12a</t>
  </si>
  <si>
    <t>207.13b</t>
  </si>
  <si>
    <t>207.15a</t>
  </si>
  <si>
    <t>207.15b</t>
  </si>
  <si>
    <t>207.17b</t>
  </si>
  <si>
    <t>207.21b</t>
  </si>
  <si>
    <t>207.24b</t>
  </si>
  <si>
    <t>207.28a</t>
  </si>
  <si>
    <t>222.11b</t>
  </si>
  <si>
    <t>222.12b</t>
  </si>
  <si>
    <t>222.13b</t>
  </si>
  <si>
    <t>222.14a</t>
  </si>
  <si>
    <t>222.15b</t>
  </si>
  <si>
    <t>222.15c</t>
  </si>
  <si>
    <t>222.16c</t>
  </si>
  <si>
    <t>222.17b</t>
  </si>
  <si>
    <t>222.19a</t>
  </si>
  <si>
    <t>222.21a</t>
  </si>
  <si>
    <t>222.22a</t>
  </si>
  <si>
    <t>222.28a</t>
  </si>
  <si>
    <t>228.11a</t>
  </si>
  <si>
    <t>228.11b</t>
  </si>
  <si>
    <t>228.12a</t>
  </si>
  <si>
    <t>228.12b</t>
  </si>
  <si>
    <t>228.13a</t>
  </si>
  <si>
    <t>228.14b</t>
  </si>
  <si>
    <t>228.15a</t>
  </si>
  <si>
    <t>228.16b</t>
  </si>
  <si>
    <t>228.18b</t>
  </si>
  <si>
    <t>228.21b</t>
  </si>
  <si>
    <t>228.22a</t>
  </si>
  <si>
    <t>228.24b</t>
  </si>
  <si>
    <t>241.11a</t>
  </si>
  <si>
    <t>241.11b</t>
  </si>
  <si>
    <t>241.12a</t>
  </si>
  <si>
    <t>241.12b</t>
  </si>
  <si>
    <t>241.13a</t>
  </si>
  <si>
    <t>241.13b</t>
  </si>
  <si>
    <t>241.14a</t>
  </si>
  <si>
    <t>241.15b</t>
  </si>
  <si>
    <t>241.16a</t>
  </si>
  <si>
    <t>241.21a</t>
  </si>
  <si>
    <t>241.21b</t>
  </si>
  <si>
    <t>241.25a</t>
  </si>
  <si>
    <t>244.11a</t>
  </si>
  <si>
    <t>244.12a</t>
  </si>
  <si>
    <t>244.12b</t>
  </si>
  <si>
    <t>244.13a</t>
  </si>
  <si>
    <t>244.13b</t>
  </si>
  <si>
    <t>244.14a</t>
  </si>
  <si>
    <t>244.15b</t>
  </si>
  <si>
    <t>244.16a</t>
  </si>
  <si>
    <t>244.21a</t>
  </si>
  <si>
    <t>244.22b</t>
  </si>
  <si>
    <t>244.23a</t>
  </si>
  <si>
    <t>244.25b</t>
  </si>
  <si>
    <t>208.11a</t>
  </si>
  <si>
    <t>208.11b</t>
  </si>
  <si>
    <t>208.12a</t>
  </si>
  <si>
    <t>208.13b</t>
  </si>
  <si>
    <t>208.22c</t>
  </si>
  <si>
    <t>208.24a</t>
  </si>
  <si>
    <t>208.24b</t>
  </si>
  <si>
    <t>217.11b</t>
  </si>
  <si>
    <t>217.13a</t>
  </si>
  <si>
    <t>217.13b</t>
  </si>
  <si>
    <t>217.13d</t>
  </si>
  <si>
    <t>217.14c</t>
  </si>
  <si>
    <t>217.21a</t>
  </si>
  <si>
    <t>217.22b</t>
  </si>
  <si>
    <t>233.11a</t>
  </si>
  <si>
    <t>233.12a</t>
  </si>
  <si>
    <t>233.14a</t>
  </si>
  <si>
    <t>233.14b</t>
  </si>
  <si>
    <t>233.15b</t>
  </si>
  <si>
    <t>233.25a</t>
  </si>
  <si>
    <t>233.29b</t>
  </si>
  <si>
    <t>240.11b</t>
  </si>
  <si>
    <t>240.11c</t>
  </si>
  <si>
    <t>240.13a</t>
  </si>
  <si>
    <t>240.14b</t>
  </si>
  <si>
    <t>240.21a</t>
  </si>
  <si>
    <t>240.21b</t>
  </si>
  <si>
    <t>112.15a</t>
  </si>
  <si>
    <t>112.16a</t>
  </si>
  <si>
    <t>112.16b</t>
  </si>
  <si>
    <t>112.23a</t>
  </si>
  <si>
    <t>112.24b</t>
  </si>
  <si>
    <t>112.28a</t>
  </si>
  <si>
    <t>125.11a</t>
  </si>
  <si>
    <t>125.12a</t>
  </si>
  <si>
    <t>125.13a</t>
  </si>
  <si>
    <t>125.14b</t>
  </si>
  <si>
    <t>125.21a</t>
  </si>
  <si>
    <t>125.22a</t>
  </si>
  <si>
    <t>125.24b</t>
  </si>
  <si>
    <t>136.11a</t>
  </si>
  <si>
    <t>136.12b</t>
  </si>
  <si>
    <t>136.13b</t>
  </si>
  <si>
    <t>136.14a</t>
  </si>
  <si>
    <t>136.22b</t>
  </si>
  <si>
    <t>136.24a</t>
  </si>
  <si>
    <t>136.26b</t>
  </si>
  <si>
    <t>144.12a</t>
  </si>
  <si>
    <t>144.13b</t>
  </si>
  <si>
    <t>144.14b</t>
  </si>
  <si>
    <t>144.16a</t>
  </si>
  <si>
    <t>144.18b</t>
  </si>
  <si>
    <t>144.31b</t>
  </si>
  <si>
    <t>144.32a</t>
  </si>
  <si>
    <t>206.11b</t>
  </si>
  <si>
    <t>206.13b</t>
  </si>
  <si>
    <t>206.14a</t>
  </si>
  <si>
    <t>206.15a</t>
  </si>
  <si>
    <t>206.21b</t>
  </si>
  <si>
    <t>206.24b</t>
  </si>
  <si>
    <t>206.25c</t>
  </si>
  <si>
    <t>116.11b</t>
  </si>
  <si>
    <t>116.13b</t>
  </si>
  <si>
    <t>116.15b</t>
  </si>
  <si>
    <t>116.16b</t>
  </si>
  <si>
    <t>116.21b</t>
  </si>
  <si>
    <t>116.23b</t>
  </si>
  <si>
    <t>116.24b</t>
  </si>
  <si>
    <t>127.11b</t>
  </si>
  <si>
    <t>127.12b</t>
  </si>
  <si>
    <t>127.13b</t>
  </si>
  <si>
    <t>127.14b</t>
  </si>
  <si>
    <t>127.23b</t>
  </si>
  <si>
    <t>127.24a</t>
  </si>
  <si>
    <t>127.26b</t>
  </si>
  <si>
    <t>128.11b</t>
  </si>
  <si>
    <t>128.13a</t>
  </si>
  <si>
    <t>128.15a</t>
  </si>
  <si>
    <t>128.22b</t>
  </si>
  <si>
    <t>128.23a</t>
  </si>
  <si>
    <t>128.26b</t>
  </si>
  <si>
    <t>128.27b</t>
  </si>
  <si>
    <t>218.11a</t>
  </si>
  <si>
    <t>218.12a</t>
  </si>
  <si>
    <t>218.15a</t>
  </si>
  <si>
    <t>218.17c</t>
  </si>
  <si>
    <t>218.21c</t>
  </si>
  <si>
    <t>218.23a</t>
  </si>
  <si>
    <t>218.25b</t>
  </si>
  <si>
    <t>219.11c</t>
  </si>
  <si>
    <t>219.12a</t>
  </si>
  <si>
    <t>219.13a</t>
  </si>
  <si>
    <t>219.22a</t>
  </si>
  <si>
    <t>219.23c</t>
  </si>
  <si>
    <t>219.25b</t>
  </si>
  <si>
    <t>219.28b</t>
  </si>
  <si>
    <t>229.11a</t>
  </si>
  <si>
    <t>229.11b</t>
  </si>
  <si>
    <t>229.13b</t>
  </si>
  <si>
    <t>229.14a</t>
  </si>
  <si>
    <t>229.15b</t>
  </si>
  <si>
    <t>229.24b</t>
  </si>
  <si>
    <t>229.28b</t>
  </si>
  <si>
    <t>238.11b</t>
  </si>
  <si>
    <t>238.12c</t>
  </si>
  <si>
    <t>238.13b</t>
  </si>
  <si>
    <t>238.17b</t>
  </si>
  <si>
    <t>238.22a</t>
  </si>
  <si>
    <t>238.23b</t>
  </si>
  <si>
    <t>238.24b</t>
  </si>
  <si>
    <t>135.11b</t>
  </si>
  <si>
    <t>135.12a</t>
  </si>
  <si>
    <t>135.13a</t>
  </si>
  <si>
    <t>135.14a</t>
  </si>
  <si>
    <t>135.21a</t>
  </si>
  <si>
    <t>135.23b</t>
  </si>
  <si>
    <t>135.24a</t>
  </si>
  <si>
    <t>220.11b</t>
  </si>
  <si>
    <t>220.12a</t>
  </si>
  <si>
    <t>220.16a</t>
  </si>
  <si>
    <t>220.17b</t>
  </si>
  <si>
    <t>220.22a</t>
  </si>
  <si>
    <t>220.23c</t>
  </si>
  <si>
    <t>220.26b</t>
  </si>
  <si>
    <t>230.11b</t>
  </si>
  <si>
    <t>230.12c</t>
  </si>
  <si>
    <t>230.14b</t>
  </si>
  <si>
    <t>230.15a</t>
  </si>
  <si>
    <t>230.25b</t>
  </si>
  <si>
    <t>230.26b</t>
  </si>
  <si>
    <t>230.27a</t>
  </si>
  <si>
    <t>232.11b</t>
  </si>
  <si>
    <t>232.12b</t>
  </si>
  <si>
    <t>232.12c</t>
  </si>
  <si>
    <t>232.13c</t>
  </si>
  <si>
    <t>232.21b</t>
  </si>
  <si>
    <t>232.22b</t>
  </si>
  <si>
    <t>232.23a</t>
  </si>
  <si>
    <t>234.14b</t>
  </si>
  <si>
    <t>234.14a</t>
  </si>
  <si>
    <t>234.16a</t>
  </si>
  <si>
    <t>234.17b</t>
  </si>
  <si>
    <t>234.24a</t>
  </si>
  <si>
    <t>234.25b</t>
  </si>
  <si>
    <t>234.27a</t>
  </si>
  <si>
    <t>239.11a</t>
  </si>
  <si>
    <t>239.12b</t>
  </si>
  <si>
    <t>239.17b</t>
  </si>
  <si>
    <t>239.18b</t>
  </si>
  <si>
    <t>239.21b</t>
  </si>
  <si>
    <t>239.22a</t>
  </si>
  <si>
    <t>239.23b</t>
  </si>
  <si>
    <t>246.11a</t>
  </si>
  <si>
    <t>246.13c</t>
  </si>
  <si>
    <t>246.15c</t>
  </si>
  <si>
    <t>246.18b</t>
  </si>
  <si>
    <t>246.25b</t>
  </si>
  <si>
    <t>246.27b</t>
  </si>
  <si>
    <t>246.28a</t>
  </si>
  <si>
    <t>213.14b</t>
  </si>
  <si>
    <t>213.15a</t>
  </si>
  <si>
    <t>213.22a</t>
  </si>
  <si>
    <t>213.22b</t>
  </si>
  <si>
    <t>213.23b</t>
  </si>
  <si>
    <t>213.24a</t>
  </si>
  <si>
    <t>213.25a</t>
  </si>
  <si>
    <t>214.11c</t>
  </si>
  <si>
    <t>214.13a</t>
  </si>
  <si>
    <t>214.13b</t>
  </si>
  <si>
    <t>214.14b</t>
  </si>
  <si>
    <t>214.16c</t>
  </si>
  <si>
    <t>214.22a</t>
  </si>
  <si>
    <t>214.25b</t>
  </si>
  <si>
    <t>215.15b</t>
  </si>
  <si>
    <t>215.16b</t>
  </si>
  <si>
    <t>215.17b</t>
  </si>
  <si>
    <t>215.18b</t>
  </si>
  <si>
    <t>215.25b</t>
  </si>
  <si>
    <t>215.26a</t>
  </si>
  <si>
    <t>215.27b</t>
  </si>
  <si>
    <t>235.11b</t>
  </si>
  <si>
    <t>235.12b</t>
  </si>
  <si>
    <t>235.13b</t>
  </si>
  <si>
    <t>235.14a</t>
  </si>
  <si>
    <t>235.22b</t>
  </si>
  <si>
    <t>235.25a</t>
  </si>
  <si>
    <t>235.26b</t>
  </si>
  <si>
    <t>236.17a</t>
  </si>
  <si>
    <t>236.18a</t>
  </si>
  <si>
    <t>236.18b</t>
  </si>
  <si>
    <t>236.19a</t>
  </si>
  <si>
    <t>236.26a</t>
  </si>
  <si>
    <t>236.27b</t>
  </si>
  <si>
    <t>236.28b</t>
  </si>
  <si>
    <t>247.11a</t>
  </si>
  <si>
    <t>247.12b</t>
  </si>
  <si>
    <t>247.15a</t>
  </si>
  <si>
    <t>247.21b</t>
  </si>
  <si>
    <t>247.22a</t>
  </si>
  <si>
    <t>247.25b</t>
  </si>
  <si>
    <t>247.26a</t>
  </si>
  <si>
    <t>248.16b</t>
  </si>
  <si>
    <t>248.17a</t>
  </si>
  <si>
    <t>248.18b</t>
  </si>
  <si>
    <t>248.21b</t>
  </si>
  <si>
    <t>248.22b</t>
  </si>
  <si>
    <t>248.23a</t>
  </si>
  <si>
    <t>248.24a</t>
  </si>
  <si>
    <t>108.15a</t>
  </si>
  <si>
    <t>108.17b</t>
  </si>
  <si>
    <t>108.18b</t>
  </si>
  <si>
    <t>120.11b</t>
  </si>
  <si>
    <t>120.23b</t>
  </si>
  <si>
    <t>120.13a</t>
  </si>
  <si>
    <t>120.13b</t>
  </si>
  <si>
    <t>120.21b</t>
  </si>
  <si>
    <t>120.22a</t>
  </si>
  <si>
    <t>120.23a</t>
  </si>
  <si>
    <t>212.11a</t>
  </si>
  <si>
    <t>212.11b</t>
  </si>
  <si>
    <t>212.11c</t>
  </si>
  <si>
    <t>212.12b</t>
  </si>
  <si>
    <t>212.13b</t>
  </si>
  <si>
    <t>212.21a</t>
  </si>
  <si>
    <t>212.24b</t>
  </si>
  <si>
    <t>216.21a</t>
  </si>
  <si>
    <t>216.21b</t>
  </si>
  <si>
    <t>216.22a</t>
  </si>
  <si>
    <t>216.22b</t>
  </si>
  <si>
    <t>216.23a</t>
  </si>
  <si>
    <t>216.23b</t>
  </si>
  <si>
    <t>216.24b</t>
  </si>
  <si>
    <t>223.11b</t>
  </si>
  <si>
    <t>223.12a</t>
  </si>
  <si>
    <t>223.13b</t>
  </si>
  <si>
    <t>223.14b</t>
  </si>
  <si>
    <t>223.23b</t>
  </si>
  <si>
    <t>223.27a</t>
  </si>
  <si>
    <t>223.28b</t>
  </si>
  <si>
    <t>224.14a</t>
  </si>
  <si>
    <t>224.15b</t>
  </si>
  <si>
    <t>224.16b</t>
  </si>
  <si>
    <t>224.17b</t>
  </si>
  <si>
    <t>224.23b</t>
  </si>
  <si>
    <t>224.25a</t>
  </si>
  <si>
    <t>224.26b</t>
  </si>
  <si>
    <t>242.11b</t>
  </si>
  <si>
    <t>242.12a</t>
  </si>
  <si>
    <t>242.14b</t>
  </si>
  <si>
    <t>242.15a</t>
  </si>
  <si>
    <t>242.24b</t>
  </si>
  <si>
    <t>242.24c</t>
  </si>
  <si>
    <t>242.25b</t>
  </si>
  <si>
    <t>243.13a</t>
  </si>
  <si>
    <t>243.14b</t>
  </si>
  <si>
    <t>243.15b</t>
  </si>
  <si>
    <t>243.21a</t>
  </si>
  <si>
    <t>243.21b</t>
  </si>
  <si>
    <t>243.22b</t>
  </si>
  <si>
    <t>243.23a</t>
  </si>
  <si>
    <t>Counter 1</t>
  </si>
  <si>
    <t>Counter 2</t>
  </si>
  <si>
    <t>Rat ID</t>
  </si>
  <si>
    <t>Slide ID</t>
  </si>
  <si>
    <t>Counter 1 (# IENFs)</t>
  </si>
  <si>
    <t>Counter 2 (# IENFs)</t>
  </si>
  <si>
    <t>(IENF/mm)</t>
  </si>
  <si>
    <t>IENF Density</t>
  </si>
  <si>
    <t>-</t>
  </si>
  <si>
    <t>IENF Density Calculations</t>
  </si>
  <si>
    <t>122.11a</t>
  </si>
  <si>
    <t>122.28a</t>
  </si>
  <si>
    <t>122.29b</t>
  </si>
  <si>
    <t>Cold AUC</t>
  </si>
  <si>
    <t>Body Weights (in grams)</t>
  </si>
  <si>
    <t>Day of Paradigm</t>
  </si>
  <si>
    <t>Day -4</t>
  </si>
  <si>
    <t>Day -3</t>
  </si>
  <si>
    <t>Day -2</t>
  </si>
  <si>
    <t>Day -1</t>
  </si>
  <si>
    <t>Day 1</t>
  </si>
  <si>
    <t>Day 2</t>
  </si>
  <si>
    <t>Day 3</t>
  </si>
  <si>
    <t>Day 4</t>
  </si>
  <si>
    <t>Day 5</t>
  </si>
  <si>
    <t>Day 6</t>
  </si>
  <si>
    <t>Day 8</t>
  </si>
  <si>
    <t>Day 9</t>
  </si>
  <si>
    <t>Day 11</t>
  </si>
  <si>
    <t>Day 13</t>
  </si>
  <si>
    <t>Day 15</t>
  </si>
  <si>
    <t>Count</t>
  </si>
  <si>
    <t>Plasma Drug Levels</t>
  </si>
  <si>
    <t>IENF Density (Day 16) Counter 1</t>
  </si>
  <si>
    <t>IENF Density (Day 16) Counter 2</t>
  </si>
  <si>
    <t>IENF Density (Day 16) Mean</t>
  </si>
  <si>
    <t>Plasma Drug Levels (16 h post-injection)</t>
  </si>
  <si>
    <r>
      <t>WBC/μL         (x 10</t>
    </r>
    <r>
      <rPr>
        <b/>
        <vertAlign val="super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</rPr>
      <t>)</t>
    </r>
  </si>
  <si>
    <t>Length of Basement Membrane (μm)</t>
  </si>
  <si>
    <t>109.16a</t>
  </si>
  <si>
    <t>109.17b</t>
  </si>
  <si>
    <t>Mechanical AUC</t>
  </si>
  <si>
    <t>110.27b</t>
  </si>
  <si>
    <t>110.24b</t>
  </si>
  <si>
    <t>110.22b</t>
  </si>
  <si>
    <t>108.21a</t>
  </si>
  <si>
    <t>108.22b</t>
  </si>
  <si>
    <t>removed</t>
  </si>
  <si>
    <t>130.25b</t>
  </si>
  <si>
    <t>Correlation Analyses</t>
  </si>
  <si>
    <t>Data for Figure 3</t>
  </si>
  <si>
    <t>111.11b</t>
  </si>
  <si>
    <t>111.12b</t>
  </si>
  <si>
    <t>111.13b</t>
  </si>
  <si>
    <t>227.16b</t>
  </si>
  <si>
    <t>227.16a</t>
  </si>
  <si>
    <t>129.22b</t>
  </si>
  <si>
    <t>129.17a</t>
  </si>
  <si>
    <t>102.11a</t>
  </si>
  <si>
    <t>102.12b</t>
  </si>
  <si>
    <t>102.15a</t>
  </si>
  <si>
    <t>102.16a</t>
  </si>
  <si>
    <t>113.12a</t>
  </si>
  <si>
    <t>113.15c</t>
  </si>
  <si>
    <t>113.11c</t>
  </si>
  <si>
    <t>113.11b</t>
  </si>
  <si>
    <t>113.28a</t>
  </si>
  <si>
    <t>114.13a</t>
  </si>
  <si>
    <t>114.12a</t>
  </si>
  <si>
    <t>114.23a</t>
  </si>
  <si>
    <t>114.24b</t>
  </si>
  <si>
    <t>Data for Figure 3, figure supplement 1</t>
  </si>
  <si>
    <t>Data for Figure 3, and for Figure 3, figure supplement 1 and figure supplement 2</t>
  </si>
  <si>
    <t>Data for Figure 3: figure supplement 2 and figure supplement 3</t>
  </si>
  <si>
    <t>Notes</t>
  </si>
  <si>
    <t>Following the decimal, the first number is the slide number (1 - 3)</t>
  </si>
  <si>
    <t>Counter IENFs</t>
  </si>
  <si>
    <t>Basement Membrane</t>
  </si>
  <si>
    <t>221.17a</t>
  </si>
  <si>
    <t>221.17b</t>
  </si>
  <si>
    <t>221.18a</t>
  </si>
  <si>
    <t>221.24b</t>
  </si>
  <si>
    <t>221.27b</t>
  </si>
  <si>
    <t>Cold Baselines (paw withdrawal latencies in seconds)</t>
  </si>
  <si>
    <t>Mechanical Baselines (paw withdrawal thresholds in grams)</t>
  </si>
  <si>
    <t>Leukocyte Counts (# WBCs / μl blood)</t>
  </si>
  <si>
    <t>The first number specifies which session the animal was tested in (1 or 2)</t>
  </si>
  <si>
    <t>tThe second number represents the animal ID number (01 - 48)</t>
  </si>
  <si>
    <t>The second number represents the tissue section number on the given slide (1 - 8)</t>
  </si>
  <si>
    <t>The letter represents the region of interest (ROI) imaged (a=top, b=middle, c=bottom)</t>
  </si>
  <si>
    <t>The number of IENFs counted from the image acquired of the designated tissue ROI</t>
  </si>
  <si>
    <t>The length of the basement membrane for the designated tissue ROI as determined with FIJI</t>
  </si>
  <si>
    <t>The number of IENFs divided by the basement membrane length (converted to mm), representative IENF density was calculated from the mean of both counters IENF counts</t>
  </si>
  <si>
    <t>indicates that rat was euthanized prior to end of study</t>
  </si>
  <si>
    <t>rat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</si>
</sst>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9" x14ac:knownFonts="1">
    <font>
      <sz val="12"/>
      <color theme="1"/>
      <name val="ArialMT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i/>
      <sz val="12"/>
      <color rgb="FFFF0000"/>
      <name val="Arial"/>
      <family val="2"/>
    </font>
    <font>
      <sz val="12"/>
      <color rgb="FFFF0000"/>
      <name val="Arial"/>
      <family val="2"/>
    </font>
    <font>
      <u/>
      <sz val="12"/>
      <color theme="10"/>
      <name val="ArialMT"/>
      <family val="2"/>
    </font>
    <font>
      <u/>
      <sz val="12"/>
      <color theme="11"/>
      <name val="ArialMT"/>
      <family val="2"/>
    </font>
    <font>
      <b/>
      <sz val="12"/>
      <color rgb="FFFF0000"/>
      <name val="Arial"/>
      <family val="2"/>
    </font>
    <font>
      <b/>
      <vertAlign val="superscript"/>
      <sz val="12"/>
      <color rgb="FF000000"/>
      <name val="Arial"/>
      <family val="2"/>
    </font>
    <font>
      <b/>
      <sz val="16"/>
      <color theme="1"/>
      <name val="Arial"/>
      <family val="2"/>
    </font>
    <font>
      <sz val="20"/>
      <color theme="1"/>
      <name val="Arial"/>
      <family val="2"/>
    </font>
    <font>
      <sz val="20"/>
      <color rgb="FF000000"/>
      <name val="Arial"/>
      <family val="2"/>
    </font>
    <font>
      <b/>
      <sz val="16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29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66">
    <xf numFmtId="0" fontId="0" fillId="0" borderId="0" xfId="0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" fontId="1" fillId="0" borderId="0" xfId="0" quotePrefix="1" applyNumberFormat="1" applyFont="1" applyBorder="1" applyAlignment="1">
      <alignment vertical="center"/>
    </xf>
    <xf numFmtId="2" fontId="8" fillId="0" borderId="0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1" fillId="0" borderId="18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0" fillId="0" borderId="18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0" xfId="0" applyFont="1"/>
    <xf numFmtId="165" fontId="4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1" fontId="5" fillId="0" borderId="7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1" fontId="13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1" fontId="5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Fill="1"/>
    <xf numFmtId="1" fontId="5" fillId="0" borderId="1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7" fillId="3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2" fontId="7" fillId="3" borderId="12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1" fontId="1" fillId="0" borderId="8" xfId="0" quotePrefix="1" applyNumberFormat="1" applyFont="1" applyBorder="1" applyAlignment="1">
      <alignment horizontal="center" vertical="center"/>
    </xf>
    <xf numFmtId="1" fontId="1" fillId="0" borderId="12" xfId="0" quotePrefix="1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5" fillId="0" borderId="18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2" fontId="15" fillId="0" borderId="3" xfId="0" applyNumberFormat="1" applyFont="1" applyBorder="1" applyAlignment="1">
      <alignment horizontal="center" vertical="center"/>
    </xf>
    <xf numFmtId="2" fontId="15" fillId="0" borderId="19" xfId="0" applyNumberFormat="1" applyFont="1" applyBorder="1" applyAlignment="1">
      <alignment horizontal="center" vertical="center"/>
    </xf>
    <xf numFmtId="2" fontId="15" fillId="0" borderId="6" xfId="0" applyNumberFormat="1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vertical="center"/>
    </xf>
    <xf numFmtId="1" fontId="13" fillId="0" borderId="0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</cellXfs>
  <cellStyles count="1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193"/>
  <sheetViews>
    <sheetView tabSelected="1" workbookViewId="0">
      <selection activeCell="A5" sqref="A5"/>
    </sheetView>
  </sheetViews>
  <sheetFormatPr baseColWidth="10" defaultRowHeight="16" x14ac:dyDescent="0.2"/>
  <cols>
    <col min="1" max="1" width="10.7109375" style="91"/>
    <col min="2" max="2" width="10.7109375" style="152"/>
    <col min="3" max="5" width="10.7109375" style="91"/>
    <col min="6" max="6" width="10.7109375" style="3"/>
    <col min="7" max="25" width="10.7109375" style="91"/>
    <col min="26" max="26" width="10.7109375" style="170"/>
    <col min="27" max="28" width="10.7109375" style="91"/>
    <col min="29" max="89" width="10.7109375" style="3"/>
    <col min="90" max="91" width="10.7109375" style="91"/>
    <col min="92" max="92" width="21.28515625" style="91" customWidth="1"/>
    <col min="93" max="16384" width="10.7109375" style="91"/>
  </cols>
  <sheetData>
    <row r="2" spans="1:89" ht="25" x14ac:dyDescent="0.25">
      <c r="A2" s="242" t="s">
        <v>635</v>
      </c>
    </row>
    <row r="4" spans="1:89" ht="16" customHeight="1" x14ac:dyDescent="0.2">
      <c r="C4" s="256" t="s">
        <v>576</v>
      </c>
      <c r="D4" s="257"/>
      <c r="E4" s="257"/>
      <c r="F4" s="257"/>
      <c r="G4" s="257"/>
      <c r="H4" s="257"/>
      <c r="I4" s="258"/>
    </row>
    <row r="5" spans="1:89" ht="16" customHeight="1" x14ac:dyDescent="0.2">
      <c r="C5" s="259"/>
      <c r="D5" s="260"/>
      <c r="E5" s="260"/>
      <c r="F5" s="260"/>
      <c r="G5" s="260"/>
      <c r="H5" s="260"/>
      <c r="I5" s="261"/>
    </row>
    <row r="6" spans="1:89" x14ac:dyDescent="0.2">
      <c r="E6" s="1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/>
      <c r="AA6" s="152"/>
    </row>
    <row r="7" spans="1:89" x14ac:dyDescent="0.2">
      <c r="B7" s="91"/>
      <c r="C7" s="2"/>
      <c r="D7" s="3"/>
      <c r="E7" s="262" t="s">
        <v>577</v>
      </c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4"/>
      <c r="Y7" s="152"/>
      <c r="Z7" s="91"/>
      <c r="AA7" s="3"/>
      <c r="AB7" s="3"/>
      <c r="CJ7" s="91"/>
      <c r="CK7" s="91"/>
    </row>
    <row r="8" spans="1:89" x14ac:dyDescent="0.2">
      <c r="B8" s="247" t="s">
        <v>8</v>
      </c>
      <c r="C8" s="247" t="s">
        <v>1</v>
      </c>
      <c r="D8" s="266" t="s">
        <v>564</v>
      </c>
      <c r="E8" s="255">
        <v>-5</v>
      </c>
      <c r="F8" s="255">
        <f>E8+1</f>
        <v>-4</v>
      </c>
      <c r="G8" s="255">
        <f t="shared" ref="G8:X8" si="0">F8+1</f>
        <v>-3</v>
      </c>
      <c r="H8" s="255">
        <f t="shared" si="0"/>
        <v>-2</v>
      </c>
      <c r="I8" s="255">
        <f t="shared" si="0"/>
        <v>-1</v>
      </c>
      <c r="J8" s="255">
        <f t="shared" si="0"/>
        <v>0</v>
      </c>
      <c r="K8" s="255">
        <f t="shared" si="0"/>
        <v>1</v>
      </c>
      <c r="L8" s="255">
        <f t="shared" si="0"/>
        <v>2</v>
      </c>
      <c r="M8" s="255">
        <f t="shared" si="0"/>
        <v>3</v>
      </c>
      <c r="N8" s="255">
        <f t="shared" si="0"/>
        <v>4</v>
      </c>
      <c r="O8" s="255">
        <f t="shared" si="0"/>
        <v>5</v>
      </c>
      <c r="P8" s="255">
        <f t="shared" si="0"/>
        <v>6</v>
      </c>
      <c r="Q8" s="255">
        <f t="shared" si="0"/>
        <v>7</v>
      </c>
      <c r="R8" s="255">
        <f t="shared" si="0"/>
        <v>8</v>
      </c>
      <c r="S8" s="255">
        <f t="shared" si="0"/>
        <v>9</v>
      </c>
      <c r="T8" s="255">
        <f t="shared" si="0"/>
        <v>10</v>
      </c>
      <c r="U8" s="255">
        <f t="shared" si="0"/>
        <v>11</v>
      </c>
      <c r="V8" s="255">
        <f t="shared" si="0"/>
        <v>12</v>
      </c>
      <c r="W8" s="255">
        <f t="shared" si="0"/>
        <v>13</v>
      </c>
      <c r="X8" s="255">
        <f t="shared" si="0"/>
        <v>14</v>
      </c>
      <c r="Y8" s="2"/>
      <c r="Z8" s="152"/>
      <c r="AB8" s="247" t="s">
        <v>8</v>
      </c>
      <c r="AC8" s="247" t="s">
        <v>2</v>
      </c>
      <c r="AD8" s="247"/>
      <c r="AE8" s="247"/>
      <c r="AF8" s="247" t="s">
        <v>578</v>
      </c>
      <c r="AG8" s="247"/>
      <c r="AH8" s="247"/>
      <c r="AI8" s="247" t="s">
        <v>579</v>
      </c>
      <c r="AJ8" s="247"/>
      <c r="AK8" s="247"/>
      <c r="AL8" s="247" t="s">
        <v>580</v>
      </c>
      <c r="AM8" s="247"/>
      <c r="AN8" s="247"/>
      <c r="AO8" s="247" t="s">
        <v>581</v>
      </c>
      <c r="AP8" s="247"/>
      <c r="AQ8" s="247"/>
      <c r="AR8" s="247" t="s">
        <v>3</v>
      </c>
      <c r="AS8" s="247"/>
      <c r="AT8" s="247"/>
      <c r="AU8" s="247" t="s">
        <v>582</v>
      </c>
      <c r="AV8" s="247"/>
      <c r="AW8" s="247"/>
      <c r="AX8" s="247" t="s">
        <v>583</v>
      </c>
      <c r="AY8" s="247"/>
      <c r="AZ8" s="247"/>
      <c r="BA8" s="247" t="s">
        <v>584</v>
      </c>
      <c r="BB8" s="247"/>
      <c r="BC8" s="247"/>
      <c r="BD8" s="247" t="s">
        <v>585</v>
      </c>
      <c r="BE8" s="247"/>
      <c r="BF8" s="247"/>
      <c r="BG8" s="247" t="s">
        <v>586</v>
      </c>
      <c r="BH8" s="247"/>
      <c r="BI8" s="247"/>
      <c r="BJ8" s="247" t="s">
        <v>587</v>
      </c>
      <c r="BK8" s="247"/>
      <c r="BL8" s="247"/>
      <c r="BM8" s="247" t="s">
        <v>4</v>
      </c>
      <c r="BN8" s="247"/>
      <c r="BO8" s="247"/>
      <c r="BP8" s="247" t="s">
        <v>588</v>
      </c>
      <c r="BQ8" s="247"/>
      <c r="BR8" s="247"/>
      <c r="BS8" s="247" t="s">
        <v>589</v>
      </c>
      <c r="BT8" s="247"/>
      <c r="BU8" s="247"/>
      <c r="BV8" s="247" t="s">
        <v>5</v>
      </c>
      <c r="BW8" s="247"/>
      <c r="BX8" s="247"/>
      <c r="BY8" s="247" t="s">
        <v>590</v>
      </c>
      <c r="BZ8" s="247"/>
      <c r="CA8" s="247"/>
      <c r="CB8" s="247" t="s">
        <v>6</v>
      </c>
      <c r="CC8" s="247"/>
      <c r="CD8" s="247"/>
      <c r="CE8" s="247" t="s">
        <v>591</v>
      </c>
      <c r="CF8" s="247"/>
      <c r="CG8" s="247"/>
      <c r="CH8" s="247" t="s">
        <v>7</v>
      </c>
      <c r="CI8" s="247"/>
      <c r="CJ8" s="247"/>
      <c r="CK8" s="91"/>
    </row>
    <row r="9" spans="1:89" x14ac:dyDescent="0.2">
      <c r="B9" s="248"/>
      <c r="C9" s="265"/>
      <c r="D9" s="266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"/>
      <c r="Z9" s="152"/>
      <c r="AB9" s="248"/>
      <c r="AC9" s="7" t="s">
        <v>9</v>
      </c>
      <c r="AD9" s="8" t="s">
        <v>10</v>
      </c>
      <c r="AE9" s="9" t="s">
        <v>11</v>
      </c>
      <c r="AF9" s="7" t="s">
        <v>9</v>
      </c>
      <c r="AG9" s="8" t="s">
        <v>10</v>
      </c>
      <c r="AH9" s="9" t="s">
        <v>11</v>
      </c>
      <c r="AI9" s="7" t="s">
        <v>9</v>
      </c>
      <c r="AJ9" s="8" t="s">
        <v>10</v>
      </c>
      <c r="AK9" s="9" t="s">
        <v>11</v>
      </c>
      <c r="AL9" s="7" t="s">
        <v>9</v>
      </c>
      <c r="AM9" s="8" t="s">
        <v>10</v>
      </c>
      <c r="AN9" s="9" t="s">
        <v>11</v>
      </c>
      <c r="AO9" s="7" t="s">
        <v>9</v>
      </c>
      <c r="AP9" s="8" t="s">
        <v>10</v>
      </c>
      <c r="AQ9" s="9" t="s">
        <v>11</v>
      </c>
      <c r="AR9" s="7" t="s">
        <v>9</v>
      </c>
      <c r="AS9" s="8" t="s">
        <v>10</v>
      </c>
      <c r="AT9" s="9" t="s">
        <v>11</v>
      </c>
      <c r="AU9" s="7" t="s">
        <v>9</v>
      </c>
      <c r="AV9" s="8" t="s">
        <v>10</v>
      </c>
      <c r="AW9" s="9" t="s">
        <v>11</v>
      </c>
      <c r="AX9" s="7" t="s">
        <v>9</v>
      </c>
      <c r="AY9" s="8" t="s">
        <v>10</v>
      </c>
      <c r="AZ9" s="9" t="s">
        <v>11</v>
      </c>
      <c r="BA9" s="7" t="s">
        <v>9</v>
      </c>
      <c r="BB9" s="8" t="s">
        <v>10</v>
      </c>
      <c r="BC9" s="9" t="s">
        <v>11</v>
      </c>
      <c r="BD9" s="7" t="s">
        <v>9</v>
      </c>
      <c r="BE9" s="8" t="s">
        <v>10</v>
      </c>
      <c r="BF9" s="9" t="s">
        <v>11</v>
      </c>
      <c r="BG9" s="7" t="s">
        <v>9</v>
      </c>
      <c r="BH9" s="8" t="s">
        <v>10</v>
      </c>
      <c r="BI9" s="9" t="s">
        <v>11</v>
      </c>
      <c r="BJ9" s="7" t="s">
        <v>9</v>
      </c>
      <c r="BK9" s="8" t="s">
        <v>10</v>
      </c>
      <c r="BL9" s="9" t="s">
        <v>11</v>
      </c>
      <c r="BM9" s="7" t="s">
        <v>9</v>
      </c>
      <c r="BN9" s="8" t="s">
        <v>10</v>
      </c>
      <c r="BO9" s="9" t="s">
        <v>11</v>
      </c>
      <c r="BP9" s="7" t="s">
        <v>9</v>
      </c>
      <c r="BQ9" s="8" t="s">
        <v>10</v>
      </c>
      <c r="BR9" s="9" t="s">
        <v>11</v>
      </c>
      <c r="BS9" s="7" t="s">
        <v>9</v>
      </c>
      <c r="BT9" s="8" t="s">
        <v>10</v>
      </c>
      <c r="BU9" s="9" t="s">
        <v>11</v>
      </c>
      <c r="BV9" s="7" t="s">
        <v>9</v>
      </c>
      <c r="BW9" s="8" t="s">
        <v>10</v>
      </c>
      <c r="BX9" s="9" t="s">
        <v>11</v>
      </c>
      <c r="BY9" s="7" t="s">
        <v>9</v>
      </c>
      <c r="BZ9" s="8" t="s">
        <v>10</v>
      </c>
      <c r="CA9" s="9" t="s">
        <v>11</v>
      </c>
      <c r="CB9" s="7" t="s">
        <v>9</v>
      </c>
      <c r="CC9" s="8" t="s">
        <v>10</v>
      </c>
      <c r="CD9" s="9" t="s">
        <v>11</v>
      </c>
      <c r="CE9" s="7" t="s">
        <v>9</v>
      </c>
      <c r="CF9" s="8" t="s">
        <v>10</v>
      </c>
      <c r="CG9" s="9" t="s">
        <v>11</v>
      </c>
      <c r="CH9" s="7" t="s">
        <v>9</v>
      </c>
      <c r="CI9" s="8" t="s">
        <v>10</v>
      </c>
      <c r="CJ9" s="9" t="s">
        <v>11</v>
      </c>
      <c r="CK9" s="91"/>
    </row>
    <row r="10" spans="1:89" ht="15" customHeight="1" x14ac:dyDescent="0.2">
      <c r="B10" s="249" t="s">
        <v>12</v>
      </c>
      <c r="C10" s="267">
        <v>1</v>
      </c>
      <c r="D10" s="171">
        <v>9</v>
      </c>
      <c r="E10" s="172">
        <v>208</v>
      </c>
      <c r="F10" s="172">
        <v>213</v>
      </c>
      <c r="G10" s="172">
        <v>222</v>
      </c>
      <c r="H10" s="172">
        <v>235</v>
      </c>
      <c r="I10" s="172">
        <v>245</v>
      </c>
      <c r="J10" s="172">
        <v>244</v>
      </c>
      <c r="K10" s="172">
        <v>257</v>
      </c>
      <c r="L10" s="172">
        <v>267</v>
      </c>
      <c r="M10" s="172">
        <v>277</v>
      </c>
      <c r="N10" s="172">
        <v>285</v>
      </c>
      <c r="O10" s="172">
        <v>294</v>
      </c>
      <c r="P10" s="172">
        <v>294</v>
      </c>
      <c r="Q10" s="172">
        <v>309</v>
      </c>
      <c r="R10" s="172">
        <v>315</v>
      </c>
      <c r="S10" s="172">
        <v>323</v>
      </c>
      <c r="T10" s="172">
        <v>326</v>
      </c>
      <c r="U10" s="172">
        <v>331</v>
      </c>
      <c r="V10" s="172">
        <v>331</v>
      </c>
      <c r="W10" s="172">
        <v>342</v>
      </c>
      <c r="X10" s="172">
        <v>350</v>
      </c>
      <c r="Y10" s="173"/>
      <c r="Z10" s="152"/>
      <c r="AB10" s="249" t="s">
        <v>12</v>
      </c>
      <c r="AC10" s="232">
        <f>AVERAGE(E10:E17)</f>
        <v>210.375</v>
      </c>
      <c r="AD10" s="235">
        <f>STDEV(E10:E17)/SQRT(AE10)</f>
        <v>1.8986602419300074</v>
      </c>
      <c r="AE10" s="238">
        <f>COUNT(E10:E17)</f>
        <v>8</v>
      </c>
      <c r="AF10" s="232">
        <f>AVERAGE(F10:F17)</f>
        <v>216.25</v>
      </c>
      <c r="AG10" s="235">
        <f>STDEV(F10:F17)/SQRT(AH10)</f>
        <v>2.5894704367606018</v>
      </c>
      <c r="AH10" s="238">
        <f>COUNT(F10:F17)</f>
        <v>8</v>
      </c>
      <c r="AI10" s="232">
        <f>AVERAGE(G10:G17)</f>
        <v>225.625</v>
      </c>
      <c r="AJ10" s="235">
        <f>STDEV(G10:G17)/SQRT(AK10)</f>
        <v>2.993668914798123</v>
      </c>
      <c r="AK10" s="238">
        <f>COUNT(G10:G17)</f>
        <v>8</v>
      </c>
      <c r="AL10" s="232">
        <f>AVERAGE(H10:H17)</f>
        <v>233.125</v>
      </c>
      <c r="AM10" s="235">
        <f>STDEV(H10:H17)/SQRT(AN10)</f>
        <v>3.1364077495486091</v>
      </c>
      <c r="AN10" s="238">
        <f>COUNT(H10:H17)</f>
        <v>8</v>
      </c>
      <c r="AO10" s="232">
        <f>AVERAGE(I10:I17)</f>
        <v>239</v>
      </c>
      <c r="AP10" s="235">
        <f>STDEV(I10:I17)/SQRT(AQ10)</f>
        <v>3.3380918415851202</v>
      </c>
      <c r="AQ10" s="238">
        <f>COUNT(I10:I17)</f>
        <v>8</v>
      </c>
      <c r="AR10" s="232">
        <f>AVERAGE(J10:J17)</f>
        <v>244.875</v>
      </c>
      <c r="AS10" s="235">
        <f>STDEV(J10:J17)/SQRT(AT10)</f>
        <v>2.7930877690674678</v>
      </c>
      <c r="AT10" s="238">
        <f>COUNT(J10:J17)</f>
        <v>8</v>
      </c>
      <c r="AU10" s="232">
        <f>AVERAGE(K10:K17)</f>
        <v>250.875</v>
      </c>
      <c r="AV10" s="235">
        <f>STDEV(K10:K17)/SQRT(AW10)</f>
        <v>3.4196778252594831</v>
      </c>
      <c r="AW10" s="238">
        <f>COUNT(K10:K17)</f>
        <v>8</v>
      </c>
      <c r="AX10" s="232">
        <f>AVERAGE(L10:L17)</f>
        <v>259.25</v>
      </c>
      <c r="AY10" s="235">
        <f>STDEV(L10:L17)/SQRT(AZ10)</f>
        <v>3.7689994883068292</v>
      </c>
      <c r="AZ10" s="238">
        <f>COUNT(L10:L17)</f>
        <v>8</v>
      </c>
      <c r="BA10" s="232">
        <f>AVERAGE(M10:M17)</f>
        <v>265.375</v>
      </c>
      <c r="BB10" s="235">
        <f>STDEV(M10:M17)/SQRT(BC10)</f>
        <v>3.5149552933551962</v>
      </c>
      <c r="BC10" s="238">
        <f>COUNT(M10:M17)</f>
        <v>8</v>
      </c>
      <c r="BD10" s="232">
        <f>AVERAGE(N10:N17)</f>
        <v>273.25</v>
      </c>
      <c r="BE10" s="235">
        <f>STDEV(N10:N17)/SQRT(BF10)</f>
        <v>4.4950369456609742</v>
      </c>
      <c r="BF10" s="238">
        <f>COUNT(N10:N17)</f>
        <v>8</v>
      </c>
      <c r="BG10" s="232">
        <f>AVERAGE(O10:O17)</f>
        <v>276.5</v>
      </c>
      <c r="BH10" s="235">
        <f>STDEV(O10:O17)/SQRT(BI10)</f>
        <v>5.2982476887579137</v>
      </c>
      <c r="BI10" s="238">
        <f>COUNT(O10:O17)</f>
        <v>8</v>
      </c>
      <c r="BJ10" s="232">
        <f>AVERAGE(P10:P17)</f>
        <v>279.75</v>
      </c>
      <c r="BK10" s="235">
        <f>STDEV(P10:P17)/SQRT(BL10)</f>
        <v>5.7000939841875793</v>
      </c>
      <c r="BL10" s="238">
        <f>COUNT(P10:P17)</f>
        <v>8</v>
      </c>
      <c r="BM10" s="232">
        <f>AVERAGE(Q10:Q17)</f>
        <v>287.875</v>
      </c>
      <c r="BN10" s="235">
        <f>STDEV(Q10:Q17)/SQRT(BO10)</f>
        <v>6.2348029525513358</v>
      </c>
      <c r="BO10" s="238">
        <f>COUNT(Q10:Q17)</f>
        <v>8</v>
      </c>
      <c r="BP10" s="232">
        <f>AVERAGE(R10:R17)</f>
        <v>293.875</v>
      </c>
      <c r="BQ10" s="235">
        <f>STDEV(R10:R17)/SQRT(BR10)</f>
        <v>6.743879500279176</v>
      </c>
      <c r="BR10" s="238">
        <f>COUNT(R10:R17)</f>
        <v>8</v>
      </c>
      <c r="BS10" s="232">
        <f>AVERAGE(S10:S17)</f>
        <v>298.5</v>
      </c>
      <c r="BT10" s="235">
        <f>STDEV(S10:S17)/SQRT(BU10)</f>
        <v>6.6547512564869225</v>
      </c>
      <c r="BU10" s="238">
        <f>COUNT(S10:S17)</f>
        <v>8</v>
      </c>
      <c r="BV10" s="232">
        <f>AVERAGE(T10:T17)</f>
        <v>301.875</v>
      </c>
      <c r="BW10" s="235">
        <f>STDEV(T10:T17)/SQRT(BX10)</f>
        <v>7.6518846884747465</v>
      </c>
      <c r="BX10" s="238">
        <f>COUNT(T10:T17)</f>
        <v>8</v>
      </c>
      <c r="BY10" s="232">
        <f>AVERAGE(U10:U17)</f>
        <v>308.25</v>
      </c>
      <c r="BZ10" s="235">
        <f>STDEV(U10:U17)/SQRT(CA10)</f>
        <v>7.608148826845369</v>
      </c>
      <c r="CA10" s="238">
        <f>COUNT(U10:U17)</f>
        <v>8</v>
      </c>
      <c r="CB10" s="232">
        <f>AVERAGE(V10:V17)</f>
        <v>305.875</v>
      </c>
      <c r="CC10" s="235">
        <f>STDEV(V10:V17)/SQRT(CD10)</f>
        <v>7.5791949723286187</v>
      </c>
      <c r="CD10" s="238">
        <f>COUNT(V10:V17)</f>
        <v>8</v>
      </c>
      <c r="CE10" s="232">
        <f>AVERAGE(W10:W17)</f>
        <v>314.75</v>
      </c>
      <c r="CF10" s="235">
        <f>STDEV(W10:W17)/SQRT(CG10)</f>
        <v>7.6642724004677332</v>
      </c>
      <c r="CG10" s="238">
        <f>COUNT(W10:W17)</f>
        <v>8</v>
      </c>
      <c r="CH10" s="232">
        <f>AVERAGE(X10:X17)</f>
        <v>322</v>
      </c>
      <c r="CI10" s="235">
        <f>STDEV(X10:X17)/SQRT(CJ10)</f>
        <v>7.8376381281972591</v>
      </c>
      <c r="CJ10" s="238">
        <f>COUNT(X10:X17)</f>
        <v>8</v>
      </c>
      <c r="CK10" s="91"/>
    </row>
    <row r="11" spans="1:89" x14ac:dyDescent="0.2">
      <c r="B11" s="250"/>
      <c r="C11" s="268"/>
      <c r="D11" s="171">
        <v>10</v>
      </c>
      <c r="E11" s="172">
        <v>211</v>
      </c>
      <c r="F11" s="172">
        <v>208</v>
      </c>
      <c r="G11" s="172">
        <v>214</v>
      </c>
      <c r="H11" s="172">
        <v>221</v>
      </c>
      <c r="I11" s="172">
        <v>226</v>
      </c>
      <c r="J11" s="172">
        <v>233</v>
      </c>
      <c r="K11" s="172">
        <v>234</v>
      </c>
      <c r="L11" s="172">
        <v>245</v>
      </c>
      <c r="M11" s="172">
        <v>249</v>
      </c>
      <c r="N11" s="172">
        <v>255</v>
      </c>
      <c r="O11" s="172">
        <v>260</v>
      </c>
      <c r="P11" s="172">
        <v>259</v>
      </c>
      <c r="Q11" s="172">
        <v>267</v>
      </c>
      <c r="R11" s="172">
        <v>273</v>
      </c>
      <c r="S11" s="172">
        <v>277</v>
      </c>
      <c r="T11" s="172">
        <v>280</v>
      </c>
      <c r="U11" s="172">
        <v>287</v>
      </c>
      <c r="V11" s="172">
        <v>285</v>
      </c>
      <c r="W11" s="172">
        <v>293</v>
      </c>
      <c r="X11" s="172">
        <v>300</v>
      </c>
      <c r="Y11" s="173"/>
      <c r="Z11" s="152"/>
      <c r="AB11" s="250"/>
      <c r="AC11" s="233"/>
      <c r="AD11" s="236"/>
      <c r="AE11" s="239"/>
      <c r="AF11" s="233"/>
      <c r="AG11" s="236"/>
      <c r="AH11" s="239"/>
      <c r="AI11" s="233"/>
      <c r="AJ11" s="236"/>
      <c r="AK11" s="239"/>
      <c r="AL11" s="233"/>
      <c r="AM11" s="236"/>
      <c r="AN11" s="239"/>
      <c r="AO11" s="233"/>
      <c r="AP11" s="236"/>
      <c r="AQ11" s="239"/>
      <c r="AR11" s="233"/>
      <c r="AS11" s="236"/>
      <c r="AT11" s="239"/>
      <c r="AU11" s="233"/>
      <c r="AV11" s="236"/>
      <c r="AW11" s="239"/>
      <c r="AX11" s="233"/>
      <c r="AY11" s="236"/>
      <c r="AZ11" s="239"/>
      <c r="BA11" s="233"/>
      <c r="BB11" s="236"/>
      <c r="BC11" s="239"/>
      <c r="BD11" s="233"/>
      <c r="BE11" s="236"/>
      <c r="BF11" s="239"/>
      <c r="BG11" s="233"/>
      <c r="BH11" s="236"/>
      <c r="BI11" s="239"/>
      <c r="BJ11" s="233"/>
      <c r="BK11" s="236"/>
      <c r="BL11" s="239"/>
      <c r="BM11" s="233"/>
      <c r="BN11" s="236"/>
      <c r="BO11" s="239"/>
      <c r="BP11" s="233"/>
      <c r="BQ11" s="236"/>
      <c r="BR11" s="239"/>
      <c r="BS11" s="233"/>
      <c r="BT11" s="236"/>
      <c r="BU11" s="239"/>
      <c r="BV11" s="233"/>
      <c r="BW11" s="236"/>
      <c r="BX11" s="239"/>
      <c r="BY11" s="233"/>
      <c r="BZ11" s="236"/>
      <c r="CA11" s="239"/>
      <c r="CB11" s="233"/>
      <c r="CC11" s="236"/>
      <c r="CD11" s="239"/>
      <c r="CE11" s="233"/>
      <c r="CF11" s="236"/>
      <c r="CG11" s="239"/>
      <c r="CH11" s="233"/>
      <c r="CI11" s="236"/>
      <c r="CJ11" s="239"/>
      <c r="CK11" s="91"/>
    </row>
    <row r="12" spans="1:89" ht="15" customHeight="1" x14ac:dyDescent="0.2">
      <c r="B12" s="250"/>
      <c r="C12" s="268"/>
      <c r="D12" s="171">
        <v>11</v>
      </c>
      <c r="E12" s="172">
        <v>219</v>
      </c>
      <c r="F12" s="172">
        <v>228</v>
      </c>
      <c r="G12" s="172">
        <v>238</v>
      </c>
      <c r="H12" s="172">
        <v>245</v>
      </c>
      <c r="I12" s="172">
        <v>250</v>
      </c>
      <c r="J12" s="172">
        <v>255</v>
      </c>
      <c r="K12" s="172">
        <v>266</v>
      </c>
      <c r="L12" s="172">
        <v>276</v>
      </c>
      <c r="M12" s="172">
        <v>277</v>
      </c>
      <c r="N12" s="172">
        <v>293</v>
      </c>
      <c r="O12" s="172">
        <v>298</v>
      </c>
      <c r="P12" s="172">
        <v>304</v>
      </c>
      <c r="Q12" s="172">
        <v>311</v>
      </c>
      <c r="R12" s="172">
        <v>326</v>
      </c>
      <c r="S12" s="172">
        <v>328</v>
      </c>
      <c r="T12" s="172">
        <v>337</v>
      </c>
      <c r="U12" s="172">
        <v>345</v>
      </c>
      <c r="V12" s="172">
        <v>342</v>
      </c>
      <c r="W12" s="172">
        <v>351</v>
      </c>
      <c r="X12" s="172">
        <v>359</v>
      </c>
      <c r="Y12" s="173"/>
      <c r="Z12" s="152"/>
      <c r="AB12" s="250"/>
      <c r="AC12" s="233"/>
      <c r="AD12" s="236"/>
      <c r="AE12" s="239"/>
      <c r="AF12" s="233"/>
      <c r="AG12" s="236"/>
      <c r="AH12" s="239"/>
      <c r="AI12" s="233"/>
      <c r="AJ12" s="236"/>
      <c r="AK12" s="239"/>
      <c r="AL12" s="233"/>
      <c r="AM12" s="236"/>
      <c r="AN12" s="239"/>
      <c r="AO12" s="233"/>
      <c r="AP12" s="236"/>
      <c r="AQ12" s="239"/>
      <c r="AR12" s="233"/>
      <c r="AS12" s="236"/>
      <c r="AT12" s="239"/>
      <c r="AU12" s="233"/>
      <c r="AV12" s="236"/>
      <c r="AW12" s="239"/>
      <c r="AX12" s="233"/>
      <c r="AY12" s="236"/>
      <c r="AZ12" s="239"/>
      <c r="BA12" s="233"/>
      <c r="BB12" s="236"/>
      <c r="BC12" s="239"/>
      <c r="BD12" s="233"/>
      <c r="BE12" s="236"/>
      <c r="BF12" s="239"/>
      <c r="BG12" s="233"/>
      <c r="BH12" s="236"/>
      <c r="BI12" s="239"/>
      <c r="BJ12" s="233"/>
      <c r="BK12" s="236"/>
      <c r="BL12" s="239"/>
      <c r="BM12" s="233"/>
      <c r="BN12" s="236"/>
      <c r="BO12" s="239"/>
      <c r="BP12" s="233"/>
      <c r="BQ12" s="236"/>
      <c r="BR12" s="239"/>
      <c r="BS12" s="233"/>
      <c r="BT12" s="236"/>
      <c r="BU12" s="239"/>
      <c r="BV12" s="233"/>
      <c r="BW12" s="236"/>
      <c r="BX12" s="239"/>
      <c r="BY12" s="233"/>
      <c r="BZ12" s="236"/>
      <c r="CA12" s="239"/>
      <c r="CB12" s="233"/>
      <c r="CC12" s="236"/>
      <c r="CD12" s="239"/>
      <c r="CE12" s="233"/>
      <c r="CF12" s="236"/>
      <c r="CG12" s="239"/>
      <c r="CH12" s="233"/>
      <c r="CI12" s="236"/>
      <c r="CJ12" s="239"/>
      <c r="CK12" s="91"/>
    </row>
    <row r="13" spans="1:89" ht="15" customHeight="1" x14ac:dyDescent="0.2">
      <c r="B13" s="250"/>
      <c r="C13" s="268"/>
      <c r="D13" s="171">
        <v>12</v>
      </c>
      <c r="E13" s="172">
        <v>214</v>
      </c>
      <c r="F13" s="172">
        <v>223</v>
      </c>
      <c r="G13" s="172">
        <v>231</v>
      </c>
      <c r="H13" s="172">
        <v>241</v>
      </c>
      <c r="I13" s="172">
        <v>248</v>
      </c>
      <c r="J13" s="172">
        <v>254</v>
      </c>
      <c r="K13" s="172">
        <v>255</v>
      </c>
      <c r="L13" s="172">
        <v>263</v>
      </c>
      <c r="M13" s="172">
        <v>270</v>
      </c>
      <c r="N13" s="172">
        <v>280</v>
      </c>
      <c r="O13" s="172">
        <v>280</v>
      </c>
      <c r="P13" s="172">
        <v>282</v>
      </c>
      <c r="Q13" s="172">
        <v>286</v>
      </c>
      <c r="R13" s="172">
        <v>290</v>
      </c>
      <c r="S13" s="172">
        <v>294</v>
      </c>
      <c r="T13" s="172">
        <v>298</v>
      </c>
      <c r="U13" s="172">
        <v>306</v>
      </c>
      <c r="V13" s="172">
        <v>303</v>
      </c>
      <c r="W13" s="172">
        <v>309</v>
      </c>
      <c r="X13" s="172">
        <v>316</v>
      </c>
      <c r="Y13" s="173"/>
      <c r="Z13" s="152"/>
      <c r="AB13" s="250"/>
      <c r="AC13" s="233"/>
      <c r="AD13" s="236"/>
      <c r="AE13" s="239"/>
      <c r="AF13" s="233"/>
      <c r="AG13" s="236"/>
      <c r="AH13" s="239"/>
      <c r="AI13" s="233"/>
      <c r="AJ13" s="236"/>
      <c r="AK13" s="239"/>
      <c r="AL13" s="233"/>
      <c r="AM13" s="236"/>
      <c r="AN13" s="239"/>
      <c r="AO13" s="233"/>
      <c r="AP13" s="236"/>
      <c r="AQ13" s="239"/>
      <c r="AR13" s="233"/>
      <c r="AS13" s="236"/>
      <c r="AT13" s="239"/>
      <c r="AU13" s="233"/>
      <c r="AV13" s="236"/>
      <c r="AW13" s="239"/>
      <c r="AX13" s="233"/>
      <c r="AY13" s="236"/>
      <c r="AZ13" s="239"/>
      <c r="BA13" s="233"/>
      <c r="BB13" s="236"/>
      <c r="BC13" s="239"/>
      <c r="BD13" s="233"/>
      <c r="BE13" s="236"/>
      <c r="BF13" s="239"/>
      <c r="BG13" s="233"/>
      <c r="BH13" s="236"/>
      <c r="BI13" s="239"/>
      <c r="BJ13" s="233"/>
      <c r="BK13" s="236"/>
      <c r="BL13" s="239"/>
      <c r="BM13" s="233"/>
      <c r="BN13" s="236"/>
      <c r="BO13" s="239"/>
      <c r="BP13" s="233"/>
      <c r="BQ13" s="236"/>
      <c r="BR13" s="239"/>
      <c r="BS13" s="233"/>
      <c r="BT13" s="236"/>
      <c r="BU13" s="239"/>
      <c r="BV13" s="233"/>
      <c r="BW13" s="236"/>
      <c r="BX13" s="239"/>
      <c r="BY13" s="233"/>
      <c r="BZ13" s="236"/>
      <c r="CA13" s="239"/>
      <c r="CB13" s="233"/>
      <c r="CC13" s="236"/>
      <c r="CD13" s="239"/>
      <c r="CE13" s="233"/>
      <c r="CF13" s="236"/>
      <c r="CG13" s="239"/>
      <c r="CH13" s="233"/>
      <c r="CI13" s="236"/>
      <c r="CJ13" s="239"/>
      <c r="CK13" s="91"/>
    </row>
    <row r="14" spans="1:89" ht="15" customHeight="1" x14ac:dyDescent="0.2">
      <c r="B14" s="250"/>
      <c r="C14" s="267">
        <v>1</v>
      </c>
      <c r="D14" s="171">
        <v>25</v>
      </c>
      <c r="E14" s="172">
        <v>204</v>
      </c>
      <c r="F14" s="172">
        <v>208</v>
      </c>
      <c r="G14" s="172">
        <v>214</v>
      </c>
      <c r="H14" s="172">
        <v>220</v>
      </c>
      <c r="I14" s="172">
        <v>225</v>
      </c>
      <c r="J14" s="172">
        <v>235</v>
      </c>
      <c r="K14" s="172">
        <v>242</v>
      </c>
      <c r="L14" s="172">
        <v>244</v>
      </c>
      <c r="M14" s="172">
        <v>255</v>
      </c>
      <c r="N14" s="172">
        <v>262</v>
      </c>
      <c r="O14" s="172">
        <v>255</v>
      </c>
      <c r="P14" s="172">
        <v>256</v>
      </c>
      <c r="Q14" s="172">
        <v>261</v>
      </c>
      <c r="R14" s="172">
        <v>270</v>
      </c>
      <c r="S14" s="172">
        <v>298</v>
      </c>
      <c r="T14" s="172">
        <v>272</v>
      </c>
      <c r="U14" s="172">
        <v>280</v>
      </c>
      <c r="V14" s="172">
        <v>280</v>
      </c>
      <c r="W14" s="172">
        <v>291</v>
      </c>
      <c r="X14" s="172">
        <v>299</v>
      </c>
      <c r="Y14" s="173"/>
      <c r="Z14" s="152"/>
      <c r="AB14" s="250"/>
      <c r="AC14" s="233"/>
      <c r="AD14" s="236"/>
      <c r="AE14" s="239"/>
      <c r="AF14" s="233"/>
      <c r="AG14" s="236"/>
      <c r="AH14" s="239"/>
      <c r="AI14" s="233"/>
      <c r="AJ14" s="236"/>
      <c r="AK14" s="239"/>
      <c r="AL14" s="233"/>
      <c r="AM14" s="236"/>
      <c r="AN14" s="239"/>
      <c r="AO14" s="233"/>
      <c r="AP14" s="236"/>
      <c r="AQ14" s="239"/>
      <c r="AR14" s="233"/>
      <c r="AS14" s="236"/>
      <c r="AT14" s="239"/>
      <c r="AU14" s="233"/>
      <c r="AV14" s="236"/>
      <c r="AW14" s="239"/>
      <c r="AX14" s="233"/>
      <c r="AY14" s="236"/>
      <c r="AZ14" s="239"/>
      <c r="BA14" s="233"/>
      <c r="BB14" s="236"/>
      <c r="BC14" s="239"/>
      <c r="BD14" s="233"/>
      <c r="BE14" s="236"/>
      <c r="BF14" s="239"/>
      <c r="BG14" s="233"/>
      <c r="BH14" s="236"/>
      <c r="BI14" s="239"/>
      <c r="BJ14" s="233"/>
      <c r="BK14" s="236"/>
      <c r="BL14" s="239"/>
      <c r="BM14" s="233"/>
      <c r="BN14" s="236"/>
      <c r="BO14" s="239"/>
      <c r="BP14" s="233"/>
      <c r="BQ14" s="236"/>
      <c r="BR14" s="239"/>
      <c r="BS14" s="233"/>
      <c r="BT14" s="236"/>
      <c r="BU14" s="239"/>
      <c r="BV14" s="233"/>
      <c r="BW14" s="236"/>
      <c r="BX14" s="239"/>
      <c r="BY14" s="233"/>
      <c r="BZ14" s="236"/>
      <c r="CA14" s="239"/>
      <c r="CB14" s="233"/>
      <c r="CC14" s="236"/>
      <c r="CD14" s="239"/>
      <c r="CE14" s="233"/>
      <c r="CF14" s="236"/>
      <c r="CG14" s="239"/>
      <c r="CH14" s="233"/>
      <c r="CI14" s="236"/>
      <c r="CJ14" s="239"/>
      <c r="CK14" s="91"/>
    </row>
    <row r="15" spans="1:89" ht="15" customHeight="1" x14ac:dyDescent="0.2">
      <c r="B15" s="250"/>
      <c r="C15" s="268"/>
      <c r="D15" s="171">
        <v>26</v>
      </c>
      <c r="E15" s="172">
        <v>210</v>
      </c>
      <c r="F15" s="172">
        <v>215</v>
      </c>
      <c r="G15" s="172">
        <v>227</v>
      </c>
      <c r="H15" s="172">
        <v>233</v>
      </c>
      <c r="I15" s="172">
        <v>237</v>
      </c>
      <c r="J15" s="172">
        <v>244</v>
      </c>
      <c r="K15" s="172">
        <v>253</v>
      </c>
      <c r="L15" s="172">
        <v>258</v>
      </c>
      <c r="M15" s="172">
        <v>263</v>
      </c>
      <c r="N15" s="172">
        <v>264</v>
      </c>
      <c r="O15" s="172">
        <v>270</v>
      </c>
      <c r="P15" s="172">
        <v>279</v>
      </c>
      <c r="Q15" s="172">
        <v>290</v>
      </c>
      <c r="R15" s="172">
        <v>292</v>
      </c>
      <c r="S15" s="172">
        <v>276</v>
      </c>
      <c r="T15" s="172">
        <v>300</v>
      </c>
      <c r="U15" s="172">
        <v>305</v>
      </c>
      <c r="V15" s="172">
        <v>306</v>
      </c>
      <c r="W15" s="172">
        <v>315</v>
      </c>
      <c r="X15" s="172">
        <v>320</v>
      </c>
      <c r="Y15" s="173"/>
      <c r="Z15" s="152"/>
      <c r="AB15" s="250"/>
      <c r="AC15" s="233"/>
      <c r="AD15" s="236"/>
      <c r="AE15" s="239"/>
      <c r="AF15" s="233"/>
      <c r="AG15" s="236"/>
      <c r="AH15" s="239"/>
      <c r="AI15" s="233"/>
      <c r="AJ15" s="236"/>
      <c r="AK15" s="239"/>
      <c r="AL15" s="233"/>
      <c r="AM15" s="236"/>
      <c r="AN15" s="239"/>
      <c r="AO15" s="233"/>
      <c r="AP15" s="236"/>
      <c r="AQ15" s="239"/>
      <c r="AR15" s="233"/>
      <c r="AS15" s="236"/>
      <c r="AT15" s="239"/>
      <c r="AU15" s="233"/>
      <c r="AV15" s="236"/>
      <c r="AW15" s="239"/>
      <c r="AX15" s="233"/>
      <c r="AY15" s="236"/>
      <c r="AZ15" s="239"/>
      <c r="BA15" s="233"/>
      <c r="BB15" s="236"/>
      <c r="BC15" s="239"/>
      <c r="BD15" s="233"/>
      <c r="BE15" s="236"/>
      <c r="BF15" s="239"/>
      <c r="BG15" s="233"/>
      <c r="BH15" s="236"/>
      <c r="BI15" s="239"/>
      <c r="BJ15" s="233"/>
      <c r="BK15" s="236"/>
      <c r="BL15" s="239"/>
      <c r="BM15" s="233"/>
      <c r="BN15" s="236"/>
      <c r="BO15" s="239"/>
      <c r="BP15" s="233"/>
      <c r="BQ15" s="236"/>
      <c r="BR15" s="239"/>
      <c r="BS15" s="233"/>
      <c r="BT15" s="236"/>
      <c r="BU15" s="239"/>
      <c r="BV15" s="233"/>
      <c r="BW15" s="236"/>
      <c r="BX15" s="239"/>
      <c r="BY15" s="233"/>
      <c r="BZ15" s="236"/>
      <c r="CA15" s="239"/>
      <c r="CB15" s="233"/>
      <c r="CC15" s="236"/>
      <c r="CD15" s="239"/>
      <c r="CE15" s="233"/>
      <c r="CF15" s="236"/>
      <c r="CG15" s="239"/>
      <c r="CH15" s="233"/>
      <c r="CI15" s="236"/>
      <c r="CJ15" s="239"/>
      <c r="CK15" s="91"/>
    </row>
    <row r="16" spans="1:89" ht="15" customHeight="1" x14ac:dyDescent="0.2">
      <c r="B16" s="250"/>
      <c r="C16" s="268"/>
      <c r="D16" s="171">
        <v>27</v>
      </c>
      <c r="E16" s="172">
        <v>203</v>
      </c>
      <c r="F16" s="172">
        <v>213</v>
      </c>
      <c r="G16" s="172">
        <v>228</v>
      </c>
      <c r="H16" s="172">
        <v>232</v>
      </c>
      <c r="I16" s="172">
        <v>238</v>
      </c>
      <c r="J16" s="172">
        <v>248</v>
      </c>
      <c r="K16" s="172">
        <v>251</v>
      </c>
      <c r="L16" s="172">
        <v>260</v>
      </c>
      <c r="M16" s="172">
        <v>269</v>
      </c>
      <c r="N16" s="172">
        <v>276</v>
      </c>
      <c r="O16" s="172">
        <v>280</v>
      </c>
      <c r="P16" s="172">
        <v>285</v>
      </c>
      <c r="Q16" s="172">
        <v>293</v>
      </c>
      <c r="R16" s="172">
        <v>297</v>
      </c>
      <c r="S16" s="172">
        <v>298</v>
      </c>
      <c r="T16" s="172">
        <v>307</v>
      </c>
      <c r="U16" s="172">
        <v>299</v>
      </c>
      <c r="V16" s="172">
        <v>307</v>
      </c>
      <c r="W16" s="172">
        <v>315</v>
      </c>
      <c r="X16" s="172">
        <v>325</v>
      </c>
      <c r="Y16" s="173"/>
      <c r="Z16" s="152"/>
      <c r="AB16" s="250"/>
      <c r="AC16" s="233"/>
      <c r="AD16" s="236"/>
      <c r="AE16" s="239"/>
      <c r="AF16" s="233"/>
      <c r="AG16" s="236"/>
      <c r="AH16" s="239"/>
      <c r="AI16" s="233"/>
      <c r="AJ16" s="236"/>
      <c r="AK16" s="239"/>
      <c r="AL16" s="233"/>
      <c r="AM16" s="236"/>
      <c r="AN16" s="239"/>
      <c r="AO16" s="233"/>
      <c r="AP16" s="236"/>
      <c r="AQ16" s="239"/>
      <c r="AR16" s="233"/>
      <c r="AS16" s="236"/>
      <c r="AT16" s="239"/>
      <c r="AU16" s="233"/>
      <c r="AV16" s="236"/>
      <c r="AW16" s="239"/>
      <c r="AX16" s="233"/>
      <c r="AY16" s="236"/>
      <c r="AZ16" s="239"/>
      <c r="BA16" s="233"/>
      <c r="BB16" s="236"/>
      <c r="BC16" s="239"/>
      <c r="BD16" s="233"/>
      <c r="BE16" s="236"/>
      <c r="BF16" s="239"/>
      <c r="BG16" s="233"/>
      <c r="BH16" s="236"/>
      <c r="BI16" s="239"/>
      <c r="BJ16" s="233"/>
      <c r="BK16" s="236"/>
      <c r="BL16" s="239"/>
      <c r="BM16" s="233"/>
      <c r="BN16" s="236"/>
      <c r="BO16" s="239"/>
      <c r="BP16" s="233"/>
      <c r="BQ16" s="236"/>
      <c r="BR16" s="239"/>
      <c r="BS16" s="233"/>
      <c r="BT16" s="236"/>
      <c r="BU16" s="239"/>
      <c r="BV16" s="233"/>
      <c r="BW16" s="236"/>
      <c r="BX16" s="239"/>
      <c r="BY16" s="233"/>
      <c r="BZ16" s="236"/>
      <c r="CA16" s="239"/>
      <c r="CB16" s="233"/>
      <c r="CC16" s="236"/>
      <c r="CD16" s="239"/>
      <c r="CE16" s="233"/>
      <c r="CF16" s="236"/>
      <c r="CG16" s="239"/>
      <c r="CH16" s="233"/>
      <c r="CI16" s="236"/>
      <c r="CJ16" s="239"/>
      <c r="CK16" s="91"/>
    </row>
    <row r="17" spans="2:89" ht="15" customHeight="1" x14ac:dyDescent="0.2">
      <c r="B17" s="251"/>
      <c r="C17" s="268"/>
      <c r="D17" s="171">
        <v>28</v>
      </c>
      <c r="E17" s="172">
        <v>214</v>
      </c>
      <c r="F17" s="172">
        <v>222</v>
      </c>
      <c r="G17" s="172">
        <v>231</v>
      </c>
      <c r="H17" s="172">
        <v>238</v>
      </c>
      <c r="I17" s="172">
        <v>243</v>
      </c>
      <c r="J17" s="172">
        <v>246</v>
      </c>
      <c r="K17" s="172">
        <v>249</v>
      </c>
      <c r="L17" s="172">
        <v>261</v>
      </c>
      <c r="M17" s="172">
        <v>263</v>
      </c>
      <c r="N17" s="172">
        <v>271</v>
      </c>
      <c r="O17" s="172">
        <v>275</v>
      </c>
      <c r="P17" s="172">
        <v>279</v>
      </c>
      <c r="Q17" s="172">
        <v>286</v>
      </c>
      <c r="R17" s="172">
        <v>288</v>
      </c>
      <c r="S17" s="172">
        <v>294</v>
      </c>
      <c r="T17" s="172">
        <v>295</v>
      </c>
      <c r="U17" s="172">
        <v>313</v>
      </c>
      <c r="V17" s="172">
        <v>293</v>
      </c>
      <c r="W17" s="172">
        <v>302</v>
      </c>
      <c r="X17" s="172">
        <v>307</v>
      </c>
      <c r="Y17" s="173"/>
      <c r="Z17" s="152"/>
      <c r="AB17" s="251"/>
      <c r="AC17" s="234"/>
      <c r="AD17" s="237"/>
      <c r="AE17" s="240"/>
      <c r="AF17" s="234"/>
      <c r="AG17" s="237"/>
      <c r="AH17" s="240"/>
      <c r="AI17" s="234"/>
      <c r="AJ17" s="237"/>
      <c r="AK17" s="240"/>
      <c r="AL17" s="234"/>
      <c r="AM17" s="237"/>
      <c r="AN17" s="240"/>
      <c r="AO17" s="234"/>
      <c r="AP17" s="237"/>
      <c r="AQ17" s="240"/>
      <c r="AR17" s="234"/>
      <c r="AS17" s="237"/>
      <c r="AT17" s="240"/>
      <c r="AU17" s="234"/>
      <c r="AV17" s="237"/>
      <c r="AW17" s="240"/>
      <c r="AX17" s="234"/>
      <c r="AY17" s="237"/>
      <c r="AZ17" s="240"/>
      <c r="BA17" s="234"/>
      <c r="BB17" s="237"/>
      <c r="BC17" s="240"/>
      <c r="BD17" s="234"/>
      <c r="BE17" s="237"/>
      <c r="BF17" s="240"/>
      <c r="BG17" s="234"/>
      <c r="BH17" s="237"/>
      <c r="BI17" s="240"/>
      <c r="BJ17" s="234"/>
      <c r="BK17" s="237"/>
      <c r="BL17" s="240"/>
      <c r="BM17" s="234"/>
      <c r="BN17" s="237"/>
      <c r="BO17" s="240"/>
      <c r="BP17" s="234"/>
      <c r="BQ17" s="237"/>
      <c r="BR17" s="240"/>
      <c r="BS17" s="234"/>
      <c r="BT17" s="237"/>
      <c r="BU17" s="240"/>
      <c r="BV17" s="234"/>
      <c r="BW17" s="237"/>
      <c r="BX17" s="240"/>
      <c r="BY17" s="234"/>
      <c r="BZ17" s="237"/>
      <c r="CA17" s="240"/>
      <c r="CB17" s="234"/>
      <c r="CC17" s="237"/>
      <c r="CD17" s="240"/>
      <c r="CE17" s="234"/>
      <c r="CF17" s="237"/>
      <c r="CG17" s="240"/>
      <c r="CH17" s="234"/>
      <c r="CI17" s="237"/>
      <c r="CJ17" s="240"/>
      <c r="CK17" s="91"/>
    </row>
    <row r="18" spans="2:89" ht="15" customHeight="1" x14ac:dyDescent="0.2">
      <c r="B18" s="252" t="s">
        <v>14</v>
      </c>
      <c r="C18" s="267">
        <v>1</v>
      </c>
      <c r="D18" s="171">
        <v>29</v>
      </c>
      <c r="E18" s="172">
        <v>220</v>
      </c>
      <c r="F18" s="172">
        <v>231</v>
      </c>
      <c r="G18" s="172">
        <v>239</v>
      </c>
      <c r="H18" s="172">
        <v>248</v>
      </c>
      <c r="I18" s="172">
        <v>257</v>
      </c>
      <c r="J18" s="172">
        <v>268</v>
      </c>
      <c r="K18" s="172">
        <v>262</v>
      </c>
      <c r="L18" s="172">
        <v>257</v>
      </c>
      <c r="M18" s="172">
        <v>250</v>
      </c>
      <c r="N18" s="172">
        <v>243</v>
      </c>
      <c r="O18" s="172">
        <v>235</v>
      </c>
      <c r="P18" s="172">
        <v>225</v>
      </c>
      <c r="Q18" s="172">
        <v>222</v>
      </c>
      <c r="R18" s="172">
        <v>216</v>
      </c>
      <c r="S18" s="172">
        <v>214</v>
      </c>
      <c r="T18" s="172">
        <v>220</v>
      </c>
      <c r="U18" s="172">
        <v>228</v>
      </c>
      <c r="V18" s="172">
        <v>235</v>
      </c>
      <c r="W18" s="172">
        <v>239</v>
      </c>
      <c r="X18" s="172">
        <v>245</v>
      </c>
      <c r="Y18" s="173"/>
      <c r="Z18" s="152"/>
      <c r="AB18" s="252" t="s">
        <v>14</v>
      </c>
      <c r="AC18" s="232">
        <f>AVERAGE(E18:E37)</f>
        <v>215.4</v>
      </c>
      <c r="AD18" s="235">
        <f>STDEV(E18:E37)/SQRT(AE18)</f>
        <v>1.7923815383303212</v>
      </c>
      <c r="AE18" s="238">
        <f>COUNT(E18:E37)</f>
        <v>20</v>
      </c>
      <c r="AF18" s="232">
        <f>AVERAGE(F18:F37)</f>
        <v>223.2</v>
      </c>
      <c r="AG18" s="235">
        <f>STDEV(F18:F37)/SQRT(AH18)</f>
        <v>1.9968396082441453</v>
      </c>
      <c r="AH18" s="238">
        <f>COUNT(F18:F37)</f>
        <v>20</v>
      </c>
      <c r="AI18" s="232">
        <f>AVERAGE(G18:G37)</f>
        <v>233.1</v>
      </c>
      <c r="AJ18" s="235">
        <f>STDEV(G18:G37)/SQRT(AK18)</f>
        <v>1.9041505911256629</v>
      </c>
      <c r="AK18" s="238">
        <f>COUNT(G18:G37)</f>
        <v>20</v>
      </c>
      <c r="AL18" s="232">
        <f>AVERAGE(H18:H37)</f>
        <v>241.45</v>
      </c>
      <c r="AM18" s="235">
        <f>STDEV(H18:H37)/SQRT(AN18)</f>
        <v>1.9173377924941439</v>
      </c>
      <c r="AN18" s="238">
        <f>COUNT(H18:H37)</f>
        <v>20</v>
      </c>
      <c r="AO18" s="232">
        <f>AVERAGE(I18:I37)</f>
        <v>250.55</v>
      </c>
      <c r="AP18" s="235">
        <f>STDEV(I18:I37)/SQRT(AQ18)</f>
        <v>2.0780494396631211</v>
      </c>
      <c r="AQ18" s="238">
        <f>COUNT(I18:I37)</f>
        <v>20</v>
      </c>
      <c r="AR18" s="232">
        <f>AVERAGE(J18:J37)</f>
        <v>260.85000000000002</v>
      </c>
      <c r="AS18" s="235">
        <f>STDEV(J18:J37)/SQRT(AT18)</f>
        <v>2.4881561551943596</v>
      </c>
      <c r="AT18" s="238">
        <f>COUNT(J18:J37)</f>
        <v>20</v>
      </c>
      <c r="AU18" s="232">
        <f>AVERAGE(K18:K37)</f>
        <v>261.89999999999998</v>
      </c>
      <c r="AV18" s="235">
        <f>STDEV(K18:K37)/SQRT(AW18)</f>
        <v>2.6186577517981675</v>
      </c>
      <c r="AW18" s="238">
        <f>COUNT(K18:K37)</f>
        <v>20</v>
      </c>
      <c r="AX18" s="232">
        <f>AVERAGE(L18:L37)</f>
        <v>261.95</v>
      </c>
      <c r="AY18" s="235">
        <f>STDEV(L18:L37)/SQRT(AZ18)</f>
        <v>3.0266144017436556</v>
      </c>
      <c r="AZ18" s="238">
        <f>COUNT(L18:L37)</f>
        <v>20</v>
      </c>
      <c r="BA18" s="232">
        <f>AVERAGE(M18:M37)</f>
        <v>257.5</v>
      </c>
      <c r="BB18" s="235">
        <f>STDEV(M18:M37)/SQRT(BC18)</f>
        <v>3.1224989991991987</v>
      </c>
      <c r="BC18" s="238">
        <f>COUNT(M18:M37)</f>
        <v>20</v>
      </c>
      <c r="BD18" s="232">
        <f>AVERAGE(N18:N37)</f>
        <v>248.75</v>
      </c>
      <c r="BE18" s="235">
        <f>STDEV(N18:N37)/SQRT(BF18)</f>
        <v>2.8762868973364726</v>
      </c>
      <c r="BF18" s="238">
        <f>COUNT(N18:N37)</f>
        <v>20</v>
      </c>
      <c r="BG18" s="232">
        <f>AVERAGE(O18:O37)</f>
        <v>235.3</v>
      </c>
      <c r="BH18" s="235">
        <f>STDEV(O18:O37)/SQRT(BI18)</f>
        <v>2.8004698853848375</v>
      </c>
      <c r="BI18" s="238">
        <f>COUNT(O18:O37)</f>
        <v>20</v>
      </c>
      <c r="BJ18" s="232">
        <f>AVERAGE(P18:P37)</f>
        <v>226.8</v>
      </c>
      <c r="BK18" s="235">
        <f>STDEV(P18:P37)/SQRT(BL18)</f>
        <v>2.8391992940931337</v>
      </c>
      <c r="BL18" s="238">
        <f>COUNT(P18:P37)</f>
        <v>20</v>
      </c>
      <c r="BM18" s="232">
        <f>AVERAGE(Q18:Q37)</f>
        <v>220.65</v>
      </c>
      <c r="BN18" s="235">
        <f>STDEV(Q18:Q37)/SQRT(BO18)</f>
        <v>3.0687516748843109</v>
      </c>
      <c r="BO18" s="238">
        <f>COUNT(Q18:Q37)</f>
        <v>20</v>
      </c>
      <c r="BP18" s="232">
        <f>AVERAGE(R18:R37)</f>
        <v>218.8</v>
      </c>
      <c r="BQ18" s="235">
        <f>STDEV(R18:R37)/SQRT(BR18)</f>
        <v>3.3027898892650707</v>
      </c>
      <c r="BR18" s="238">
        <f>COUNT(R18:R37)</f>
        <v>20</v>
      </c>
      <c r="BS18" s="232">
        <f>AVERAGE(S18:S37)</f>
        <v>217.4</v>
      </c>
      <c r="BT18" s="235">
        <f>STDEV(S18:S37)/SQRT(BU18)</f>
        <v>3.8935844667863573</v>
      </c>
      <c r="BU18" s="238">
        <f>COUNT(S18:S37)</f>
        <v>20</v>
      </c>
      <c r="BV18" s="232">
        <f>AVERAGE(T18:T37)</f>
        <v>228.83333333333334</v>
      </c>
      <c r="BW18" s="235">
        <f>STDEV(T18:T37)/SQRT(BX18)</f>
        <v>4.7878181475886379</v>
      </c>
      <c r="BX18" s="238">
        <f>COUNT(T18:T37)</f>
        <v>18</v>
      </c>
      <c r="BY18" s="232">
        <f>AVERAGE(U18:U37)</f>
        <v>240.35294117647058</v>
      </c>
      <c r="BZ18" s="235">
        <f>STDEV(U18:U37)/SQRT(CA18)</f>
        <v>5.5312887927988861</v>
      </c>
      <c r="CA18" s="238">
        <f>COUNT(U18:U37)</f>
        <v>17</v>
      </c>
      <c r="CB18" s="232">
        <f>AVERAGE(V18:V37)</f>
        <v>249.76470588235293</v>
      </c>
      <c r="CC18" s="235">
        <f>STDEV(V18:V37)/SQRT(CD18)</f>
        <v>5.7391389827199504</v>
      </c>
      <c r="CD18" s="238">
        <f>COUNT(V18:V37)</f>
        <v>17</v>
      </c>
      <c r="CE18" s="232">
        <f>AVERAGE(W18:W37)</f>
        <v>259.52941176470586</v>
      </c>
      <c r="CF18" s="235">
        <f>STDEV(W18:W37)/SQRT(CG18)</f>
        <v>5.7771848725744537</v>
      </c>
      <c r="CG18" s="238">
        <f>COUNT(W18:W37)</f>
        <v>17</v>
      </c>
      <c r="CH18" s="232">
        <f>AVERAGE(X18:X37)</f>
        <v>268.29411764705884</v>
      </c>
      <c r="CI18" s="235">
        <f>STDEV(X18:X37)/SQRT(CJ18)</f>
        <v>6.026146892234042</v>
      </c>
      <c r="CJ18" s="238">
        <f>COUNT(X18:X37)</f>
        <v>17</v>
      </c>
      <c r="CK18" s="91"/>
    </row>
    <row r="19" spans="2:89" ht="15" customHeight="1" x14ac:dyDescent="0.2">
      <c r="B19" s="253"/>
      <c r="C19" s="268"/>
      <c r="D19" s="171">
        <v>30</v>
      </c>
      <c r="E19" s="172">
        <v>222</v>
      </c>
      <c r="F19" s="172">
        <v>234</v>
      </c>
      <c r="G19" s="172">
        <v>244</v>
      </c>
      <c r="H19" s="172">
        <v>256</v>
      </c>
      <c r="I19" s="172">
        <v>265</v>
      </c>
      <c r="J19" s="172">
        <v>278</v>
      </c>
      <c r="K19" s="172">
        <v>269</v>
      </c>
      <c r="L19" s="172">
        <v>271</v>
      </c>
      <c r="M19" s="172">
        <v>266</v>
      </c>
      <c r="N19" s="172">
        <v>255</v>
      </c>
      <c r="O19" s="172">
        <v>248</v>
      </c>
      <c r="P19" s="172">
        <v>237</v>
      </c>
      <c r="Q19" s="172">
        <v>234</v>
      </c>
      <c r="R19" s="172">
        <v>229</v>
      </c>
      <c r="S19" s="172">
        <v>227</v>
      </c>
      <c r="T19" s="172">
        <v>228</v>
      </c>
      <c r="U19" s="172">
        <v>235</v>
      </c>
      <c r="V19" s="172">
        <v>257</v>
      </c>
      <c r="W19" s="172">
        <v>265</v>
      </c>
      <c r="X19" s="172">
        <v>271</v>
      </c>
      <c r="Y19" s="173"/>
      <c r="Z19" s="152"/>
      <c r="AB19" s="253"/>
      <c r="AC19" s="233"/>
      <c r="AD19" s="236"/>
      <c r="AE19" s="239"/>
      <c r="AF19" s="233"/>
      <c r="AG19" s="236"/>
      <c r="AH19" s="239"/>
      <c r="AI19" s="233"/>
      <c r="AJ19" s="236"/>
      <c r="AK19" s="239"/>
      <c r="AL19" s="233"/>
      <c r="AM19" s="236"/>
      <c r="AN19" s="239"/>
      <c r="AO19" s="233"/>
      <c r="AP19" s="236"/>
      <c r="AQ19" s="239"/>
      <c r="AR19" s="233"/>
      <c r="AS19" s="236"/>
      <c r="AT19" s="239"/>
      <c r="AU19" s="233"/>
      <c r="AV19" s="236"/>
      <c r="AW19" s="239"/>
      <c r="AX19" s="233"/>
      <c r="AY19" s="236"/>
      <c r="AZ19" s="239"/>
      <c r="BA19" s="233"/>
      <c r="BB19" s="236"/>
      <c r="BC19" s="239"/>
      <c r="BD19" s="233"/>
      <c r="BE19" s="236"/>
      <c r="BF19" s="239"/>
      <c r="BG19" s="233"/>
      <c r="BH19" s="236"/>
      <c r="BI19" s="239"/>
      <c r="BJ19" s="233"/>
      <c r="BK19" s="236"/>
      <c r="BL19" s="239"/>
      <c r="BM19" s="233"/>
      <c r="BN19" s="236"/>
      <c r="BO19" s="239"/>
      <c r="BP19" s="233"/>
      <c r="BQ19" s="236"/>
      <c r="BR19" s="239"/>
      <c r="BS19" s="233"/>
      <c r="BT19" s="236"/>
      <c r="BU19" s="239"/>
      <c r="BV19" s="233"/>
      <c r="BW19" s="236"/>
      <c r="BX19" s="239"/>
      <c r="BY19" s="233"/>
      <c r="BZ19" s="236"/>
      <c r="CA19" s="239"/>
      <c r="CB19" s="233"/>
      <c r="CC19" s="236"/>
      <c r="CD19" s="239"/>
      <c r="CE19" s="233"/>
      <c r="CF19" s="236"/>
      <c r="CG19" s="239"/>
      <c r="CH19" s="233"/>
      <c r="CI19" s="236"/>
      <c r="CJ19" s="239"/>
      <c r="CK19" s="91"/>
    </row>
    <row r="20" spans="2:89" ht="15" customHeight="1" x14ac:dyDescent="0.2">
      <c r="B20" s="253"/>
      <c r="C20" s="268"/>
      <c r="D20" s="171">
        <v>31</v>
      </c>
      <c r="E20" s="172">
        <v>219</v>
      </c>
      <c r="F20" s="172">
        <v>230</v>
      </c>
      <c r="G20" s="172">
        <v>239</v>
      </c>
      <c r="H20" s="172">
        <v>249</v>
      </c>
      <c r="I20" s="172">
        <v>257</v>
      </c>
      <c r="J20" s="172">
        <v>268</v>
      </c>
      <c r="K20" s="172">
        <v>266</v>
      </c>
      <c r="L20" s="172">
        <v>254</v>
      </c>
      <c r="M20" s="172">
        <v>254</v>
      </c>
      <c r="N20" s="172">
        <v>250</v>
      </c>
      <c r="O20" s="172">
        <v>239</v>
      </c>
      <c r="P20" s="172">
        <v>233</v>
      </c>
      <c r="Q20" s="172">
        <v>226</v>
      </c>
      <c r="R20" s="172">
        <v>219</v>
      </c>
      <c r="S20" s="172">
        <v>212</v>
      </c>
      <c r="T20" s="175" t="s">
        <v>609</v>
      </c>
      <c r="U20" s="175" t="s">
        <v>609</v>
      </c>
      <c r="V20" s="175" t="s">
        <v>609</v>
      </c>
      <c r="W20" s="175" t="s">
        <v>609</v>
      </c>
      <c r="X20" s="175" t="s">
        <v>609</v>
      </c>
      <c r="Y20" s="173"/>
      <c r="Z20" s="152"/>
      <c r="AB20" s="253"/>
      <c r="AC20" s="233"/>
      <c r="AD20" s="236"/>
      <c r="AE20" s="239"/>
      <c r="AF20" s="233"/>
      <c r="AG20" s="236"/>
      <c r="AH20" s="239"/>
      <c r="AI20" s="233"/>
      <c r="AJ20" s="236"/>
      <c r="AK20" s="239"/>
      <c r="AL20" s="233"/>
      <c r="AM20" s="236"/>
      <c r="AN20" s="239"/>
      <c r="AO20" s="233"/>
      <c r="AP20" s="236"/>
      <c r="AQ20" s="239"/>
      <c r="AR20" s="233"/>
      <c r="AS20" s="236"/>
      <c r="AT20" s="239"/>
      <c r="AU20" s="233"/>
      <c r="AV20" s="236"/>
      <c r="AW20" s="239"/>
      <c r="AX20" s="233"/>
      <c r="AY20" s="236"/>
      <c r="AZ20" s="239"/>
      <c r="BA20" s="233"/>
      <c r="BB20" s="236"/>
      <c r="BC20" s="239"/>
      <c r="BD20" s="233"/>
      <c r="BE20" s="236"/>
      <c r="BF20" s="239"/>
      <c r="BG20" s="233"/>
      <c r="BH20" s="236"/>
      <c r="BI20" s="239"/>
      <c r="BJ20" s="233"/>
      <c r="BK20" s="236"/>
      <c r="BL20" s="239"/>
      <c r="BM20" s="233"/>
      <c r="BN20" s="236"/>
      <c r="BO20" s="239"/>
      <c r="BP20" s="233"/>
      <c r="BQ20" s="236"/>
      <c r="BR20" s="239"/>
      <c r="BS20" s="233"/>
      <c r="BT20" s="236"/>
      <c r="BU20" s="239"/>
      <c r="BV20" s="233"/>
      <c r="BW20" s="236"/>
      <c r="BX20" s="239"/>
      <c r="BY20" s="233"/>
      <c r="BZ20" s="236"/>
      <c r="CA20" s="239"/>
      <c r="CB20" s="233"/>
      <c r="CC20" s="236"/>
      <c r="CD20" s="239"/>
      <c r="CE20" s="233"/>
      <c r="CF20" s="236"/>
      <c r="CG20" s="239"/>
      <c r="CH20" s="233"/>
      <c r="CI20" s="236"/>
      <c r="CJ20" s="239"/>
      <c r="CK20" s="91"/>
    </row>
    <row r="21" spans="2:89" x14ac:dyDescent="0.2">
      <c r="B21" s="253"/>
      <c r="C21" s="268"/>
      <c r="D21" s="171">
        <v>32</v>
      </c>
      <c r="E21" s="172">
        <v>207</v>
      </c>
      <c r="F21" s="172">
        <v>213</v>
      </c>
      <c r="G21" s="172">
        <v>226</v>
      </c>
      <c r="H21" s="172">
        <v>231</v>
      </c>
      <c r="I21" s="172">
        <v>235</v>
      </c>
      <c r="J21" s="172">
        <v>247</v>
      </c>
      <c r="K21" s="172">
        <v>235</v>
      </c>
      <c r="L21" s="172">
        <v>238</v>
      </c>
      <c r="M21" s="172">
        <v>234</v>
      </c>
      <c r="N21" s="172">
        <v>223</v>
      </c>
      <c r="O21" s="172">
        <v>210</v>
      </c>
      <c r="P21" s="172">
        <v>199</v>
      </c>
      <c r="Q21" s="172">
        <v>194</v>
      </c>
      <c r="R21" s="172">
        <v>186</v>
      </c>
      <c r="S21" s="172">
        <v>180</v>
      </c>
      <c r="T21" s="175" t="s">
        <v>609</v>
      </c>
      <c r="U21" s="175" t="s">
        <v>609</v>
      </c>
      <c r="V21" s="175" t="s">
        <v>609</v>
      </c>
      <c r="W21" s="175" t="s">
        <v>609</v>
      </c>
      <c r="X21" s="175" t="s">
        <v>609</v>
      </c>
      <c r="Y21" s="173"/>
      <c r="Z21" s="152"/>
      <c r="AB21" s="253"/>
      <c r="AC21" s="233"/>
      <c r="AD21" s="236"/>
      <c r="AE21" s="239"/>
      <c r="AF21" s="233"/>
      <c r="AG21" s="236"/>
      <c r="AH21" s="239"/>
      <c r="AI21" s="233"/>
      <c r="AJ21" s="236"/>
      <c r="AK21" s="239"/>
      <c r="AL21" s="233"/>
      <c r="AM21" s="236"/>
      <c r="AN21" s="239"/>
      <c r="AO21" s="233"/>
      <c r="AP21" s="236"/>
      <c r="AQ21" s="239"/>
      <c r="AR21" s="233"/>
      <c r="AS21" s="236"/>
      <c r="AT21" s="239"/>
      <c r="AU21" s="233"/>
      <c r="AV21" s="236"/>
      <c r="AW21" s="239"/>
      <c r="AX21" s="233"/>
      <c r="AY21" s="236"/>
      <c r="AZ21" s="239"/>
      <c r="BA21" s="233"/>
      <c r="BB21" s="236"/>
      <c r="BC21" s="239"/>
      <c r="BD21" s="233"/>
      <c r="BE21" s="236"/>
      <c r="BF21" s="239"/>
      <c r="BG21" s="233"/>
      <c r="BH21" s="236"/>
      <c r="BI21" s="239"/>
      <c r="BJ21" s="233"/>
      <c r="BK21" s="236"/>
      <c r="BL21" s="239"/>
      <c r="BM21" s="233"/>
      <c r="BN21" s="236"/>
      <c r="BO21" s="239"/>
      <c r="BP21" s="233"/>
      <c r="BQ21" s="236"/>
      <c r="BR21" s="239"/>
      <c r="BS21" s="233"/>
      <c r="BT21" s="236"/>
      <c r="BU21" s="239"/>
      <c r="BV21" s="233"/>
      <c r="BW21" s="236"/>
      <c r="BX21" s="239"/>
      <c r="BY21" s="233"/>
      <c r="BZ21" s="236"/>
      <c r="CA21" s="239"/>
      <c r="CB21" s="233"/>
      <c r="CC21" s="236"/>
      <c r="CD21" s="239"/>
      <c r="CE21" s="233"/>
      <c r="CF21" s="236"/>
      <c r="CG21" s="239"/>
      <c r="CH21" s="233"/>
      <c r="CI21" s="236"/>
      <c r="CJ21" s="239"/>
      <c r="CK21" s="91"/>
    </row>
    <row r="22" spans="2:89" x14ac:dyDescent="0.2">
      <c r="B22" s="253"/>
      <c r="C22" s="267">
        <v>2</v>
      </c>
      <c r="D22" s="153">
        <v>1</v>
      </c>
      <c r="E22" s="174">
        <v>197</v>
      </c>
      <c r="F22" s="174">
        <v>206</v>
      </c>
      <c r="G22" s="174">
        <v>216</v>
      </c>
      <c r="H22" s="174">
        <v>225</v>
      </c>
      <c r="I22" s="174">
        <v>234</v>
      </c>
      <c r="J22" s="174">
        <v>235</v>
      </c>
      <c r="K22" s="174">
        <v>247</v>
      </c>
      <c r="L22" s="174">
        <v>246</v>
      </c>
      <c r="M22" s="174">
        <v>237</v>
      </c>
      <c r="N22" s="174">
        <v>236</v>
      </c>
      <c r="O22" s="174">
        <v>223</v>
      </c>
      <c r="P22" s="174">
        <v>214</v>
      </c>
      <c r="Q22" s="174">
        <v>206</v>
      </c>
      <c r="R22" s="174">
        <v>211</v>
      </c>
      <c r="S22" s="174">
        <v>214</v>
      </c>
      <c r="T22" s="174">
        <v>229</v>
      </c>
      <c r="U22" s="174">
        <v>232</v>
      </c>
      <c r="V22" s="174">
        <v>241</v>
      </c>
      <c r="W22" s="174">
        <v>250</v>
      </c>
      <c r="X22" s="174">
        <v>258</v>
      </c>
      <c r="Y22" s="173"/>
      <c r="Z22" s="152"/>
      <c r="AB22" s="253"/>
      <c r="AC22" s="233"/>
      <c r="AD22" s="236"/>
      <c r="AE22" s="239"/>
      <c r="AF22" s="233"/>
      <c r="AG22" s="236"/>
      <c r="AH22" s="239"/>
      <c r="AI22" s="233"/>
      <c r="AJ22" s="236"/>
      <c r="AK22" s="239"/>
      <c r="AL22" s="233"/>
      <c r="AM22" s="236"/>
      <c r="AN22" s="239"/>
      <c r="AO22" s="233"/>
      <c r="AP22" s="236"/>
      <c r="AQ22" s="239"/>
      <c r="AR22" s="233"/>
      <c r="AS22" s="236"/>
      <c r="AT22" s="239"/>
      <c r="AU22" s="233"/>
      <c r="AV22" s="236"/>
      <c r="AW22" s="239"/>
      <c r="AX22" s="233"/>
      <c r="AY22" s="236"/>
      <c r="AZ22" s="239"/>
      <c r="BA22" s="233"/>
      <c r="BB22" s="236"/>
      <c r="BC22" s="239"/>
      <c r="BD22" s="233"/>
      <c r="BE22" s="236"/>
      <c r="BF22" s="239"/>
      <c r="BG22" s="233"/>
      <c r="BH22" s="236"/>
      <c r="BI22" s="239"/>
      <c r="BJ22" s="233"/>
      <c r="BK22" s="236"/>
      <c r="BL22" s="239"/>
      <c r="BM22" s="233"/>
      <c r="BN22" s="236"/>
      <c r="BO22" s="239"/>
      <c r="BP22" s="233"/>
      <c r="BQ22" s="236"/>
      <c r="BR22" s="239"/>
      <c r="BS22" s="233"/>
      <c r="BT22" s="236"/>
      <c r="BU22" s="239"/>
      <c r="BV22" s="233"/>
      <c r="BW22" s="236"/>
      <c r="BX22" s="239"/>
      <c r="BY22" s="233"/>
      <c r="BZ22" s="236"/>
      <c r="CA22" s="239"/>
      <c r="CB22" s="233"/>
      <c r="CC22" s="236"/>
      <c r="CD22" s="239"/>
      <c r="CE22" s="233"/>
      <c r="CF22" s="236"/>
      <c r="CG22" s="239"/>
      <c r="CH22" s="233"/>
      <c r="CI22" s="236"/>
      <c r="CJ22" s="239"/>
      <c r="CK22" s="91"/>
    </row>
    <row r="23" spans="2:89" x14ac:dyDescent="0.2">
      <c r="B23" s="253"/>
      <c r="C23" s="268"/>
      <c r="D23" s="153">
        <v>2</v>
      </c>
      <c r="E23" s="174">
        <v>216</v>
      </c>
      <c r="F23" s="174">
        <v>223</v>
      </c>
      <c r="G23" s="174">
        <v>235</v>
      </c>
      <c r="H23" s="174">
        <v>245</v>
      </c>
      <c r="I23" s="174">
        <v>255</v>
      </c>
      <c r="J23" s="174">
        <v>267</v>
      </c>
      <c r="K23" s="174">
        <v>271</v>
      </c>
      <c r="L23" s="174">
        <v>273</v>
      </c>
      <c r="M23" s="174">
        <v>266</v>
      </c>
      <c r="N23" s="174">
        <v>254</v>
      </c>
      <c r="O23" s="174">
        <v>241</v>
      </c>
      <c r="P23" s="174">
        <v>234</v>
      </c>
      <c r="Q23" s="174">
        <v>227</v>
      </c>
      <c r="R23" s="174">
        <v>226</v>
      </c>
      <c r="S23" s="174">
        <v>221</v>
      </c>
      <c r="T23" s="174">
        <v>232</v>
      </c>
      <c r="U23" s="174">
        <v>249</v>
      </c>
      <c r="V23" s="174">
        <v>258</v>
      </c>
      <c r="W23" s="174">
        <v>265</v>
      </c>
      <c r="X23" s="174">
        <v>273</v>
      </c>
      <c r="Y23" s="173"/>
      <c r="Z23" s="152"/>
      <c r="AB23" s="253"/>
      <c r="AC23" s="233"/>
      <c r="AD23" s="236"/>
      <c r="AE23" s="239"/>
      <c r="AF23" s="233"/>
      <c r="AG23" s="236"/>
      <c r="AH23" s="239"/>
      <c r="AI23" s="233"/>
      <c r="AJ23" s="236"/>
      <c r="AK23" s="239"/>
      <c r="AL23" s="233"/>
      <c r="AM23" s="236"/>
      <c r="AN23" s="239"/>
      <c r="AO23" s="233"/>
      <c r="AP23" s="236"/>
      <c r="AQ23" s="239"/>
      <c r="AR23" s="233"/>
      <c r="AS23" s="236"/>
      <c r="AT23" s="239"/>
      <c r="AU23" s="233"/>
      <c r="AV23" s="236"/>
      <c r="AW23" s="239"/>
      <c r="AX23" s="233"/>
      <c r="AY23" s="236"/>
      <c r="AZ23" s="239"/>
      <c r="BA23" s="233"/>
      <c r="BB23" s="236"/>
      <c r="BC23" s="239"/>
      <c r="BD23" s="233"/>
      <c r="BE23" s="236"/>
      <c r="BF23" s="239"/>
      <c r="BG23" s="233"/>
      <c r="BH23" s="236"/>
      <c r="BI23" s="239"/>
      <c r="BJ23" s="233"/>
      <c r="BK23" s="236"/>
      <c r="BL23" s="239"/>
      <c r="BM23" s="233"/>
      <c r="BN23" s="236"/>
      <c r="BO23" s="239"/>
      <c r="BP23" s="233"/>
      <c r="BQ23" s="236"/>
      <c r="BR23" s="239"/>
      <c r="BS23" s="233"/>
      <c r="BT23" s="236"/>
      <c r="BU23" s="239"/>
      <c r="BV23" s="233"/>
      <c r="BW23" s="236"/>
      <c r="BX23" s="239"/>
      <c r="BY23" s="233"/>
      <c r="BZ23" s="236"/>
      <c r="CA23" s="239"/>
      <c r="CB23" s="233"/>
      <c r="CC23" s="236"/>
      <c r="CD23" s="239"/>
      <c r="CE23" s="233"/>
      <c r="CF23" s="236"/>
      <c r="CG23" s="239"/>
      <c r="CH23" s="233"/>
      <c r="CI23" s="236"/>
      <c r="CJ23" s="239"/>
      <c r="CK23" s="91"/>
    </row>
    <row r="24" spans="2:89" x14ac:dyDescent="0.2">
      <c r="B24" s="253"/>
      <c r="C24" s="268"/>
      <c r="D24" s="153">
        <v>3</v>
      </c>
      <c r="E24" s="174">
        <v>207</v>
      </c>
      <c r="F24" s="174">
        <v>208</v>
      </c>
      <c r="G24" s="174">
        <v>219</v>
      </c>
      <c r="H24" s="174">
        <v>228</v>
      </c>
      <c r="I24" s="174">
        <v>237</v>
      </c>
      <c r="J24" s="174">
        <v>252</v>
      </c>
      <c r="K24" s="174">
        <v>255</v>
      </c>
      <c r="L24" s="174">
        <v>250</v>
      </c>
      <c r="M24" s="174">
        <v>247</v>
      </c>
      <c r="N24" s="174">
        <v>241</v>
      </c>
      <c r="O24" s="174">
        <v>224</v>
      </c>
      <c r="P24" s="174">
        <v>220</v>
      </c>
      <c r="Q24" s="174">
        <v>215</v>
      </c>
      <c r="R24" s="174">
        <v>215</v>
      </c>
      <c r="S24" s="174">
        <v>219</v>
      </c>
      <c r="T24" s="174">
        <v>236</v>
      </c>
      <c r="U24" s="174">
        <v>243</v>
      </c>
      <c r="V24" s="174">
        <v>251</v>
      </c>
      <c r="W24" s="174">
        <v>255</v>
      </c>
      <c r="X24" s="174">
        <v>262</v>
      </c>
      <c r="Y24" s="173"/>
      <c r="Z24" s="152"/>
      <c r="AB24" s="253"/>
      <c r="AC24" s="233"/>
      <c r="AD24" s="236"/>
      <c r="AE24" s="239"/>
      <c r="AF24" s="233"/>
      <c r="AG24" s="236"/>
      <c r="AH24" s="239"/>
      <c r="AI24" s="233"/>
      <c r="AJ24" s="236"/>
      <c r="AK24" s="239"/>
      <c r="AL24" s="233"/>
      <c r="AM24" s="236"/>
      <c r="AN24" s="239"/>
      <c r="AO24" s="233"/>
      <c r="AP24" s="236"/>
      <c r="AQ24" s="239"/>
      <c r="AR24" s="233"/>
      <c r="AS24" s="236"/>
      <c r="AT24" s="239"/>
      <c r="AU24" s="233"/>
      <c r="AV24" s="236"/>
      <c r="AW24" s="239"/>
      <c r="AX24" s="233"/>
      <c r="AY24" s="236"/>
      <c r="AZ24" s="239"/>
      <c r="BA24" s="233"/>
      <c r="BB24" s="236"/>
      <c r="BC24" s="239"/>
      <c r="BD24" s="233"/>
      <c r="BE24" s="236"/>
      <c r="BF24" s="239"/>
      <c r="BG24" s="233"/>
      <c r="BH24" s="236"/>
      <c r="BI24" s="239"/>
      <c r="BJ24" s="233"/>
      <c r="BK24" s="236"/>
      <c r="BL24" s="239"/>
      <c r="BM24" s="233"/>
      <c r="BN24" s="236"/>
      <c r="BO24" s="239"/>
      <c r="BP24" s="233"/>
      <c r="BQ24" s="236"/>
      <c r="BR24" s="239"/>
      <c r="BS24" s="233"/>
      <c r="BT24" s="236"/>
      <c r="BU24" s="239"/>
      <c r="BV24" s="233"/>
      <c r="BW24" s="236"/>
      <c r="BX24" s="239"/>
      <c r="BY24" s="233"/>
      <c r="BZ24" s="236"/>
      <c r="CA24" s="239"/>
      <c r="CB24" s="233"/>
      <c r="CC24" s="236"/>
      <c r="CD24" s="239"/>
      <c r="CE24" s="233"/>
      <c r="CF24" s="236"/>
      <c r="CG24" s="239"/>
      <c r="CH24" s="233"/>
      <c r="CI24" s="236"/>
      <c r="CJ24" s="239"/>
      <c r="CK24" s="91"/>
    </row>
    <row r="25" spans="2:89" x14ac:dyDescent="0.2">
      <c r="B25" s="253"/>
      <c r="C25" s="268"/>
      <c r="D25" s="153">
        <v>4</v>
      </c>
      <c r="E25" s="174">
        <v>219</v>
      </c>
      <c r="F25" s="174">
        <v>231</v>
      </c>
      <c r="G25" s="174">
        <v>240</v>
      </c>
      <c r="H25" s="174">
        <v>248</v>
      </c>
      <c r="I25" s="174">
        <v>257</v>
      </c>
      <c r="J25" s="174">
        <v>277</v>
      </c>
      <c r="K25" s="174">
        <v>278</v>
      </c>
      <c r="L25" s="174">
        <v>286</v>
      </c>
      <c r="M25" s="174">
        <v>283</v>
      </c>
      <c r="N25" s="174">
        <v>272</v>
      </c>
      <c r="O25" s="174">
        <v>256</v>
      </c>
      <c r="P25" s="174">
        <v>247</v>
      </c>
      <c r="Q25" s="174">
        <v>246</v>
      </c>
      <c r="R25" s="174">
        <v>243</v>
      </c>
      <c r="S25" s="174">
        <v>245</v>
      </c>
      <c r="T25" s="174">
        <v>266</v>
      </c>
      <c r="U25" s="174">
        <v>275</v>
      </c>
      <c r="V25" s="174">
        <v>285</v>
      </c>
      <c r="W25" s="174">
        <v>292</v>
      </c>
      <c r="X25" s="174">
        <v>298</v>
      </c>
      <c r="Y25" s="173"/>
      <c r="Z25" s="152"/>
      <c r="AB25" s="253"/>
      <c r="AC25" s="233"/>
      <c r="AD25" s="236"/>
      <c r="AE25" s="239"/>
      <c r="AF25" s="233"/>
      <c r="AG25" s="236"/>
      <c r="AH25" s="239"/>
      <c r="AI25" s="233"/>
      <c r="AJ25" s="236"/>
      <c r="AK25" s="239"/>
      <c r="AL25" s="233"/>
      <c r="AM25" s="236"/>
      <c r="AN25" s="239"/>
      <c r="AO25" s="233"/>
      <c r="AP25" s="236"/>
      <c r="AQ25" s="239"/>
      <c r="AR25" s="233"/>
      <c r="AS25" s="236"/>
      <c r="AT25" s="239"/>
      <c r="AU25" s="233"/>
      <c r="AV25" s="236"/>
      <c r="AW25" s="239"/>
      <c r="AX25" s="233"/>
      <c r="AY25" s="236"/>
      <c r="AZ25" s="239"/>
      <c r="BA25" s="233"/>
      <c r="BB25" s="236"/>
      <c r="BC25" s="239"/>
      <c r="BD25" s="233"/>
      <c r="BE25" s="236"/>
      <c r="BF25" s="239"/>
      <c r="BG25" s="233"/>
      <c r="BH25" s="236"/>
      <c r="BI25" s="239"/>
      <c r="BJ25" s="233"/>
      <c r="BK25" s="236"/>
      <c r="BL25" s="239"/>
      <c r="BM25" s="233"/>
      <c r="BN25" s="236"/>
      <c r="BO25" s="239"/>
      <c r="BP25" s="233"/>
      <c r="BQ25" s="236"/>
      <c r="BR25" s="239"/>
      <c r="BS25" s="233"/>
      <c r="BT25" s="236"/>
      <c r="BU25" s="239"/>
      <c r="BV25" s="233"/>
      <c r="BW25" s="236"/>
      <c r="BX25" s="239"/>
      <c r="BY25" s="233"/>
      <c r="BZ25" s="236"/>
      <c r="CA25" s="239"/>
      <c r="CB25" s="233"/>
      <c r="CC25" s="236"/>
      <c r="CD25" s="239"/>
      <c r="CE25" s="233"/>
      <c r="CF25" s="236"/>
      <c r="CG25" s="239"/>
      <c r="CH25" s="233"/>
      <c r="CI25" s="236"/>
      <c r="CJ25" s="239"/>
      <c r="CK25" s="91"/>
    </row>
    <row r="26" spans="2:89" ht="15" customHeight="1" x14ac:dyDescent="0.2">
      <c r="B26" s="253"/>
      <c r="C26" s="267">
        <v>2</v>
      </c>
      <c r="D26" s="153">
        <v>5</v>
      </c>
      <c r="E26" s="174">
        <v>212</v>
      </c>
      <c r="F26" s="174">
        <v>220</v>
      </c>
      <c r="G26" s="174">
        <v>230</v>
      </c>
      <c r="H26" s="174">
        <v>238</v>
      </c>
      <c r="I26" s="174">
        <v>248</v>
      </c>
      <c r="J26" s="174">
        <v>260</v>
      </c>
      <c r="K26" s="174">
        <v>262</v>
      </c>
      <c r="L26" s="174">
        <v>256</v>
      </c>
      <c r="M26" s="174">
        <v>248</v>
      </c>
      <c r="N26" s="174">
        <v>240</v>
      </c>
      <c r="O26" s="174">
        <v>222</v>
      </c>
      <c r="P26" s="174">
        <v>215</v>
      </c>
      <c r="Q26" s="174">
        <v>207</v>
      </c>
      <c r="R26" s="174">
        <v>200</v>
      </c>
      <c r="S26" s="174">
        <v>196</v>
      </c>
      <c r="T26" s="174">
        <v>194</v>
      </c>
      <c r="U26" s="174">
        <v>196</v>
      </c>
      <c r="V26" s="174">
        <v>205</v>
      </c>
      <c r="W26" s="174">
        <v>220</v>
      </c>
      <c r="X26" s="174">
        <v>231</v>
      </c>
      <c r="Y26" s="173"/>
      <c r="Z26" s="152"/>
      <c r="AB26" s="253"/>
      <c r="AC26" s="233"/>
      <c r="AD26" s="236"/>
      <c r="AE26" s="239"/>
      <c r="AF26" s="233"/>
      <c r="AG26" s="236"/>
      <c r="AH26" s="239"/>
      <c r="AI26" s="233"/>
      <c r="AJ26" s="236"/>
      <c r="AK26" s="239"/>
      <c r="AL26" s="233"/>
      <c r="AM26" s="236"/>
      <c r="AN26" s="239"/>
      <c r="AO26" s="233"/>
      <c r="AP26" s="236"/>
      <c r="AQ26" s="239"/>
      <c r="AR26" s="233"/>
      <c r="AS26" s="236"/>
      <c r="AT26" s="239"/>
      <c r="AU26" s="233"/>
      <c r="AV26" s="236"/>
      <c r="AW26" s="239"/>
      <c r="AX26" s="233"/>
      <c r="AY26" s="236"/>
      <c r="AZ26" s="239"/>
      <c r="BA26" s="233"/>
      <c r="BB26" s="236"/>
      <c r="BC26" s="239"/>
      <c r="BD26" s="233"/>
      <c r="BE26" s="236"/>
      <c r="BF26" s="239"/>
      <c r="BG26" s="233"/>
      <c r="BH26" s="236"/>
      <c r="BI26" s="239"/>
      <c r="BJ26" s="233"/>
      <c r="BK26" s="236"/>
      <c r="BL26" s="239"/>
      <c r="BM26" s="233"/>
      <c r="BN26" s="236"/>
      <c r="BO26" s="239"/>
      <c r="BP26" s="233"/>
      <c r="BQ26" s="236"/>
      <c r="BR26" s="239"/>
      <c r="BS26" s="233"/>
      <c r="BT26" s="236"/>
      <c r="BU26" s="239"/>
      <c r="BV26" s="233"/>
      <c r="BW26" s="236"/>
      <c r="BX26" s="239"/>
      <c r="BY26" s="233"/>
      <c r="BZ26" s="236"/>
      <c r="CA26" s="239"/>
      <c r="CB26" s="233"/>
      <c r="CC26" s="236"/>
      <c r="CD26" s="239"/>
      <c r="CE26" s="233"/>
      <c r="CF26" s="236"/>
      <c r="CG26" s="239"/>
      <c r="CH26" s="233"/>
      <c r="CI26" s="236"/>
      <c r="CJ26" s="239"/>
      <c r="CK26" s="91"/>
    </row>
    <row r="27" spans="2:89" x14ac:dyDescent="0.2">
      <c r="B27" s="253"/>
      <c r="C27" s="268"/>
      <c r="D27" s="153">
        <v>6</v>
      </c>
      <c r="E27" s="174">
        <v>227</v>
      </c>
      <c r="F27" s="174">
        <v>231</v>
      </c>
      <c r="G27" s="174">
        <v>243</v>
      </c>
      <c r="H27" s="174">
        <v>251</v>
      </c>
      <c r="I27" s="174">
        <v>256</v>
      </c>
      <c r="J27" s="174">
        <v>270</v>
      </c>
      <c r="K27" s="174">
        <v>275</v>
      </c>
      <c r="L27" s="174">
        <v>270</v>
      </c>
      <c r="M27" s="174">
        <v>273</v>
      </c>
      <c r="N27" s="174">
        <v>260</v>
      </c>
      <c r="O27" s="174">
        <v>246</v>
      </c>
      <c r="P27" s="174">
        <v>244</v>
      </c>
      <c r="Q27" s="174">
        <v>243</v>
      </c>
      <c r="R27" s="174">
        <v>239</v>
      </c>
      <c r="S27" s="174">
        <v>239</v>
      </c>
      <c r="T27" s="174">
        <v>241</v>
      </c>
      <c r="U27" s="174">
        <v>240</v>
      </c>
      <c r="V27" s="174">
        <v>247</v>
      </c>
      <c r="W27" s="174">
        <v>252</v>
      </c>
      <c r="X27" s="174">
        <v>254</v>
      </c>
      <c r="Y27" s="173"/>
      <c r="Z27" s="152"/>
      <c r="AB27" s="253"/>
      <c r="AC27" s="233"/>
      <c r="AD27" s="236"/>
      <c r="AE27" s="239"/>
      <c r="AF27" s="233"/>
      <c r="AG27" s="236"/>
      <c r="AH27" s="239"/>
      <c r="AI27" s="233"/>
      <c r="AJ27" s="236"/>
      <c r="AK27" s="239"/>
      <c r="AL27" s="233"/>
      <c r="AM27" s="236"/>
      <c r="AN27" s="239"/>
      <c r="AO27" s="233"/>
      <c r="AP27" s="236"/>
      <c r="AQ27" s="239"/>
      <c r="AR27" s="233"/>
      <c r="AS27" s="236"/>
      <c r="AT27" s="239"/>
      <c r="AU27" s="233"/>
      <c r="AV27" s="236"/>
      <c r="AW27" s="239"/>
      <c r="AX27" s="233"/>
      <c r="AY27" s="236"/>
      <c r="AZ27" s="239"/>
      <c r="BA27" s="233"/>
      <c r="BB27" s="236"/>
      <c r="BC27" s="239"/>
      <c r="BD27" s="233"/>
      <c r="BE27" s="236"/>
      <c r="BF27" s="239"/>
      <c r="BG27" s="233"/>
      <c r="BH27" s="236"/>
      <c r="BI27" s="239"/>
      <c r="BJ27" s="233"/>
      <c r="BK27" s="236"/>
      <c r="BL27" s="239"/>
      <c r="BM27" s="233"/>
      <c r="BN27" s="236"/>
      <c r="BO27" s="239"/>
      <c r="BP27" s="233"/>
      <c r="BQ27" s="236"/>
      <c r="BR27" s="239"/>
      <c r="BS27" s="233"/>
      <c r="BT27" s="236"/>
      <c r="BU27" s="239"/>
      <c r="BV27" s="233"/>
      <c r="BW27" s="236"/>
      <c r="BX27" s="239"/>
      <c r="BY27" s="233"/>
      <c r="BZ27" s="236"/>
      <c r="CA27" s="239"/>
      <c r="CB27" s="233"/>
      <c r="CC27" s="236"/>
      <c r="CD27" s="239"/>
      <c r="CE27" s="233"/>
      <c r="CF27" s="236"/>
      <c r="CG27" s="239"/>
      <c r="CH27" s="233"/>
      <c r="CI27" s="236"/>
      <c r="CJ27" s="239"/>
      <c r="CK27" s="91"/>
    </row>
    <row r="28" spans="2:89" x14ac:dyDescent="0.2">
      <c r="B28" s="253"/>
      <c r="C28" s="268"/>
      <c r="D28" s="153">
        <v>7</v>
      </c>
      <c r="E28" s="174">
        <v>218</v>
      </c>
      <c r="F28" s="174">
        <v>225</v>
      </c>
      <c r="G28" s="174">
        <v>234</v>
      </c>
      <c r="H28" s="174">
        <v>241</v>
      </c>
      <c r="I28" s="174">
        <v>246</v>
      </c>
      <c r="J28" s="174">
        <v>252</v>
      </c>
      <c r="K28" s="174">
        <v>252</v>
      </c>
      <c r="L28" s="174">
        <v>247</v>
      </c>
      <c r="M28" s="174">
        <v>241</v>
      </c>
      <c r="N28" s="174">
        <v>230</v>
      </c>
      <c r="O28" s="174">
        <v>216</v>
      </c>
      <c r="P28" s="174">
        <v>210</v>
      </c>
      <c r="Q28" s="174">
        <v>203</v>
      </c>
      <c r="R28" s="174">
        <v>198</v>
      </c>
      <c r="S28" s="174">
        <v>194</v>
      </c>
      <c r="T28" s="174">
        <v>207</v>
      </c>
      <c r="U28" s="174">
        <v>220</v>
      </c>
      <c r="V28" s="174">
        <v>226</v>
      </c>
      <c r="W28" s="174">
        <v>238</v>
      </c>
      <c r="X28" s="174">
        <v>247</v>
      </c>
      <c r="Y28" s="173"/>
      <c r="Z28" s="152"/>
      <c r="AB28" s="253"/>
      <c r="AC28" s="233"/>
      <c r="AD28" s="236"/>
      <c r="AE28" s="239"/>
      <c r="AF28" s="233"/>
      <c r="AG28" s="236"/>
      <c r="AH28" s="239"/>
      <c r="AI28" s="233"/>
      <c r="AJ28" s="236"/>
      <c r="AK28" s="239"/>
      <c r="AL28" s="233"/>
      <c r="AM28" s="236"/>
      <c r="AN28" s="239"/>
      <c r="AO28" s="233"/>
      <c r="AP28" s="236"/>
      <c r="AQ28" s="239"/>
      <c r="AR28" s="233"/>
      <c r="AS28" s="236"/>
      <c r="AT28" s="239"/>
      <c r="AU28" s="233"/>
      <c r="AV28" s="236"/>
      <c r="AW28" s="239"/>
      <c r="AX28" s="233"/>
      <c r="AY28" s="236"/>
      <c r="AZ28" s="239"/>
      <c r="BA28" s="233"/>
      <c r="BB28" s="236"/>
      <c r="BC28" s="239"/>
      <c r="BD28" s="233"/>
      <c r="BE28" s="236"/>
      <c r="BF28" s="239"/>
      <c r="BG28" s="233"/>
      <c r="BH28" s="236"/>
      <c r="BI28" s="239"/>
      <c r="BJ28" s="233"/>
      <c r="BK28" s="236"/>
      <c r="BL28" s="239"/>
      <c r="BM28" s="233"/>
      <c r="BN28" s="236"/>
      <c r="BO28" s="239"/>
      <c r="BP28" s="233"/>
      <c r="BQ28" s="236"/>
      <c r="BR28" s="239"/>
      <c r="BS28" s="233"/>
      <c r="BT28" s="236"/>
      <c r="BU28" s="239"/>
      <c r="BV28" s="233"/>
      <c r="BW28" s="236"/>
      <c r="BX28" s="239"/>
      <c r="BY28" s="233"/>
      <c r="BZ28" s="236"/>
      <c r="CA28" s="239"/>
      <c r="CB28" s="233"/>
      <c r="CC28" s="236"/>
      <c r="CD28" s="239"/>
      <c r="CE28" s="233"/>
      <c r="CF28" s="236"/>
      <c r="CG28" s="239"/>
      <c r="CH28" s="233"/>
      <c r="CI28" s="236"/>
      <c r="CJ28" s="239"/>
      <c r="CK28" s="91"/>
    </row>
    <row r="29" spans="2:89" x14ac:dyDescent="0.2">
      <c r="B29" s="253"/>
      <c r="C29" s="268"/>
      <c r="D29" s="153">
        <v>8</v>
      </c>
      <c r="E29" s="174">
        <v>218</v>
      </c>
      <c r="F29" s="174">
        <v>228</v>
      </c>
      <c r="G29" s="174">
        <v>240</v>
      </c>
      <c r="H29" s="174">
        <v>247</v>
      </c>
      <c r="I29" s="174">
        <v>258</v>
      </c>
      <c r="J29" s="174">
        <v>271</v>
      </c>
      <c r="K29" s="174">
        <v>283</v>
      </c>
      <c r="L29" s="174">
        <v>281</v>
      </c>
      <c r="M29" s="174">
        <v>277</v>
      </c>
      <c r="N29" s="174">
        <v>265</v>
      </c>
      <c r="O29" s="174">
        <v>246</v>
      </c>
      <c r="P29" s="174">
        <v>237</v>
      </c>
      <c r="Q29" s="174">
        <v>228</v>
      </c>
      <c r="R29" s="174">
        <v>229</v>
      </c>
      <c r="S29" s="174">
        <v>233</v>
      </c>
      <c r="T29" s="174">
        <v>249</v>
      </c>
      <c r="U29" s="174">
        <v>265</v>
      </c>
      <c r="V29" s="174">
        <v>274</v>
      </c>
      <c r="W29" s="174">
        <v>287</v>
      </c>
      <c r="X29" s="174">
        <v>300</v>
      </c>
      <c r="Y29" s="173"/>
      <c r="Z29" s="152"/>
      <c r="AB29" s="253"/>
      <c r="AC29" s="233"/>
      <c r="AD29" s="236"/>
      <c r="AE29" s="239"/>
      <c r="AF29" s="233"/>
      <c r="AG29" s="236"/>
      <c r="AH29" s="239"/>
      <c r="AI29" s="233"/>
      <c r="AJ29" s="236"/>
      <c r="AK29" s="239"/>
      <c r="AL29" s="233"/>
      <c r="AM29" s="236"/>
      <c r="AN29" s="239"/>
      <c r="AO29" s="233"/>
      <c r="AP29" s="236"/>
      <c r="AQ29" s="239"/>
      <c r="AR29" s="233"/>
      <c r="AS29" s="236"/>
      <c r="AT29" s="239"/>
      <c r="AU29" s="233"/>
      <c r="AV29" s="236"/>
      <c r="AW29" s="239"/>
      <c r="AX29" s="233"/>
      <c r="AY29" s="236"/>
      <c r="AZ29" s="239"/>
      <c r="BA29" s="233"/>
      <c r="BB29" s="236"/>
      <c r="BC29" s="239"/>
      <c r="BD29" s="233"/>
      <c r="BE29" s="236"/>
      <c r="BF29" s="239"/>
      <c r="BG29" s="233"/>
      <c r="BH29" s="236"/>
      <c r="BI29" s="239"/>
      <c r="BJ29" s="233"/>
      <c r="BK29" s="236"/>
      <c r="BL29" s="239"/>
      <c r="BM29" s="233"/>
      <c r="BN29" s="236"/>
      <c r="BO29" s="239"/>
      <c r="BP29" s="233"/>
      <c r="BQ29" s="236"/>
      <c r="BR29" s="239"/>
      <c r="BS29" s="233"/>
      <c r="BT29" s="236"/>
      <c r="BU29" s="239"/>
      <c r="BV29" s="233"/>
      <c r="BW29" s="236"/>
      <c r="BX29" s="239"/>
      <c r="BY29" s="233"/>
      <c r="BZ29" s="236"/>
      <c r="CA29" s="239"/>
      <c r="CB29" s="233"/>
      <c r="CC29" s="236"/>
      <c r="CD29" s="239"/>
      <c r="CE29" s="233"/>
      <c r="CF29" s="236"/>
      <c r="CG29" s="239"/>
      <c r="CH29" s="233"/>
      <c r="CI29" s="236"/>
      <c r="CJ29" s="239"/>
      <c r="CK29" s="91"/>
    </row>
    <row r="30" spans="2:89" x14ac:dyDescent="0.2">
      <c r="B30" s="253"/>
      <c r="C30" s="267">
        <v>2</v>
      </c>
      <c r="D30" s="153">
        <v>29</v>
      </c>
      <c r="E30" s="174">
        <v>225</v>
      </c>
      <c r="F30" s="174">
        <v>224</v>
      </c>
      <c r="G30" s="174">
        <v>230</v>
      </c>
      <c r="H30" s="174">
        <v>239</v>
      </c>
      <c r="I30" s="174">
        <v>244</v>
      </c>
      <c r="J30" s="174">
        <v>250</v>
      </c>
      <c r="K30" s="174">
        <v>260</v>
      </c>
      <c r="L30" s="174">
        <v>247</v>
      </c>
      <c r="M30" s="174">
        <v>246</v>
      </c>
      <c r="N30" s="174">
        <v>239</v>
      </c>
      <c r="O30" s="174">
        <v>224</v>
      </c>
      <c r="P30" s="174">
        <v>212</v>
      </c>
      <c r="Q30" s="174">
        <v>204</v>
      </c>
      <c r="R30" s="174">
        <v>204</v>
      </c>
      <c r="S30" s="174">
        <v>202</v>
      </c>
      <c r="T30" s="174">
        <v>216</v>
      </c>
      <c r="U30" s="174">
        <v>226</v>
      </c>
      <c r="V30" s="174">
        <v>235</v>
      </c>
      <c r="W30" s="174">
        <v>242</v>
      </c>
      <c r="X30" s="174">
        <v>253</v>
      </c>
      <c r="Y30" s="173"/>
      <c r="Z30" s="152"/>
      <c r="AB30" s="253"/>
      <c r="AC30" s="233"/>
      <c r="AD30" s="236"/>
      <c r="AE30" s="239"/>
      <c r="AF30" s="233"/>
      <c r="AG30" s="236"/>
      <c r="AH30" s="239"/>
      <c r="AI30" s="233"/>
      <c r="AJ30" s="236"/>
      <c r="AK30" s="239"/>
      <c r="AL30" s="233"/>
      <c r="AM30" s="236"/>
      <c r="AN30" s="239"/>
      <c r="AO30" s="233"/>
      <c r="AP30" s="236"/>
      <c r="AQ30" s="239"/>
      <c r="AR30" s="233"/>
      <c r="AS30" s="236"/>
      <c r="AT30" s="239"/>
      <c r="AU30" s="233"/>
      <c r="AV30" s="236"/>
      <c r="AW30" s="239"/>
      <c r="AX30" s="233"/>
      <c r="AY30" s="236"/>
      <c r="AZ30" s="239"/>
      <c r="BA30" s="233"/>
      <c r="BB30" s="236"/>
      <c r="BC30" s="239"/>
      <c r="BD30" s="233"/>
      <c r="BE30" s="236"/>
      <c r="BF30" s="239"/>
      <c r="BG30" s="233"/>
      <c r="BH30" s="236"/>
      <c r="BI30" s="239"/>
      <c r="BJ30" s="233"/>
      <c r="BK30" s="236"/>
      <c r="BL30" s="239"/>
      <c r="BM30" s="233"/>
      <c r="BN30" s="236"/>
      <c r="BO30" s="239"/>
      <c r="BP30" s="233"/>
      <c r="BQ30" s="236"/>
      <c r="BR30" s="239"/>
      <c r="BS30" s="233"/>
      <c r="BT30" s="236"/>
      <c r="BU30" s="239"/>
      <c r="BV30" s="233"/>
      <c r="BW30" s="236"/>
      <c r="BX30" s="239"/>
      <c r="BY30" s="233"/>
      <c r="BZ30" s="236"/>
      <c r="CA30" s="239"/>
      <c r="CB30" s="233"/>
      <c r="CC30" s="236"/>
      <c r="CD30" s="239"/>
      <c r="CE30" s="233"/>
      <c r="CF30" s="236"/>
      <c r="CG30" s="239"/>
      <c r="CH30" s="233"/>
      <c r="CI30" s="236"/>
      <c r="CJ30" s="239"/>
      <c r="CK30" s="91"/>
    </row>
    <row r="31" spans="2:89" x14ac:dyDescent="0.2">
      <c r="B31" s="253"/>
      <c r="C31" s="268"/>
      <c r="D31" s="153">
        <v>30</v>
      </c>
      <c r="E31" s="174">
        <v>219</v>
      </c>
      <c r="F31" s="174">
        <v>226</v>
      </c>
      <c r="G31" s="174">
        <v>237</v>
      </c>
      <c r="H31" s="174">
        <v>246</v>
      </c>
      <c r="I31" s="174">
        <v>255</v>
      </c>
      <c r="J31" s="174">
        <v>264</v>
      </c>
      <c r="K31" s="174">
        <v>271</v>
      </c>
      <c r="L31" s="174">
        <v>277</v>
      </c>
      <c r="M31" s="174">
        <v>267</v>
      </c>
      <c r="N31" s="174">
        <v>255</v>
      </c>
      <c r="O31" s="174">
        <v>237</v>
      </c>
      <c r="P31" s="174">
        <v>230</v>
      </c>
      <c r="Q31" s="174">
        <v>221</v>
      </c>
      <c r="R31" s="174">
        <v>220</v>
      </c>
      <c r="S31" s="174">
        <v>221</v>
      </c>
      <c r="T31" s="174">
        <v>237</v>
      </c>
      <c r="U31" s="174">
        <v>243</v>
      </c>
      <c r="V31" s="174">
        <v>256</v>
      </c>
      <c r="W31" s="174">
        <v>268</v>
      </c>
      <c r="X31" s="174">
        <v>280</v>
      </c>
      <c r="Y31" s="173"/>
      <c r="Z31" s="152"/>
      <c r="AB31" s="253"/>
      <c r="AC31" s="233"/>
      <c r="AD31" s="236"/>
      <c r="AE31" s="239"/>
      <c r="AF31" s="233"/>
      <c r="AG31" s="236"/>
      <c r="AH31" s="239"/>
      <c r="AI31" s="233"/>
      <c r="AJ31" s="236"/>
      <c r="AK31" s="239"/>
      <c r="AL31" s="233"/>
      <c r="AM31" s="236"/>
      <c r="AN31" s="239"/>
      <c r="AO31" s="233"/>
      <c r="AP31" s="236"/>
      <c r="AQ31" s="239"/>
      <c r="AR31" s="233"/>
      <c r="AS31" s="236"/>
      <c r="AT31" s="239"/>
      <c r="AU31" s="233"/>
      <c r="AV31" s="236"/>
      <c r="AW31" s="239"/>
      <c r="AX31" s="233"/>
      <c r="AY31" s="236"/>
      <c r="AZ31" s="239"/>
      <c r="BA31" s="233"/>
      <c r="BB31" s="236"/>
      <c r="BC31" s="239"/>
      <c r="BD31" s="233"/>
      <c r="BE31" s="236"/>
      <c r="BF31" s="239"/>
      <c r="BG31" s="233"/>
      <c r="BH31" s="236"/>
      <c r="BI31" s="239"/>
      <c r="BJ31" s="233"/>
      <c r="BK31" s="236"/>
      <c r="BL31" s="239"/>
      <c r="BM31" s="233"/>
      <c r="BN31" s="236"/>
      <c r="BO31" s="239"/>
      <c r="BP31" s="233"/>
      <c r="BQ31" s="236"/>
      <c r="BR31" s="239"/>
      <c r="BS31" s="233"/>
      <c r="BT31" s="236"/>
      <c r="BU31" s="239"/>
      <c r="BV31" s="233"/>
      <c r="BW31" s="236"/>
      <c r="BX31" s="239"/>
      <c r="BY31" s="233"/>
      <c r="BZ31" s="236"/>
      <c r="CA31" s="239"/>
      <c r="CB31" s="233"/>
      <c r="CC31" s="236"/>
      <c r="CD31" s="239"/>
      <c r="CE31" s="233"/>
      <c r="CF31" s="236"/>
      <c r="CG31" s="239"/>
      <c r="CH31" s="233"/>
      <c r="CI31" s="236"/>
      <c r="CJ31" s="239"/>
      <c r="CK31" s="91"/>
    </row>
    <row r="32" spans="2:89" x14ac:dyDescent="0.2">
      <c r="B32" s="253"/>
      <c r="C32" s="268"/>
      <c r="D32" s="153">
        <v>31</v>
      </c>
      <c r="E32" s="174">
        <v>222</v>
      </c>
      <c r="F32" s="174">
        <v>223</v>
      </c>
      <c r="G32" s="174">
        <v>230</v>
      </c>
      <c r="H32" s="174">
        <v>243</v>
      </c>
      <c r="I32" s="174">
        <v>257</v>
      </c>
      <c r="J32" s="174">
        <v>260</v>
      </c>
      <c r="K32" s="174">
        <v>265</v>
      </c>
      <c r="L32" s="174">
        <v>268</v>
      </c>
      <c r="M32" s="174">
        <v>258</v>
      </c>
      <c r="N32" s="174">
        <v>250</v>
      </c>
      <c r="O32" s="174">
        <v>242</v>
      </c>
      <c r="P32" s="174">
        <v>232</v>
      </c>
      <c r="Q32" s="174">
        <v>221</v>
      </c>
      <c r="R32" s="174">
        <v>222</v>
      </c>
      <c r="S32" s="174">
        <v>219</v>
      </c>
      <c r="T32" s="174">
        <v>230</v>
      </c>
      <c r="U32" s="174">
        <v>250</v>
      </c>
      <c r="V32" s="174">
        <v>271</v>
      </c>
      <c r="W32" s="174">
        <v>279</v>
      </c>
      <c r="X32" s="174">
        <v>288</v>
      </c>
      <c r="Y32" s="173"/>
      <c r="Z32" s="152"/>
      <c r="AB32" s="253"/>
      <c r="AC32" s="233"/>
      <c r="AD32" s="236"/>
      <c r="AE32" s="239"/>
      <c r="AF32" s="233"/>
      <c r="AG32" s="236"/>
      <c r="AH32" s="239"/>
      <c r="AI32" s="233"/>
      <c r="AJ32" s="236"/>
      <c r="AK32" s="239"/>
      <c r="AL32" s="233"/>
      <c r="AM32" s="236"/>
      <c r="AN32" s="239"/>
      <c r="AO32" s="233"/>
      <c r="AP32" s="236"/>
      <c r="AQ32" s="239"/>
      <c r="AR32" s="233"/>
      <c r="AS32" s="236"/>
      <c r="AT32" s="239"/>
      <c r="AU32" s="233"/>
      <c r="AV32" s="236"/>
      <c r="AW32" s="239"/>
      <c r="AX32" s="233"/>
      <c r="AY32" s="236"/>
      <c r="AZ32" s="239"/>
      <c r="BA32" s="233"/>
      <c r="BB32" s="236"/>
      <c r="BC32" s="239"/>
      <c r="BD32" s="233"/>
      <c r="BE32" s="236"/>
      <c r="BF32" s="239"/>
      <c r="BG32" s="233"/>
      <c r="BH32" s="236"/>
      <c r="BI32" s="239"/>
      <c r="BJ32" s="233"/>
      <c r="BK32" s="236"/>
      <c r="BL32" s="239"/>
      <c r="BM32" s="233"/>
      <c r="BN32" s="236"/>
      <c r="BO32" s="239"/>
      <c r="BP32" s="233"/>
      <c r="BQ32" s="236"/>
      <c r="BR32" s="239"/>
      <c r="BS32" s="233"/>
      <c r="BT32" s="236"/>
      <c r="BU32" s="239"/>
      <c r="BV32" s="233"/>
      <c r="BW32" s="236"/>
      <c r="BX32" s="239"/>
      <c r="BY32" s="233"/>
      <c r="BZ32" s="236"/>
      <c r="CA32" s="239"/>
      <c r="CB32" s="233"/>
      <c r="CC32" s="236"/>
      <c r="CD32" s="239"/>
      <c r="CE32" s="233"/>
      <c r="CF32" s="236"/>
      <c r="CG32" s="239"/>
      <c r="CH32" s="233"/>
      <c r="CI32" s="236"/>
      <c r="CJ32" s="239"/>
      <c r="CK32" s="91"/>
    </row>
    <row r="33" spans="2:89" x14ac:dyDescent="0.2">
      <c r="B33" s="253"/>
      <c r="C33" s="268"/>
      <c r="D33" s="153">
        <v>32</v>
      </c>
      <c r="E33" s="174">
        <v>217</v>
      </c>
      <c r="F33" s="174">
        <v>226</v>
      </c>
      <c r="G33" s="174">
        <v>238</v>
      </c>
      <c r="H33" s="174">
        <v>245</v>
      </c>
      <c r="I33" s="174">
        <v>261</v>
      </c>
      <c r="J33" s="174">
        <v>267</v>
      </c>
      <c r="K33" s="174">
        <v>268</v>
      </c>
      <c r="L33" s="174">
        <v>269</v>
      </c>
      <c r="M33" s="174">
        <v>261</v>
      </c>
      <c r="N33" s="174">
        <v>253</v>
      </c>
      <c r="O33" s="174">
        <v>240</v>
      </c>
      <c r="P33" s="174">
        <v>232</v>
      </c>
      <c r="Q33" s="174">
        <v>221</v>
      </c>
      <c r="R33" s="174">
        <v>218</v>
      </c>
      <c r="S33" s="174">
        <v>218</v>
      </c>
      <c r="T33" s="174">
        <v>205</v>
      </c>
      <c r="U33" s="174">
        <v>210</v>
      </c>
      <c r="V33" s="174">
        <v>215</v>
      </c>
      <c r="W33" s="174">
        <v>228</v>
      </c>
      <c r="X33" s="174">
        <v>236</v>
      </c>
      <c r="Y33" s="173"/>
      <c r="Z33" s="152"/>
      <c r="AB33" s="253"/>
      <c r="AC33" s="233"/>
      <c r="AD33" s="236"/>
      <c r="AE33" s="239"/>
      <c r="AF33" s="233"/>
      <c r="AG33" s="236"/>
      <c r="AH33" s="239"/>
      <c r="AI33" s="233"/>
      <c r="AJ33" s="236"/>
      <c r="AK33" s="239"/>
      <c r="AL33" s="233"/>
      <c r="AM33" s="236"/>
      <c r="AN33" s="239"/>
      <c r="AO33" s="233"/>
      <c r="AP33" s="236"/>
      <c r="AQ33" s="239"/>
      <c r="AR33" s="233"/>
      <c r="AS33" s="236"/>
      <c r="AT33" s="239"/>
      <c r="AU33" s="233"/>
      <c r="AV33" s="236"/>
      <c r="AW33" s="239"/>
      <c r="AX33" s="233"/>
      <c r="AY33" s="236"/>
      <c r="AZ33" s="239"/>
      <c r="BA33" s="233"/>
      <c r="BB33" s="236"/>
      <c r="BC33" s="239"/>
      <c r="BD33" s="233"/>
      <c r="BE33" s="236"/>
      <c r="BF33" s="239"/>
      <c r="BG33" s="233"/>
      <c r="BH33" s="236"/>
      <c r="BI33" s="239"/>
      <c r="BJ33" s="233"/>
      <c r="BK33" s="236"/>
      <c r="BL33" s="239"/>
      <c r="BM33" s="233"/>
      <c r="BN33" s="236"/>
      <c r="BO33" s="239"/>
      <c r="BP33" s="233"/>
      <c r="BQ33" s="236"/>
      <c r="BR33" s="239"/>
      <c r="BS33" s="233"/>
      <c r="BT33" s="236"/>
      <c r="BU33" s="239"/>
      <c r="BV33" s="233"/>
      <c r="BW33" s="236"/>
      <c r="BX33" s="239"/>
      <c r="BY33" s="233"/>
      <c r="BZ33" s="236"/>
      <c r="CA33" s="239"/>
      <c r="CB33" s="233"/>
      <c r="CC33" s="236"/>
      <c r="CD33" s="239"/>
      <c r="CE33" s="233"/>
      <c r="CF33" s="236"/>
      <c r="CG33" s="239"/>
      <c r="CH33" s="233"/>
      <c r="CI33" s="236"/>
      <c r="CJ33" s="239"/>
      <c r="CK33" s="91"/>
    </row>
    <row r="34" spans="2:89" ht="15" customHeight="1" x14ac:dyDescent="0.2">
      <c r="B34" s="253"/>
      <c r="C34" s="267">
        <v>2</v>
      </c>
      <c r="D34" s="153">
        <v>45</v>
      </c>
      <c r="E34" s="174">
        <v>209</v>
      </c>
      <c r="F34" s="174">
        <v>216</v>
      </c>
      <c r="G34" s="174">
        <v>222</v>
      </c>
      <c r="H34" s="174">
        <v>232</v>
      </c>
      <c r="I34" s="174">
        <v>244</v>
      </c>
      <c r="J34" s="174">
        <v>256</v>
      </c>
      <c r="K34" s="174">
        <v>245</v>
      </c>
      <c r="L34" s="174">
        <v>250</v>
      </c>
      <c r="M34" s="174">
        <v>251</v>
      </c>
      <c r="N34" s="174">
        <v>243</v>
      </c>
      <c r="O34" s="174">
        <v>234</v>
      </c>
      <c r="P34" s="174">
        <v>218</v>
      </c>
      <c r="Q34" s="174">
        <v>212</v>
      </c>
      <c r="R34" s="174">
        <v>208</v>
      </c>
      <c r="S34" s="174">
        <v>198</v>
      </c>
      <c r="T34" s="174">
        <v>197</v>
      </c>
      <c r="U34" s="175" t="s">
        <v>609</v>
      </c>
      <c r="V34" s="175" t="s">
        <v>609</v>
      </c>
      <c r="W34" s="175" t="s">
        <v>609</v>
      </c>
      <c r="X34" s="175" t="s">
        <v>609</v>
      </c>
      <c r="Y34" s="173"/>
      <c r="Z34" s="152"/>
      <c r="AB34" s="253"/>
      <c r="AC34" s="233"/>
      <c r="AD34" s="236"/>
      <c r="AE34" s="239"/>
      <c r="AF34" s="233"/>
      <c r="AG34" s="236"/>
      <c r="AH34" s="239"/>
      <c r="AI34" s="233"/>
      <c r="AJ34" s="236"/>
      <c r="AK34" s="239"/>
      <c r="AL34" s="233"/>
      <c r="AM34" s="236"/>
      <c r="AN34" s="239"/>
      <c r="AO34" s="233"/>
      <c r="AP34" s="236"/>
      <c r="AQ34" s="239"/>
      <c r="AR34" s="233"/>
      <c r="AS34" s="236"/>
      <c r="AT34" s="239"/>
      <c r="AU34" s="233"/>
      <c r="AV34" s="236"/>
      <c r="AW34" s="239"/>
      <c r="AX34" s="233"/>
      <c r="AY34" s="236"/>
      <c r="AZ34" s="239"/>
      <c r="BA34" s="233"/>
      <c r="BB34" s="236"/>
      <c r="BC34" s="239"/>
      <c r="BD34" s="233"/>
      <c r="BE34" s="236"/>
      <c r="BF34" s="239"/>
      <c r="BG34" s="233"/>
      <c r="BH34" s="236"/>
      <c r="BI34" s="239"/>
      <c r="BJ34" s="233"/>
      <c r="BK34" s="236"/>
      <c r="BL34" s="239"/>
      <c r="BM34" s="233"/>
      <c r="BN34" s="236"/>
      <c r="BO34" s="239"/>
      <c r="BP34" s="233"/>
      <c r="BQ34" s="236"/>
      <c r="BR34" s="239"/>
      <c r="BS34" s="233"/>
      <c r="BT34" s="236"/>
      <c r="BU34" s="239"/>
      <c r="BV34" s="233"/>
      <c r="BW34" s="236"/>
      <c r="BX34" s="239"/>
      <c r="BY34" s="233"/>
      <c r="BZ34" s="236"/>
      <c r="CA34" s="239"/>
      <c r="CB34" s="233"/>
      <c r="CC34" s="236"/>
      <c r="CD34" s="239"/>
      <c r="CE34" s="233"/>
      <c r="CF34" s="236"/>
      <c r="CG34" s="239"/>
      <c r="CH34" s="233"/>
      <c r="CI34" s="236"/>
      <c r="CJ34" s="239"/>
      <c r="CK34" s="91"/>
    </row>
    <row r="35" spans="2:89" x14ac:dyDescent="0.2">
      <c r="B35" s="253"/>
      <c r="C35" s="268"/>
      <c r="D35" s="153">
        <v>46</v>
      </c>
      <c r="E35" s="174">
        <v>224</v>
      </c>
      <c r="F35" s="174">
        <v>239</v>
      </c>
      <c r="G35" s="174">
        <v>246</v>
      </c>
      <c r="H35" s="174">
        <v>250</v>
      </c>
      <c r="I35" s="174">
        <v>260</v>
      </c>
      <c r="J35" s="174">
        <v>270</v>
      </c>
      <c r="K35" s="174">
        <v>262</v>
      </c>
      <c r="L35" s="174">
        <v>278</v>
      </c>
      <c r="M35" s="174">
        <v>279</v>
      </c>
      <c r="N35" s="174">
        <v>273</v>
      </c>
      <c r="O35" s="174">
        <v>256</v>
      </c>
      <c r="P35" s="174">
        <v>242</v>
      </c>
      <c r="Q35" s="174">
        <v>235</v>
      </c>
      <c r="R35" s="174">
        <v>235</v>
      </c>
      <c r="S35" s="174">
        <v>234</v>
      </c>
      <c r="T35" s="174">
        <v>252</v>
      </c>
      <c r="U35" s="174">
        <v>273</v>
      </c>
      <c r="V35" s="174">
        <v>279</v>
      </c>
      <c r="W35" s="174">
        <v>292</v>
      </c>
      <c r="X35" s="174">
        <v>305</v>
      </c>
      <c r="Y35" s="173"/>
      <c r="Z35" s="152"/>
      <c r="AB35" s="253"/>
      <c r="AC35" s="233"/>
      <c r="AD35" s="236"/>
      <c r="AE35" s="239"/>
      <c r="AF35" s="233"/>
      <c r="AG35" s="236"/>
      <c r="AH35" s="239"/>
      <c r="AI35" s="233"/>
      <c r="AJ35" s="236"/>
      <c r="AK35" s="239"/>
      <c r="AL35" s="233"/>
      <c r="AM35" s="236"/>
      <c r="AN35" s="239"/>
      <c r="AO35" s="233"/>
      <c r="AP35" s="236"/>
      <c r="AQ35" s="239"/>
      <c r="AR35" s="233"/>
      <c r="AS35" s="236"/>
      <c r="AT35" s="239"/>
      <c r="AU35" s="233"/>
      <c r="AV35" s="236"/>
      <c r="AW35" s="239"/>
      <c r="AX35" s="233"/>
      <c r="AY35" s="236"/>
      <c r="AZ35" s="239"/>
      <c r="BA35" s="233"/>
      <c r="BB35" s="236"/>
      <c r="BC35" s="239"/>
      <c r="BD35" s="233"/>
      <c r="BE35" s="236"/>
      <c r="BF35" s="239"/>
      <c r="BG35" s="233"/>
      <c r="BH35" s="236"/>
      <c r="BI35" s="239"/>
      <c r="BJ35" s="233"/>
      <c r="BK35" s="236"/>
      <c r="BL35" s="239"/>
      <c r="BM35" s="233"/>
      <c r="BN35" s="236"/>
      <c r="BO35" s="239"/>
      <c r="BP35" s="233"/>
      <c r="BQ35" s="236"/>
      <c r="BR35" s="239"/>
      <c r="BS35" s="233"/>
      <c r="BT35" s="236"/>
      <c r="BU35" s="239"/>
      <c r="BV35" s="233"/>
      <c r="BW35" s="236"/>
      <c r="BX35" s="239"/>
      <c r="BY35" s="233"/>
      <c r="BZ35" s="236"/>
      <c r="CA35" s="239"/>
      <c r="CB35" s="233"/>
      <c r="CC35" s="236"/>
      <c r="CD35" s="239"/>
      <c r="CE35" s="233"/>
      <c r="CF35" s="236"/>
      <c r="CG35" s="239"/>
      <c r="CH35" s="233"/>
      <c r="CI35" s="236"/>
      <c r="CJ35" s="239"/>
      <c r="CK35" s="91"/>
    </row>
    <row r="36" spans="2:89" x14ac:dyDescent="0.2">
      <c r="B36" s="253"/>
      <c r="C36" s="268"/>
      <c r="D36" s="153">
        <v>47</v>
      </c>
      <c r="E36" s="174">
        <v>203</v>
      </c>
      <c r="F36" s="174">
        <v>210</v>
      </c>
      <c r="G36" s="174">
        <v>224</v>
      </c>
      <c r="H36" s="174">
        <v>232</v>
      </c>
      <c r="I36" s="174">
        <v>242</v>
      </c>
      <c r="J36" s="174">
        <v>248</v>
      </c>
      <c r="K36" s="174">
        <v>256</v>
      </c>
      <c r="L36" s="174">
        <v>263</v>
      </c>
      <c r="M36" s="174">
        <v>260</v>
      </c>
      <c r="N36" s="174">
        <v>249</v>
      </c>
      <c r="O36" s="174">
        <v>236</v>
      </c>
      <c r="P36" s="174">
        <v>233</v>
      </c>
      <c r="Q36" s="174">
        <v>231</v>
      </c>
      <c r="R36" s="174">
        <v>237</v>
      </c>
      <c r="S36" s="174">
        <v>246</v>
      </c>
      <c r="T36" s="174">
        <v>258</v>
      </c>
      <c r="U36" s="174">
        <v>276</v>
      </c>
      <c r="V36" s="174">
        <v>281</v>
      </c>
      <c r="W36" s="174">
        <v>298</v>
      </c>
      <c r="X36" s="174">
        <v>310</v>
      </c>
      <c r="Y36" s="173"/>
      <c r="Z36" s="152"/>
      <c r="AB36" s="253"/>
      <c r="AC36" s="233"/>
      <c r="AD36" s="236"/>
      <c r="AE36" s="239"/>
      <c r="AF36" s="233"/>
      <c r="AG36" s="236"/>
      <c r="AH36" s="239"/>
      <c r="AI36" s="233"/>
      <c r="AJ36" s="236"/>
      <c r="AK36" s="239"/>
      <c r="AL36" s="233"/>
      <c r="AM36" s="236"/>
      <c r="AN36" s="239"/>
      <c r="AO36" s="233"/>
      <c r="AP36" s="236"/>
      <c r="AQ36" s="239"/>
      <c r="AR36" s="233"/>
      <c r="AS36" s="236"/>
      <c r="AT36" s="239"/>
      <c r="AU36" s="233"/>
      <c r="AV36" s="236"/>
      <c r="AW36" s="239"/>
      <c r="AX36" s="233"/>
      <c r="AY36" s="236"/>
      <c r="AZ36" s="239"/>
      <c r="BA36" s="233"/>
      <c r="BB36" s="236"/>
      <c r="BC36" s="239"/>
      <c r="BD36" s="233"/>
      <c r="BE36" s="236"/>
      <c r="BF36" s="239"/>
      <c r="BG36" s="233"/>
      <c r="BH36" s="236"/>
      <c r="BI36" s="239"/>
      <c r="BJ36" s="233"/>
      <c r="BK36" s="236"/>
      <c r="BL36" s="239"/>
      <c r="BM36" s="233"/>
      <c r="BN36" s="236"/>
      <c r="BO36" s="239"/>
      <c r="BP36" s="233"/>
      <c r="BQ36" s="236"/>
      <c r="BR36" s="239"/>
      <c r="BS36" s="233"/>
      <c r="BT36" s="236"/>
      <c r="BU36" s="239"/>
      <c r="BV36" s="233"/>
      <c r="BW36" s="236"/>
      <c r="BX36" s="239"/>
      <c r="BY36" s="233"/>
      <c r="BZ36" s="236"/>
      <c r="CA36" s="239"/>
      <c r="CB36" s="233"/>
      <c r="CC36" s="236"/>
      <c r="CD36" s="239"/>
      <c r="CE36" s="233"/>
      <c r="CF36" s="236"/>
      <c r="CG36" s="239"/>
      <c r="CH36" s="233"/>
      <c r="CI36" s="236"/>
      <c r="CJ36" s="239"/>
      <c r="CK36" s="91"/>
    </row>
    <row r="37" spans="2:89" x14ac:dyDescent="0.2">
      <c r="B37" s="254"/>
      <c r="C37" s="269"/>
      <c r="D37" s="153">
        <v>48</v>
      </c>
      <c r="E37" s="174">
        <v>207</v>
      </c>
      <c r="F37" s="174">
        <v>220</v>
      </c>
      <c r="G37" s="174">
        <v>230</v>
      </c>
      <c r="H37" s="174">
        <v>235</v>
      </c>
      <c r="I37" s="174">
        <v>243</v>
      </c>
      <c r="J37" s="174">
        <v>257</v>
      </c>
      <c r="K37" s="174">
        <v>256</v>
      </c>
      <c r="L37" s="174">
        <v>258</v>
      </c>
      <c r="M37" s="174">
        <v>252</v>
      </c>
      <c r="N37" s="174">
        <v>244</v>
      </c>
      <c r="O37" s="174">
        <v>231</v>
      </c>
      <c r="P37" s="174">
        <v>222</v>
      </c>
      <c r="Q37" s="174">
        <v>217</v>
      </c>
      <c r="R37" s="174">
        <v>221</v>
      </c>
      <c r="S37" s="174">
        <v>216</v>
      </c>
      <c r="T37" s="174">
        <v>222</v>
      </c>
      <c r="U37" s="174">
        <v>225</v>
      </c>
      <c r="V37" s="174">
        <v>230</v>
      </c>
      <c r="W37" s="174">
        <v>242</v>
      </c>
      <c r="X37" s="174">
        <v>250</v>
      </c>
      <c r="Y37" s="173"/>
      <c r="Z37" s="152"/>
      <c r="AB37" s="254"/>
      <c r="AC37" s="233"/>
      <c r="AD37" s="236"/>
      <c r="AE37" s="239"/>
      <c r="AF37" s="233"/>
      <c r="AG37" s="236"/>
      <c r="AH37" s="239"/>
      <c r="AI37" s="233"/>
      <c r="AJ37" s="236"/>
      <c r="AK37" s="239"/>
      <c r="AL37" s="233"/>
      <c r="AM37" s="236"/>
      <c r="AN37" s="239"/>
      <c r="AO37" s="233"/>
      <c r="AP37" s="236"/>
      <c r="AQ37" s="239"/>
      <c r="AR37" s="233"/>
      <c r="AS37" s="236"/>
      <c r="AT37" s="239"/>
      <c r="AU37" s="233"/>
      <c r="AV37" s="236"/>
      <c r="AW37" s="239"/>
      <c r="AX37" s="233"/>
      <c r="AY37" s="236"/>
      <c r="AZ37" s="239"/>
      <c r="BA37" s="233"/>
      <c r="BB37" s="236"/>
      <c r="BC37" s="239"/>
      <c r="BD37" s="233"/>
      <c r="BE37" s="236"/>
      <c r="BF37" s="239"/>
      <c r="BG37" s="233"/>
      <c r="BH37" s="236"/>
      <c r="BI37" s="239"/>
      <c r="BJ37" s="233"/>
      <c r="BK37" s="236"/>
      <c r="BL37" s="239"/>
      <c r="BM37" s="233"/>
      <c r="BN37" s="236"/>
      <c r="BO37" s="239"/>
      <c r="BP37" s="233"/>
      <c r="BQ37" s="236"/>
      <c r="BR37" s="239"/>
      <c r="BS37" s="233"/>
      <c r="BT37" s="236"/>
      <c r="BU37" s="239"/>
      <c r="BV37" s="233"/>
      <c r="BW37" s="236"/>
      <c r="BX37" s="239"/>
      <c r="BY37" s="233"/>
      <c r="BZ37" s="236"/>
      <c r="CA37" s="239"/>
      <c r="CB37" s="233"/>
      <c r="CC37" s="236"/>
      <c r="CD37" s="239"/>
      <c r="CE37" s="233"/>
      <c r="CF37" s="236"/>
      <c r="CG37" s="239"/>
      <c r="CH37" s="233"/>
      <c r="CI37" s="236"/>
      <c r="CJ37" s="239"/>
      <c r="CK37" s="91"/>
    </row>
    <row r="38" spans="2:89" ht="15" customHeight="1" x14ac:dyDescent="0.2">
      <c r="B38" s="249" t="s">
        <v>16</v>
      </c>
      <c r="C38" s="270">
        <v>1</v>
      </c>
      <c r="D38" s="171">
        <v>21</v>
      </c>
      <c r="E38" s="172">
        <v>214</v>
      </c>
      <c r="F38" s="172">
        <v>218</v>
      </c>
      <c r="G38" s="172">
        <v>232</v>
      </c>
      <c r="H38" s="172">
        <v>242</v>
      </c>
      <c r="I38" s="172">
        <v>248</v>
      </c>
      <c r="J38" s="172">
        <v>254</v>
      </c>
      <c r="K38" s="172">
        <v>259</v>
      </c>
      <c r="L38" s="172">
        <v>265</v>
      </c>
      <c r="M38" s="172">
        <v>275</v>
      </c>
      <c r="N38" s="172">
        <v>287</v>
      </c>
      <c r="O38" s="172">
        <v>290</v>
      </c>
      <c r="P38" s="172">
        <v>295</v>
      </c>
      <c r="Q38" s="172">
        <v>308</v>
      </c>
      <c r="R38" s="172">
        <v>303</v>
      </c>
      <c r="S38" s="172">
        <v>316</v>
      </c>
      <c r="T38" s="172">
        <v>315</v>
      </c>
      <c r="U38" s="172">
        <v>327</v>
      </c>
      <c r="V38" s="172">
        <v>324</v>
      </c>
      <c r="W38" s="172">
        <v>333</v>
      </c>
      <c r="X38" s="172">
        <v>342</v>
      </c>
      <c r="Y38" s="173"/>
      <c r="Z38" s="152"/>
      <c r="AB38" s="249" t="s">
        <v>16</v>
      </c>
      <c r="AC38" s="232">
        <f>AVERAGE(E38:E45)</f>
        <v>216.375</v>
      </c>
      <c r="AD38" s="235">
        <f>STDEV(E38:E45)/SQRT(AE38)</f>
        <v>3.2946791519487468</v>
      </c>
      <c r="AE38" s="238">
        <f>COUNT(E38:E45)</f>
        <v>8</v>
      </c>
      <c r="AF38" s="232">
        <f>AVERAGE(F38:F45)</f>
        <v>220.5</v>
      </c>
      <c r="AG38" s="235">
        <f>STDEV(F38:F45)/SQRT(AH38)</f>
        <v>3.0531014675946442</v>
      </c>
      <c r="AH38" s="238">
        <f>COUNT(F38:F45)</f>
        <v>8</v>
      </c>
      <c r="AI38" s="232">
        <f>AVERAGE(G38:G45)</f>
        <v>231</v>
      </c>
      <c r="AJ38" s="235">
        <f>STDEV(G38:G45)/SQRT(AK38)</f>
        <v>3.3004328720422631</v>
      </c>
      <c r="AK38" s="238">
        <f>COUNT(G38:G45)</f>
        <v>8</v>
      </c>
      <c r="AL38" s="232">
        <f>AVERAGE(H38:H45)</f>
        <v>239.875</v>
      </c>
      <c r="AM38" s="235">
        <f>STDEV(H38:H45)/SQRT(AN38)</f>
        <v>3.8239727845714144</v>
      </c>
      <c r="AN38" s="238">
        <f>COUNT(H38:H45)</f>
        <v>8</v>
      </c>
      <c r="AO38" s="232">
        <f>AVERAGE(I38:I45)</f>
        <v>247.5</v>
      </c>
      <c r="AP38" s="235">
        <f>STDEV(I38:I45)/SQRT(AQ38)</f>
        <v>3.8125731843092905</v>
      </c>
      <c r="AQ38" s="238">
        <f>COUNT(I38:I45)</f>
        <v>8</v>
      </c>
      <c r="AR38" s="232">
        <f>AVERAGE(J38:J45)</f>
        <v>258</v>
      </c>
      <c r="AS38" s="235">
        <f>STDEV(J38:J45)/SQRT(AT38)</f>
        <v>4.0266966255586869</v>
      </c>
      <c r="AT38" s="238">
        <f>COUNT(J38:J45)</f>
        <v>8</v>
      </c>
      <c r="AU38" s="232">
        <f>AVERAGE(K38:K45)</f>
        <v>263.125</v>
      </c>
      <c r="AV38" s="235">
        <f>STDEV(K38:K45)/SQRT(AW38)</f>
        <v>4.4898198341199773</v>
      </c>
      <c r="AW38" s="238">
        <f>COUNT(K38:K45)</f>
        <v>8</v>
      </c>
      <c r="AX38" s="232">
        <f>AVERAGE(L38:L45)</f>
        <v>271.75</v>
      </c>
      <c r="AY38" s="235">
        <f>STDEV(L38:L45)/SQRT(AZ38)</f>
        <v>4.4791182167922292</v>
      </c>
      <c r="AZ38" s="238">
        <f>COUNT(L38:L45)</f>
        <v>8</v>
      </c>
      <c r="BA38" s="232">
        <f>AVERAGE(M38:M45)</f>
        <v>280.125</v>
      </c>
      <c r="BB38" s="235">
        <f>STDEV(M38:M45)/SQRT(BC38)</f>
        <v>4.5451602989176454</v>
      </c>
      <c r="BC38" s="238">
        <f>COUNT(M38:M45)</f>
        <v>8</v>
      </c>
      <c r="BD38" s="232">
        <f>AVERAGE(N38:N45)</f>
        <v>289.75</v>
      </c>
      <c r="BE38" s="235">
        <f>STDEV(N38:N45)/SQRT(BF38)</f>
        <v>4.6165463281548469</v>
      </c>
      <c r="BF38" s="238">
        <f>COUNT(N38:N45)</f>
        <v>8</v>
      </c>
      <c r="BG38" s="232">
        <f>AVERAGE(O38:O45)</f>
        <v>293.5</v>
      </c>
      <c r="BH38" s="235">
        <f>STDEV(O38:O45)/SQRT(BI38)</f>
        <v>5.123475382979799</v>
      </c>
      <c r="BI38" s="238">
        <f>COUNT(O38:O45)</f>
        <v>8</v>
      </c>
      <c r="BJ38" s="232">
        <f>AVERAGE(P38:P45)</f>
        <v>299.625</v>
      </c>
      <c r="BK38" s="235">
        <f>STDEV(P38:P45)/SQRT(BL38)</f>
        <v>5.3716767134932564</v>
      </c>
      <c r="BL38" s="238">
        <f>COUNT(P38:P45)</f>
        <v>8</v>
      </c>
      <c r="BM38" s="232">
        <f>AVERAGE(Q38:Q45)</f>
        <v>306.5</v>
      </c>
      <c r="BN38" s="235">
        <f>STDEV(Q38:Q45)/SQRT(BO38)</f>
        <v>5.6726159246481185</v>
      </c>
      <c r="BO38" s="238">
        <f>COUNT(Q38:Q45)</f>
        <v>8</v>
      </c>
      <c r="BP38" s="232">
        <f>AVERAGE(R38:R45)</f>
        <v>314.375</v>
      </c>
      <c r="BQ38" s="235">
        <f>STDEV(R38:R45)/SQRT(BR38)</f>
        <v>5.3249329304964688</v>
      </c>
      <c r="BR38" s="238">
        <f>COUNT(R38:R45)</f>
        <v>8</v>
      </c>
      <c r="BS38" s="232">
        <f>AVERAGE(S38:S45)</f>
        <v>320.75</v>
      </c>
      <c r="BT38" s="235">
        <f>STDEV(S38:S45)/SQRT(BU38)</f>
        <v>5.2295520157767124</v>
      </c>
      <c r="BU38" s="238">
        <f>COUNT(S38:S45)</f>
        <v>8</v>
      </c>
      <c r="BV38" s="232">
        <f>AVERAGE(T38:T45)</f>
        <v>322.5</v>
      </c>
      <c r="BW38" s="235">
        <f>STDEV(T38:T45)/SQRT(BX38)</f>
        <v>5.2167313247172036</v>
      </c>
      <c r="BX38" s="238">
        <f>COUNT(T38:T45)</f>
        <v>8</v>
      </c>
      <c r="BY38" s="232">
        <f>AVERAGE(U38:U45)</f>
        <v>327.125</v>
      </c>
      <c r="BZ38" s="235">
        <f>STDEV(U38:U45)/SQRT(CA38)</f>
        <v>5.1319639097940435</v>
      </c>
      <c r="CA38" s="238">
        <f>COUNT(U38:U45)</f>
        <v>8</v>
      </c>
      <c r="CB38" s="232">
        <f>AVERAGE(V38:V45)</f>
        <v>330.25</v>
      </c>
      <c r="CC38" s="235">
        <f>STDEV(V38:V45)/SQRT(CD38)</f>
        <v>5.3443895816079872</v>
      </c>
      <c r="CD38" s="238">
        <f>COUNT(V38:V45)</f>
        <v>8</v>
      </c>
      <c r="CE38" s="232">
        <f>AVERAGE(W38:W45)</f>
        <v>337</v>
      </c>
      <c r="CF38" s="235">
        <f>STDEV(W38:W45)/SQRT(CG38)</f>
        <v>5.4215179740416932</v>
      </c>
      <c r="CG38" s="238">
        <f>COUNT(W38:W45)</f>
        <v>8</v>
      </c>
      <c r="CH38" s="232">
        <f>AVERAGE(X38:X45)</f>
        <v>342.25</v>
      </c>
      <c r="CI38" s="235">
        <f>STDEV(X38:X45)/SQRT(CJ38)</f>
        <v>5.6244047304073499</v>
      </c>
      <c r="CJ38" s="238">
        <f>COUNT(X38:X45)</f>
        <v>8</v>
      </c>
      <c r="CK38" s="91"/>
    </row>
    <row r="39" spans="2:89" x14ac:dyDescent="0.2">
      <c r="B39" s="250"/>
      <c r="C39" s="271"/>
      <c r="D39" s="171">
        <v>22</v>
      </c>
      <c r="E39" s="172">
        <v>213</v>
      </c>
      <c r="F39" s="172">
        <v>218</v>
      </c>
      <c r="G39" s="172">
        <v>228</v>
      </c>
      <c r="H39" s="172">
        <v>237</v>
      </c>
      <c r="I39" s="172">
        <v>246</v>
      </c>
      <c r="J39" s="172">
        <v>258</v>
      </c>
      <c r="K39" s="172">
        <v>262</v>
      </c>
      <c r="L39" s="172">
        <v>275</v>
      </c>
      <c r="M39" s="172">
        <v>278</v>
      </c>
      <c r="N39" s="172">
        <v>285</v>
      </c>
      <c r="O39" s="172">
        <v>293</v>
      </c>
      <c r="P39" s="172">
        <v>296</v>
      </c>
      <c r="Q39" s="172">
        <v>297</v>
      </c>
      <c r="R39" s="172">
        <v>309</v>
      </c>
      <c r="S39" s="172">
        <v>312</v>
      </c>
      <c r="T39" s="172">
        <v>316</v>
      </c>
      <c r="U39" s="172">
        <v>320</v>
      </c>
      <c r="V39" s="172">
        <v>316</v>
      </c>
      <c r="W39" s="172">
        <v>324</v>
      </c>
      <c r="X39" s="172">
        <v>329</v>
      </c>
      <c r="Y39" s="173"/>
      <c r="Z39" s="152"/>
      <c r="AB39" s="250"/>
      <c r="AC39" s="233"/>
      <c r="AD39" s="236"/>
      <c r="AE39" s="239"/>
      <c r="AF39" s="233"/>
      <c r="AG39" s="236"/>
      <c r="AH39" s="239"/>
      <c r="AI39" s="233"/>
      <c r="AJ39" s="236"/>
      <c r="AK39" s="239"/>
      <c r="AL39" s="233"/>
      <c r="AM39" s="236"/>
      <c r="AN39" s="239"/>
      <c r="AO39" s="233"/>
      <c r="AP39" s="236"/>
      <c r="AQ39" s="239"/>
      <c r="AR39" s="233"/>
      <c r="AS39" s="236"/>
      <c r="AT39" s="239"/>
      <c r="AU39" s="233"/>
      <c r="AV39" s="236"/>
      <c r="AW39" s="239"/>
      <c r="AX39" s="233"/>
      <c r="AY39" s="236"/>
      <c r="AZ39" s="239"/>
      <c r="BA39" s="233"/>
      <c r="BB39" s="236"/>
      <c r="BC39" s="239"/>
      <c r="BD39" s="233"/>
      <c r="BE39" s="236"/>
      <c r="BF39" s="239"/>
      <c r="BG39" s="233"/>
      <c r="BH39" s="236"/>
      <c r="BI39" s="239"/>
      <c r="BJ39" s="233"/>
      <c r="BK39" s="236"/>
      <c r="BL39" s="239"/>
      <c r="BM39" s="233"/>
      <c r="BN39" s="236"/>
      <c r="BO39" s="239"/>
      <c r="BP39" s="233"/>
      <c r="BQ39" s="236"/>
      <c r="BR39" s="239"/>
      <c r="BS39" s="233"/>
      <c r="BT39" s="236"/>
      <c r="BU39" s="239"/>
      <c r="BV39" s="233"/>
      <c r="BW39" s="236"/>
      <c r="BX39" s="239"/>
      <c r="BY39" s="233"/>
      <c r="BZ39" s="236"/>
      <c r="CA39" s="239"/>
      <c r="CB39" s="233"/>
      <c r="CC39" s="236"/>
      <c r="CD39" s="239"/>
      <c r="CE39" s="233"/>
      <c r="CF39" s="236"/>
      <c r="CG39" s="239"/>
      <c r="CH39" s="233"/>
      <c r="CI39" s="236"/>
      <c r="CJ39" s="239"/>
      <c r="CK39" s="91"/>
    </row>
    <row r="40" spans="2:89" x14ac:dyDescent="0.2">
      <c r="B40" s="250"/>
      <c r="C40" s="271"/>
      <c r="D40" s="171">
        <v>23</v>
      </c>
      <c r="E40" s="172">
        <v>221</v>
      </c>
      <c r="F40" s="172">
        <v>223</v>
      </c>
      <c r="G40" s="172">
        <v>231</v>
      </c>
      <c r="H40" s="172">
        <v>245</v>
      </c>
      <c r="I40" s="172">
        <v>255</v>
      </c>
      <c r="J40" s="172">
        <v>263</v>
      </c>
      <c r="K40" s="172">
        <v>266</v>
      </c>
      <c r="L40" s="172">
        <v>274</v>
      </c>
      <c r="M40" s="172">
        <v>285</v>
      </c>
      <c r="N40" s="172">
        <v>295</v>
      </c>
      <c r="O40" s="172">
        <v>297</v>
      </c>
      <c r="P40" s="172">
        <v>301</v>
      </c>
      <c r="Q40" s="172">
        <v>311</v>
      </c>
      <c r="R40" s="172">
        <v>335</v>
      </c>
      <c r="S40" s="172">
        <v>322</v>
      </c>
      <c r="T40" s="172">
        <v>320</v>
      </c>
      <c r="U40" s="172">
        <v>328</v>
      </c>
      <c r="V40" s="172">
        <v>330</v>
      </c>
      <c r="W40" s="172">
        <v>337</v>
      </c>
      <c r="X40" s="172">
        <v>342</v>
      </c>
      <c r="Y40" s="173"/>
      <c r="Z40" s="152"/>
      <c r="AB40" s="250"/>
      <c r="AC40" s="233"/>
      <c r="AD40" s="236"/>
      <c r="AE40" s="239"/>
      <c r="AF40" s="233"/>
      <c r="AG40" s="236"/>
      <c r="AH40" s="239"/>
      <c r="AI40" s="233"/>
      <c r="AJ40" s="236"/>
      <c r="AK40" s="239"/>
      <c r="AL40" s="233"/>
      <c r="AM40" s="236"/>
      <c r="AN40" s="239"/>
      <c r="AO40" s="233"/>
      <c r="AP40" s="236"/>
      <c r="AQ40" s="239"/>
      <c r="AR40" s="233"/>
      <c r="AS40" s="236"/>
      <c r="AT40" s="239"/>
      <c r="AU40" s="233"/>
      <c r="AV40" s="236"/>
      <c r="AW40" s="239"/>
      <c r="AX40" s="233"/>
      <c r="AY40" s="236"/>
      <c r="AZ40" s="239"/>
      <c r="BA40" s="233"/>
      <c r="BB40" s="236"/>
      <c r="BC40" s="239"/>
      <c r="BD40" s="233"/>
      <c r="BE40" s="236"/>
      <c r="BF40" s="239"/>
      <c r="BG40" s="233"/>
      <c r="BH40" s="236"/>
      <c r="BI40" s="239"/>
      <c r="BJ40" s="233"/>
      <c r="BK40" s="236"/>
      <c r="BL40" s="239"/>
      <c r="BM40" s="233"/>
      <c r="BN40" s="236"/>
      <c r="BO40" s="239"/>
      <c r="BP40" s="233"/>
      <c r="BQ40" s="236"/>
      <c r="BR40" s="239"/>
      <c r="BS40" s="233"/>
      <c r="BT40" s="236"/>
      <c r="BU40" s="239"/>
      <c r="BV40" s="233"/>
      <c r="BW40" s="236"/>
      <c r="BX40" s="239"/>
      <c r="BY40" s="233"/>
      <c r="BZ40" s="236"/>
      <c r="CA40" s="239"/>
      <c r="CB40" s="233"/>
      <c r="CC40" s="236"/>
      <c r="CD40" s="239"/>
      <c r="CE40" s="233"/>
      <c r="CF40" s="236"/>
      <c r="CG40" s="239"/>
      <c r="CH40" s="233"/>
      <c r="CI40" s="236"/>
      <c r="CJ40" s="239"/>
      <c r="CK40" s="91"/>
    </row>
    <row r="41" spans="2:89" x14ac:dyDescent="0.2">
      <c r="B41" s="250"/>
      <c r="C41" s="272"/>
      <c r="D41" s="171">
        <v>24</v>
      </c>
      <c r="E41" s="172">
        <v>232</v>
      </c>
      <c r="F41" s="172">
        <v>235</v>
      </c>
      <c r="G41" s="172">
        <v>246</v>
      </c>
      <c r="H41" s="172">
        <v>257</v>
      </c>
      <c r="I41" s="172">
        <v>265</v>
      </c>
      <c r="J41" s="172">
        <v>276</v>
      </c>
      <c r="K41" s="172">
        <v>285</v>
      </c>
      <c r="L41" s="172">
        <v>292</v>
      </c>
      <c r="M41" s="172">
        <v>299</v>
      </c>
      <c r="N41" s="172">
        <v>311</v>
      </c>
      <c r="O41" s="172">
        <v>315</v>
      </c>
      <c r="P41" s="172">
        <v>321</v>
      </c>
      <c r="Q41" s="172">
        <v>330</v>
      </c>
      <c r="R41" s="172">
        <v>316</v>
      </c>
      <c r="S41" s="172">
        <v>343</v>
      </c>
      <c r="T41" s="172">
        <v>341</v>
      </c>
      <c r="U41" s="172">
        <v>343</v>
      </c>
      <c r="V41" s="172">
        <v>352</v>
      </c>
      <c r="W41" s="172">
        <v>360</v>
      </c>
      <c r="X41" s="172">
        <v>365</v>
      </c>
      <c r="Y41" s="173"/>
      <c r="Z41" s="152"/>
      <c r="AB41" s="250"/>
      <c r="AC41" s="233"/>
      <c r="AD41" s="236"/>
      <c r="AE41" s="239"/>
      <c r="AF41" s="233"/>
      <c r="AG41" s="236"/>
      <c r="AH41" s="239"/>
      <c r="AI41" s="233"/>
      <c r="AJ41" s="236"/>
      <c r="AK41" s="239"/>
      <c r="AL41" s="233"/>
      <c r="AM41" s="236"/>
      <c r="AN41" s="239"/>
      <c r="AO41" s="233"/>
      <c r="AP41" s="236"/>
      <c r="AQ41" s="239"/>
      <c r="AR41" s="233"/>
      <c r="AS41" s="236"/>
      <c r="AT41" s="239"/>
      <c r="AU41" s="233"/>
      <c r="AV41" s="236"/>
      <c r="AW41" s="239"/>
      <c r="AX41" s="233"/>
      <c r="AY41" s="236"/>
      <c r="AZ41" s="239"/>
      <c r="BA41" s="233"/>
      <c r="BB41" s="236"/>
      <c r="BC41" s="239"/>
      <c r="BD41" s="233"/>
      <c r="BE41" s="236"/>
      <c r="BF41" s="239"/>
      <c r="BG41" s="233"/>
      <c r="BH41" s="236"/>
      <c r="BI41" s="239"/>
      <c r="BJ41" s="233"/>
      <c r="BK41" s="236"/>
      <c r="BL41" s="239"/>
      <c r="BM41" s="233"/>
      <c r="BN41" s="236"/>
      <c r="BO41" s="239"/>
      <c r="BP41" s="233"/>
      <c r="BQ41" s="236"/>
      <c r="BR41" s="239"/>
      <c r="BS41" s="233"/>
      <c r="BT41" s="236"/>
      <c r="BU41" s="239"/>
      <c r="BV41" s="233"/>
      <c r="BW41" s="236"/>
      <c r="BX41" s="239"/>
      <c r="BY41" s="233"/>
      <c r="BZ41" s="236"/>
      <c r="CA41" s="239"/>
      <c r="CB41" s="233"/>
      <c r="CC41" s="236"/>
      <c r="CD41" s="239"/>
      <c r="CE41" s="233"/>
      <c r="CF41" s="236"/>
      <c r="CG41" s="239"/>
      <c r="CH41" s="233"/>
      <c r="CI41" s="236"/>
      <c r="CJ41" s="239"/>
      <c r="CK41" s="91"/>
    </row>
    <row r="42" spans="2:89" ht="15" customHeight="1" x14ac:dyDescent="0.2">
      <c r="B42" s="250"/>
      <c r="C42" s="270">
        <v>2</v>
      </c>
      <c r="D42" s="153">
        <v>13</v>
      </c>
      <c r="E42" s="174">
        <v>200</v>
      </c>
      <c r="F42" s="174">
        <v>204</v>
      </c>
      <c r="G42" s="174">
        <v>212</v>
      </c>
      <c r="H42" s="174">
        <v>218</v>
      </c>
      <c r="I42" s="174">
        <v>228</v>
      </c>
      <c r="J42" s="174">
        <v>236</v>
      </c>
      <c r="K42" s="174">
        <v>239</v>
      </c>
      <c r="L42" s="174">
        <v>247</v>
      </c>
      <c r="M42" s="174">
        <v>254</v>
      </c>
      <c r="N42" s="174">
        <v>265</v>
      </c>
      <c r="O42" s="174">
        <v>264</v>
      </c>
      <c r="P42" s="174">
        <v>269</v>
      </c>
      <c r="Q42" s="174">
        <v>275</v>
      </c>
      <c r="R42" s="174">
        <v>287</v>
      </c>
      <c r="S42" s="174">
        <v>293</v>
      </c>
      <c r="T42" s="174">
        <v>295</v>
      </c>
      <c r="U42" s="174">
        <v>297</v>
      </c>
      <c r="V42" s="174">
        <v>305</v>
      </c>
      <c r="W42" s="174">
        <v>310</v>
      </c>
      <c r="X42" s="174">
        <v>313</v>
      </c>
      <c r="Y42" s="173"/>
      <c r="Z42" s="152"/>
      <c r="AB42" s="250"/>
      <c r="AC42" s="233"/>
      <c r="AD42" s="236"/>
      <c r="AE42" s="239"/>
      <c r="AF42" s="233"/>
      <c r="AG42" s="236"/>
      <c r="AH42" s="239"/>
      <c r="AI42" s="233"/>
      <c r="AJ42" s="236"/>
      <c r="AK42" s="239"/>
      <c r="AL42" s="233"/>
      <c r="AM42" s="236"/>
      <c r="AN42" s="239"/>
      <c r="AO42" s="233"/>
      <c r="AP42" s="236"/>
      <c r="AQ42" s="239"/>
      <c r="AR42" s="233"/>
      <c r="AS42" s="236"/>
      <c r="AT42" s="239"/>
      <c r="AU42" s="233"/>
      <c r="AV42" s="236"/>
      <c r="AW42" s="239"/>
      <c r="AX42" s="233"/>
      <c r="AY42" s="236"/>
      <c r="AZ42" s="239"/>
      <c r="BA42" s="233"/>
      <c r="BB42" s="236"/>
      <c r="BC42" s="239"/>
      <c r="BD42" s="233"/>
      <c r="BE42" s="236"/>
      <c r="BF42" s="239"/>
      <c r="BG42" s="233"/>
      <c r="BH42" s="236"/>
      <c r="BI42" s="239"/>
      <c r="BJ42" s="233"/>
      <c r="BK42" s="236"/>
      <c r="BL42" s="239"/>
      <c r="BM42" s="233"/>
      <c r="BN42" s="236"/>
      <c r="BO42" s="239"/>
      <c r="BP42" s="233"/>
      <c r="BQ42" s="236"/>
      <c r="BR42" s="239"/>
      <c r="BS42" s="233"/>
      <c r="BT42" s="236"/>
      <c r="BU42" s="239"/>
      <c r="BV42" s="233"/>
      <c r="BW42" s="236"/>
      <c r="BX42" s="239"/>
      <c r="BY42" s="233"/>
      <c r="BZ42" s="236"/>
      <c r="CA42" s="239"/>
      <c r="CB42" s="233"/>
      <c r="CC42" s="236"/>
      <c r="CD42" s="239"/>
      <c r="CE42" s="233"/>
      <c r="CF42" s="236"/>
      <c r="CG42" s="239"/>
      <c r="CH42" s="233"/>
      <c r="CI42" s="236"/>
      <c r="CJ42" s="239"/>
      <c r="CK42" s="91"/>
    </row>
    <row r="43" spans="2:89" x14ac:dyDescent="0.2">
      <c r="B43" s="250"/>
      <c r="C43" s="271"/>
      <c r="D43" s="153">
        <v>14</v>
      </c>
      <c r="E43" s="174">
        <v>215</v>
      </c>
      <c r="F43" s="174">
        <v>220</v>
      </c>
      <c r="G43" s="174">
        <v>232</v>
      </c>
      <c r="H43" s="174">
        <v>238</v>
      </c>
      <c r="I43" s="174">
        <v>240</v>
      </c>
      <c r="J43" s="174">
        <v>255</v>
      </c>
      <c r="K43" s="174">
        <v>260</v>
      </c>
      <c r="L43" s="174">
        <v>271</v>
      </c>
      <c r="M43" s="174">
        <v>281</v>
      </c>
      <c r="N43" s="174">
        <v>289</v>
      </c>
      <c r="O43" s="174">
        <v>293</v>
      </c>
      <c r="P43" s="174">
        <v>300</v>
      </c>
      <c r="Q43" s="174">
        <v>304</v>
      </c>
      <c r="R43" s="174">
        <v>314</v>
      </c>
      <c r="S43" s="174">
        <v>321</v>
      </c>
      <c r="T43" s="174">
        <v>325</v>
      </c>
      <c r="U43" s="174">
        <v>329</v>
      </c>
      <c r="V43" s="174">
        <v>333</v>
      </c>
      <c r="W43" s="174">
        <v>338</v>
      </c>
      <c r="X43" s="174">
        <v>342</v>
      </c>
      <c r="Y43" s="173"/>
      <c r="Z43" s="152"/>
      <c r="AB43" s="250"/>
      <c r="AC43" s="233"/>
      <c r="AD43" s="236"/>
      <c r="AE43" s="239"/>
      <c r="AF43" s="233"/>
      <c r="AG43" s="236"/>
      <c r="AH43" s="239"/>
      <c r="AI43" s="233"/>
      <c r="AJ43" s="236"/>
      <c r="AK43" s="239"/>
      <c r="AL43" s="233"/>
      <c r="AM43" s="236"/>
      <c r="AN43" s="239"/>
      <c r="AO43" s="233"/>
      <c r="AP43" s="236"/>
      <c r="AQ43" s="239"/>
      <c r="AR43" s="233"/>
      <c r="AS43" s="236"/>
      <c r="AT43" s="239"/>
      <c r="AU43" s="233"/>
      <c r="AV43" s="236"/>
      <c r="AW43" s="239"/>
      <c r="AX43" s="233"/>
      <c r="AY43" s="236"/>
      <c r="AZ43" s="239"/>
      <c r="BA43" s="233"/>
      <c r="BB43" s="236"/>
      <c r="BC43" s="239"/>
      <c r="BD43" s="233"/>
      <c r="BE43" s="236"/>
      <c r="BF43" s="239"/>
      <c r="BG43" s="233"/>
      <c r="BH43" s="236"/>
      <c r="BI43" s="239"/>
      <c r="BJ43" s="233"/>
      <c r="BK43" s="236"/>
      <c r="BL43" s="239"/>
      <c r="BM43" s="233"/>
      <c r="BN43" s="236"/>
      <c r="BO43" s="239"/>
      <c r="BP43" s="233"/>
      <c r="BQ43" s="236"/>
      <c r="BR43" s="239"/>
      <c r="BS43" s="233"/>
      <c r="BT43" s="236"/>
      <c r="BU43" s="239"/>
      <c r="BV43" s="233"/>
      <c r="BW43" s="236"/>
      <c r="BX43" s="239"/>
      <c r="BY43" s="233"/>
      <c r="BZ43" s="236"/>
      <c r="CA43" s="239"/>
      <c r="CB43" s="233"/>
      <c r="CC43" s="236"/>
      <c r="CD43" s="239"/>
      <c r="CE43" s="233"/>
      <c r="CF43" s="236"/>
      <c r="CG43" s="239"/>
      <c r="CH43" s="233"/>
      <c r="CI43" s="236"/>
      <c r="CJ43" s="239"/>
      <c r="CK43" s="91"/>
    </row>
    <row r="44" spans="2:89" x14ac:dyDescent="0.2">
      <c r="B44" s="250"/>
      <c r="C44" s="271"/>
      <c r="D44" s="153">
        <v>15</v>
      </c>
      <c r="E44" s="174">
        <v>223</v>
      </c>
      <c r="F44" s="174">
        <v>225</v>
      </c>
      <c r="G44" s="174">
        <v>234</v>
      </c>
      <c r="H44" s="174">
        <v>242</v>
      </c>
      <c r="I44" s="174">
        <v>251</v>
      </c>
      <c r="J44" s="174">
        <v>265</v>
      </c>
      <c r="K44" s="174">
        <v>268</v>
      </c>
      <c r="L44" s="174">
        <v>278</v>
      </c>
      <c r="M44" s="174">
        <v>288</v>
      </c>
      <c r="N44" s="174">
        <v>298</v>
      </c>
      <c r="O44" s="174">
        <v>304</v>
      </c>
      <c r="P44" s="174">
        <v>313</v>
      </c>
      <c r="Q44" s="174">
        <v>318</v>
      </c>
      <c r="R44" s="174">
        <v>327</v>
      </c>
      <c r="S44" s="174">
        <v>332</v>
      </c>
      <c r="T44" s="174">
        <v>339</v>
      </c>
      <c r="U44" s="174">
        <v>343</v>
      </c>
      <c r="V44" s="174">
        <v>339</v>
      </c>
      <c r="W44" s="174">
        <v>348</v>
      </c>
      <c r="X44" s="174">
        <v>355</v>
      </c>
      <c r="Y44" s="173"/>
      <c r="Z44" s="152"/>
      <c r="AB44" s="250"/>
      <c r="AC44" s="233"/>
      <c r="AD44" s="236"/>
      <c r="AE44" s="239"/>
      <c r="AF44" s="233"/>
      <c r="AG44" s="236"/>
      <c r="AH44" s="239"/>
      <c r="AI44" s="233"/>
      <c r="AJ44" s="236"/>
      <c r="AK44" s="239"/>
      <c r="AL44" s="233"/>
      <c r="AM44" s="236"/>
      <c r="AN44" s="239"/>
      <c r="AO44" s="233"/>
      <c r="AP44" s="236"/>
      <c r="AQ44" s="239"/>
      <c r="AR44" s="233"/>
      <c r="AS44" s="236"/>
      <c r="AT44" s="239"/>
      <c r="AU44" s="233"/>
      <c r="AV44" s="236"/>
      <c r="AW44" s="239"/>
      <c r="AX44" s="233"/>
      <c r="AY44" s="236"/>
      <c r="AZ44" s="239"/>
      <c r="BA44" s="233"/>
      <c r="BB44" s="236"/>
      <c r="BC44" s="239"/>
      <c r="BD44" s="233"/>
      <c r="BE44" s="236"/>
      <c r="BF44" s="239"/>
      <c r="BG44" s="233"/>
      <c r="BH44" s="236"/>
      <c r="BI44" s="239"/>
      <c r="BJ44" s="233"/>
      <c r="BK44" s="236"/>
      <c r="BL44" s="239"/>
      <c r="BM44" s="233"/>
      <c r="BN44" s="236"/>
      <c r="BO44" s="239"/>
      <c r="BP44" s="233"/>
      <c r="BQ44" s="236"/>
      <c r="BR44" s="239"/>
      <c r="BS44" s="233"/>
      <c r="BT44" s="236"/>
      <c r="BU44" s="239"/>
      <c r="BV44" s="233"/>
      <c r="BW44" s="236"/>
      <c r="BX44" s="239"/>
      <c r="BY44" s="233"/>
      <c r="BZ44" s="236"/>
      <c r="CA44" s="239"/>
      <c r="CB44" s="233"/>
      <c r="CC44" s="236"/>
      <c r="CD44" s="239"/>
      <c r="CE44" s="233"/>
      <c r="CF44" s="236"/>
      <c r="CG44" s="239"/>
      <c r="CH44" s="233"/>
      <c r="CI44" s="236"/>
      <c r="CJ44" s="239"/>
      <c r="CK44" s="91"/>
    </row>
    <row r="45" spans="2:89" x14ac:dyDescent="0.2">
      <c r="B45" s="251"/>
      <c r="C45" s="271"/>
      <c r="D45" s="153">
        <v>16</v>
      </c>
      <c r="E45" s="174">
        <v>213</v>
      </c>
      <c r="F45" s="174">
        <v>221</v>
      </c>
      <c r="G45" s="174">
        <v>233</v>
      </c>
      <c r="H45" s="174">
        <v>240</v>
      </c>
      <c r="I45" s="174">
        <v>247</v>
      </c>
      <c r="J45" s="174">
        <v>257</v>
      </c>
      <c r="K45" s="174">
        <v>266</v>
      </c>
      <c r="L45" s="174">
        <v>272</v>
      </c>
      <c r="M45" s="174">
        <v>281</v>
      </c>
      <c r="N45" s="174">
        <v>288</v>
      </c>
      <c r="O45" s="174">
        <v>292</v>
      </c>
      <c r="P45" s="174">
        <v>302</v>
      </c>
      <c r="Q45" s="174">
        <v>309</v>
      </c>
      <c r="R45" s="174">
        <v>324</v>
      </c>
      <c r="S45" s="174">
        <v>327</v>
      </c>
      <c r="T45" s="174">
        <v>329</v>
      </c>
      <c r="U45" s="174">
        <v>330</v>
      </c>
      <c r="V45" s="174">
        <v>343</v>
      </c>
      <c r="W45" s="174">
        <v>346</v>
      </c>
      <c r="X45" s="174">
        <v>350</v>
      </c>
      <c r="Y45" s="173"/>
      <c r="Z45" s="152"/>
      <c r="AB45" s="251"/>
      <c r="AC45" s="234"/>
      <c r="AD45" s="237"/>
      <c r="AE45" s="240"/>
      <c r="AF45" s="234"/>
      <c r="AG45" s="237"/>
      <c r="AH45" s="240"/>
      <c r="AI45" s="234"/>
      <c r="AJ45" s="237"/>
      <c r="AK45" s="240"/>
      <c r="AL45" s="234"/>
      <c r="AM45" s="237"/>
      <c r="AN45" s="240"/>
      <c r="AO45" s="234"/>
      <c r="AP45" s="237"/>
      <c r="AQ45" s="240"/>
      <c r="AR45" s="234"/>
      <c r="AS45" s="237"/>
      <c r="AT45" s="240"/>
      <c r="AU45" s="234"/>
      <c r="AV45" s="237"/>
      <c r="AW45" s="240"/>
      <c r="AX45" s="234"/>
      <c r="AY45" s="237"/>
      <c r="AZ45" s="240"/>
      <c r="BA45" s="234"/>
      <c r="BB45" s="237"/>
      <c r="BC45" s="240"/>
      <c r="BD45" s="234"/>
      <c r="BE45" s="237"/>
      <c r="BF45" s="240"/>
      <c r="BG45" s="234"/>
      <c r="BH45" s="237"/>
      <c r="BI45" s="240"/>
      <c r="BJ45" s="234"/>
      <c r="BK45" s="237"/>
      <c r="BL45" s="240"/>
      <c r="BM45" s="234"/>
      <c r="BN45" s="237"/>
      <c r="BO45" s="240"/>
      <c r="BP45" s="234"/>
      <c r="BQ45" s="237"/>
      <c r="BR45" s="240"/>
      <c r="BS45" s="234"/>
      <c r="BT45" s="237"/>
      <c r="BU45" s="240"/>
      <c r="BV45" s="234"/>
      <c r="BW45" s="237"/>
      <c r="BX45" s="240"/>
      <c r="BY45" s="234"/>
      <c r="BZ45" s="237"/>
      <c r="CA45" s="240"/>
      <c r="CB45" s="234"/>
      <c r="CC45" s="237"/>
      <c r="CD45" s="240"/>
      <c r="CE45" s="234"/>
      <c r="CF45" s="237"/>
      <c r="CG45" s="240"/>
      <c r="CH45" s="234"/>
      <c r="CI45" s="237"/>
      <c r="CJ45" s="240"/>
      <c r="CK45" s="91"/>
    </row>
    <row r="46" spans="2:89" ht="16" customHeight="1" x14ac:dyDescent="0.2">
      <c r="B46" s="249" t="s">
        <v>17</v>
      </c>
      <c r="C46" s="270">
        <v>1</v>
      </c>
      <c r="D46" s="153">
        <v>1</v>
      </c>
      <c r="E46" s="174">
        <v>217</v>
      </c>
      <c r="F46" s="174">
        <v>226</v>
      </c>
      <c r="G46" s="174">
        <v>237</v>
      </c>
      <c r="H46" s="174">
        <v>242</v>
      </c>
      <c r="I46" s="174">
        <v>246</v>
      </c>
      <c r="J46" s="174">
        <v>250</v>
      </c>
      <c r="K46" s="174">
        <v>261</v>
      </c>
      <c r="L46" s="174">
        <v>254</v>
      </c>
      <c r="M46" s="174">
        <v>247</v>
      </c>
      <c r="N46" s="174">
        <v>236</v>
      </c>
      <c r="O46" s="174">
        <v>224</v>
      </c>
      <c r="P46" s="174">
        <v>216</v>
      </c>
      <c r="Q46" s="174">
        <v>217</v>
      </c>
      <c r="R46" s="174">
        <v>220</v>
      </c>
      <c r="S46" s="174">
        <v>218</v>
      </c>
      <c r="T46" s="174">
        <v>238</v>
      </c>
      <c r="U46" s="174">
        <v>251</v>
      </c>
      <c r="V46" s="174">
        <v>256</v>
      </c>
      <c r="W46" s="174">
        <v>267</v>
      </c>
      <c r="X46" s="174">
        <v>275</v>
      </c>
      <c r="Y46" s="173"/>
      <c r="Z46" s="152"/>
      <c r="AB46" s="249" t="s">
        <v>17</v>
      </c>
      <c r="AC46" s="232">
        <f>AVERAGE(E46:E53)</f>
        <v>209.125</v>
      </c>
      <c r="AD46" s="235">
        <f>STDEV(E46:E53)/SQRT(AE46)</f>
        <v>2.9966499152029273</v>
      </c>
      <c r="AE46" s="238">
        <f>COUNT(E46:E53)</f>
        <v>8</v>
      </c>
      <c r="AF46" s="232">
        <f>AVERAGE(F46:F53)</f>
        <v>217.625</v>
      </c>
      <c r="AG46" s="235">
        <f>STDEV(F46:F53)/SQRT(AH46)</f>
        <v>2.5700020844905387</v>
      </c>
      <c r="AH46" s="238">
        <f>COUNT(F46:F53)</f>
        <v>8</v>
      </c>
      <c r="AI46" s="232">
        <f>AVERAGE(G46:G53)</f>
        <v>228.25</v>
      </c>
      <c r="AJ46" s="235">
        <f>STDEV(G46:G53)/SQRT(AK46)</f>
        <v>2.8955014369584711</v>
      </c>
      <c r="AK46" s="238">
        <f>COUNT(G46:G53)</f>
        <v>8</v>
      </c>
      <c r="AL46" s="232">
        <f>AVERAGE(H46:H53)</f>
        <v>235.75</v>
      </c>
      <c r="AM46" s="235">
        <f>STDEV(H46:H53)/SQRT(AN46)</f>
        <v>2.8394541729001364</v>
      </c>
      <c r="AN46" s="238">
        <f>COUNT(H46:H53)</f>
        <v>8</v>
      </c>
      <c r="AO46" s="232">
        <f>AVERAGE(I46:I53)</f>
        <v>242.125</v>
      </c>
      <c r="AP46" s="235">
        <f>STDEV(I46:I53)/SQRT(AQ46)</f>
        <v>2.7866871012009939</v>
      </c>
      <c r="AQ46" s="238">
        <f>COUNT(I46:I53)</f>
        <v>8</v>
      </c>
      <c r="AR46" s="232">
        <f>AVERAGE(J46:J53)</f>
        <v>249.25</v>
      </c>
      <c r="AS46" s="235">
        <f>STDEV(J46:J53)/SQRT(AT46)</f>
        <v>3.3527707092152053</v>
      </c>
      <c r="AT46" s="238">
        <f>COUNT(J46:J53)</f>
        <v>8</v>
      </c>
      <c r="AU46" s="232">
        <f>AVERAGE(K46:K53)</f>
        <v>253.875</v>
      </c>
      <c r="AV46" s="235">
        <f>STDEV(K46:K53)/SQRT(AW46)</f>
        <v>3.170384722035211</v>
      </c>
      <c r="AW46" s="238">
        <f>COUNT(K46:K53)</f>
        <v>8</v>
      </c>
      <c r="AX46" s="232">
        <f>AVERAGE(L46:L53)</f>
        <v>247.625</v>
      </c>
      <c r="AY46" s="235">
        <f>STDEV(L46:L53)/SQRT(AZ46)</f>
        <v>3.2234492395569068</v>
      </c>
      <c r="AZ46" s="238">
        <f>COUNT(L46:L53)</f>
        <v>8</v>
      </c>
      <c r="BA46" s="232">
        <f>AVERAGE(M46:M53)</f>
        <v>239.875</v>
      </c>
      <c r="BB46" s="235">
        <f>STDEV(M46:M53)/SQRT(BC46)</f>
        <v>3.2372690209937312</v>
      </c>
      <c r="BC46" s="238">
        <f>COUNT(M46:M53)</f>
        <v>8</v>
      </c>
      <c r="BD46" s="232">
        <f>AVERAGE(N46:N53)</f>
        <v>231</v>
      </c>
      <c r="BE46" s="235">
        <f>STDEV(N46:N53)/SQRT(BF46)</f>
        <v>2.9820893921640139</v>
      </c>
      <c r="BF46" s="238">
        <f>COUNT(N46:N53)</f>
        <v>8</v>
      </c>
      <c r="BG46" s="232">
        <f>AVERAGE(O46:O53)</f>
        <v>220.25</v>
      </c>
      <c r="BH46" s="235">
        <f>STDEV(O46:O53)/SQRT(BI46)</f>
        <v>3.754758885163505</v>
      </c>
      <c r="BI46" s="238">
        <f>COUNT(O46:O53)</f>
        <v>8</v>
      </c>
      <c r="BJ46" s="232">
        <f>AVERAGE(P46:P53)</f>
        <v>210.125</v>
      </c>
      <c r="BK46" s="235">
        <f>STDEV(P46:P53)/SQRT(BL46)</f>
        <v>5.4130711509931482</v>
      </c>
      <c r="BL46" s="238">
        <f>COUNT(P46:P53)</f>
        <v>8</v>
      </c>
      <c r="BM46" s="232">
        <f>AVERAGE(Q46:Q53)</f>
        <v>206.125</v>
      </c>
      <c r="BN46" s="235">
        <f>STDEV(Q46:Q53)/SQRT(BO46)</f>
        <v>5.4916738926175448</v>
      </c>
      <c r="BO46" s="238">
        <f>COUNT(Q46:Q53)</f>
        <v>8</v>
      </c>
      <c r="BP46" s="232">
        <f>AVERAGE(R46:R53)</f>
        <v>212.28571428571428</v>
      </c>
      <c r="BQ46" s="235">
        <f>STDEV(R46:R53)/SQRT(BR46)</f>
        <v>4.4546085591178475</v>
      </c>
      <c r="BR46" s="238">
        <f>COUNT(R46:R53)</f>
        <v>7</v>
      </c>
      <c r="BS46" s="232">
        <f>AVERAGE(S46:S53)</f>
        <v>217.85714285714286</v>
      </c>
      <c r="BT46" s="235">
        <f>STDEV(S46:S53)/SQRT(BU46)</f>
        <v>3.0893717301540176</v>
      </c>
      <c r="BU46" s="238">
        <f>COUNT(S46:S53)</f>
        <v>7</v>
      </c>
      <c r="BV46" s="232">
        <f>AVERAGE(T46:T53)</f>
        <v>232.57142857142858</v>
      </c>
      <c r="BW46" s="235">
        <f>STDEV(T46:T53)/SQRT(BX46)</f>
        <v>2.942764677234357</v>
      </c>
      <c r="BX46" s="238">
        <f>COUNT(T46:T53)</f>
        <v>7</v>
      </c>
      <c r="BY46" s="232">
        <f>AVERAGE(U46:U53)</f>
        <v>241.28571428571428</v>
      </c>
      <c r="BZ46" s="235">
        <f>STDEV(U46:U53)/SQRT(CA46)</f>
        <v>3.5571141708539233</v>
      </c>
      <c r="CA46" s="238">
        <f>COUNT(U46:U53)</f>
        <v>7</v>
      </c>
      <c r="CB46" s="232">
        <f>AVERAGE(V46:V53)</f>
        <v>249.14285714285714</v>
      </c>
      <c r="CC46" s="235">
        <f>STDEV(V46:V53)/SQRT(CD46)</f>
        <v>3.9726959265931829</v>
      </c>
      <c r="CD46" s="238">
        <f>COUNT(V46:V53)</f>
        <v>7</v>
      </c>
      <c r="CE46" s="232">
        <f>AVERAGE(W46:W53)</f>
        <v>260.42857142857144</v>
      </c>
      <c r="CF46" s="235">
        <f>STDEV(W46:W53)/SQRT(CG46)</f>
        <v>3.7850403712833627</v>
      </c>
      <c r="CG46" s="238">
        <f>COUNT(W46:W53)</f>
        <v>7</v>
      </c>
      <c r="CH46" s="232">
        <f>AVERAGE(X46:X53)</f>
        <v>270.14285714285717</v>
      </c>
      <c r="CI46" s="235">
        <f>STDEV(X46:X53)/SQRT(CJ46)</f>
        <v>4.1486002884999049</v>
      </c>
      <c r="CJ46" s="238">
        <f>COUNT(X46:X53)</f>
        <v>7</v>
      </c>
      <c r="CK46" s="91"/>
    </row>
    <row r="47" spans="2:89" x14ac:dyDescent="0.2">
      <c r="B47" s="250"/>
      <c r="C47" s="271"/>
      <c r="D47" s="153">
        <v>2</v>
      </c>
      <c r="E47" s="174">
        <v>218</v>
      </c>
      <c r="F47" s="174">
        <v>227</v>
      </c>
      <c r="G47" s="174">
        <v>239</v>
      </c>
      <c r="H47" s="174">
        <v>248</v>
      </c>
      <c r="I47" s="174">
        <v>254</v>
      </c>
      <c r="J47" s="174">
        <v>260</v>
      </c>
      <c r="K47" s="174">
        <v>268</v>
      </c>
      <c r="L47" s="174">
        <v>263</v>
      </c>
      <c r="M47" s="174">
        <v>254</v>
      </c>
      <c r="N47" s="174">
        <v>241</v>
      </c>
      <c r="O47" s="174">
        <v>230</v>
      </c>
      <c r="P47" s="174">
        <v>221</v>
      </c>
      <c r="Q47" s="174">
        <v>217</v>
      </c>
      <c r="R47" s="174">
        <v>220</v>
      </c>
      <c r="S47" s="174">
        <v>221</v>
      </c>
      <c r="T47" s="174">
        <v>230</v>
      </c>
      <c r="U47" s="174">
        <v>234</v>
      </c>
      <c r="V47" s="174">
        <v>251</v>
      </c>
      <c r="W47" s="174">
        <v>257</v>
      </c>
      <c r="X47" s="174">
        <v>262</v>
      </c>
      <c r="Y47" s="173"/>
      <c r="Z47" s="152"/>
      <c r="AB47" s="250"/>
      <c r="AC47" s="233"/>
      <c r="AD47" s="236"/>
      <c r="AE47" s="239"/>
      <c r="AF47" s="233"/>
      <c r="AG47" s="236"/>
      <c r="AH47" s="239"/>
      <c r="AI47" s="233"/>
      <c r="AJ47" s="236"/>
      <c r="AK47" s="239"/>
      <c r="AL47" s="233"/>
      <c r="AM47" s="236"/>
      <c r="AN47" s="239"/>
      <c r="AO47" s="233"/>
      <c r="AP47" s="236"/>
      <c r="AQ47" s="239"/>
      <c r="AR47" s="233"/>
      <c r="AS47" s="236"/>
      <c r="AT47" s="239"/>
      <c r="AU47" s="233"/>
      <c r="AV47" s="236"/>
      <c r="AW47" s="239"/>
      <c r="AX47" s="233"/>
      <c r="AY47" s="236"/>
      <c r="AZ47" s="239"/>
      <c r="BA47" s="233"/>
      <c r="BB47" s="236"/>
      <c r="BC47" s="239"/>
      <c r="BD47" s="233"/>
      <c r="BE47" s="236"/>
      <c r="BF47" s="239"/>
      <c r="BG47" s="233"/>
      <c r="BH47" s="236"/>
      <c r="BI47" s="239"/>
      <c r="BJ47" s="233"/>
      <c r="BK47" s="236"/>
      <c r="BL47" s="239"/>
      <c r="BM47" s="233"/>
      <c r="BN47" s="236"/>
      <c r="BO47" s="239"/>
      <c r="BP47" s="233"/>
      <c r="BQ47" s="236"/>
      <c r="BR47" s="239"/>
      <c r="BS47" s="233"/>
      <c r="BT47" s="236"/>
      <c r="BU47" s="239"/>
      <c r="BV47" s="233"/>
      <c r="BW47" s="236"/>
      <c r="BX47" s="239"/>
      <c r="BY47" s="233"/>
      <c r="BZ47" s="236"/>
      <c r="CA47" s="239"/>
      <c r="CB47" s="233"/>
      <c r="CC47" s="236"/>
      <c r="CD47" s="239"/>
      <c r="CE47" s="233"/>
      <c r="CF47" s="236"/>
      <c r="CG47" s="239"/>
      <c r="CH47" s="233"/>
      <c r="CI47" s="236"/>
      <c r="CJ47" s="239"/>
      <c r="CK47" s="91"/>
    </row>
    <row r="48" spans="2:89" ht="15" customHeight="1" x14ac:dyDescent="0.2">
      <c r="B48" s="250"/>
      <c r="C48" s="271"/>
      <c r="D48" s="153">
        <v>3</v>
      </c>
      <c r="E48" s="174">
        <v>221</v>
      </c>
      <c r="F48" s="174">
        <v>224</v>
      </c>
      <c r="G48" s="174">
        <v>236</v>
      </c>
      <c r="H48" s="174">
        <v>244</v>
      </c>
      <c r="I48" s="174">
        <v>250</v>
      </c>
      <c r="J48" s="174">
        <v>249</v>
      </c>
      <c r="K48" s="174">
        <v>242</v>
      </c>
      <c r="L48" s="174">
        <v>240</v>
      </c>
      <c r="M48" s="174">
        <v>235</v>
      </c>
      <c r="N48" s="174">
        <v>219</v>
      </c>
      <c r="O48" s="174">
        <v>199</v>
      </c>
      <c r="P48" s="174">
        <v>181</v>
      </c>
      <c r="Q48" s="174">
        <v>175</v>
      </c>
      <c r="R48" s="175" t="s">
        <v>609</v>
      </c>
      <c r="S48" s="175" t="s">
        <v>609</v>
      </c>
      <c r="T48" s="175" t="s">
        <v>609</v>
      </c>
      <c r="U48" s="175" t="s">
        <v>609</v>
      </c>
      <c r="V48" s="175" t="s">
        <v>609</v>
      </c>
      <c r="W48" s="175" t="s">
        <v>609</v>
      </c>
      <c r="X48" s="175" t="s">
        <v>609</v>
      </c>
      <c r="Y48" s="173"/>
      <c r="Z48" s="152"/>
      <c r="AB48" s="250"/>
      <c r="AC48" s="233"/>
      <c r="AD48" s="236"/>
      <c r="AE48" s="239"/>
      <c r="AF48" s="233"/>
      <c r="AG48" s="236"/>
      <c r="AH48" s="239"/>
      <c r="AI48" s="233"/>
      <c r="AJ48" s="236"/>
      <c r="AK48" s="239"/>
      <c r="AL48" s="233"/>
      <c r="AM48" s="236"/>
      <c r="AN48" s="239"/>
      <c r="AO48" s="233"/>
      <c r="AP48" s="236"/>
      <c r="AQ48" s="239"/>
      <c r="AR48" s="233"/>
      <c r="AS48" s="236"/>
      <c r="AT48" s="239"/>
      <c r="AU48" s="233"/>
      <c r="AV48" s="236"/>
      <c r="AW48" s="239"/>
      <c r="AX48" s="233"/>
      <c r="AY48" s="236"/>
      <c r="AZ48" s="239"/>
      <c r="BA48" s="233"/>
      <c r="BB48" s="236"/>
      <c r="BC48" s="239"/>
      <c r="BD48" s="233"/>
      <c r="BE48" s="236"/>
      <c r="BF48" s="239"/>
      <c r="BG48" s="233"/>
      <c r="BH48" s="236"/>
      <c r="BI48" s="239"/>
      <c r="BJ48" s="233"/>
      <c r="BK48" s="236"/>
      <c r="BL48" s="239"/>
      <c r="BM48" s="233"/>
      <c r="BN48" s="236"/>
      <c r="BO48" s="239"/>
      <c r="BP48" s="233"/>
      <c r="BQ48" s="236"/>
      <c r="BR48" s="239"/>
      <c r="BS48" s="233"/>
      <c r="BT48" s="236"/>
      <c r="BU48" s="239"/>
      <c r="BV48" s="233"/>
      <c r="BW48" s="236"/>
      <c r="BX48" s="239"/>
      <c r="BY48" s="233"/>
      <c r="BZ48" s="236"/>
      <c r="CA48" s="239"/>
      <c r="CB48" s="233"/>
      <c r="CC48" s="236"/>
      <c r="CD48" s="239"/>
      <c r="CE48" s="233"/>
      <c r="CF48" s="236"/>
      <c r="CG48" s="239"/>
      <c r="CH48" s="233"/>
      <c r="CI48" s="236"/>
      <c r="CJ48" s="239"/>
      <c r="CK48" s="91"/>
    </row>
    <row r="49" spans="2:89" x14ac:dyDescent="0.2">
      <c r="B49" s="250"/>
      <c r="C49" s="272"/>
      <c r="D49" s="153">
        <v>4</v>
      </c>
      <c r="E49" s="174">
        <v>200</v>
      </c>
      <c r="F49" s="174">
        <v>211</v>
      </c>
      <c r="G49" s="174">
        <v>223</v>
      </c>
      <c r="H49" s="174">
        <v>230</v>
      </c>
      <c r="I49" s="174">
        <v>235</v>
      </c>
      <c r="J49" s="174">
        <v>237</v>
      </c>
      <c r="K49" s="174">
        <v>243</v>
      </c>
      <c r="L49" s="174">
        <v>236</v>
      </c>
      <c r="M49" s="174">
        <v>228</v>
      </c>
      <c r="N49" s="174">
        <v>218</v>
      </c>
      <c r="O49" s="174">
        <v>210</v>
      </c>
      <c r="P49" s="174">
        <v>197</v>
      </c>
      <c r="Q49" s="174">
        <v>200</v>
      </c>
      <c r="R49" s="174">
        <v>201</v>
      </c>
      <c r="S49" s="174">
        <v>206</v>
      </c>
      <c r="T49" s="174">
        <v>223</v>
      </c>
      <c r="U49" s="174">
        <v>229</v>
      </c>
      <c r="V49" s="174">
        <v>234</v>
      </c>
      <c r="W49" s="174">
        <v>246</v>
      </c>
      <c r="X49" s="174">
        <v>256</v>
      </c>
      <c r="Y49" s="173"/>
      <c r="Z49" s="152"/>
      <c r="AB49" s="250"/>
      <c r="AC49" s="233"/>
      <c r="AD49" s="236"/>
      <c r="AE49" s="239"/>
      <c r="AF49" s="233"/>
      <c r="AG49" s="236"/>
      <c r="AH49" s="239"/>
      <c r="AI49" s="233"/>
      <c r="AJ49" s="236"/>
      <c r="AK49" s="239"/>
      <c r="AL49" s="233"/>
      <c r="AM49" s="236"/>
      <c r="AN49" s="239"/>
      <c r="AO49" s="233"/>
      <c r="AP49" s="236"/>
      <c r="AQ49" s="239"/>
      <c r="AR49" s="233"/>
      <c r="AS49" s="236"/>
      <c r="AT49" s="239"/>
      <c r="AU49" s="233"/>
      <c r="AV49" s="236"/>
      <c r="AW49" s="239"/>
      <c r="AX49" s="233"/>
      <c r="AY49" s="236"/>
      <c r="AZ49" s="239"/>
      <c r="BA49" s="233"/>
      <c r="BB49" s="236"/>
      <c r="BC49" s="239"/>
      <c r="BD49" s="233"/>
      <c r="BE49" s="236"/>
      <c r="BF49" s="239"/>
      <c r="BG49" s="233"/>
      <c r="BH49" s="236"/>
      <c r="BI49" s="239"/>
      <c r="BJ49" s="233"/>
      <c r="BK49" s="236"/>
      <c r="BL49" s="239"/>
      <c r="BM49" s="233"/>
      <c r="BN49" s="236"/>
      <c r="BO49" s="239"/>
      <c r="BP49" s="233"/>
      <c r="BQ49" s="236"/>
      <c r="BR49" s="239"/>
      <c r="BS49" s="233"/>
      <c r="BT49" s="236"/>
      <c r="BU49" s="239"/>
      <c r="BV49" s="233"/>
      <c r="BW49" s="236"/>
      <c r="BX49" s="239"/>
      <c r="BY49" s="233"/>
      <c r="BZ49" s="236"/>
      <c r="CA49" s="239"/>
      <c r="CB49" s="233"/>
      <c r="CC49" s="236"/>
      <c r="CD49" s="239"/>
      <c r="CE49" s="233"/>
      <c r="CF49" s="236"/>
      <c r="CG49" s="239"/>
      <c r="CH49" s="233"/>
      <c r="CI49" s="236"/>
      <c r="CJ49" s="239"/>
      <c r="CK49" s="91"/>
    </row>
    <row r="50" spans="2:89" ht="15" customHeight="1" x14ac:dyDescent="0.2">
      <c r="B50" s="250"/>
      <c r="C50" s="270">
        <v>2</v>
      </c>
      <c r="D50" s="153">
        <v>9</v>
      </c>
      <c r="E50" s="174">
        <v>205</v>
      </c>
      <c r="F50" s="174">
        <v>212</v>
      </c>
      <c r="G50" s="174">
        <v>223</v>
      </c>
      <c r="H50" s="174">
        <v>231</v>
      </c>
      <c r="I50" s="174">
        <v>233</v>
      </c>
      <c r="J50" s="174">
        <v>242</v>
      </c>
      <c r="K50" s="174">
        <v>250</v>
      </c>
      <c r="L50" s="174">
        <v>251</v>
      </c>
      <c r="M50" s="174">
        <v>248</v>
      </c>
      <c r="N50" s="174">
        <v>237</v>
      </c>
      <c r="O50" s="174">
        <v>229</v>
      </c>
      <c r="P50" s="174">
        <v>213</v>
      </c>
      <c r="Q50" s="174">
        <v>203</v>
      </c>
      <c r="R50" s="174">
        <v>202</v>
      </c>
      <c r="S50" s="174">
        <v>216</v>
      </c>
      <c r="T50" s="174">
        <v>236</v>
      </c>
      <c r="U50" s="174">
        <v>244</v>
      </c>
      <c r="V50" s="174">
        <v>251</v>
      </c>
      <c r="W50" s="174">
        <v>262</v>
      </c>
      <c r="X50" s="174">
        <v>271</v>
      </c>
      <c r="Y50" s="173"/>
      <c r="Z50" s="152"/>
      <c r="AB50" s="250"/>
      <c r="AC50" s="233"/>
      <c r="AD50" s="236"/>
      <c r="AE50" s="239"/>
      <c r="AF50" s="233"/>
      <c r="AG50" s="236"/>
      <c r="AH50" s="239"/>
      <c r="AI50" s="233"/>
      <c r="AJ50" s="236"/>
      <c r="AK50" s="239"/>
      <c r="AL50" s="233"/>
      <c r="AM50" s="236"/>
      <c r="AN50" s="239"/>
      <c r="AO50" s="233"/>
      <c r="AP50" s="236"/>
      <c r="AQ50" s="239"/>
      <c r="AR50" s="233"/>
      <c r="AS50" s="236"/>
      <c r="AT50" s="239"/>
      <c r="AU50" s="233"/>
      <c r="AV50" s="236"/>
      <c r="AW50" s="239"/>
      <c r="AX50" s="233"/>
      <c r="AY50" s="236"/>
      <c r="AZ50" s="239"/>
      <c r="BA50" s="233"/>
      <c r="BB50" s="236"/>
      <c r="BC50" s="239"/>
      <c r="BD50" s="233"/>
      <c r="BE50" s="236"/>
      <c r="BF50" s="239"/>
      <c r="BG50" s="233"/>
      <c r="BH50" s="236"/>
      <c r="BI50" s="239"/>
      <c r="BJ50" s="233"/>
      <c r="BK50" s="236"/>
      <c r="BL50" s="239"/>
      <c r="BM50" s="233"/>
      <c r="BN50" s="236"/>
      <c r="BO50" s="239"/>
      <c r="BP50" s="233"/>
      <c r="BQ50" s="236"/>
      <c r="BR50" s="239"/>
      <c r="BS50" s="233"/>
      <c r="BT50" s="236"/>
      <c r="BU50" s="239"/>
      <c r="BV50" s="233"/>
      <c r="BW50" s="236"/>
      <c r="BX50" s="239"/>
      <c r="BY50" s="233"/>
      <c r="BZ50" s="236"/>
      <c r="CA50" s="239"/>
      <c r="CB50" s="233"/>
      <c r="CC50" s="236"/>
      <c r="CD50" s="239"/>
      <c r="CE50" s="233"/>
      <c r="CF50" s="236"/>
      <c r="CG50" s="239"/>
      <c r="CH50" s="233"/>
      <c r="CI50" s="236"/>
      <c r="CJ50" s="239"/>
      <c r="CK50" s="91"/>
    </row>
    <row r="51" spans="2:89" x14ac:dyDescent="0.2">
      <c r="B51" s="250"/>
      <c r="C51" s="271"/>
      <c r="D51" s="153">
        <v>10</v>
      </c>
      <c r="E51" s="174">
        <v>199</v>
      </c>
      <c r="F51" s="174">
        <v>208</v>
      </c>
      <c r="G51" s="174">
        <v>216</v>
      </c>
      <c r="H51" s="174">
        <v>225</v>
      </c>
      <c r="I51" s="174">
        <v>235</v>
      </c>
      <c r="J51" s="174">
        <v>240</v>
      </c>
      <c r="K51" s="174">
        <v>253</v>
      </c>
      <c r="L51" s="174">
        <v>249</v>
      </c>
      <c r="M51" s="174">
        <v>240</v>
      </c>
      <c r="N51" s="174">
        <v>233</v>
      </c>
      <c r="O51" s="174">
        <v>220</v>
      </c>
      <c r="P51" s="174">
        <v>206</v>
      </c>
      <c r="Q51" s="174">
        <v>201</v>
      </c>
      <c r="R51" s="174">
        <v>205</v>
      </c>
      <c r="S51" s="174">
        <v>224</v>
      </c>
      <c r="T51" s="174">
        <v>234</v>
      </c>
      <c r="U51" s="174">
        <v>248</v>
      </c>
      <c r="V51" s="174">
        <v>257</v>
      </c>
      <c r="W51" s="174">
        <v>267</v>
      </c>
      <c r="X51" s="174">
        <v>280</v>
      </c>
      <c r="Y51" s="173"/>
      <c r="Z51" s="152"/>
      <c r="AB51" s="250"/>
      <c r="AC51" s="233"/>
      <c r="AD51" s="236"/>
      <c r="AE51" s="239"/>
      <c r="AF51" s="233"/>
      <c r="AG51" s="236"/>
      <c r="AH51" s="239"/>
      <c r="AI51" s="233"/>
      <c r="AJ51" s="236"/>
      <c r="AK51" s="239"/>
      <c r="AL51" s="233"/>
      <c r="AM51" s="236"/>
      <c r="AN51" s="239"/>
      <c r="AO51" s="233"/>
      <c r="AP51" s="236"/>
      <c r="AQ51" s="239"/>
      <c r="AR51" s="233"/>
      <c r="AS51" s="236"/>
      <c r="AT51" s="239"/>
      <c r="AU51" s="233"/>
      <c r="AV51" s="236"/>
      <c r="AW51" s="239"/>
      <c r="AX51" s="233"/>
      <c r="AY51" s="236"/>
      <c r="AZ51" s="239"/>
      <c r="BA51" s="233"/>
      <c r="BB51" s="236"/>
      <c r="BC51" s="239"/>
      <c r="BD51" s="233"/>
      <c r="BE51" s="236"/>
      <c r="BF51" s="239"/>
      <c r="BG51" s="233"/>
      <c r="BH51" s="236"/>
      <c r="BI51" s="239"/>
      <c r="BJ51" s="233"/>
      <c r="BK51" s="236"/>
      <c r="BL51" s="239"/>
      <c r="BM51" s="233"/>
      <c r="BN51" s="236"/>
      <c r="BO51" s="239"/>
      <c r="BP51" s="233"/>
      <c r="BQ51" s="236"/>
      <c r="BR51" s="239"/>
      <c r="BS51" s="233"/>
      <c r="BT51" s="236"/>
      <c r="BU51" s="239"/>
      <c r="BV51" s="233"/>
      <c r="BW51" s="236"/>
      <c r="BX51" s="239"/>
      <c r="BY51" s="233"/>
      <c r="BZ51" s="236"/>
      <c r="CA51" s="239"/>
      <c r="CB51" s="233"/>
      <c r="CC51" s="236"/>
      <c r="CD51" s="239"/>
      <c r="CE51" s="233"/>
      <c r="CF51" s="236"/>
      <c r="CG51" s="239"/>
      <c r="CH51" s="233"/>
      <c r="CI51" s="236"/>
      <c r="CJ51" s="239"/>
      <c r="CK51" s="91"/>
    </row>
    <row r="52" spans="2:89" x14ac:dyDescent="0.2">
      <c r="B52" s="250"/>
      <c r="C52" s="271"/>
      <c r="D52" s="153">
        <v>11</v>
      </c>
      <c r="E52" s="174">
        <v>205</v>
      </c>
      <c r="F52" s="174">
        <v>216</v>
      </c>
      <c r="G52" s="174">
        <v>225</v>
      </c>
      <c r="H52" s="174">
        <v>231</v>
      </c>
      <c r="I52" s="174">
        <v>238</v>
      </c>
      <c r="J52" s="174">
        <v>252</v>
      </c>
      <c r="K52" s="174">
        <v>254</v>
      </c>
      <c r="L52" s="174">
        <v>238</v>
      </c>
      <c r="M52" s="174">
        <v>230</v>
      </c>
      <c r="N52" s="174">
        <v>229</v>
      </c>
      <c r="O52" s="174">
        <v>224</v>
      </c>
      <c r="P52" s="174">
        <v>217</v>
      </c>
      <c r="Q52" s="174">
        <v>210</v>
      </c>
      <c r="R52" s="174">
        <v>206</v>
      </c>
      <c r="S52" s="174">
        <v>210</v>
      </c>
      <c r="T52" s="174">
        <v>223</v>
      </c>
      <c r="U52" s="174">
        <v>232</v>
      </c>
      <c r="V52" s="174">
        <v>235</v>
      </c>
      <c r="W52" s="174">
        <v>250</v>
      </c>
      <c r="X52" s="174">
        <v>261</v>
      </c>
      <c r="Y52" s="173"/>
      <c r="Z52" s="152"/>
      <c r="AB52" s="250"/>
      <c r="AC52" s="233"/>
      <c r="AD52" s="236"/>
      <c r="AE52" s="239"/>
      <c r="AF52" s="233"/>
      <c r="AG52" s="236"/>
      <c r="AH52" s="239"/>
      <c r="AI52" s="233"/>
      <c r="AJ52" s="236"/>
      <c r="AK52" s="239"/>
      <c r="AL52" s="233"/>
      <c r="AM52" s="236"/>
      <c r="AN52" s="239"/>
      <c r="AO52" s="233"/>
      <c r="AP52" s="236"/>
      <c r="AQ52" s="239"/>
      <c r="AR52" s="233"/>
      <c r="AS52" s="236"/>
      <c r="AT52" s="239"/>
      <c r="AU52" s="233"/>
      <c r="AV52" s="236"/>
      <c r="AW52" s="239"/>
      <c r="AX52" s="233"/>
      <c r="AY52" s="236"/>
      <c r="AZ52" s="239"/>
      <c r="BA52" s="233"/>
      <c r="BB52" s="236"/>
      <c r="BC52" s="239"/>
      <c r="BD52" s="233"/>
      <c r="BE52" s="236"/>
      <c r="BF52" s="239"/>
      <c r="BG52" s="233"/>
      <c r="BH52" s="236"/>
      <c r="BI52" s="239"/>
      <c r="BJ52" s="233"/>
      <c r="BK52" s="236"/>
      <c r="BL52" s="239"/>
      <c r="BM52" s="233"/>
      <c r="BN52" s="236"/>
      <c r="BO52" s="239"/>
      <c r="BP52" s="233"/>
      <c r="BQ52" s="236"/>
      <c r="BR52" s="239"/>
      <c r="BS52" s="233"/>
      <c r="BT52" s="236"/>
      <c r="BU52" s="239"/>
      <c r="BV52" s="233"/>
      <c r="BW52" s="236"/>
      <c r="BX52" s="239"/>
      <c r="BY52" s="233"/>
      <c r="BZ52" s="236"/>
      <c r="CA52" s="239"/>
      <c r="CB52" s="233"/>
      <c r="CC52" s="236"/>
      <c r="CD52" s="239"/>
      <c r="CE52" s="233"/>
      <c r="CF52" s="236"/>
      <c r="CG52" s="239"/>
      <c r="CH52" s="233"/>
      <c r="CI52" s="236"/>
      <c r="CJ52" s="239"/>
      <c r="CK52" s="91"/>
    </row>
    <row r="53" spans="2:89" x14ac:dyDescent="0.2">
      <c r="B53" s="251"/>
      <c r="C53" s="271"/>
      <c r="D53" s="153">
        <v>12</v>
      </c>
      <c r="E53" s="174">
        <v>208</v>
      </c>
      <c r="F53" s="174">
        <v>217</v>
      </c>
      <c r="G53" s="174">
        <v>227</v>
      </c>
      <c r="H53" s="174">
        <v>235</v>
      </c>
      <c r="I53" s="174">
        <v>246</v>
      </c>
      <c r="J53" s="174">
        <v>264</v>
      </c>
      <c r="K53" s="174">
        <v>260</v>
      </c>
      <c r="L53" s="174">
        <v>250</v>
      </c>
      <c r="M53" s="174">
        <v>237</v>
      </c>
      <c r="N53" s="174">
        <v>235</v>
      </c>
      <c r="O53" s="174">
        <v>226</v>
      </c>
      <c r="P53" s="174">
        <v>230</v>
      </c>
      <c r="Q53" s="174">
        <v>226</v>
      </c>
      <c r="R53" s="174">
        <v>232</v>
      </c>
      <c r="S53" s="174">
        <v>230</v>
      </c>
      <c r="T53" s="174">
        <v>244</v>
      </c>
      <c r="U53" s="174">
        <v>251</v>
      </c>
      <c r="V53" s="174">
        <v>260</v>
      </c>
      <c r="W53" s="174">
        <v>274</v>
      </c>
      <c r="X53" s="174">
        <v>286</v>
      </c>
      <c r="Y53" s="173"/>
      <c r="Z53" s="152"/>
      <c r="AB53" s="251"/>
      <c r="AC53" s="234"/>
      <c r="AD53" s="237"/>
      <c r="AE53" s="240"/>
      <c r="AF53" s="234"/>
      <c r="AG53" s="237"/>
      <c r="AH53" s="240"/>
      <c r="AI53" s="234"/>
      <c r="AJ53" s="237"/>
      <c r="AK53" s="240"/>
      <c r="AL53" s="234"/>
      <c r="AM53" s="237"/>
      <c r="AN53" s="240"/>
      <c r="AO53" s="234"/>
      <c r="AP53" s="237"/>
      <c r="AQ53" s="240"/>
      <c r="AR53" s="234"/>
      <c r="AS53" s="237"/>
      <c r="AT53" s="240"/>
      <c r="AU53" s="234"/>
      <c r="AV53" s="237"/>
      <c r="AW53" s="240"/>
      <c r="AX53" s="234"/>
      <c r="AY53" s="237"/>
      <c r="AZ53" s="240"/>
      <c r="BA53" s="234"/>
      <c r="BB53" s="237"/>
      <c r="BC53" s="240"/>
      <c r="BD53" s="234"/>
      <c r="BE53" s="237"/>
      <c r="BF53" s="240"/>
      <c r="BG53" s="234"/>
      <c r="BH53" s="237"/>
      <c r="BI53" s="240"/>
      <c r="BJ53" s="234"/>
      <c r="BK53" s="237"/>
      <c r="BL53" s="240"/>
      <c r="BM53" s="234"/>
      <c r="BN53" s="237"/>
      <c r="BO53" s="240"/>
      <c r="BP53" s="234"/>
      <c r="BQ53" s="237"/>
      <c r="BR53" s="240"/>
      <c r="BS53" s="234"/>
      <c r="BT53" s="237"/>
      <c r="BU53" s="240"/>
      <c r="BV53" s="234"/>
      <c r="BW53" s="237"/>
      <c r="BX53" s="240"/>
      <c r="BY53" s="234"/>
      <c r="BZ53" s="237"/>
      <c r="CA53" s="240"/>
      <c r="CB53" s="234"/>
      <c r="CC53" s="237"/>
      <c r="CD53" s="240"/>
      <c r="CE53" s="234"/>
      <c r="CF53" s="237"/>
      <c r="CG53" s="240"/>
      <c r="CH53" s="234"/>
      <c r="CI53" s="237"/>
      <c r="CJ53" s="240"/>
      <c r="CK53" s="91"/>
    </row>
    <row r="54" spans="2:89" ht="16" customHeight="1" x14ac:dyDescent="0.2">
      <c r="B54" s="249" t="s">
        <v>18</v>
      </c>
      <c r="C54" s="270">
        <v>1</v>
      </c>
      <c r="D54" s="153">
        <v>5</v>
      </c>
      <c r="E54" s="174">
        <v>212</v>
      </c>
      <c r="F54" s="174">
        <v>222</v>
      </c>
      <c r="G54" s="174">
        <v>232</v>
      </c>
      <c r="H54" s="174">
        <v>239</v>
      </c>
      <c r="I54" s="174">
        <v>245</v>
      </c>
      <c r="J54" s="174">
        <v>246</v>
      </c>
      <c r="K54" s="174">
        <v>245</v>
      </c>
      <c r="L54" s="174">
        <v>248</v>
      </c>
      <c r="M54" s="174">
        <v>247</v>
      </c>
      <c r="N54" s="174">
        <v>237</v>
      </c>
      <c r="O54" s="174">
        <v>227</v>
      </c>
      <c r="P54" s="174">
        <v>211</v>
      </c>
      <c r="Q54" s="174">
        <v>203</v>
      </c>
      <c r="R54" s="174">
        <v>197</v>
      </c>
      <c r="S54" s="174">
        <v>196</v>
      </c>
      <c r="T54" s="174">
        <v>205</v>
      </c>
      <c r="U54" s="174">
        <v>209</v>
      </c>
      <c r="V54" s="174">
        <v>209</v>
      </c>
      <c r="W54" s="174">
        <v>223</v>
      </c>
      <c r="X54" s="174">
        <v>231</v>
      </c>
      <c r="Y54" s="173"/>
      <c r="Z54" s="152"/>
      <c r="AB54" s="249" t="s">
        <v>18</v>
      </c>
      <c r="AC54" s="232">
        <f>AVERAGE(E54:E61)</f>
        <v>213</v>
      </c>
      <c r="AD54" s="235">
        <f>STDEV(E54:E61)/SQRT(AE54)</f>
        <v>2.6792856190730072</v>
      </c>
      <c r="AE54" s="238">
        <f>COUNT(E54:E61)</f>
        <v>8</v>
      </c>
      <c r="AF54" s="232">
        <f>AVERAGE(F54:F61)</f>
        <v>220.5</v>
      </c>
      <c r="AG54" s="235">
        <f>STDEV(F54:F61)/SQRT(AH54)</f>
        <v>2.2280677086403173</v>
      </c>
      <c r="AH54" s="238">
        <f>COUNT(F54:F61)</f>
        <v>8</v>
      </c>
      <c r="AI54" s="232">
        <f>AVERAGE(G54:G61)</f>
        <v>229.625</v>
      </c>
      <c r="AJ54" s="235">
        <f>STDEV(G54:G61)/SQRT(AK54)</f>
        <v>1.8316415354227242</v>
      </c>
      <c r="AK54" s="238">
        <f>COUNT(G54:G61)</f>
        <v>8</v>
      </c>
      <c r="AL54" s="232">
        <f>AVERAGE(H54:H61)</f>
        <v>237.25</v>
      </c>
      <c r="AM54" s="235">
        <f>STDEV(H54:H61)/SQRT(AN54)</f>
        <v>2.3584952830141508</v>
      </c>
      <c r="AN54" s="238">
        <f>COUNT(H54:H61)</f>
        <v>8</v>
      </c>
      <c r="AO54" s="232">
        <f>AVERAGE(I54:I61)</f>
        <v>243.75</v>
      </c>
      <c r="AP54" s="235">
        <f>STDEV(I54:I61)/SQRT(AQ54)</f>
        <v>2.2420494451027864</v>
      </c>
      <c r="AQ54" s="238">
        <f>COUNT(I54:I61)</f>
        <v>8</v>
      </c>
      <c r="AR54" s="232">
        <f>AVERAGE(J54:J61)</f>
        <v>248.75</v>
      </c>
      <c r="AS54" s="235">
        <f>STDEV(J54:J61)/SQRT(AT54)</f>
        <v>2.476676921083687</v>
      </c>
      <c r="AT54" s="238">
        <f>COUNT(J54:J61)</f>
        <v>8</v>
      </c>
      <c r="AU54" s="232">
        <f>AVERAGE(K54:K61)</f>
        <v>248.875</v>
      </c>
      <c r="AV54" s="235">
        <f>STDEV(K54:K61)/SQRT(AW54)</f>
        <v>2.5244341657375133</v>
      </c>
      <c r="AW54" s="238">
        <f>COUNT(K54:K61)</f>
        <v>8</v>
      </c>
      <c r="AX54" s="232">
        <f>AVERAGE(L54:L61)</f>
        <v>252.125</v>
      </c>
      <c r="AY54" s="235">
        <f>STDEV(L54:L61)/SQRT(AZ54)</f>
        <v>3.170384722035211</v>
      </c>
      <c r="AZ54" s="238">
        <f>COUNT(L54:L61)</f>
        <v>8</v>
      </c>
      <c r="BA54" s="232">
        <f>AVERAGE(M54:M61)</f>
        <v>246.125</v>
      </c>
      <c r="BB54" s="235">
        <f>STDEV(M54:M61)/SQRT(BC54)</f>
        <v>4.4858408194164507</v>
      </c>
      <c r="BC54" s="238">
        <f>COUNT(M54:M61)</f>
        <v>8</v>
      </c>
      <c r="BD54" s="232">
        <f>AVERAGE(N54:N61)</f>
        <v>238.5</v>
      </c>
      <c r="BE54" s="235">
        <f>STDEV(N54:N61)/SQRT(BF54)</f>
        <v>4.3588989435406731</v>
      </c>
      <c r="BF54" s="238">
        <f>COUNT(N54:N61)</f>
        <v>8</v>
      </c>
      <c r="BG54" s="232">
        <f>AVERAGE(O54:O61)</f>
        <v>227.75</v>
      </c>
      <c r="BH54" s="235">
        <f>STDEV(O54:O61)/SQRT(BI54)</f>
        <v>4.4511234536912134</v>
      </c>
      <c r="BI54" s="238">
        <f>COUNT(O54:O61)</f>
        <v>8</v>
      </c>
      <c r="BJ54" s="232">
        <f>AVERAGE(P54:P61)</f>
        <v>218</v>
      </c>
      <c r="BK54" s="235">
        <f>STDEV(P54:P61)/SQRT(BL54)</f>
        <v>5.9100398838393149</v>
      </c>
      <c r="BL54" s="238">
        <f>COUNT(P54:P61)</f>
        <v>8</v>
      </c>
      <c r="BM54" s="232">
        <f>AVERAGE(Q54:Q61)</f>
        <v>211</v>
      </c>
      <c r="BN54" s="235">
        <f>STDEV(Q54:Q61)/SQRT(BO54)</f>
        <v>6.2507142449026221</v>
      </c>
      <c r="BO54" s="238">
        <f>COUNT(Q54:Q61)</f>
        <v>8</v>
      </c>
      <c r="BP54" s="232">
        <f>AVERAGE(R54:R61)</f>
        <v>210.375</v>
      </c>
      <c r="BQ54" s="235">
        <f>STDEV(R54:R61)/SQRT(BR54)</f>
        <v>6.9022188461392622</v>
      </c>
      <c r="BR54" s="238">
        <f>COUNT(R54:R61)</f>
        <v>8</v>
      </c>
      <c r="BS54" s="232">
        <f>AVERAGE(S54:S61)</f>
        <v>208.375</v>
      </c>
      <c r="BT54" s="235">
        <f>STDEV(S54:S61)/SQRT(BU54)</f>
        <v>7.6716954263243338</v>
      </c>
      <c r="BU54" s="238">
        <f>COUNT(S54:S61)</f>
        <v>8</v>
      </c>
      <c r="BV54" s="232">
        <f>AVERAGE(T54:T61)</f>
        <v>215.875</v>
      </c>
      <c r="BW54" s="235">
        <f>STDEV(T54:T61)/SQRT(BX54)</f>
        <v>8.7758546592340512</v>
      </c>
      <c r="BX54" s="238">
        <f>COUNT(T54:T61)</f>
        <v>8</v>
      </c>
      <c r="BY54" s="232">
        <f>AVERAGE(U54:U61)</f>
        <v>230.28571428571428</v>
      </c>
      <c r="BZ54" s="235">
        <f>STDEV(U54:U61)/SQRT(CA54)</f>
        <v>7.8972999777630024</v>
      </c>
      <c r="CA54" s="238">
        <f>COUNT(U54:U61)</f>
        <v>7</v>
      </c>
      <c r="CB54" s="232">
        <f>AVERAGE(V54:V61)</f>
        <v>233.85714285714286</v>
      </c>
      <c r="CC54" s="235">
        <f>STDEV(V54:V61)/SQRT(CD54)</f>
        <v>8.3193079251667008</v>
      </c>
      <c r="CD54" s="238">
        <f>COUNT(V54:V61)</f>
        <v>7</v>
      </c>
      <c r="CE54" s="232">
        <f>AVERAGE(W54:W61)</f>
        <v>243.57142857142858</v>
      </c>
      <c r="CF54" s="235">
        <f>STDEV(W54:W61)/SQRT(CG54)</f>
        <v>8.4313958141075105</v>
      </c>
      <c r="CG54" s="238">
        <f>COUNT(W54:W61)</f>
        <v>7</v>
      </c>
      <c r="CH54" s="232">
        <f>AVERAGE(X54:X61)</f>
        <v>253.14285714285714</v>
      </c>
      <c r="CI54" s="235">
        <f>STDEV(X54:X61)/SQRT(CJ54)</f>
        <v>8.0220783776150331</v>
      </c>
      <c r="CJ54" s="238">
        <f>COUNT(X54:X61)</f>
        <v>7</v>
      </c>
      <c r="CK54" s="91"/>
    </row>
    <row r="55" spans="2:89" x14ac:dyDescent="0.2">
      <c r="B55" s="250"/>
      <c r="C55" s="271"/>
      <c r="D55" s="153">
        <v>6</v>
      </c>
      <c r="E55" s="174">
        <v>207</v>
      </c>
      <c r="F55" s="174">
        <v>216</v>
      </c>
      <c r="G55" s="174">
        <v>231</v>
      </c>
      <c r="H55" s="174">
        <v>236</v>
      </c>
      <c r="I55" s="174">
        <v>240</v>
      </c>
      <c r="J55" s="174">
        <v>243</v>
      </c>
      <c r="K55" s="174">
        <v>241</v>
      </c>
      <c r="L55" s="174">
        <v>245</v>
      </c>
      <c r="M55" s="174">
        <v>246</v>
      </c>
      <c r="N55" s="174">
        <v>235</v>
      </c>
      <c r="O55" s="174">
        <v>222</v>
      </c>
      <c r="P55" s="174">
        <v>202</v>
      </c>
      <c r="Q55" s="174">
        <v>193</v>
      </c>
      <c r="R55" s="174">
        <v>187</v>
      </c>
      <c r="S55" s="174">
        <v>184</v>
      </c>
      <c r="T55" s="174">
        <v>183</v>
      </c>
      <c r="U55" s="175" t="s">
        <v>609</v>
      </c>
      <c r="V55" s="175" t="s">
        <v>609</v>
      </c>
      <c r="W55" s="175" t="s">
        <v>609</v>
      </c>
      <c r="X55" s="175" t="s">
        <v>609</v>
      </c>
      <c r="Y55" s="173"/>
      <c r="Z55" s="152"/>
      <c r="AB55" s="250"/>
      <c r="AC55" s="233"/>
      <c r="AD55" s="236"/>
      <c r="AE55" s="239"/>
      <c r="AF55" s="233"/>
      <c r="AG55" s="236"/>
      <c r="AH55" s="239"/>
      <c r="AI55" s="233"/>
      <c r="AJ55" s="236"/>
      <c r="AK55" s="239"/>
      <c r="AL55" s="233"/>
      <c r="AM55" s="236"/>
      <c r="AN55" s="239"/>
      <c r="AO55" s="233"/>
      <c r="AP55" s="236"/>
      <c r="AQ55" s="239"/>
      <c r="AR55" s="233"/>
      <c r="AS55" s="236"/>
      <c r="AT55" s="239"/>
      <c r="AU55" s="233"/>
      <c r="AV55" s="236"/>
      <c r="AW55" s="239"/>
      <c r="AX55" s="233"/>
      <c r="AY55" s="236"/>
      <c r="AZ55" s="239"/>
      <c r="BA55" s="233"/>
      <c r="BB55" s="236"/>
      <c r="BC55" s="239"/>
      <c r="BD55" s="233"/>
      <c r="BE55" s="236"/>
      <c r="BF55" s="239"/>
      <c r="BG55" s="233"/>
      <c r="BH55" s="236"/>
      <c r="BI55" s="239"/>
      <c r="BJ55" s="233"/>
      <c r="BK55" s="236"/>
      <c r="BL55" s="239"/>
      <c r="BM55" s="233"/>
      <c r="BN55" s="236"/>
      <c r="BO55" s="239"/>
      <c r="BP55" s="233"/>
      <c r="BQ55" s="236"/>
      <c r="BR55" s="239"/>
      <c r="BS55" s="233"/>
      <c r="BT55" s="236"/>
      <c r="BU55" s="239"/>
      <c r="BV55" s="233"/>
      <c r="BW55" s="236"/>
      <c r="BX55" s="239"/>
      <c r="BY55" s="233"/>
      <c r="BZ55" s="236"/>
      <c r="CA55" s="239"/>
      <c r="CB55" s="233"/>
      <c r="CC55" s="236"/>
      <c r="CD55" s="239"/>
      <c r="CE55" s="233"/>
      <c r="CF55" s="236"/>
      <c r="CG55" s="239"/>
      <c r="CH55" s="233"/>
      <c r="CI55" s="236"/>
      <c r="CJ55" s="239"/>
      <c r="CK55" s="91"/>
    </row>
    <row r="56" spans="2:89" x14ac:dyDescent="0.2">
      <c r="B56" s="250"/>
      <c r="C56" s="271"/>
      <c r="D56" s="153">
        <v>7</v>
      </c>
      <c r="E56" s="174">
        <v>222</v>
      </c>
      <c r="F56" s="174">
        <v>227</v>
      </c>
      <c r="G56" s="174">
        <v>233</v>
      </c>
      <c r="H56" s="174">
        <v>242</v>
      </c>
      <c r="I56" s="174">
        <v>249</v>
      </c>
      <c r="J56" s="174">
        <v>253</v>
      </c>
      <c r="K56" s="174">
        <v>245</v>
      </c>
      <c r="L56" s="174">
        <v>245</v>
      </c>
      <c r="M56" s="174">
        <v>233</v>
      </c>
      <c r="N56" s="174">
        <v>228</v>
      </c>
      <c r="O56" s="174">
        <v>219</v>
      </c>
      <c r="P56" s="174">
        <v>209</v>
      </c>
      <c r="Q56" s="174">
        <v>206</v>
      </c>
      <c r="R56" s="174">
        <v>212</v>
      </c>
      <c r="S56" s="174">
        <v>207</v>
      </c>
      <c r="T56" s="174">
        <v>230</v>
      </c>
      <c r="U56" s="174">
        <v>247</v>
      </c>
      <c r="V56" s="174">
        <v>243</v>
      </c>
      <c r="W56" s="174">
        <v>258</v>
      </c>
      <c r="X56" s="174">
        <v>267</v>
      </c>
      <c r="Y56" s="173"/>
      <c r="Z56" s="152"/>
      <c r="AB56" s="250"/>
      <c r="AC56" s="233"/>
      <c r="AD56" s="236"/>
      <c r="AE56" s="239"/>
      <c r="AF56" s="233"/>
      <c r="AG56" s="236"/>
      <c r="AH56" s="239"/>
      <c r="AI56" s="233"/>
      <c r="AJ56" s="236"/>
      <c r="AK56" s="239"/>
      <c r="AL56" s="233"/>
      <c r="AM56" s="236"/>
      <c r="AN56" s="239"/>
      <c r="AO56" s="233"/>
      <c r="AP56" s="236"/>
      <c r="AQ56" s="239"/>
      <c r="AR56" s="233"/>
      <c r="AS56" s="236"/>
      <c r="AT56" s="239"/>
      <c r="AU56" s="233"/>
      <c r="AV56" s="236"/>
      <c r="AW56" s="239"/>
      <c r="AX56" s="233"/>
      <c r="AY56" s="236"/>
      <c r="AZ56" s="239"/>
      <c r="BA56" s="233"/>
      <c r="BB56" s="236"/>
      <c r="BC56" s="239"/>
      <c r="BD56" s="233"/>
      <c r="BE56" s="236"/>
      <c r="BF56" s="239"/>
      <c r="BG56" s="233"/>
      <c r="BH56" s="236"/>
      <c r="BI56" s="239"/>
      <c r="BJ56" s="233"/>
      <c r="BK56" s="236"/>
      <c r="BL56" s="239"/>
      <c r="BM56" s="233"/>
      <c r="BN56" s="236"/>
      <c r="BO56" s="239"/>
      <c r="BP56" s="233"/>
      <c r="BQ56" s="236"/>
      <c r="BR56" s="239"/>
      <c r="BS56" s="233"/>
      <c r="BT56" s="236"/>
      <c r="BU56" s="239"/>
      <c r="BV56" s="233"/>
      <c r="BW56" s="236"/>
      <c r="BX56" s="239"/>
      <c r="BY56" s="233"/>
      <c r="BZ56" s="236"/>
      <c r="CA56" s="239"/>
      <c r="CB56" s="233"/>
      <c r="CC56" s="236"/>
      <c r="CD56" s="239"/>
      <c r="CE56" s="233"/>
      <c r="CF56" s="236"/>
      <c r="CG56" s="239"/>
      <c r="CH56" s="233"/>
      <c r="CI56" s="236"/>
      <c r="CJ56" s="239"/>
      <c r="CK56" s="91"/>
    </row>
    <row r="57" spans="2:89" x14ac:dyDescent="0.2">
      <c r="B57" s="250"/>
      <c r="C57" s="272"/>
      <c r="D57" s="153">
        <v>8</v>
      </c>
      <c r="E57" s="174">
        <v>217</v>
      </c>
      <c r="F57" s="174">
        <v>221</v>
      </c>
      <c r="G57" s="174">
        <v>230</v>
      </c>
      <c r="H57" s="174">
        <v>239</v>
      </c>
      <c r="I57" s="174">
        <v>245</v>
      </c>
      <c r="J57" s="174">
        <v>250</v>
      </c>
      <c r="K57" s="174">
        <v>246</v>
      </c>
      <c r="L57" s="174">
        <v>247</v>
      </c>
      <c r="M57" s="174">
        <v>230</v>
      </c>
      <c r="N57" s="174">
        <v>222</v>
      </c>
      <c r="O57" s="174">
        <v>213</v>
      </c>
      <c r="P57" s="174">
        <v>201</v>
      </c>
      <c r="Q57" s="174">
        <v>198</v>
      </c>
      <c r="R57" s="174">
        <v>203</v>
      </c>
      <c r="S57" s="174">
        <v>201</v>
      </c>
      <c r="T57" s="174">
        <v>201</v>
      </c>
      <c r="U57" s="174">
        <v>221</v>
      </c>
      <c r="V57" s="174">
        <v>226</v>
      </c>
      <c r="W57" s="174">
        <v>236</v>
      </c>
      <c r="X57" s="174">
        <v>248</v>
      </c>
      <c r="Y57" s="173"/>
      <c r="Z57" s="152"/>
      <c r="AB57" s="250"/>
      <c r="AC57" s="233"/>
      <c r="AD57" s="236"/>
      <c r="AE57" s="239"/>
      <c r="AF57" s="233"/>
      <c r="AG57" s="236"/>
      <c r="AH57" s="239"/>
      <c r="AI57" s="233"/>
      <c r="AJ57" s="236"/>
      <c r="AK57" s="239"/>
      <c r="AL57" s="233"/>
      <c r="AM57" s="236"/>
      <c r="AN57" s="239"/>
      <c r="AO57" s="233"/>
      <c r="AP57" s="236"/>
      <c r="AQ57" s="239"/>
      <c r="AR57" s="233"/>
      <c r="AS57" s="236"/>
      <c r="AT57" s="239"/>
      <c r="AU57" s="233"/>
      <c r="AV57" s="236"/>
      <c r="AW57" s="239"/>
      <c r="AX57" s="233"/>
      <c r="AY57" s="236"/>
      <c r="AZ57" s="239"/>
      <c r="BA57" s="233"/>
      <c r="BB57" s="236"/>
      <c r="BC57" s="239"/>
      <c r="BD57" s="233"/>
      <c r="BE57" s="236"/>
      <c r="BF57" s="239"/>
      <c r="BG57" s="233"/>
      <c r="BH57" s="236"/>
      <c r="BI57" s="239"/>
      <c r="BJ57" s="233"/>
      <c r="BK57" s="236"/>
      <c r="BL57" s="239"/>
      <c r="BM57" s="233"/>
      <c r="BN57" s="236"/>
      <c r="BO57" s="239"/>
      <c r="BP57" s="233"/>
      <c r="BQ57" s="236"/>
      <c r="BR57" s="239"/>
      <c r="BS57" s="233"/>
      <c r="BT57" s="236"/>
      <c r="BU57" s="239"/>
      <c r="BV57" s="233"/>
      <c r="BW57" s="236"/>
      <c r="BX57" s="239"/>
      <c r="BY57" s="233"/>
      <c r="BZ57" s="236"/>
      <c r="CA57" s="239"/>
      <c r="CB57" s="233"/>
      <c r="CC57" s="236"/>
      <c r="CD57" s="239"/>
      <c r="CE57" s="233"/>
      <c r="CF57" s="236"/>
      <c r="CG57" s="239"/>
      <c r="CH57" s="233"/>
      <c r="CI57" s="236"/>
      <c r="CJ57" s="239"/>
      <c r="CK57" s="91"/>
    </row>
    <row r="58" spans="2:89" ht="15" customHeight="1" x14ac:dyDescent="0.2">
      <c r="B58" s="250"/>
      <c r="C58" s="270">
        <v>2</v>
      </c>
      <c r="D58" s="153">
        <v>41</v>
      </c>
      <c r="E58" s="174">
        <v>221</v>
      </c>
      <c r="F58" s="174">
        <v>230</v>
      </c>
      <c r="G58" s="174">
        <v>237</v>
      </c>
      <c r="H58" s="174">
        <v>248</v>
      </c>
      <c r="I58" s="174">
        <v>253</v>
      </c>
      <c r="J58" s="174">
        <v>261</v>
      </c>
      <c r="K58" s="174">
        <v>264</v>
      </c>
      <c r="L58" s="174">
        <v>272</v>
      </c>
      <c r="M58" s="174">
        <v>270</v>
      </c>
      <c r="N58" s="174">
        <v>260</v>
      </c>
      <c r="O58" s="174">
        <v>250</v>
      </c>
      <c r="P58" s="174">
        <v>246</v>
      </c>
      <c r="Q58" s="174">
        <v>242</v>
      </c>
      <c r="R58" s="174">
        <v>240</v>
      </c>
      <c r="S58" s="174">
        <v>245</v>
      </c>
      <c r="T58" s="174">
        <v>254</v>
      </c>
      <c r="U58" s="174">
        <v>254</v>
      </c>
      <c r="V58" s="174">
        <v>266</v>
      </c>
      <c r="W58" s="174">
        <v>276</v>
      </c>
      <c r="X58" s="174">
        <v>285</v>
      </c>
      <c r="Y58" s="173"/>
      <c r="Z58" s="152"/>
      <c r="AB58" s="250"/>
      <c r="AC58" s="233"/>
      <c r="AD58" s="236"/>
      <c r="AE58" s="239"/>
      <c r="AF58" s="233"/>
      <c r="AG58" s="236"/>
      <c r="AH58" s="239"/>
      <c r="AI58" s="233"/>
      <c r="AJ58" s="236"/>
      <c r="AK58" s="239"/>
      <c r="AL58" s="233"/>
      <c r="AM58" s="236"/>
      <c r="AN58" s="239"/>
      <c r="AO58" s="233"/>
      <c r="AP58" s="236"/>
      <c r="AQ58" s="239"/>
      <c r="AR58" s="233"/>
      <c r="AS58" s="236"/>
      <c r="AT58" s="239"/>
      <c r="AU58" s="233"/>
      <c r="AV58" s="236"/>
      <c r="AW58" s="239"/>
      <c r="AX58" s="233"/>
      <c r="AY58" s="236"/>
      <c r="AZ58" s="239"/>
      <c r="BA58" s="233"/>
      <c r="BB58" s="236"/>
      <c r="BC58" s="239"/>
      <c r="BD58" s="233"/>
      <c r="BE58" s="236"/>
      <c r="BF58" s="239"/>
      <c r="BG58" s="233"/>
      <c r="BH58" s="236"/>
      <c r="BI58" s="239"/>
      <c r="BJ58" s="233"/>
      <c r="BK58" s="236"/>
      <c r="BL58" s="239"/>
      <c r="BM58" s="233"/>
      <c r="BN58" s="236"/>
      <c r="BO58" s="239"/>
      <c r="BP58" s="233"/>
      <c r="BQ58" s="236"/>
      <c r="BR58" s="239"/>
      <c r="BS58" s="233"/>
      <c r="BT58" s="236"/>
      <c r="BU58" s="239"/>
      <c r="BV58" s="233"/>
      <c r="BW58" s="236"/>
      <c r="BX58" s="239"/>
      <c r="BY58" s="233"/>
      <c r="BZ58" s="236"/>
      <c r="CA58" s="239"/>
      <c r="CB58" s="233"/>
      <c r="CC58" s="236"/>
      <c r="CD58" s="239"/>
      <c r="CE58" s="233"/>
      <c r="CF58" s="236"/>
      <c r="CG58" s="239"/>
      <c r="CH58" s="233"/>
      <c r="CI58" s="236"/>
      <c r="CJ58" s="239"/>
      <c r="CK58" s="91"/>
    </row>
    <row r="59" spans="2:89" x14ac:dyDescent="0.2">
      <c r="B59" s="250"/>
      <c r="C59" s="271"/>
      <c r="D59" s="153">
        <v>42</v>
      </c>
      <c r="E59" s="174">
        <v>199</v>
      </c>
      <c r="F59" s="174">
        <v>210</v>
      </c>
      <c r="G59" s="174">
        <v>220</v>
      </c>
      <c r="H59" s="174">
        <v>226</v>
      </c>
      <c r="I59" s="174">
        <v>234</v>
      </c>
      <c r="J59" s="174">
        <v>242</v>
      </c>
      <c r="K59" s="174">
        <v>248</v>
      </c>
      <c r="L59" s="174">
        <v>254</v>
      </c>
      <c r="M59" s="174">
        <v>246</v>
      </c>
      <c r="N59" s="174">
        <v>244</v>
      </c>
      <c r="O59" s="174">
        <v>237</v>
      </c>
      <c r="P59" s="174">
        <v>230</v>
      </c>
      <c r="Q59" s="174">
        <v>218</v>
      </c>
      <c r="R59" s="174">
        <v>219</v>
      </c>
      <c r="S59" s="174">
        <v>215</v>
      </c>
      <c r="T59" s="174">
        <v>227</v>
      </c>
      <c r="U59" s="174">
        <v>233</v>
      </c>
      <c r="V59" s="174">
        <v>238</v>
      </c>
      <c r="W59" s="174">
        <v>249</v>
      </c>
      <c r="X59" s="174">
        <v>258</v>
      </c>
      <c r="Y59" s="173"/>
      <c r="Z59" s="152"/>
      <c r="AB59" s="250"/>
      <c r="AC59" s="233"/>
      <c r="AD59" s="236"/>
      <c r="AE59" s="239"/>
      <c r="AF59" s="233"/>
      <c r="AG59" s="236"/>
      <c r="AH59" s="239"/>
      <c r="AI59" s="233"/>
      <c r="AJ59" s="236"/>
      <c r="AK59" s="239"/>
      <c r="AL59" s="233"/>
      <c r="AM59" s="236"/>
      <c r="AN59" s="239"/>
      <c r="AO59" s="233"/>
      <c r="AP59" s="236"/>
      <c r="AQ59" s="239"/>
      <c r="AR59" s="233"/>
      <c r="AS59" s="236"/>
      <c r="AT59" s="239"/>
      <c r="AU59" s="233"/>
      <c r="AV59" s="236"/>
      <c r="AW59" s="239"/>
      <c r="AX59" s="233"/>
      <c r="AY59" s="236"/>
      <c r="AZ59" s="239"/>
      <c r="BA59" s="233"/>
      <c r="BB59" s="236"/>
      <c r="BC59" s="239"/>
      <c r="BD59" s="233"/>
      <c r="BE59" s="236"/>
      <c r="BF59" s="239"/>
      <c r="BG59" s="233"/>
      <c r="BH59" s="236"/>
      <c r="BI59" s="239"/>
      <c r="BJ59" s="233"/>
      <c r="BK59" s="236"/>
      <c r="BL59" s="239"/>
      <c r="BM59" s="233"/>
      <c r="BN59" s="236"/>
      <c r="BO59" s="239"/>
      <c r="BP59" s="233"/>
      <c r="BQ59" s="236"/>
      <c r="BR59" s="239"/>
      <c r="BS59" s="233"/>
      <c r="BT59" s="236"/>
      <c r="BU59" s="239"/>
      <c r="BV59" s="233"/>
      <c r="BW59" s="236"/>
      <c r="BX59" s="239"/>
      <c r="BY59" s="233"/>
      <c r="BZ59" s="236"/>
      <c r="CA59" s="239"/>
      <c r="CB59" s="233"/>
      <c r="CC59" s="236"/>
      <c r="CD59" s="239"/>
      <c r="CE59" s="233"/>
      <c r="CF59" s="236"/>
      <c r="CG59" s="239"/>
      <c r="CH59" s="233"/>
      <c r="CI59" s="236"/>
      <c r="CJ59" s="239"/>
      <c r="CK59" s="91"/>
    </row>
    <row r="60" spans="2:89" x14ac:dyDescent="0.2">
      <c r="B60" s="250"/>
      <c r="C60" s="271"/>
      <c r="D60" s="153">
        <v>43</v>
      </c>
      <c r="E60" s="174">
        <v>215</v>
      </c>
      <c r="F60" s="174">
        <v>221</v>
      </c>
      <c r="G60" s="174">
        <v>229</v>
      </c>
      <c r="H60" s="174">
        <v>237</v>
      </c>
      <c r="I60" s="174">
        <v>247</v>
      </c>
      <c r="J60" s="174">
        <v>254</v>
      </c>
      <c r="K60" s="174">
        <v>254</v>
      </c>
      <c r="L60" s="174">
        <v>256</v>
      </c>
      <c r="M60" s="174">
        <v>256</v>
      </c>
      <c r="N60" s="174">
        <v>250</v>
      </c>
      <c r="O60" s="174">
        <v>237</v>
      </c>
      <c r="P60" s="174">
        <v>235</v>
      </c>
      <c r="Q60" s="174">
        <v>231</v>
      </c>
      <c r="R60" s="174">
        <v>234</v>
      </c>
      <c r="S60" s="174">
        <v>233</v>
      </c>
      <c r="T60" s="174">
        <v>237</v>
      </c>
      <c r="U60" s="174">
        <v>248</v>
      </c>
      <c r="V60" s="174">
        <v>250</v>
      </c>
      <c r="W60" s="174">
        <v>253</v>
      </c>
      <c r="X60" s="174">
        <v>260</v>
      </c>
      <c r="Y60" s="173"/>
      <c r="Z60" s="152"/>
      <c r="AB60" s="250"/>
      <c r="AC60" s="233"/>
      <c r="AD60" s="236"/>
      <c r="AE60" s="239"/>
      <c r="AF60" s="233"/>
      <c r="AG60" s="236"/>
      <c r="AH60" s="239"/>
      <c r="AI60" s="233"/>
      <c r="AJ60" s="236"/>
      <c r="AK60" s="239"/>
      <c r="AL60" s="233"/>
      <c r="AM60" s="236"/>
      <c r="AN60" s="239"/>
      <c r="AO60" s="233"/>
      <c r="AP60" s="236"/>
      <c r="AQ60" s="239"/>
      <c r="AR60" s="233"/>
      <c r="AS60" s="236"/>
      <c r="AT60" s="239"/>
      <c r="AU60" s="233"/>
      <c r="AV60" s="236"/>
      <c r="AW60" s="239"/>
      <c r="AX60" s="233"/>
      <c r="AY60" s="236"/>
      <c r="AZ60" s="239"/>
      <c r="BA60" s="233"/>
      <c r="BB60" s="236"/>
      <c r="BC60" s="239"/>
      <c r="BD60" s="233"/>
      <c r="BE60" s="236"/>
      <c r="BF60" s="239"/>
      <c r="BG60" s="233"/>
      <c r="BH60" s="236"/>
      <c r="BI60" s="239"/>
      <c r="BJ60" s="233"/>
      <c r="BK60" s="236"/>
      <c r="BL60" s="239"/>
      <c r="BM60" s="233"/>
      <c r="BN60" s="236"/>
      <c r="BO60" s="239"/>
      <c r="BP60" s="233"/>
      <c r="BQ60" s="236"/>
      <c r="BR60" s="239"/>
      <c r="BS60" s="233"/>
      <c r="BT60" s="236"/>
      <c r="BU60" s="239"/>
      <c r="BV60" s="233"/>
      <c r="BW60" s="236"/>
      <c r="BX60" s="239"/>
      <c r="BY60" s="233"/>
      <c r="BZ60" s="236"/>
      <c r="CA60" s="239"/>
      <c r="CB60" s="233"/>
      <c r="CC60" s="236"/>
      <c r="CD60" s="239"/>
      <c r="CE60" s="233"/>
      <c r="CF60" s="236"/>
      <c r="CG60" s="239"/>
      <c r="CH60" s="233"/>
      <c r="CI60" s="236"/>
      <c r="CJ60" s="239"/>
      <c r="CK60" s="91"/>
    </row>
    <row r="61" spans="2:89" x14ac:dyDescent="0.2">
      <c r="B61" s="251"/>
      <c r="C61" s="271"/>
      <c r="D61" s="153">
        <v>44</v>
      </c>
      <c r="E61" s="174">
        <v>211</v>
      </c>
      <c r="F61" s="174">
        <v>217</v>
      </c>
      <c r="G61" s="174">
        <v>225</v>
      </c>
      <c r="H61" s="174">
        <v>231</v>
      </c>
      <c r="I61" s="174">
        <v>237</v>
      </c>
      <c r="J61" s="174">
        <v>241</v>
      </c>
      <c r="K61" s="174">
        <v>248</v>
      </c>
      <c r="L61" s="174">
        <v>250</v>
      </c>
      <c r="M61" s="174">
        <v>241</v>
      </c>
      <c r="N61" s="174">
        <v>232</v>
      </c>
      <c r="O61" s="174">
        <v>217</v>
      </c>
      <c r="P61" s="174">
        <v>210</v>
      </c>
      <c r="Q61" s="174">
        <v>197</v>
      </c>
      <c r="R61" s="174">
        <v>191</v>
      </c>
      <c r="S61" s="174">
        <v>186</v>
      </c>
      <c r="T61" s="174">
        <v>190</v>
      </c>
      <c r="U61" s="174">
        <v>200</v>
      </c>
      <c r="V61" s="174">
        <v>205</v>
      </c>
      <c r="W61" s="174">
        <v>210</v>
      </c>
      <c r="X61" s="174">
        <v>223</v>
      </c>
      <c r="Y61" s="173"/>
      <c r="Z61" s="152"/>
      <c r="AB61" s="251"/>
      <c r="AC61" s="234"/>
      <c r="AD61" s="237"/>
      <c r="AE61" s="240"/>
      <c r="AF61" s="234"/>
      <c r="AG61" s="237"/>
      <c r="AH61" s="240"/>
      <c r="AI61" s="234"/>
      <c r="AJ61" s="237"/>
      <c r="AK61" s="240"/>
      <c r="AL61" s="234"/>
      <c r="AM61" s="237"/>
      <c r="AN61" s="240"/>
      <c r="AO61" s="234"/>
      <c r="AP61" s="237"/>
      <c r="AQ61" s="240"/>
      <c r="AR61" s="234"/>
      <c r="AS61" s="237"/>
      <c r="AT61" s="240"/>
      <c r="AU61" s="234"/>
      <c r="AV61" s="237"/>
      <c r="AW61" s="240"/>
      <c r="AX61" s="234"/>
      <c r="AY61" s="237"/>
      <c r="AZ61" s="240"/>
      <c r="BA61" s="234"/>
      <c r="BB61" s="237"/>
      <c r="BC61" s="240"/>
      <c r="BD61" s="234"/>
      <c r="BE61" s="237"/>
      <c r="BF61" s="240"/>
      <c r="BG61" s="234"/>
      <c r="BH61" s="237"/>
      <c r="BI61" s="240"/>
      <c r="BJ61" s="234"/>
      <c r="BK61" s="237"/>
      <c r="BL61" s="240"/>
      <c r="BM61" s="234"/>
      <c r="BN61" s="237"/>
      <c r="BO61" s="240"/>
      <c r="BP61" s="234"/>
      <c r="BQ61" s="237"/>
      <c r="BR61" s="240"/>
      <c r="BS61" s="234"/>
      <c r="BT61" s="237"/>
      <c r="BU61" s="240"/>
      <c r="BV61" s="234"/>
      <c r="BW61" s="237"/>
      <c r="BX61" s="240"/>
      <c r="BY61" s="234"/>
      <c r="BZ61" s="237"/>
      <c r="CA61" s="240"/>
      <c r="CB61" s="234"/>
      <c r="CC61" s="237"/>
      <c r="CD61" s="240"/>
      <c r="CE61" s="234"/>
      <c r="CF61" s="237"/>
      <c r="CG61" s="240"/>
      <c r="CH61" s="234"/>
      <c r="CI61" s="237"/>
      <c r="CJ61" s="240"/>
      <c r="CK61" s="91"/>
    </row>
    <row r="62" spans="2:89" ht="16" customHeight="1" x14ac:dyDescent="0.2">
      <c r="B62" s="249" t="s">
        <v>19</v>
      </c>
      <c r="C62" s="270">
        <v>1</v>
      </c>
      <c r="D62" s="153">
        <v>37</v>
      </c>
      <c r="E62" s="174">
        <v>217</v>
      </c>
      <c r="F62" s="174">
        <v>226</v>
      </c>
      <c r="G62" s="174">
        <v>239</v>
      </c>
      <c r="H62" s="174">
        <v>246</v>
      </c>
      <c r="I62" s="174">
        <v>250</v>
      </c>
      <c r="J62" s="174">
        <v>261</v>
      </c>
      <c r="K62" s="174">
        <v>245</v>
      </c>
      <c r="L62" s="174">
        <v>248</v>
      </c>
      <c r="M62" s="174">
        <v>243</v>
      </c>
      <c r="N62" s="174">
        <v>234</v>
      </c>
      <c r="O62" s="174">
        <v>221</v>
      </c>
      <c r="P62" s="174">
        <v>212</v>
      </c>
      <c r="Q62" s="174">
        <v>206</v>
      </c>
      <c r="R62" s="174">
        <v>195</v>
      </c>
      <c r="S62" s="174">
        <v>187</v>
      </c>
      <c r="T62" s="174">
        <v>188</v>
      </c>
      <c r="U62" s="175" t="s">
        <v>609</v>
      </c>
      <c r="V62" s="175" t="s">
        <v>609</v>
      </c>
      <c r="W62" s="175" t="s">
        <v>609</v>
      </c>
      <c r="X62" s="175" t="s">
        <v>609</v>
      </c>
      <c r="Y62" s="173"/>
      <c r="Z62" s="152"/>
      <c r="AB62" s="249" t="s">
        <v>19</v>
      </c>
      <c r="AC62" s="232">
        <f>AVERAGE(E62:E69)</f>
        <v>208.625</v>
      </c>
      <c r="AD62" s="235">
        <f>STDEV(E62:E69)/SQRT(AE62)</f>
        <v>3.570401638071389</v>
      </c>
      <c r="AE62" s="238">
        <f>COUNT(E62:E69)</f>
        <v>8</v>
      </c>
      <c r="AF62" s="232">
        <f>AVERAGE(F62:F69)</f>
        <v>214.25</v>
      </c>
      <c r="AG62" s="235">
        <f>STDEV(F62:F69)/SQRT(AH62)</f>
        <v>3.3792962073696433</v>
      </c>
      <c r="AH62" s="238">
        <f>COUNT(F62:F69)</f>
        <v>8</v>
      </c>
      <c r="AI62" s="232">
        <f>AVERAGE(G62:G69)</f>
        <v>223.875</v>
      </c>
      <c r="AJ62" s="235">
        <f>STDEV(G62:G69)/SQRT(AK62)</f>
        <v>3.5628915824890641</v>
      </c>
      <c r="AK62" s="238">
        <f>COUNT(G62:G69)</f>
        <v>8</v>
      </c>
      <c r="AL62" s="232">
        <f>AVERAGE(H62:H69)</f>
        <v>232.5</v>
      </c>
      <c r="AM62" s="235">
        <f>STDEV(H62:H69)/SQRT(AN62)</f>
        <v>3.427827300200522</v>
      </c>
      <c r="AN62" s="238">
        <f>COUNT(H62:H69)</f>
        <v>8</v>
      </c>
      <c r="AO62" s="232">
        <f>AVERAGE(I62:I69)</f>
        <v>239.75</v>
      </c>
      <c r="AP62" s="235">
        <f>STDEV(I62:I69)/SQRT(AQ62)</f>
        <v>3.3687110718662536</v>
      </c>
      <c r="AQ62" s="238">
        <f>COUNT(I62:I69)</f>
        <v>8</v>
      </c>
      <c r="AR62" s="232">
        <f>AVERAGE(J62:J69)</f>
        <v>249.25</v>
      </c>
      <c r="AS62" s="235">
        <f>STDEV(J62:J69)/SQRT(AT62)</f>
        <v>4.4671419434418178</v>
      </c>
      <c r="AT62" s="238">
        <f>COUNT(J62:J69)</f>
        <v>8</v>
      </c>
      <c r="AU62" s="232">
        <f>AVERAGE(K62:K69)</f>
        <v>243.125</v>
      </c>
      <c r="AV62" s="235">
        <f>STDEV(K62:K69)/SQRT(AW62)</f>
        <v>5.5819783359358484</v>
      </c>
      <c r="AW62" s="238">
        <f>COUNT(K62:K69)</f>
        <v>8</v>
      </c>
      <c r="AX62" s="232">
        <f>AVERAGE(L62:L69)</f>
        <v>242.25</v>
      </c>
      <c r="AY62" s="235">
        <f>STDEV(L62:L69)/SQRT(AZ62)</f>
        <v>5.5089213359526452</v>
      </c>
      <c r="AZ62" s="238">
        <f>COUNT(L62:L69)</f>
        <v>8</v>
      </c>
      <c r="BA62" s="232">
        <f>AVERAGE(M62:M69)</f>
        <v>238.375</v>
      </c>
      <c r="BB62" s="235">
        <f>STDEV(M62:M69)/SQRT(BC62)</f>
        <v>5.7629899853659783</v>
      </c>
      <c r="BC62" s="238">
        <f>COUNT(M62:M69)</f>
        <v>8</v>
      </c>
      <c r="BD62" s="232">
        <f>AVERAGE(N62:N69)</f>
        <v>229.5</v>
      </c>
      <c r="BE62" s="235">
        <f>STDEV(N62:N69)/SQRT(BF62)</f>
        <v>6.1615165109156127</v>
      </c>
      <c r="BF62" s="238">
        <f>COUNT(N62:N69)</f>
        <v>8</v>
      </c>
      <c r="BG62" s="232">
        <f>AVERAGE(O62:O69)</f>
        <v>220</v>
      </c>
      <c r="BH62" s="235">
        <f>STDEV(O62:O69)/SQRT(BI62)</f>
        <v>6.6708320320631662</v>
      </c>
      <c r="BI62" s="238">
        <f>COUNT(O62:O69)</f>
        <v>8</v>
      </c>
      <c r="BJ62" s="232">
        <f>AVERAGE(P62:P69)</f>
        <v>211.75</v>
      </c>
      <c r="BK62" s="235">
        <f>STDEV(P62:P69)/SQRT(BL62)</f>
        <v>6.9686799323831767</v>
      </c>
      <c r="BL62" s="238">
        <f>COUNT(P62:P69)</f>
        <v>8</v>
      </c>
      <c r="BM62" s="232">
        <f>AVERAGE(Q62:Q69)</f>
        <v>205.75</v>
      </c>
      <c r="BN62" s="235">
        <f>STDEV(Q62:Q69)/SQRT(BO62)</f>
        <v>6.4441280026304346</v>
      </c>
      <c r="BO62" s="238">
        <f>COUNT(Q62:Q69)</f>
        <v>8</v>
      </c>
      <c r="BP62" s="232">
        <f>AVERAGE(R62:R69)</f>
        <v>203</v>
      </c>
      <c r="BQ62" s="235">
        <f>STDEV(R62:R69)/SQRT(BR62)</f>
        <v>7.5899369468489546</v>
      </c>
      <c r="BR62" s="238">
        <f>COUNT(R62:R69)</f>
        <v>8</v>
      </c>
      <c r="BS62" s="232">
        <f>AVERAGE(S62:S69)</f>
        <v>207.57142857142858</v>
      </c>
      <c r="BT62" s="235">
        <f>STDEV(S62:S69)/SQRT(BU62)</f>
        <v>9.6679567518220431</v>
      </c>
      <c r="BU62" s="238">
        <f>COUNT(S62:S69)</f>
        <v>7</v>
      </c>
      <c r="BV62" s="232">
        <f>AVERAGE(T62:T69)</f>
        <v>214.71428571428572</v>
      </c>
      <c r="BW62" s="235">
        <f>STDEV(T62:T69)/SQRT(BX62)</f>
        <v>13.289298031757394</v>
      </c>
      <c r="BX62" s="238">
        <f>COUNT(T62:T69)</f>
        <v>7</v>
      </c>
      <c r="BY62" s="232">
        <f>AVERAGE(U62:U69)</f>
        <v>241.6</v>
      </c>
      <c r="BZ62" s="235">
        <f>STDEV(U62:U69)/SQRT(CA62)</f>
        <v>13.178011989674337</v>
      </c>
      <c r="CA62" s="238">
        <f>COUNT(U62:U69)</f>
        <v>5</v>
      </c>
      <c r="CB62" s="232">
        <f>AVERAGE(V62:V69)</f>
        <v>248.8</v>
      </c>
      <c r="CC62" s="235">
        <f>STDEV(V62:V69)/SQRT(CD62)</f>
        <v>11.412274094149684</v>
      </c>
      <c r="CD62" s="238">
        <f>COUNT(V62:V69)</f>
        <v>5</v>
      </c>
      <c r="CE62" s="232">
        <f>AVERAGE(W62:W69)</f>
        <v>257.8</v>
      </c>
      <c r="CF62" s="235">
        <f>STDEV(W62:W69)/SQRT(CG62)</f>
        <v>10.753604047016051</v>
      </c>
      <c r="CG62" s="238">
        <f>COUNT(W62:W69)</f>
        <v>5</v>
      </c>
      <c r="CH62" s="232">
        <f>AVERAGE(X62:X69)</f>
        <v>265.39999999999998</v>
      </c>
      <c r="CI62" s="235">
        <f>STDEV(X62:X69)/SQRT(CJ62)</f>
        <v>11.702991070662234</v>
      </c>
      <c r="CJ62" s="238">
        <f>COUNT(X62:X69)</f>
        <v>5</v>
      </c>
      <c r="CK62" s="91"/>
    </row>
    <row r="63" spans="2:89" x14ac:dyDescent="0.2">
      <c r="B63" s="250"/>
      <c r="C63" s="271"/>
      <c r="D63" s="153">
        <v>38</v>
      </c>
      <c r="E63" s="174">
        <v>205</v>
      </c>
      <c r="F63" s="174">
        <v>212</v>
      </c>
      <c r="G63" s="174">
        <v>218</v>
      </c>
      <c r="H63" s="174">
        <v>226</v>
      </c>
      <c r="I63" s="174">
        <v>231</v>
      </c>
      <c r="J63" s="174">
        <v>238</v>
      </c>
      <c r="K63" s="174">
        <v>227</v>
      </c>
      <c r="L63" s="174">
        <v>225</v>
      </c>
      <c r="M63" s="174">
        <v>217</v>
      </c>
      <c r="N63" s="174">
        <v>210</v>
      </c>
      <c r="O63" s="174">
        <v>198</v>
      </c>
      <c r="P63" s="174">
        <v>191</v>
      </c>
      <c r="Q63" s="174">
        <v>187</v>
      </c>
      <c r="R63" s="174">
        <v>181</v>
      </c>
      <c r="S63" s="174">
        <v>180</v>
      </c>
      <c r="T63" s="174">
        <v>167</v>
      </c>
      <c r="U63" s="175" t="s">
        <v>609</v>
      </c>
      <c r="V63" s="175" t="s">
        <v>609</v>
      </c>
      <c r="W63" s="175" t="s">
        <v>609</v>
      </c>
      <c r="X63" s="175" t="s">
        <v>609</v>
      </c>
      <c r="Y63" s="173"/>
      <c r="Z63" s="152"/>
      <c r="AB63" s="250"/>
      <c r="AC63" s="233"/>
      <c r="AD63" s="236"/>
      <c r="AE63" s="239"/>
      <c r="AF63" s="233"/>
      <c r="AG63" s="236"/>
      <c r="AH63" s="239"/>
      <c r="AI63" s="233"/>
      <c r="AJ63" s="236"/>
      <c r="AK63" s="239"/>
      <c r="AL63" s="233"/>
      <c r="AM63" s="236"/>
      <c r="AN63" s="239"/>
      <c r="AO63" s="233"/>
      <c r="AP63" s="236"/>
      <c r="AQ63" s="239"/>
      <c r="AR63" s="233"/>
      <c r="AS63" s="236"/>
      <c r="AT63" s="239"/>
      <c r="AU63" s="233"/>
      <c r="AV63" s="236"/>
      <c r="AW63" s="239"/>
      <c r="AX63" s="233"/>
      <c r="AY63" s="236"/>
      <c r="AZ63" s="239"/>
      <c r="BA63" s="233"/>
      <c r="BB63" s="236"/>
      <c r="BC63" s="239"/>
      <c r="BD63" s="233"/>
      <c r="BE63" s="236"/>
      <c r="BF63" s="239"/>
      <c r="BG63" s="233"/>
      <c r="BH63" s="236"/>
      <c r="BI63" s="239"/>
      <c r="BJ63" s="233"/>
      <c r="BK63" s="236"/>
      <c r="BL63" s="239"/>
      <c r="BM63" s="233"/>
      <c r="BN63" s="236"/>
      <c r="BO63" s="239"/>
      <c r="BP63" s="233"/>
      <c r="BQ63" s="236"/>
      <c r="BR63" s="239"/>
      <c r="BS63" s="233"/>
      <c r="BT63" s="236"/>
      <c r="BU63" s="239"/>
      <c r="BV63" s="233"/>
      <c r="BW63" s="236"/>
      <c r="BX63" s="239"/>
      <c r="BY63" s="233"/>
      <c r="BZ63" s="236"/>
      <c r="CA63" s="239"/>
      <c r="CB63" s="233"/>
      <c r="CC63" s="236"/>
      <c r="CD63" s="239"/>
      <c r="CE63" s="233"/>
      <c r="CF63" s="236"/>
      <c r="CG63" s="239"/>
      <c r="CH63" s="233"/>
      <c r="CI63" s="236"/>
      <c r="CJ63" s="239"/>
      <c r="CK63" s="91"/>
    </row>
    <row r="64" spans="2:89" x14ac:dyDescent="0.2">
      <c r="B64" s="250"/>
      <c r="C64" s="271"/>
      <c r="D64" s="153">
        <v>39</v>
      </c>
      <c r="E64" s="174">
        <v>202</v>
      </c>
      <c r="F64" s="174">
        <v>207</v>
      </c>
      <c r="G64" s="174">
        <v>217</v>
      </c>
      <c r="H64" s="174">
        <v>225</v>
      </c>
      <c r="I64" s="174">
        <v>230</v>
      </c>
      <c r="J64" s="174">
        <v>238</v>
      </c>
      <c r="K64" s="174">
        <v>230</v>
      </c>
      <c r="L64" s="174">
        <v>233</v>
      </c>
      <c r="M64" s="174">
        <v>228</v>
      </c>
      <c r="N64" s="174">
        <v>217</v>
      </c>
      <c r="O64" s="174">
        <v>209</v>
      </c>
      <c r="P64" s="174">
        <v>196</v>
      </c>
      <c r="Q64" s="174">
        <v>190</v>
      </c>
      <c r="R64" s="174">
        <v>180</v>
      </c>
      <c r="S64" s="175" t="s">
        <v>609</v>
      </c>
      <c r="T64" s="175" t="s">
        <v>609</v>
      </c>
      <c r="U64" s="175" t="s">
        <v>609</v>
      </c>
      <c r="V64" s="175" t="s">
        <v>609</v>
      </c>
      <c r="W64" s="175" t="s">
        <v>609</v>
      </c>
      <c r="X64" s="175" t="s">
        <v>609</v>
      </c>
      <c r="Y64" s="173"/>
      <c r="Z64" s="152"/>
      <c r="AB64" s="250"/>
      <c r="AC64" s="233"/>
      <c r="AD64" s="236"/>
      <c r="AE64" s="239"/>
      <c r="AF64" s="233"/>
      <c r="AG64" s="236"/>
      <c r="AH64" s="239"/>
      <c r="AI64" s="233"/>
      <c r="AJ64" s="236"/>
      <c r="AK64" s="239"/>
      <c r="AL64" s="233"/>
      <c r="AM64" s="236"/>
      <c r="AN64" s="239"/>
      <c r="AO64" s="233"/>
      <c r="AP64" s="236"/>
      <c r="AQ64" s="239"/>
      <c r="AR64" s="233"/>
      <c r="AS64" s="236"/>
      <c r="AT64" s="239"/>
      <c r="AU64" s="233"/>
      <c r="AV64" s="236"/>
      <c r="AW64" s="239"/>
      <c r="AX64" s="233"/>
      <c r="AY64" s="236"/>
      <c r="AZ64" s="239"/>
      <c r="BA64" s="233"/>
      <c r="BB64" s="236"/>
      <c r="BC64" s="239"/>
      <c r="BD64" s="233"/>
      <c r="BE64" s="236"/>
      <c r="BF64" s="239"/>
      <c r="BG64" s="233"/>
      <c r="BH64" s="236"/>
      <c r="BI64" s="239"/>
      <c r="BJ64" s="233"/>
      <c r="BK64" s="236"/>
      <c r="BL64" s="239"/>
      <c r="BM64" s="233"/>
      <c r="BN64" s="236"/>
      <c r="BO64" s="239"/>
      <c r="BP64" s="233"/>
      <c r="BQ64" s="236"/>
      <c r="BR64" s="239"/>
      <c r="BS64" s="233"/>
      <c r="BT64" s="236"/>
      <c r="BU64" s="239"/>
      <c r="BV64" s="233"/>
      <c r="BW64" s="236"/>
      <c r="BX64" s="239"/>
      <c r="BY64" s="233"/>
      <c r="BZ64" s="236"/>
      <c r="CA64" s="239"/>
      <c r="CB64" s="233"/>
      <c r="CC64" s="236"/>
      <c r="CD64" s="239"/>
      <c r="CE64" s="233"/>
      <c r="CF64" s="236"/>
      <c r="CG64" s="239"/>
      <c r="CH64" s="233"/>
      <c r="CI64" s="236"/>
      <c r="CJ64" s="239"/>
      <c r="CK64" s="91"/>
    </row>
    <row r="65" spans="2:89" x14ac:dyDescent="0.2">
      <c r="B65" s="250"/>
      <c r="C65" s="272"/>
      <c r="D65" s="153">
        <v>40</v>
      </c>
      <c r="E65" s="174">
        <v>192</v>
      </c>
      <c r="F65" s="174">
        <v>201</v>
      </c>
      <c r="G65" s="174">
        <v>213</v>
      </c>
      <c r="H65" s="174">
        <v>222</v>
      </c>
      <c r="I65" s="174">
        <v>230</v>
      </c>
      <c r="J65" s="174">
        <v>240</v>
      </c>
      <c r="K65" s="174">
        <v>224</v>
      </c>
      <c r="L65" s="174">
        <v>221</v>
      </c>
      <c r="M65" s="174">
        <v>218</v>
      </c>
      <c r="N65" s="174">
        <v>207</v>
      </c>
      <c r="O65" s="174">
        <v>198</v>
      </c>
      <c r="P65" s="174">
        <v>189</v>
      </c>
      <c r="Q65" s="174">
        <v>185</v>
      </c>
      <c r="R65" s="174">
        <v>183</v>
      </c>
      <c r="S65" s="174">
        <v>184</v>
      </c>
      <c r="T65" s="174">
        <v>189</v>
      </c>
      <c r="U65" s="174">
        <v>198</v>
      </c>
      <c r="V65" s="174">
        <v>213</v>
      </c>
      <c r="W65" s="174">
        <v>222</v>
      </c>
      <c r="X65" s="174">
        <v>226</v>
      </c>
      <c r="Y65" s="173"/>
      <c r="Z65" s="152"/>
      <c r="AB65" s="250"/>
      <c r="AC65" s="233"/>
      <c r="AD65" s="236"/>
      <c r="AE65" s="239"/>
      <c r="AF65" s="233"/>
      <c r="AG65" s="236"/>
      <c r="AH65" s="239"/>
      <c r="AI65" s="233"/>
      <c r="AJ65" s="236"/>
      <c r="AK65" s="239"/>
      <c r="AL65" s="233"/>
      <c r="AM65" s="236"/>
      <c r="AN65" s="239"/>
      <c r="AO65" s="233"/>
      <c r="AP65" s="236"/>
      <c r="AQ65" s="239"/>
      <c r="AR65" s="233"/>
      <c r="AS65" s="236"/>
      <c r="AT65" s="239"/>
      <c r="AU65" s="233"/>
      <c r="AV65" s="236"/>
      <c r="AW65" s="239"/>
      <c r="AX65" s="233"/>
      <c r="AY65" s="236"/>
      <c r="AZ65" s="239"/>
      <c r="BA65" s="233"/>
      <c r="BB65" s="236"/>
      <c r="BC65" s="239"/>
      <c r="BD65" s="233"/>
      <c r="BE65" s="236"/>
      <c r="BF65" s="239"/>
      <c r="BG65" s="233"/>
      <c r="BH65" s="236"/>
      <c r="BI65" s="239"/>
      <c r="BJ65" s="233"/>
      <c r="BK65" s="236"/>
      <c r="BL65" s="239"/>
      <c r="BM65" s="233"/>
      <c r="BN65" s="236"/>
      <c r="BO65" s="239"/>
      <c r="BP65" s="233"/>
      <c r="BQ65" s="236"/>
      <c r="BR65" s="239"/>
      <c r="BS65" s="233"/>
      <c r="BT65" s="236"/>
      <c r="BU65" s="239"/>
      <c r="BV65" s="233"/>
      <c r="BW65" s="236"/>
      <c r="BX65" s="239"/>
      <c r="BY65" s="233"/>
      <c r="BZ65" s="236"/>
      <c r="CA65" s="239"/>
      <c r="CB65" s="233"/>
      <c r="CC65" s="236"/>
      <c r="CD65" s="239"/>
      <c r="CE65" s="233"/>
      <c r="CF65" s="236"/>
      <c r="CG65" s="239"/>
      <c r="CH65" s="233"/>
      <c r="CI65" s="236"/>
      <c r="CJ65" s="239"/>
      <c r="CK65" s="91"/>
    </row>
    <row r="66" spans="2:89" ht="15" customHeight="1" x14ac:dyDescent="0.2">
      <c r="B66" s="250"/>
      <c r="C66" s="270">
        <v>2</v>
      </c>
      <c r="D66" s="153">
        <v>21</v>
      </c>
      <c r="E66" s="174">
        <v>217</v>
      </c>
      <c r="F66" s="174">
        <v>215</v>
      </c>
      <c r="G66" s="174">
        <v>222</v>
      </c>
      <c r="H66" s="174">
        <v>230</v>
      </c>
      <c r="I66" s="174">
        <v>239</v>
      </c>
      <c r="J66" s="174">
        <v>249</v>
      </c>
      <c r="K66" s="174">
        <v>250</v>
      </c>
      <c r="L66" s="174">
        <v>244</v>
      </c>
      <c r="M66" s="174">
        <v>244</v>
      </c>
      <c r="N66" s="174">
        <v>234</v>
      </c>
      <c r="O66" s="174">
        <v>219</v>
      </c>
      <c r="P66" s="174">
        <v>212</v>
      </c>
      <c r="Q66" s="174">
        <v>206</v>
      </c>
      <c r="R66" s="174">
        <v>205</v>
      </c>
      <c r="S66" s="174">
        <v>202</v>
      </c>
      <c r="T66" s="174">
        <v>213</v>
      </c>
      <c r="U66" s="174">
        <v>229</v>
      </c>
      <c r="V66" s="174">
        <v>238</v>
      </c>
      <c r="W66" s="174">
        <v>252</v>
      </c>
      <c r="X66" s="174">
        <v>260</v>
      </c>
      <c r="Y66" s="173"/>
      <c r="Z66" s="152"/>
      <c r="AB66" s="250"/>
      <c r="AC66" s="233"/>
      <c r="AD66" s="236"/>
      <c r="AE66" s="239"/>
      <c r="AF66" s="233"/>
      <c r="AG66" s="236"/>
      <c r="AH66" s="239"/>
      <c r="AI66" s="233"/>
      <c r="AJ66" s="236"/>
      <c r="AK66" s="239"/>
      <c r="AL66" s="233"/>
      <c r="AM66" s="236"/>
      <c r="AN66" s="239"/>
      <c r="AO66" s="233"/>
      <c r="AP66" s="236"/>
      <c r="AQ66" s="239"/>
      <c r="AR66" s="233"/>
      <c r="AS66" s="236"/>
      <c r="AT66" s="239"/>
      <c r="AU66" s="233"/>
      <c r="AV66" s="236"/>
      <c r="AW66" s="239"/>
      <c r="AX66" s="233"/>
      <c r="AY66" s="236"/>
      <c r="AZ66" s="239"/>
      <c r="BA66" s="233"/>
      <c r="BB66" s="236"/>
      <c r="BC66" s="239"/>
      <c r="BD66" s="233"/>
      <c r="BE66" s="236"/>
      <c r="BF66" s="239"/>
      <c r="BG66" s="233"/>
      <c r="BH66" s="236"/>
      <c r="BI66" s="239"/>
      <c r="BJ66" s="233"/>
      <c r="BK66" s="236"/>
      <c r="BL66" s="239"/>
      <c r="BM66" s="233"/>
      <c r="BN66" s="236"/>
      <c r="BO66" s="239"/>
      <c r="BP66" s="233"/>
      <c r="BQ66" s="236"/>
      <c r="BR66" s="239"/>
      <c r="BS66" s="233"/>
      <c r="BT66" s="236"/>
      <c r="BU66" s="239"/>
      <c r="BV66" s="233"/>
      <c r="BW66" s="236"/>
      <c r="BX66" s="239"/>
      <c r="BY66" s="233"/>
      <c r="BZ66" s="236"/>
      <c r="CA66" s="239"/>
      <c r="CB66" s="233"/>
      <c r="CC66" s="236"/>
      <c r="CD66" s="239"/>
      <c r="CE66" s="233"/>
      <c r="CF66" s="236"/>
      <c r="CG66" s="239"/>
      <c r="CH66" s="233"/>
      <c r="CI66" s="236"/>
      <c r="CJ66" s="239"/>
      <c r="CK66" s="91"/>
    </row>
    <row r="67" spans="2:89" x14ac:dyDescent="0.2">
      <c r="B67" s="250"/>
      <c r="C67" s="271"/>
      <c r="D67" s="153">
        <v>22</v>
      </c>
      <c r="E67" s="174">
        <v>221</v>
      </c>
      <c r="F67" s="174">
        <v>230</v>
      </c>
      <c r="G67" s="174">
        <v>240</v>
      </c>
      <c r="H67" s="174">
        <v>247</v>
      </c>
      <c r="I67" s="174">
        <v>255</v>
      </c>
      <c r="J67" s="174">
        <v>274</v>
      </c>
      <c r="K67" s="174">
        <v>271</v>
      </c>
      <c r="L67" s="174">
        <v>268</v>
      </c>
      <c r="M67" s="174">
        <v>265</v>
      </c>
      <c r="N67" s="174">
        <v>260</v>
      </c>
      <c r="O67" s="174">
        <v>252</v>
      </c>
      <c r="P67" s="174">
        <v>246</v>
      </c>
      <c r="Q67" s="174">
        <v>238</v>
      </c>
      <c r="R67" s="174">
        <v>233</v>
      </c>
      <c r="S67" s="174">
        <v>243</v>
      </c>
      <c r="T67" s="174">
        <v>259</v>
      </c>
      <c r="U67" s="174">
        <v>270</v>
      </c>
      <c r="V67" s="174">
        <v>277</v>
      </c>
      <c r="W67" s="174">
        <v>286</v>
      </c>
      <c r="X67" s="174">
        <v>297</v>
      </c>
      <c r="Y67" s="173"/>
      <c r="Z67" s="152"/>
      <c r="AB67" s="250"/>
      <c r="AC67" s="233"/>
      <c r="AD67" s="236"/>
      <c r="AE67" s="239"/>
      <c r="AF67" s="233"/>
      <c r="AG67" s="236"/>
      <c r="AH67" s="239"/>
      <c r="AI67" s="233"/>
      <c r="AJ67" s="236"/>
      <c r="AK67" s="239"/>
      <c r="AL67" s="233"/>
      <c r="AM67" s="236"/>
      <c r="AN67" s="239"/>
      <c r="AO67" s="233"/>
      <c r="AP67" s="236"/>
      <c r="AQ67" s="239"/>
      <c r="AR67" s="233"/>
      <c r="AS67" s="236"/>
      <c r="AT67" s="239"/>
      <c r="AU67" s="233"/>
      <c r="AV67" s="236"/>
      <c r="AW67" s="239"/>
      <c r="AX67" s="233"/>
      <c r="AY67" s="236"/>
      <c r="AZ67" s="239"/>
      <c r="BA67" s="233"/>
      <c r="BB67" s="236"/>
      <c r="BC67" s="239"/>
      <c r="BD67" s="233"/>
      <c r="BE67" s="236"/>
      <c r="BF67" s="239"/>
      <c r="BG67" s="233"/>
      <c r="BH67" s="236"/>
      <c r="BI67" s="239"/>
      <c r="BJ67" s="233"/>
      <c r="BK67" s="236"/>
      <c r="BL67" s="239"/>
      <c r="BM67" s="233"/>
      <c r="BN67" s="236"/>
      <c r="BO67" s="239"/>
      <c r="BP67" s="233"/>
      <c r="BQ67" s="236"/>
      <c r="BR67" s="239"/>
      <c r="BS67" s="233"/>
      <c r="BT67" s="236"/>
      <c r="BU67" s="239"/>
      <c r="BV67" s="233"/>
      <c r="BW67" s="236"/>
      <c r="BX67" s="239"/>
      <c r="BY67" s="233"/>
      <c r="BZ67" s="236"/>
      <c r="CA67" s="239"/>
      <c r="CB67" s="233"/>
      <c r="CC67" s="236"/>
      <c r="CD67" s="239"/>
      <c r="CE67" s="233"/>
      <c r="CF67" s="236"/>
      <c r="CG67" s="239"/>
      <c r="CH67" s="233"/>
      <c r="CI67" s="236"/>
      <c r="CJ67" s="239"/>
      <c r="CK67" s="91"/>
    </row>
    <row r="68" spans="2:89" x14ac:dyDescent="0.2">
      <c r="B68" s="250"/>
      <c r="C68" s="271"/>
      <c r="D68" s="153">
        <v>23</v>
      </c>
      <c r="E68" s="174">
        <v>214</v>
      </c>
      <c r="F68" s="174">
        <v>213</v>
      </c>
      <c r="G68" s="174">
        <v>222</v>
      </c>
      <c r="H68" s="174">
        <v>237</v>
      </c>
      <c r="I68" s="174">
        <v>245</v>
      </c>
      <c r="J68" s="174">
        <v>250</v>
      </c>
      <c r="K68" s="174">
        <v>254</v>
      </c>
      <c r="L68" s="174">
        <v>255</v>
      </c>
      <c r="M68" s="174">
        <v>247</v>
      </c>
      <c r="N68" s="174">
        <v>237</v>
      </c>
      <c r="O68" s="174">
        <v>239</v>
      </c>
      <c r="P68" s="174">
        <v>229</v>
      </c>
      <c r="Q68" s="174">
        <v>218</v>
      </c>
      <c r="R68" s="174">
        <v>225</v>
      </c>
      <c r="S68" s="174">
        <v>232</v>
      </c>
      <c r="T68" s="174">
        <v>252</v>
      </c>
      <c r="U68" s="174">
        <v>266</v>
      </c>
      <c r="V68" s="174">
        <v>269</v>
      </c>
      <c r="W68" s="174">
        <v>272</v>
      </c>
      <c r="X68" s="174">
        <v>278</v>
      </c>
      <c r="Y68" s="173"/>
      <c r="Z68" s="152"/>
      <c r="AB68" s="250"/>
      <c r="AC68" s="233"/>
      <c r="AD68" s="236"/>
      <c r="AE68" s="239"/>
      <c r="AF68" s="233"/>
      <c r="AG68" s="236"/>
      <c r="AH68" s="239"/>
      <c r="AI68" s="233"/>
      <c r="AJ68" s="236"/>
      <c r="AK68" s="239"/>
      <c r="AL68" s="233"/>
      <c r="AM68" s="236"/>
      <c r="AN68" s="239"/>
      <c r="AO68" s="233"/>
      <c r="AP68" s="236"/>
      <c r="AQ68" s="239"/>
      <c r="AR68" s="233"/>
      <c r="AS68" s="236"/>
      <c r="AT68" s="239"/>
      <c r="AU68" s="233"/>
      <c r="AV68" s="236"/>
      <c r="AW68" s="239"/>
      <c r="AX68" s="233"/>
      <c r="AY68" s="236"/>
      <c r="AZ68" s="239"/>
      <c r="BA68" s="233"/>
      <c r="BB68" s="236"/>
      <c r="BC68" s="239"/>
      <c r="BD68" s="233"/>
      <c r="BE68" s="236"/>
      <c r="BF68" s="239"/>
      <c r="BG68" s="233"/>
      <c r="BH68" s="236"/>
      <c r="BI68" s="239"/>
      <c r="BJ68" s="233"/>
      <c r="BK68" s="236"/>
      <c r="BL68" s="239"/>
      <c r="BM68" s="233"/>
      <c r="BN68" s="236"/>
      <c r="BO68" s="239"/>
      <c r="BP68" s="233"/>
      <c r="BQ68" s="236"/>
      <c r="BR68" s="239"/>
      <c r="BS68" s="233"/>
      <c r="BT68" s="236"/>
      <c r="BU68" s="239"/>
      <c r="BV68" s="233"/>
      <c r="BW68" s="236"/>
      <c r="BX68" s="239"/>
      <c r="BY68" s="233"/>
      <c r="BZ68" s="236"/>
      <c r="CA68" s="239"/>
      <c r="CB68" s="233"/>
      <c r="CC68" s="236"/>
      <c r="CD68" s="239"/>
      <c r="CE68" s="233"/>
      <c r="CF68" s="236"/>
      <c r="CG68" s="239"/>
      <c r="CH68" s="233"/>
      <c r="CI68" s="236"/>
      <c r="CJ68" s="239"/>
      <c r="CK68" s="91"/>
    </row>
    <row r="69" spans="2:89" x14ac:dyDescent="0.2">
      <c r="B69" s="251"/>
      <c r="C69" s="272"/>
      <c r="D69" s="153">
        <v>24</v>
      </c>
      <c r="E69" s="174">
        <v>201</v>
      </c>
      <c r="F69" s="174">
        <v>210</v>
      </c>
      <c r="G69" s="174">
        <v>220</v>
      </c>
      <c r="H69" s="174">
        <v>227</v>
      </c>
      <c r="I69" s="174">
        <v>238</v>
      </c>
      <c r="J69" s="174">
        <v>244</v>
      </c>
      <c r="K69" s="174">
        <v>244</v>
      </c>
      <c r="L69" s="174">
        <v>244</v>
      </c>
      <c r="M69" s="174">
        <v>245</v>
      </c>
      <c r="N69" s="174">
        <v>237</v>
      </c>
      <c r="O69" s="174">
        <v>224</v>
      </c>
      <c r="P69" s="174">
        <v>219</v>
      </c>
      <c r="Q69" s="174">
        <v>216</v>
      </c>
      <c r="R69" s="174">
        <v>222</v>
      </c>
      <c r="S69" s="174">
        <v>225</v>
      </c>
      <c r="T69" s="174">
        <v>235</v>
      </c>
      <c r="U69" s="174">
        <v>245</v>
      </c>
      <c r="V69" s="174">
        <v>247</v>
      </c>
      <c r="W69" s="174">
        <v>257</v>
      </c>
      <c r="X69" s="174">
        <v>266</v>
      </c>
      <c r="Y69" s="173"/>
      <c r="Z69" s="152"/>
      <c r="AB69" s="251"/>
      <c r="AC69" s="234"/>
      <c r="AD69" s="237"/>
      <c r="AE69" s="240"/>
      <c r="AF69" s="234"/>
      <c r="AG69" s="237"/>
      <c r="AH69" s="240"/>
      <c r="AI69" s="234"/>
      <c r="AJ69" s="237"/>
      <c r="AK69" s="240"/>
      <c r="AL69" s="234"/>
      <c r="AM69" s="237"/>
      <c r="AN69" s="240"/>
      <c r="AO69" s="234"/>
      <c r="AP69" s="237"/>
      <c r="AQ69" s="240"/>
      <c r="AR69" s="234"/>
      <c r="AS69" s="237"/>
      <c r="AT69" s="240"/>
      <c r="AU69" s="234"/>
      <c r="AV69" s="237"/>
      <c r="AW69" s="240"/>
      <c r="AX69" s="234"/>
      <c r="AY69" s="237"/>
      <c r="AZ69" s="240"/>
      <c r="BA69" s="234"/>
      <c r="BB69" s="237"/>
      <c r="BC69" s="240"/>
      <c r="BD69" s="234"/>
      <c r="BE69" s="237"/>
      <c r="BF69" s="240"/>
      <c r="BG69" s="234"/>
      <c r="BH69" s="237"/>
      <c r="BI69" s="240"/>
      <c r="BJ69" s="234"/>
      <c r="BK69" s="237"/>
      <c r="BL69" s="240"/>
      <c r="BM69" s="234"/>
      <c r="BN69" s="237"/>
      <c r="BO69" s="240"/>
      <c r="BP69" s="234"/>
      <c r="BQ69" s="237"/>
      <c r="BR69" s="240"/>
      <c r="BS69" s="234"/>
      <c r="BT69" s="237"/>
      <c r="BU69" s="240"/>
      <c r="BV69" s="234"/>
      <c r="BW69" s="237"/>
      <c r="BX69" s="240"/>
      <c r="BY69" s="234"/>
      <c r="BZ69" s="237"/>
      <c r="CA69" s="240"/>
      <c r="CB69" s="234"/>
      <c r="CC69" s="237"/>
      <c r="CD69" s="240"/>
      <c r="CE69" s="234"/>
      <c r="CF69" s="237"/>
      <c r="CG69" s="240"/>
      <c r="CH69" s="234"/>
      <c r="CI69" s="237"/>
      <c r="CJ69" s="240"/>
      <c r="CK69" s="91"/>
    </row>
    <row r="70" spans="2:89" ht="16" customHeight="1" x14ac:dyDescent="0.2">
      <c r="B70" s="249" t="s">
        <v>20</v>
      </c>
      <c r="C70" s="270">
        <v>1</v>
      </c>
      <c r="D70" s="153">
        <v>33</v>
      </c>
      <c r="E70" s="174">
        <v>222</v>
      </c>
      <c r="F70" s="174">
        <v>223</v>
      </c>
      <c r="G70" s="174">
        <v>243</v>
      </c>
      <c r="H70" s="174">
        <v>250</v>
      </c>
      <c r="I70" s="174">
        <v>255</v>
      </c>
      <c r="J70" s="174">
        <v>269</v>
      </c>
      <c r="K70" s="174">
        <v>269</v>
      </c>
      <c r="L70" s="174">
        <v>274</v>
      </c>
      <c r="M70" s="174">
        <v>278</v>
      </c>
      <c r="N70" s="174">
        <v>286</v>
      </c>
      <c r="O70" s="174">
        <v>286</v>
      </c>
      <c r="P70" s="174">
        <v>296</v>
      </c>
      <c r="Q70" s="174">
        <v>295</v>
      </c>
      <c r="R70" s="174">
        <v>300</v>
      </c>
      <c r="S70" s="174">
        <v>309</v>
      </c>
      <c r="T70" s="174">
        <v>309</v>
      </c>
      <c r="U70" s="174">
        <v>312</v>
      </c>
      <c r="V70" s="174">
        <v>318</v>
      </c>
      <c r="W70" s="174">
        <v>322</v>
      </c>
      <c r="X70" s="174">
        <v>328</v>
      </c>
      <c r="Y70" s="173"/>
      <c r="Z70" s="152"/>
      <c r="AB70" s="249" t="s">
        <v>20</v>
      </c>
      <c r="AC70" s="232">
        <f>AVERAGE(E70:E77)</f>
        <v>215.25</v>
      </c>
      <c r="AD70" s="235">
        <f>STDEV(E70:E77)/SQRT(AE70)</f>
        <v>1.8588590970961574</v>
      </c>
      <c r="AE70" s="238">
        <f>COUNT(E70:E77)</f>
        <v>8</v>
      </c>
      <c r="AF70" s="232">
        <f>AVERAGE(F70:F77)</f>
        <v>221.375</v>
      </c>
      <c r="AG70" s="235">
        <f>STDEV(F70:F77)/SQRT(AH70)</f>
        <v>2.2435423202732645</v>
      </c>
      <c r="AH70" s="238">
        <f>COUNT(F70:F77)</f>
        <v>8</v>
      </c>
      <c r="AI70" s="232">
        <f>AVERAGE(G70:G77)</f>
        <v>232.125</v>
      </c>
      <c r="AJ70" s="235">
        <f>STDEV(G70:G77)/SQRT(AK70)</f>
        <v>2.6419520650999164</v>
      </c>
      <c r="AK70" s="238">
        <f>COUNT(G70:G77)</f>
        <v>8</v>
      </c>
      <c r="AL70" s="232">
        <f>AVERAGE(H70:H77)</f>
        <v>242</v>
      </c>
      <c r="AM70" s="235">
        <f>STDEV(H70:H77)/SQRT(AN70)</f>
        <v>2.5424959615082408</v>
      </c>
      <c r="AN70" s="238">
        <f>COUNT(H70:H77)</f>
        <v>8</v>
      </c>
      <c r="AO70" s="232">
        <f>AVERAGE(I70:I77)</f>
        <v>249.375</v>
      </c>
      <c r="AP70" s="235">
        <f>STDEV(I70:I77)/SQRT(AQ70)</f>
        <v>2.6921678731354879</v>
      </c>
      <c r="AQ70" s="238">
        <f>COUNT(I70:I77)</f>
        <v>8</v>
      </c>
      <c r="AR70" s="232">
        <f>AVERAGE(J70:J77)</f>
        <v>259.375</v>
      </c>
      <c r="AS70" s="235">
        <f>STDEV(J70:J77)/SQRT(AT70)</f>
        <v>3.2729273703259243</v>
      </c>
      <c r="AT70" s="238">
        <f>COUNT(J70:J77)</f>
        <v>8</v>
      </c>
      <c r="AU70" s="232">
        <f>AVERAGE(K70:K77)</f>
        <v>265.375</v>
      </c>
      <c r="AV70" s="235">
        <f>STDEV(K70:K77)/SQRT(AW70)</f>
        <v>2.8966575565641168</v>
      </c>
      <c r="AW70" s="238">
        <f>COUNT(K70:K77)</f>
        <v>8</v>
      </c>
      <c r="AX70" s="232">
        <f>AVERAGE(L70:L77)</f>
        <v>274.75</v>
      </c>
      <c r="AY70" s="235">
        <f>STDEV(L70:L77)/SQRT(AZ70)</f>
        <v>2.6169093002460526</v>
      </c>
      <c r="AZ70" s="238">
        <f>COUNT(L70:L77)</f>
        <v>8</v>
      </c>
      <c r="BA70" s="232">
        <f>AVERAGE(M70:M77)</f>
        <v>283.375</v>
      </c>
      <c r="BB70" s="235">
        <f>STDEV(M70:M77)/SQRT(BC70)</f>
        <v>2.7962826088525867</v>
      </c>
      <c r="BC70" s="238">
        <f>COUNT(M70:M77)</f>
        <v>8</v>
      </c>
      <c r="BD70" s="232">
        <f>AVERAGE(N70:N77)</f>
        <v>291.875</v>
      </c>
      <c r="BE70" s="235">
        <f>STDEV(N70:N77)/SQRT(BF70)</f>
        <v>3.6714997908600933</v>
      </c>
      <c r="BF70" s="238">
        <f>COUNT(N70:N77)</f>
        <v>8</v>
      </c>
      <c r="BG70" s="232">
        <f>AVERAGE(O70:O77)</f>
        <v>294.125</v>
      </c>
      <c r="BH70" s="235">
        <f>STDEV(O70:O77)/SQRT(BI70)</f>
        <v>3.8565227676162959</v>
      </c>
      <c r="BI70" s="238">
        <f>COUNT(O70:O77)</f>
        <v>8</v>
      </c>
      <c r="BJ70" s="232">
        <f>AVERAGE(P70:P77)</f>
        <v>301.75</v>
      </c>
      <c r="BK70" s="235">
        <f>STDEV(P70:P77)/SQRT(BL70)</f>
        <v>4.0477065816865441</v>
      </c>
      <c r="BL70" s="238">
        <f>COUNT(P70:P77)</f>
        <v>8</v>
      </c>
      <c r="BM70" s="232">
        <f>AVERAGE(Q70:Q77)</f>
        <v>306.75</v>
      </c>
      <c r="BN70" s="235">
        <f>STDEV(Q70:Q77)/SQRT(BO70)</f>
        <v>4.3167034379753915</v>
      </c>
      <c r="BO70" s="238">
        <f>COUNT(Q70:Q77)</f>
        <v>8</v>
      </c>
      <c r="BP70" s="232">
        <f>AVERAGE(R70:R77)</f>
        <v>313.75</v>
      </c>
      <c r="BQ70" s="235">
        <f>STDEV(R70:R77)/SQRT(BR70)</f>
        <v>5.2090237637611683</v>
      </c>
      <c r="BR70" s="238">
        <f>COUNT(R70:R77)</f>
        <v>8</v>
      </c>
      <c r="BS70" s="232">
        <f>AVERAGE(S70:S77)</f>
        <v>318.125</v>
      </c>
      <c r="BT70" s="235">
        <f>STDEV(S70:S77)/SQRT(BU70)</f>
        <v>4.9621333977577482</v>
      </c>
      <c r="BU70" s="238">
        <f>COUNT(S70:S77)</f>
        <v>8</v>
      </c>
      <c r="BV70" s="232">
        <f>AVERAGE(T70:T77)</f>
        <v>322.875</v>
      </c>
      <c r="BW70" s="235">
        <f>STDEV(T70:T77)/SQRT(BX70)</f>
        <v>6.5149210608089048</v>
      </c>
      <c r="BX70" s="238">
        <f>COUNT(T70:T77)</f>
        <v>8</v>
      </c>
      <c r="BY70" s="232">
        <f>AVERAGE(U70:U77)</f>
        <v>325.625</v>
      </c>
      <c r="BZ70" s="235">
        <f>STDEV(U70:U77)/SQRT(CA70)</f>
        <v>5.9128718548120558</v>
      </c>
      <c r="CA70" s="238">
        <f>COUNT(U70:U77)</f>
        <v>8</v>
      </c>
      <c r="CB70" s="232">
        <f>AVERAGE(V70:V77)</f>
        <v>328</v>
      </c>
      <c r="CC70" s="235">
        <f>STDEV(V70:V77)/SQRT(CD70)</f>
        <v>6.4999999999999991</v>
      </c>
      <c r="CD70" s="238">
        <f>COUNT(V70:V77)</f>
        <v>8</v>
      </c>
      <c r="CE70" s="232">
        <f>AVERAGE(W70:W77)</f>
        <v>336.875</v>
      </c>
      <c r="CF70" s="235">
        <f>STDEV(W70:W77)/SQRT(CG70)</f>
        <v>6.6020491948658311</v>
      </c>
      <c r="CG70" s="238">
        <f>COUNT(W70:W77)</f>
        <v>8</v>
      </c>
      <c r="CH70" s="232">
        <f>AVERAGE(X70:X77)</f>
        <v>343.25</v>
      </c>
      <c r="CI70" s="235">
        <f>STDEV(X70:X77)/SQRT(CJ70)</f>
        <v>6.8550033864741033</v>
      </c>
      <c r="CJ70" s="238">
        <f>COUNT(X70:X77)</f>
        <v>8</v>
      </c>
      <c r="CK70" s="91"/>
    </row>
    <row r="71" spans="2:89" x14ac:dyDescent="0.2">
      <c r="B71" s="250"/>
      <c r="C71" s="271"/>
      <c r="D71" s="153">
        <v>34</v>
      </c>
      <c r="E71" s="174">
        <v>213</v>
      </c>
      <c r="F71" s="174">
        <v>218</v>
      </c>
      <c r="G71" s="174">
        <v>233</v>
      </c>
      <c r="H71" s="174">
        <v>246</v>
      </c>
      <c r="I71" s="174">
        <v>255</v>
      </c>
      <c r="J71" s="174">
        <v>266</v>
      </c>
      <c r="K71" s="174">
        <v>268</v>
      </c>
      <c r="L71" s="174">
        <v>277</v>
      </c>
      <c r="M71" s="174">
        <v>289</v>
      </c>
      <c r="N71" s="174">
        <v>296</v>
      </c>
      <c r="O71" s="174">
        <v>301</v>
      </c>
      <c r="P71" s="174">
        <v>304</v>
      </c>
      <c r="Q71" s="174">
        <v>303</v>
      </c>
      <c r="R71" s="174">
        <v>309</v>
      </c>
      <c r="S71" s="174">
        <v>314</v>
      </c>
      <c r="T71" s="174">
        <v>314</v>
      </c>
      <c r="U71" s="174">
        <v>322</v>
      </c>
      <c r="V71" s="174">
        <v>317</v>
      </c>
      <c r="W71" s="174">
        <v>331</v>
      </c>
      <c r="X71" s="174">
        <v>338</v>
      </c>
      <c r="Y71" s="173"/>
      <c r="Z71" s="152"/>
      <c r="AB71" s="250"/>
      <c r="AC71" s="233"/>
      <c r="AD71" s="236"/>
      <c r="AE71" s="239"/>
      <c r="AF71" s="233"/>
      <c r="AG71" s="236"/>
      <c r="AH71" s="239"/>
      <c r="AI71" s="233"/>
      <c r="AJ71" s="236"/>
      <c r="AK71" s="239"/>
      <c r="AL71" s="233"/>
      <c r="AM71" s="236"/>
      <c r="AN71" s="239"/>
      <c r="AO71" s="233"/>
      <c r="AP71" s="236"/>
      <c r="AQ71" s="239"/>
      <c r="AR71" s="233"/>
      <c r="AS71" s="236"/>
      <c r="AT71" s="239"/>
      <c r="AU71" s="233"/>
      <c r="AV71" s="236"/>
      <c r="AW71" s="239"/>
      <c r="AX71" s="233"/>
      <c r="AY71" s="236"/>
      <c r="AZ71" s="239"/>
      <c r="BA71" s="233"/>
      <c r="BB71" s="236"/>
      <c r="BC71" s="239"/>
      <c r="BD71" s="233"/>
      <c r="BE71" s="236"/>
      <c r="BF71" s="239"/>
      <c r="BG71" s="233"/>
      <c r="BH71" s="236"/>
      <c r="BI71" s="239"/>
      <c r="BJ71" s="233"/>
      <c r="BK71" s="236"/>
      <c r="BL71" s="239"/>
      <c r="BM71" s="233"/>
      <c r="BN71" s="236"/>
      <c r="BO71" s="239"/>
      <c r="BP71" s="233"/>
      <c r="BQ71" s="236"/>
      <c r="BR71" s="239"/>
      <c r="BS71" s="233"/>
      <c r="BT71" s="236"/>
      <c r="BU71" s="239"/>
      <c r="BV71" s="233"/>
      <c r="BW71" s="236"/>
      <c r="BX71" s="239"/>
      <c r="BY71" s="233"/>
      <c r="BZ71" s="236"/>
      <c r="CA71" s="239"/>
      <c r="CB71" s="233"/>
      <c r="CC71" s="236"/>
      <c r="CD71" s="239"/>
      <c r="CE71" s="233"/>
      <c r="CF71" s="236"/>
      <c r="CG71" s="239"/>
      <c r="CH71" s="233"/>
      <c r="CI71" s="236"/>
      <c r="CJ71" s="239"/>
      <c r="CK71" s="91"/>
    </row>
    <row r="72" spans="2:89" x14ac:dyDescent="0.2">
      <c r="B72" s="250"/>
      <c r="C72" s="271"/>
      <c r="D72" s="153">
        <v>35</v>
      </c>
      <c r="E72" s="174">
        <v>219</v>
      </c>
      <c r="F72" s="174">
        <v>234</v>
      </c>
      <c r="G72" s="174">
        <v>243</v>
      </c>
      <c r="H72" s="174">
        <v>253</v>
      </c>
      <c r="I72" s="174">
        <v>260</v>
      </c>
      <c r="J72" s="174">
        <v>273</v>
      </c>
      <c r="K72" s="174">
        <v>270</v>
      </c>
      <c r="L72" s="174">
        <v>281</v>
      </c>
      <c r="M72" s="174">
        <v>282</v>
      </c>
      <c r="N72" s="174">
        <v>301</v>
      </c>
      <c r="O72" s="174">
        <v>301</v>
      </c>
      <c r="P72" s="174">
        <v>309</v>
      </c>
      <c r="Q72" s="174">
        <v>312</v>
      </c>
      <c r="R72" s="174">
        <v>319</v>
      </c>
      <c r="S72" s="174">
        <v>333</v>
      </c>
      <c r="T72" s="174">
        <v>332</v>
      </c>
      <c r="U72" s="174">
        <v>340</v>
      </c>
      <c r="V72" s="174">
        <v>337</v>
      </c>
      <c r="W72" s="174">
        <v>348</v>
      </c>
      <c r="X72" s="174">
        <v>356</v>
      </c>
      <c r="Y72" s="173"/>
      <c r="Z72" s="152"/>
      <c r="AB72" s="250"/>
      <c r="AC72" s="233"/>
      <c r="AD72" s="236"/>
      <c r="AE72" s="239"/>
      <c r="AF72" s="233"/>
      <c r="AG72" s="236"/>
      <c r="AH72" s="239"/>
      <c r="AI72" s="233"/>
      <c r="AJ72" s="236"/>
      <c r="AK72" s="239"/>
      <c r="AL72" s="233"/>
      <c r="AM72" s="236"/>
      <c r="AN72" s="239"/>
      <c r="AO72" s="233"/>
      <c r="AP72" s="236"/>
      <c r="AQ72" s="239"/>
      <c r="AR72" s="233"/>
      <c r="AS72" s="236"/>
      <c r="AT72" s="239"/>
      <c r="AU72" s="233"/>
      <c r="AV72" s="236"/>
      <c r="AW72" s="239"/>
      <c r="AX72" s="233"/>
      <c r="AY72" s="236"/>
      <c r="AZ72" s="239"/>
      <c r="BA72" s="233"/>
      <c r="BB72" s="236"/>
      <c r="BC72" s="239"/>
      <c r="BD72" s="233"/>
      <c r="BE72" s="236"/>
      <c r="BF72" s="239"/>
      <c r="BG72" s="233"/>
      <c r="BH72" s="236"/>
      <c r="BI72" s="239"/>
      <c r="BJ72" s="233"/>
      <c r="BK72" s="236"/>
      <c r="BL72" s="239"/>
      <c r="BM72" s="233"/>
      <c r="BN72" s="236"/>
      <c r="BO72" s="239"/>
      <c r="BP72" s="233"/>
      <c r="BQ72" s="236"/>
      <c r="BR72" s="239"/>
      <c r="BS72" s="233"/>
      <c r="BT72" s="236"/>
      <c r="BU72" s="239"/>
      <c r="BV72" s="233"/>
      <c r="BW72" s="236"/>
      <c r="BX72" s="239"/>
      <c r="BY72" s="233"/>
      <c r="BZ72" s="236"/>
      <c r="CA72" s="239"/>
      <c r="CB72" s="233"/>
      <c r="CC72" s="236"/>
      <c r="CD72" s="239"/>
      <c r="CE72" s="233"/>
      <c r="CF72" s="236"/>
      <c r="CG72" s="239"/>
      <c r="CH72" s="233"/>
      <c r="CI72" s="236"/>
      <c r="CJ72" s="239"/>
      <c r="CK72" s="91"/>
    </row>
    <row r="73" spans="2:89" x14ac:dyDescent="0.2">
      <c r="B73" s="250"/>
      <c r="C73" s="272"/>
      <c r="D73" s="153">
        <v>36</v>
      </c>
      <c r="E73" s="174">
        <v>210</v>
      </c>
      <c r="F73" s="174">
        <v>214</v>
      </c>
      <c r="G73" s="174">
        <v>225</v>
      </c>
      <c r="H73" s="174">
        <v>234</v>
      </c>
      <c r="I73" s="174">
        <v>239</v>
      </c>
      <c r="J73" s="174">
        <v>249</v>
      </c>
      <c r="K73" s="174">
        <v>247</v>
      </c>
      <c r="L73" s="174">
        <v>259</v>
      </c>
      <c r="M73" s="174">
        <v>269</v>
      </c>
      <c r="N73" s="174">
        <v>271</v>
      </c>
      <c r="O73" s="174">
        <v>273</v>
      </c>
      <c r="P73" s="174">
        <v>278</v>
      </c>
      <c r="Q73" s="174">
        <v>288</v>
      </c>
      <c r="R73" s="174">
        <v>291</v>
      </c>
      <c r="S73" s="174">
        <v>296</v>
      </c>
      <c r="T73" s="174">
        <v>292</v>
      </c>
      <c r="U73" s="174">
        <v>299</v>
      </c>
      <c r="V73" s="174">
        <v>296</v>
      </c>
      <c r="W73" s="174">
        <v>304</v>
      </c>
      <c r="X73" s="174">
        <v>308</v>
      </c>
      <c r="Y73" s="173"/>
      <c r="Z73" s="152"/>
      <c r="AB73" s="250"/>
      <c r="AC73" s="233"/>
      <c r="AD73" s="236"/>
      <c r="AE73" s="239"/>
      <c r="AF73" s="233"/>
      <c r="AG73" s="236"/>
      <c r="AH73" s="239"/>
      <c r="AI73" s="233"/>
      <c r="AJ73" s="236"/>
      <c r="AK73" s="239"/>
      <c r="AL73" s="233"/>
      <c r="AM73" s="236"/>
      <c r="AN73" s="239"/>
      <c r="AO73" s="233"/>
      <c r="AP73" s="236"/>
      <c r="AQ73" s="239"/>
      <c r="AR73" s="233"/>
      <c r="AS73" s="236"/>
      <c r="AT73" s="239"/>
      <c r="AU73" s="233"/>
      <c r="AV73" s="236"/>
      <c r="AW73" s="239"/>
      <c r="AX73" s="233"/>
      <c r="AY73" s="236"/>
      <c r="AZ73" s="239"/>
      <c r="BA73" s="233"/>
      <c r="BB73" s="236"/>
      <c r="BC73" s="239"/>
      <c r="BD73" s="233"/>
      <c r="BE73" s="236"/>
      <c r="BF73" s="239"/>
      <c r="BG73" s="233"/>
      <c r="BH73" s="236"/>
      <c r="BI73" s="239"/>
      <c r="BJ73" s="233"/>
      <c r="BK73" s="236"/>
      <c r="BL73" s="239"/>
      <c r="BM73" s="233"/>
      <c r="BN73" s="236"/>
      <c r="BO73" s="239"/>
      <c r="BP73" s="233"/>
      <c r="BQ73" s="236"/>
      <c r="BR73" s="239"/>
      <c r="BS73" s="233"/>
      <c r="BT73" s="236"/>
      <c r="BU73" s="239"/>
      <c r="BV73" s="233"/>
      <c r="BW73" s="236"/>
      <c r="BX73" s="239"/>
      <c r="BY73" s="233"/>
      <c r="BZ73" s="236"/>
      <c r="CA73" s="239"/>
      <c r="CB73" s="233"/>
      <c r="CC73" s="236"/>
      <c r="CD73" s="239"/>
      <c r="CE73" s="233"/>
      <c r="CF73" s="236"/>
      <c r="CG73" s="239"/>
      <c r="CH73" s="233"/>
      <c r="CI73" s="236"/>
      <c r="CJ73" s="239"/>
      <c r="CK73" s="91"/>
    </row>
    <row r="74" spans="2:89" ht="15" customHeight="1" x14ac:dyDescent="0.2">
      <c r="B74" s="250"/>
      <c r="C74" s="270">
        <v>2</v>
      </c>
      <c r="D74" s="153">
        <v>37</v>
      </c>
      <c r="E74" s="174">
        <v>213</v>
      </c>
      <c r="F74" s="174">
        <v>218</v>
      </c>
      <c r="G74" s="174">
        <v>225</v>
      </c>
      <c r="H74" s="174">
        <v>238</v>
      </c>
      <c r="I74" s="174">
        <v>246</v>
      </c>
      <c r="J74" s="174">
        <v>253</v>
      </c>
      <c r="K74" s="174">
        <v>263</v>
      </c>
      <c r="L74" s="174">
        <v>277</v>
      </c>
      <c r="M74" s="174">
        <v>290</v>
      </c>
      <c r="N74" s="174">
        <v>295</v>
      </c>
      <c r="O74" s="174">
        <v>300</v>
      </c>
      <c r="P74" s="174">
        <v>308</v>
      </c>
      <c r="Q74" s="174">
        <v>318</v>
      </c>
      <c r="R74" s="174">
        <v>322</v>
      </c>
      <c r="S74" s="174">
        <v>330</v>
      </c>
      <c r="T74" s="174">
        <v>341</v>
      </c>
      <c r="U74" s="174">
        <v>337</v>
      </c>
      <c r="V74" s="174">
        <v>344</v>
      </c>
      <c r="W74" s="174">
        <v>353</v>
      </c>
      <c r="X74" s="174">
        <v>360</v>
      </c>
      <c r="Y74" s="173"/>
      <c r="Z74" s="152"/>
      <c r="AB74" s="250"/>
      <c r="AC74" s="233"/>
      <c r="AD74" s="236"/>
      <c r="AE74" s="239"/>
      <c r="AF74" s="233"/>
      <c r="AG74" s="236"/>
      <c r="AH74" s="239"/>
      <c r="AI74" s="233"/>
      <c r="AJ74" s="236"/>
      <c r="AK74" s="239"/>
      <c r="AL74" s="233"/>
      <c r="AM74" s="236"/>
      <c r="AN74" s="239"/>
      <c r="AO74" s="233"/>
      <c r="AP74" s="236"/>
      <c r="AQ74" s="239"/>
      <c r="AR74" s="233"/>
      <c r="AS74" s="236"/>
      <c r="AT74" s="239"/>
      <c r="AU74" s="233"/>
      <c r="AV74" s="236"/>
      <c r="AW74" s="239"/>
      <c r="AX74" s="233"/>
      <c r="AY74" s="236"/>
      <c r="AZ74" s="239"/>
      <c r="BA74" s="233"/>
      <c r="BB74" s="236"/>
      <c r="BC74" s="239"/>
      <c r="BD74" s="233"/>
      <c r="BE74" s="236"/>
      <c r="BF74" s="239"/>
      <c r="BG74" s="233"/>
      <c r="BH74" s="236"/>
      <c r="BI74" s="239"/>
      <c r="BJ74" s="233"/>
      <c r="BK74" s="236"/>
      <c r="BL74" s="239"/>
      <c r="BM74" s="233"/>
      <c r="BN74" s="236"/>
      <c r="BO74" s="239"/>
      <c r="BP74" s="233"/>
      <c r="BQ74" s="236"/>
      <c r="BR74" s="239"/>
      <c r="BS74" s="233"/>
      <c r="BT74" s="236"/>
      <c r="BU74" s="239"/>
      <c r="BV74" s="233"/>
      <c r="BW74" s="236"/>
      <c r="BX74" s="239"/>
      <c r="BY74" s="233"/>
      <c r="BZ74" s="236"/>
      <c r="CA74" s="239"/>
      <c r="CB74" s="233"/>
      <c r="CC74" s="236"/>
      <c r="CD74" s="239"/>
      <c r="CE74" s="233"/>
      <c r="CF74" s="236"/>
      <c r="CG74" s="239"/>
      <c r="CH74" s="233"/>
      <c r="CI74" s="236"/>
      <c r="CJ74" s="239"/>
      <c r="CK74" s="91"/>
    </row>
    <row r="75" spans="2:89" x14ac:dyDescent="0.2">
      <c r="B75" s="250"/>
      <c r="C75" s="271"/>
      <c r="D75" s="153">
        <v>38</v>
      </c>
      <c r="E75" s="174">
        <v>207</v>
      </c>
      <c r="F75" s="174">
        <v>216</v>
      </c>
      <c r="G75" s="174">
        <v>225</v>
      </c>
      <c r="H75" s="174">
        <v>234</v>
      </c>
      <c r="I75" s="174">
        <v>241</v>
      </c>
      <c r="J75" s="174">
        <v>255</v>
      </c>
      <c r="K75" s="174">
        <v>270</v>
      </c>
      <c r="L75" s="174">
        <v>278</v>
      </c>
      <c r="M75" s="174">
        <v>287</v>
      </c>
      <c r="N75" s="174">
        <v>302</v>
      </c>
      <c r="O75" s="174">
        <v>303</v>
      </c>
      <c r="P75" s="174">
        <v>312</v>
      </c>
      <c r="Q75" s="174">
        <v>319</v>
      </c>
      <c r="R75" s="174">
        <v>333</v>
      </c>
      <c r="S75" s="174">
        <v>332</v>
      </c>
      <c r="T75" s="174">
        <v>345</v>
      </c>
      <c r="U75" s="174">
        <v>345</v>
      </c>
      <c r="V75" s="174">
        <v>352</v>
      </c>
      <c r="W75" s="174">
        <v>360</v>
      </c>
      <c r="X75" s="174">
        <v>366</v>
      </c>
      <c r="Y75" s="173"/>
      <c r="Z75" s="152"/>
      <c r="AB75" s="250"/>
      <c r="AC75" s="233"/>
      <c r="AD75" s="236"/>
      <c r="AE75" s="239"/>
      <c r="AF75" s="233"/>
      <c r="AG75" s="236"/>
      <c r="AH75" s="239"/>
      <c r="AI75" s="233"/>
      <c r="AJ75" s="236"/>
      <c r="AK75" s="239"/>
      <c r="AL75" s="233"/>
      <c r="AM75" s="236"/>
      <c r="AN75" s="239"/>
      <c r="AO75" s="233"/>
      <c r="AP75" s="236"/>
      <c r="AQ75" s="239"/>
      <c r="AR75" s="233"/>
      <c r="AS75" s="236"/>
      <c r="AT75" s="239"/>
      <c r="AU75" s="233"/>
      <c r="AV75" s="236"/>
      <c r="AW75" s="239"/>
      <c r="AX75" s="233"/>
      <c r="AY75" s="236"/>
      <c r="AZ75" s="239"/>
      <c r="BA75" s="233"/>
      <c r="BB75" s="236"/>
      <c r="BC75" s="239"/>
      <c r="BD75" s="233"/>
      <c r="BE75" s="236"/>
      <c r="BF75" s="239"/>
      <c r="BG75" s="233"/>
      <c r="BH75" s="236"/>
      <c r="BI75" s="239"/>
      <c r="BJ75" s="233"/>
      <c r="BK75" s="236"/>
      <c r="BL75" s="239"/>
      <c r="BM75" s="233"/>
      <c r="BN75" s="236"/>
      <c r="BO75" s="239"/>
      <c r="BP75" s="233"/>
      <c r="BQ75" s="236"/>
      <c r="BR75" s="239"/>
      <c r="BS75" s="233"/>
      <c r="BT75" s="236"/>
      <c r="BU75" s="239"/>
      <c r="BV75" s="233"/>
      <c r="BW75" s="236"/>
      <c r="BX75" s="239"/>
      <c r="BY75" s="233"/>
      <c r="BZ75" s="236"/>
      <c r="CA75" s="239"/>
      <c r="CB75" s="233"/>
      <c r="CC75" s="236"/>
      <c r="CD75" s="239"/>
      <c r="CE75" s="233"/>
      <c r="CF75" s="236"/>
      <c r="CG75" s="239"/>
      <c r="CH75" s="233"/>
      <c r="CI75" s="236"/>
      <c r="CJ75" s="239"/>
      <c r="CK75" s="91"/>
    </row>
    <row r="76" spans="2:89" x14ac:dyDescent="0.2">
      <c r="B76" s="250"/>
      <c r="C76" s="271"/>
      <c r="D76" s="153">
        <v>39</v>
      </c>
      <c r="E76" s="174">
        <v>219</v>
      </c>
      <c r="F76" s="174">
        <v>224</v>
      </c>
      <c r="G76" s="174">
        <v>232</v>
      </c>
      <c r="H76" s="174">
        <v>243</v>
      </c>
      <c r="I76" s="174">
        <v>254</v>
      </c>
      <c r="J76" s="174">
        <v>261</v>
      </c>
      <c r="K76" s="174">
        <v>273</v>
      </c>
      <c r="L76" s="174">
        <v>282</v>
      </c>
      <c r="M76" s="174">
        <v>293</v>
      </c>
      <c r="N76" s="174">
        <v>298</v>
      </c>
      <c r="O76" s="174">
        <v>302</v>
      </c>
      <c r="P76" s="174">
        <v>311</v>
      </c>
      <c r="Q76" s="174">
        <v>320</v>
      </c>
      <c r="R76" s="174">
        <v>330</v>
      </c>
      <c r="S76" s="174">
        <v>326</v>
      </c>
      <c r="T76" s="174">
        <v>336</v>
      </c>
      <c r="U76" s="174">
        <v>338</v>
      </c>
      <c r="V76" s="174">
        <v>340</v>
      </c>
      <c r="W76" s="174">
        <v>348</v>
      </c>
      <c r="X76" s="174">
        <v>354</v>
      </c>
      <c r="Y76" s="173"/>
      <c r="Z76" s="152"/>
      <c r="AB76" s="250"/>
      <c r="AC76" s="233"/>
      <c r="AD76" s="236"/>
      <c r="AE76" s="239"/>
      <c r="AF76" s="233"/>
      <c r="AG76" s="236"/>
      <c r="AH76" s="239"/>
      <c r="AI76" s="233"/>
      <c r="AJ76" s="236"/>
      <c r="AK76" s="239"/>
      <c r="AL76" s="233"/>
      <c r="AM76" s="236"/>
      <c r="AN76" s="239"/>
      <c r="AO76" s="233"/>
      <c r="AP76" s="236"/>
      <c r="AQ76" s="239"/>
      <c r="AR76" s="233"/>
      <c r="AS76" s="236"/>
      <c r="AT76" s="239"/>
      <c r="AU76" s="233"/>
      <c r="AV76" s="236"/>
      <c r="AW76" s="239"/>
      <c r="AX76" s="233"/>
      <c r="AY76" s="236"/>
      <c r="AZ76" s="239"/>
      <c r="BA76" s="233"/>
      <c r="BB76" s="236"/>
      <c r="BC76" s="239"/>
      <c r="BD76" s="233"/>
      <c r="BE76" s="236"/>
      <c r="BF76" s="239"/>
      <c r="BG76" s="233"/>
      <c r="BH76" s="236"/>
      <c r="BI76" s="239"/>
      <c r="BJ76" s="233"/>
      <c r="BK76" s="236"/>
      <c r="BL76" s="239"/>
      <c r="BM76" s="233"/>
      <c r="BN76" s="236"/>
      <c r="BO76" s="239"/>
      <c r="BP76" s="233"/>
      <c r="BQ76" s="236"/>
      <c r="BR76" s="239"/>
      <c r="BS76" s="233"/>
      <c r="BT76" s="236"/>
      <c r="BU76" s="239"/>
      <c r="BV76" s="233"/>
      <c r="BW76" s="236"/>
      <c r="BX76" s="239"/>
      <c r="BY76" s="233"/>
      <c r="BZ76" s="236"/>
      <c r="CA76" s="239"/>
      <c r="CB76" s="233"/>
      <c r="CC76" s="236"/>
      <c r="CD76" s="239"/>
      <c r="CE76" s="233"/>
      <c r="CF76" s="236"/>
      <c r="CG76" s="239"/>
      <c r="CH76" s="233"/>
      <c r="CI76" s="236"/>
      <c r="CJ76" s="239"/>
      <c r="CK76" s="91"/>
    </row>
    <row r="77" spans="2:89" x14ac:dyDescent="0.2">
      <c r="B77" s="251"/>
      <c r="C77" s="271"/>
      <c r="D77" s="153">
        <v>40</v>
      </c>
      <c r="E77" s="174">
        <v>219</v>
      </c>
      <c r="F77" s="174">
        <v>224</v>
      </c>
      <c r="G77" s="174">
        <v>231</v>
      </c>
      <c r="H77" s="174">
        <v>238</v>
      </c>
      <c r="I77" s="174">
        <v>245</v>
      </c>
      <c r="J77" s="174">
        <v>249</v>
      </c>
      <c r="K77" s="174">
        <v>263</v>
      </c>
      <c r="L77" s="174">
        <v>270</v>
      </c>
      <c r="M77" s="174">
        <v>279</v>
      </c>
      <c r="N77" s="174">
        <v>286</v>
      </c>
      <c r="O77" s="174">
        <v>287</v>
      </c>
      <c r="P77" s="174">
        <v>296</v>
      </c>
      <c r="Q77" s="174">
        <v>299</v>
      </c>
      <c r="R77" s="174">
        <v>306</v>
      </c>
      <c r="S77" s="174">
        <v>305</v>
      </c>
      <c r="T77" s="174">
        <v>314</v>
      </c>
      <c r="U77" s="174">
        <v>312</v>
      </c>
      <c r="V77" s="174">
        <v>320</v>
      </c>
      <c r="W77" s="174">
        <v>329</v>
      </c>
      <c r="X77" s="174">
        <v>336</v>
      </c>
      <c r="Y77" s="173"/>
      <c r="Z77" s="152"/>
      <c r="AB77" s="251"/>
      <c r="AC77" s="234"/>
      <c r="AD77" s="237"/>
      <c r="AE77" s="240"/>
      <c r="AF77" s="234"/>
      <c r="AG77" s="237"/>
      <c r="AH77" s="240"/>
      <c r="AI77" s="234"/>
      <c r="AJ77" s="237"/>
      <c r="AK77" s="240"/>
      <c r="AL77" s="234"/>
      <c r="AM77" s="237"/>
      <c r="AN77" s="240"/>
      <c r="AO77" s="234"/>
      <c r="AP77" s="237"/>
      <c r="AQ77" s="240"/>
      <c r="AR77" s="234"/>
      <c r="AS77" s="237"/>
      <c r="AT77" s="240"/>
      <c r="AU77" s="234"/>
      <c r="AV77" s="237"/>
      <c r="AW77" s="240"/>
      <c r="AX77" s="234"/>
      <c r="AY77" s="237"/>
      <c r="AZ77" s="240"/>
      <c r="BA77" s="234"/>
      <c r="BB77" s="237"/>
      <c r="BC77" s="240"/>
      <c r="BD77" s="234"/>
      <c r="BE77" s="237"/>
      <c r="BF77" s="240"/>
      <c r="BG77" s="234"/>
      <c r="BH77" s="237"/>
      <c r="BI77" s="240"/>
      <c r="BJ77" s="234"/>
      <c r="BK77" s="237"/>
      <c r="BL77" s="240"/>
      <c r="BM77" s="234"/>
      <c r="BN77" s="237"/>
      <c r="BO77" s="240"/>
      <c r="BP77" s="234"/>
      <c r="BQ77" s="237"/>
      <c r="BR77" s="240"/>
      <c r="BS77" s="234"/>
      <c r="BT77" s="237"/>
      <c r="BU77" s="240"/>
      <c r="BV77" s="234"/>
      <c r="BW77" s="237"/>
      <c r="BX77" s="240"/>
      <c r="BY77" s="234"/>
      <c r="BZ77" s="237"/>
      <c r="CA77" s="240"/>
      <c r="CB77" s="234"/>
      <c r="CC77" s="237"/>
      <c r="CD77" s="240"/>
      <c r="CE77" s="234"/>
      <c r="CF77" s="237"/>
      <c r="CG77" s="240"/>
      <c r="CH77" s="234"/>
      <c r="CI77" s="237"/>
      <c r="CJ77" s="240"/>
      <c r="CK77" s="91"/>
    </row>
    <row r="78" spans="2:89" ht="16" customHeight="1" x14ac:dyDescent="0.2">
      <c r="B78" s="249" t="s">
        <v>21</v>
      </c>
      <c r="C78" s="270">
        <v>1</v>
      </c>
      <c r="D78" s="153">
        <v>17</v>
      </c>
      <c r="E78" s="174">
        <v>202</v>
      </c>
      <c r="F78" s="174">
        <v>207</v>
      </c>
      <c r="G78" s="174">
        <v>214</v>
      </c>
      <c r="H78" s="174">
        <v>224</v>
      </c>
      <c r="I78" s="174">
        <v>230</v>
      </c>
      <c r="J78" s="174">
        <v>238</v>
      </c>
      <c r="K78" s="174">
        <v>233</v>
      </c>
      <c r="L78" s="174">
        <v>239</v>
      </c>
      <c r="M78" s="174">
        <v>233</v>
      </c>
      <c r="N78" s="174">
        <v>232</v>
      </c>
      <c r="O78" s="174">
        <v>221</v>
      </c>
      <c r="P78" s="174">
        <v>218</v>
      </c>
      <c r="Q78" s="174">
        <v>213</v>
      </c>
      <c r="R78" s="174">
        <v>216</v>
      </c>
      <c r="S78" s="174">
        <v>217</v>
      </c>
      <c r="T78" s="174">
        <v>232</v>
      </c>
      <c r="U78" s="174">
        <v>243</v>
      </c>
      <c r="V78" s="174">
        <v>246</v>
      </c>
      <c r="W78" s="174">
        <v>254</v>
      </c>
      <c r="X78" s="174">
        <v>261</v>
      </c>
      <c r="Y78" s="173"/>
      <c r="Z78" s="152"/>
      <c r="AB78" s="249" t="s">
        <v>21</v>
      </c>
      <c r="AC78" s="232">
        <f>AVERAGE(E78:E85)</f>
        <v>213</v>
      </c>
      <c r="AD78" s="235">
        <f>STDEV(E78:E85)/SQRT(AE78)</f>
        <v>2.6925824035672519</v>
      </c>
      <c r="AE78" s="238">
        <f>COUNT(E78:E85)</f>
        <v>8</v>
      </c>
      <c r="AF78" s="232">
        <f>AVERAGE(F78:F85)</f>
        <v>216</v>
      </c>
      <c r="AG78" s="235">
        <f>STDEV(F78:F85)/SQRT(AH78)</f>
        <v>2.7902892835178013</v>
      </c>
      <c r="AH78" s="238">
        <f>COUNT(F78:F85)</f>
        <v>8</v>
      </c>
      <c r="AI78" s="232">
        <f>AVERAGE(G78:G85)</f>
        <v>225.25</v>
      </c>
      <c r="AJ78" s="235">
        <f>STDEV(G78:G85)/SQRT(AK78)</f>
        <v>3.8533380705194147</v>
      </c>
      <c r="AK78" s="238">
        <f>COUNT(G78:G85)</f>
        <v>8</v>
      </c>
      <c r="AL78" s="232">
        <f>AVERAGE(H78:H85)</f>
        <v>233.625</v>
      </c>
      <c r="AM78" s="235">
        <f>STDEV(H78:H85)/SQRT(AN78)</f>
        <v>3.8169616750199924</v>
      </c>
      <c r="AN78" s="238">
        <f>COUNT(H78:H85)</f>
        <v>8</v>
      </c>
      <c r="AO78" s="232">
        <f>AVERAGE(I78:I85)</f>
        <v>241</v>
      </c>
      <c r="AP78" s="235">
        <f>STDEV(I78:I85)/SQRT(AQ78)</f>
        <v>3.9096949095440023</v>
      </c>
      <c r="AQ78" s="238">
        <f>COUNT(I78:I85)</f>
        <v>8</v>
      </c>
      <c r="AR78" s="232">
        <f>AVERAGE(J78:J85)</f>
        <v>248.75</v>
      </c>
      <c r="AS78" s="235">
        <f>STDEV(J78:J85)/SQRT(AT78)</f>
        <v>3.6924150053086624</v>
      </c>
      <c r="AT78" s="238">
        <f>COUNT(J78:J85)</f>
        <v>8</v>
      </c>
      <c r="AU78" s="232">
        <f>AVERAGE(K78:K85)</f>
        <v>245.75</v>
      </c>
      <c r="AV78" s="235">
        <f>STDEV(K78:K85)/SQRT(AW78)</f>
        <v>3.6730193885373685</v>
      </c>
      <c r="AW78" s="238">
        <f>COUNT(K78:K85)</f>
        <v>8</v>
      </c>
      <c r="AX78" s="232">
        <f>AVERAGE(L78:L85)</f>
        <v>248</v>
      </c>
      <c r="AY78" s="235">
        <f>STDEV(L78:L85)/SQRT(AZ78)</f>
        <v>3.9005494118502986</v>
      </c>
      <c r="AZ78" s="238">
        <f>COUNT(L78:L85)</f>
        <v>8</v>
      </c>
      <c r="BA78" s="232">
        <f>AVERAGE(M78:M85)</f>
        <v>239.75</v>
      </c>
      <c r="BB78" s="235">
        <f>STDEV(M78:M85)/SQRT(BC78)</f>
        <v>3.1381864644590967</v>
      </c>
      <c r="BC78" s="238">
        <f>COUNT(M78:M85)</f>
        <v>8</v>
      </c>
      <c r="BD78" s="232">
        <f>AVERAGE(N78:N85)</f>
        <v>232.625</v>
      </c>
      <c r="BE78" s="235">
        <f>STDEV(N78:N85)/SQRT(BF78)</f>
        <v>2.5208948241221241</v>
      </c>
      <c r="BF78" s="238">
        <f>COUNT(N78:N85)</f>
        <v>8</v>
      </c>
      <c r="BG78" s="232">
        <f>AVERAGE(O78:O85)</f>
        <v>221.5</v>
      </c>
      <c r="BH78" s="235">
        <f>STDEV(O78:O85)/SQRT(BI78)</f>
        <v>2.598076211353316</v>
      </c>
      <c r="BI78" s="238">
        <f>COUNT(O78:O85)</f>
        <v>8</v>
      </c>
      <c r="BJ78" s="232">
        <f>AVERAGE(P78:P85)</f>
        <v>217.125</v>
      </c>
      <c r="BK78" s="235">
        <f>STDEV(P78:P85)/SQRT(BL78)</f>
        <v>3.7294077469294153</v>
      </c>
      <c r="BL78" s="238">
        <f>COUNT(P78:P85)</f>
        <v>8</v>
      </c>
      <c r="BM78" s="232">
        <f>AVERAGE(Q78:Q85)</f>
        <v>214</v>
      </c>
      <c r="BN78" s="235">
        <f>STDEV(Q78:Q85)/SQRT(BO78)</f>
        <v>4.5981362684088793</v>
      </c>
      <c r="BO78" s="238">
        <f>COUNT(Q78:Q85)</f>
        <v>8</v>
      </c>
      <c r="BP78" s="232">
        <f>AVERAGE(R78:R85)</f>
        <v>212.25</v>
      </c>
      <c r="BQ78" s="235">
        <f>STDEV(R78:R85)/SQRT(BR78)</f>
        <v>5.4633519276827007</v>
      </c>
      <c r="BR78" s="238">
        <f>COUNT(R78:R85)</f>
        <v>8</v>
      </c>
      <c r="BS78" s="232">
        <f>AVERAGE(S78:S85)</f>
        <v>215.25</v>
      </c>
      <c r="BT78" s="235">
        <f>STDEV(S78:S85)/SQRT(BU78)</f>
        <v>7.3039861915062714</v>
      </c>
      <c r="BU78" s="238">
        <f>COUNT(S78:S85)</f>
        <v>8</v>
      </c>
      <c r="BV78" s="232">
        <f>AVERAGE(T78:T85)</f>
        <v>222.5</v>
      </c>
      <c r="BW78" s="235">
        <f>STDEV(T78:T85)/SQRT(BX78)</f>
        <v>6.9616295300946387</v>
      </c>
      <c r="BX78" s="238">
        <f>COUNT(T78:T85)</f>
        <v>8</v>
      </c>
      <c r="BY78" s="232">
        <f>AVERAGE(U78:U85)</f>
        <v>231.75</v>
      </c>
      <c r="BZ78" s="235">
        <f>STDEV(U78:U85)/SQRT(CA78)</f>
        <v>7.2819493073136474</v>
      </c>
      <c r="CA78" s="238">
        <f>COUNT(U78:U85)</f>
        <v>8</v>
      </c>
      <c r="CB78" s="232">
        <f>AVERAGE(V78:V85)</f>
        <v>239.875</v>
      </c>
      <c r="CC78" s="235">
        <f>STDEV(V78:V85)/SQRT(CD78)</f>
        <v>5.8628293389065016</v>
      </c>
      <c r="CD78" s="238">
        <f>COUNT(V78:V85)</f>
        <v>8</v>
      </c>
      <c r="CE78" s="232">
        <f>AVERAGE(W78:W85)</f>
        <v>248.375</v>
      </c>
      <c r="CF78" s="235">
        <f>STDEV(W78:W85)/SQRT(CG78)</f>
        <v>5.963991652288879</v>
      </c>
      <c r="CG78" s="238">
        <f>COUNT(W78:W85)</f>
        <v>8</v>
      </c>
      <c r="CH78" s="232">
        <f>AVERAGE(X78:X85)</f>
        <v>255.125</v>
      </c>
      <c r="CI78" s="235">
        <f>STDEV(X78:X85)/SQRT(CJ78)</f>
        <v>5.9384867601098517</v>
      </c>
      <c r="CJ78" s="238">
        <f>COUNT(X78:X85)</f>
        <v>8</v>
      </c>
      <c r="CK78" s="91"/>
    </row>
    <row r="79" spans="2:89" x14ac:dyDescent="0.2">
      <c r="B79" s="250"/>
      <c r="C79" s="271"/>
      <c r="D79" s="153">
        <v>18</v>
      </c>
      <c r="E79" s="174">
        <v>226</v>
      </c>
      <c r="F79" s="174">
        <v>230</v>
      </c>
      <c r="G79" s="174">
        <v>245</v>
      </c>
      <c r="H79" s="174">
        <v>255</v>
      </c>
      <c r="I79" s="174">
        <v>262</v>
      </c>
      <c r="J79" s="174">
        <v>268</v>
      </c>
      <c r="K79" s="174">
        <v>260</v>
      </c>
      <c r="L79" s="174">
        <v>268</v>
      </c>
      <c r="M79" s="174">
        <v>248</v>
      </c>
      <c r="N79" s="174">
        <v>239</v>
      </c>
      <c r="O79" s="174">
        <v>232</v>
      </c>
      <c r="P79" s="174">
        <v>226</v>
      </c>
      <c r="Q79" s="174">
        <v>225</v>
      </c>
      <c r="R79" s="174">
        <v>205</v>
      </c>
      <c r="S79" s="174">
        <v>200</v>
      </c>
      <c r="T79" s="174">
        <v>197</v>
      </c>
      <c r="U79" s="174">
        <v>207</v>
      </c>
      <c r="V79" s="174">
        <v>221</v>
      </c>
      <c r="W79" s="174">
        <v>222</v>
      </c>
      <c r="X79" s="174">
        <v>227</v>
      </c>
      <c r="Y79" s="173"/>
      <c r="Z79" s="152"/>
      <c r="AB79" s="250"/>
      <c r="AC79" s="233"/>
      <c r="AD79" s="236"/>
      <c r="AE79" s="239"/>
      <c r="AF79" s="233"/>
      <c r="AG79" s="236"/>
      <c r="AH79" s="239"/>
      <c r="AI79" s="233"/>
      <c r="AJ79" s="236"/>
      <c r="AK79" s="239"/>
      <c r="AL79" s="233"/>
      <c r="AM79" s="236"/>
      <c r="AN79" s="239"/>
      <c r="AO79" s="233"/>
      <c r="AP79" s="236"/>
      <c r="AQ79" s="239"/>
      <c r="AR79" s="233"/>
      <c r="AS79" s="236"/>
      <c r="AT79" s="239"/>
      <c r="AU79" s="233"/>
      <c r="AV79" s="236"/>
      <c r="AW79" s="239"/>
      <c r="AX79" s="233"/>
      <c r="AY79" s="236"/>
      <c r="AZ79" s="239"/>
      <c r="BA79" s="233"/>
      <c r="BB79" s="236"/>
      <c r="BC79" s="239"/>
      <c r="BD79" s="233"/>
      <c r="BE79" s="236"/>
      <c r="BF79" s="239"/>
      <c r="BG79" s="233"/>
      <c r="BH79" s="236"/>
      <c r="BI79" s="239"/>
      <c r="BJ79" s="233"/>
      <c r="BK79" s="236"/>
      <c r="BL79" s="239"/>
      <c r="BM79" s="233"/>
      <c r="BN79" s="236"/>
      <c r="BO79" s="239"/>
      <c r="BP79" s="233"/>
      <c r="BQ79" s="236"/>
      <c r="BR79" s="239"/>
      <c r="BS79" s="233"/>
      <c r="BT79" s="236"/>
      <c r="BU79" s="239"/>
      <c r="BV79" s="233"/>
      <c r="BW79" s="236"/>
      <c r="BX79" s="239"/>
      <c r="BY79" s="233"/>
      <c r="BZ79" s="236"/>
      <c r="CA79" s="239"/>
      <c r="CB79" s="233"/>
      <c r="CC79" s="236"/>
      <c r="CD79" s="239"/>
      <c r="CE79" s="233"/>
      <c r="CF79" s="236"/>
      <c r="CG79" s="239"/>
      <c r="CH79" s="233"/>
      <c r="CI79" s="236"/>
      <c r="CJ79" s="239"/>
      <c r="CK79" s="91"/>
    </row>
    <row r="80" spans="2:89" x14ac:dyDescent="0.2">
      <c r="B80" s="250"/>
      <c r="C80" s="271"/>
      <c r="D80" s="153">
        <v>19</v>
      </c>
      <c r="E80" s="174">
        <v>205</v>
      </c>
      <c r="F80" s="174">
        <v>211</v>
      </c>
      <c r="G80" s="174">
        <v>224</v>
      </c>
      <c r="H80" s="174">
        <v>231</v>
      </c>
      <c r="I80" s="174">
        <v>238</v>
      </c>
      <c r="J80" s="174">
        <v>249</v>
      </c>
      <c r="K80" s="174">
        <v>240</v>
      </c>
      <c r="L80" s="174">
        <v>245</v>
      </c>
      <c r="M80" s="174">
        <v>239</v>
      </c>
      <c r="N80" s="174">
        <v>228</v>
      </c>
      <c r="O80" s="174">
        <v>213</v>
      </c>
      <c r="P80" s="174">
        <v>210</v>
      </c>
      <c r="Q80" s="174">
        <v>210</v>
      </c>
      <c r="R80" s="174">
        <v>219</v>
      </c>
      <c r="S80" s="174">
        <v>232</v>
      </c>
      <c r="T80" s="174">
        <v>237</v>
      </c>
      <c r="U80" s="174">
        <v>249</v>
      </c>
      <c r="V80" s="174">
        <v>255</v>
      </c>
      <c r="W80" s="174">
        <v>263</v>
      </c>
      <c r="X80" s="174">
        <v>270</v>
      </c>
      <c r="Y80" s="173"/>
      <c r="Z80" s="152"/>
      <c r="AB80" s="250"/>
      <c r="AC80" s="233"/>
      <c r="AD80" s="236"/>
      <c r="AE80" s="239"/>
      <c r="AF80" s="233"/>
      <c r="AG80" s="236"/>
      <c r="AH80" s="239"/>
      <c r="AI80" s="233"/>
      <c r="AJ80" s="236"/>
      <c r="AK80" s="239"/>
      <c r="AL80" s="233"/>
      <c r="AM80" s="236"/>
      <c r="AN80" s="239"/>
      <c r="AO80" s="233"/>
      <c r="AP80" s="236"/>
      <c r="AQ80" s="239"/>
      <c r="AR80" s="233"/>
      <c r="AS80" s="236"/>
      <c r="AT80" s="239"/>
      <c r="AU80" s="233"/>
      <c r="AV80" s="236"/>
      <c r="AW80" s="239"/>
      <c r="AX80" s="233"/>
      <c r="AY80" s="236"/>
      <c r="AZ80" s="239"/>
      <c r="BA80" s="233"/>
      <c r="BB80" s="236"/>
      <c r="BC80" s="239"/>
      <c r="BD80" s="233"/>
      <c r="BE80" s="236"/>
      <c r="BF80" s="239"/>
      <c r="BG80" s="233"/>
      <c r="BH80" s="236"/>
      <c r="BI80" s="239"/>
      <c r="BJ80" s="233"/>
      <c r="BK80" s="236"/>
      <c r="BL80" s="239"/>
      <c r="BM80" s="233"/>
      <c r="BN80" s="236"/>
      <c r="BO80" s="239"/>
      <c r="BP80" s="233"/>
      <c r="BQ80" s="236"/>
      <c r="BR80" s="239"/>
      <c r="BS80" s="233"/>
      <c r="BT80" s="236"/>
      <c r="BU80" s="239"/>
      <c r="BV80" s="233"/>
      <c r="BW80" s="236"/>
      <c r="BX80" s="239"/>
      <c r="BY80" s="233"/>
      <c r="BZ80" s="236"/>
      <c r="CA80" s="239"/>
      <c r="CB80" s="233"/>
      <c r="CC80" s="236"/>
      <c r="CD80" s="239"/>
      <c r="CE80" s="233"/>
      <c r="CF80" s="236"/>
      <c r="CG80" s="239"/>
      <c r="CH80" s="233"/>
      <c r="CI80" s="236"/>
      <c r="CJ80" s="239"/>
      <c r="CK80" s="91"/>
    </row>
    <row r="81" spans="2:89" x14ac:dyDescent="0.2">
      <c r="B81" s="250"/>
      <c r="C81" s="272"/>
      <c r="D81" s="153">
        <v>20</v>
      </c>
      <c r="E81" s="174">
        <v>214</v>
      </c>
      <c r="F81" s="174">
        <v>220</v>
      </c>
      <c r="G81" s="174">
        <v>233</v>
      </c>
      <c r="H81" s="174">
        <v>238</v>
      </c>
      <c r="I81" s="174">
        <v>244</v>
      </c>
      <c r="J81" s="174">
        <v>254</v>
      </c>
      <c r="K81" s="174">
        <v>247</v>
      </c>
      <c r="L81" s="174">
        <v>241</v>
      </c>
      <c r="M81" s="174">
        <v>228</v>
      </c>
      <c r="N81" s="174">
        <v>228</v>
      </c>
      <c r="O81" s="174">
        <v>227</v>
      </c>
      <c r="P81" s="174">
        <v>234</v>
      </c>
      <c r="Q81" s="174">
        <v>229</v>
      </c>
      <c r="R81" s="174">
        <v>223</v>
      </c>
      <c r="S81" s="174">
        <v>239</v>
      </c>
      <c r="T81" s="174">
        <v>243</v>
      </c>
      <c r="U81" s="174">
        <v>259</v>
      </c>
      <c r="V81" s="174">
        <v>262</v>
      </c>
      <c r="W81" s="174">
        <v>272</v>
      </c>
      <c r="X81" s="174">
        <v>278</v>
      </c>
      <c r="Y81" s="173"/>
      <c r="Z81" s="152"/>
      <c r="AB81" s="250"/>
      <c r="AC81" s="233"/>
      <c r="AD81" s="236"/>
      <c r="AE81" s="239"/>
      <c r="AF81" s="233"/>
      <c r="AG81" s="236"/>
      <c r="AH81" s="239"/>
      <c r="AI81" s="233"/>
      <c r="AJ81" s="236"/>
      <c r="AK81" s="239"/>
      <c r="AL81" s="233"/>
      <c r="AM81" s="236"/>
      <c r="AN81" s="239"/>
      <c r="AO81" s="233"/>
      <c r="AP81" s="236"/>
      <c r="AQ81" s="239"/>
      <c r="AR81" s="233"/>
      <c r="AS81" s="236"/>
      <c r="AT81" s="239"/>
      <c r="AU81" s="233"/>
      <c r="AV81" s="236"/>
      <c r="AW81" s="239"/>
      <c r="AX81" s="233"/>
      <c r="AY81" s="236"/>
      <c r="AZ81" s="239"/>
      <c r="BA81" s="233"/>
      <c r="BB81" s="236"/>
      <c r="BC81" s="239"/>
      <c r="BD81" s="233"/>
      <c r="BE81" s="236"/>
      <c r="BF81" s="239"/>
      <c r="BG81" s="233"/>
      <c r="BH81" s="236"/>
      <c r="BI81" s="239"/>
      <c r="BJ81" s="233"/>
      <c r="BK81" s="236"/>
      <c r="BL81" s="239"/>
      <c r="BM81" s="233"/>
      <c r="BN81" s="236"/>
      <c r="BO81" s="239"/>
      <c r="BP81" s="233"/>
      <c r="BQ81" s="236"/>
      <c r="BR81" s="239"/>
      <c r="BS81" s="233"/>
      <c r="BT81" s="236"/>
      <c r="BU81" s="239"/>
      <c r="BV81" s="233"/>
      <c r="BW81" s="236"/>
      <c r="BX81" s="239"/>
      <c r="BY81" s="233"/>
      <c r="BZ81" s="236"/>
      <c r="CA81" s="239"/>
      <c r="CB81" s="233"/>
      <c r="CC81" s="236"/>
      <c r="CD81" s="239"/>
      <c r="CE81" s="233"/>
      <c r="CF81" s="236"/>
      <c r="CG81" s="239"/>
      <c r="CH81" s="233"/>
      <c r="CI81" s="236"/>
      <c r="CJ81" s="239"/>
      <c r="CK81" s="91"/>
    </row>
    <row r="82" spans="2:89" ht="15" customHeight="1" x14ac:dyDescent="0.2">
      <c r="B82" s="250"/>
      <c r="C82" s="270">
        <v>2</v>
      </c>
      <c r="D82" s="153">
        <v>25</v>
      </c>
      <c r="E82" s="174">
        <v>210</v>
      </c>
      <c r="F82" s="174">
        <v>207</v>
      </c>
      <c r="G82" s="174">
        <v>211</v>
      </c>
      <c r="H82" s="174">
        <v>219</v>
      </c>
      <c r="I82" s="174">
        <v>225</v>
      </c>
      <c r="J82" s="174">
        <v>238</v>
      </c>
      <c r="K82" s="174">
        <v>234</v>
      </c>
      <c r="L82" s="174">
        <v>240</v>
      </c>
      <c r="M82" s="174">
        <v>235</v>
      </c>
      <c r="N82" s="174">
        <v>225</v>
      </c>
      <c r="O82" s="174">
        <v>216</v>
      </c>
      <c r="P82" s="174">
        <v>211</v>
      </c>
      <c r="Q82" s="174">
        <v>214</v>
      </c>
      <c r="R82" s="174">
        <v>220</v>
      </c>
      <c r="S82" s="174">
        <v>222</v>
      </c>
      <c r="T82" s="174">
        <v>228</v>
      </c>
      <c r="U82" s="174">
        <v>233</v>
      </c>
      <c r="V82" s="174">
        <v>241</v>
      </c>
      <c r="W82" s="174">
        <v>252</v>
      </c>
      <c r="X82" s="174">
        <v>260</v>
      </c>
      <c r="Y82" s="173"/>
      <c r="Z82" s="152"/>
      <c r="AB82" s="250"/>
      <c r="AC82" s="233"/>
      <c r="AD82" s="236"/>
      <c r="AE82" s="239"/>
      <c r="AF82" s="233"/>
      <c r="AG82" s="236"/>
      <c r="AH82" s="239"/>
      <c r="AI82" s="233"/>
      <c r="AJ82" s="236"/>
      <c r="AK82" s="239"/>
      <c r="AL82" s="233"/>
      <c r="AM82" s="236"/>
      <c r="AN82" s="239"/>
      <c r="AO82" s="233"/>
      <c r="AP82" s="236"/>
      <c r="AQ82" s="239"/>
      <c r="AR82" s="233"/>
      <c r="AS82" s="236"/>
      <c r="AT82" s="239"/>
      <c r="AU82" s="233"/>
      <c r="AV82" s="236"/>
      <c r="AW82" s="239"/>
      <c r="AX82" s="233"/>
      <c r="AY82" s="236"/>
      <c r="AZ82" s="239"/>
      <c r="BA82" s="233"/>
      <c r="BB82" s="236"/>
      <c r="BC82" s="239"/>
      <c r="BD82" s="233"/>
      <c r="BE82" s="236"/>
      <c r="BF82" s="239"/>
      <c r="BG82" s="233"/>
      <c r="BH82" s="236"/>
      <c r="BI82" s="239"/>
      <c r="BJ82" s="233"/>
      <c r="BK82" s="236"/>
      <c r="BL82" s="239"/>
      <c r="BM82" s="233"/>
      <c r="BN82" s="236"/>
      <c r="BO82" s="239"/>
      <c r="BP82" s="233"/>
      <c r="BQ82" s="236"/>
      <c r="BR82" s="239"/>
      <c r="BS82" s="233"/>
      <c r="BT82" s="236"/>
      <c r="BU82" s="239"/>
      <c r="BV82" s="233"/>
      <c r="BW82" s="236"/>
      <c r="BX82" s="239"/>
      <c r="BY82" s="233"/>
      <c r="BZ82" s="236"/>
      <c r="CA82" s="239"/>
      <c r="CB82" s="233"/>
      <c r="CC82" s="236"/>
      <c r="CD82" s="239"/>
      <c r="CE82" s="233"/>
      <c r="CF82" s="236"/>
      <c r="CG82" s="239"/>
      <c r="CH82" s="233"/>
      <c r="CI82" s="236"/>
      <c r="CJ82" s="239"/>
      <c r="CK82" s="91"/>
    </row>
    <row r="83" spans="2:89" x14ac:dyDescent="0.2">
      <c r="B83" s="250"/>
      <c r="C83" s="271"/>
      <c r="D83" s="153">
        <v>26</v>
      </c>
      <c r="E83" s="174">
        <v>217</v>
      </c>
      <c r="F83" s="174">
        <v>222</v>
      </c>
      <c r="G83" s="174">
        <v>230</v>
      </c>
      <c r="H83" s="174">
        <v>238</v>
      </c>
      <c r="I83" s="174">
        <v>245</v>
      </c>
      <c r="J83" s="174">
        <v>255</v>
      </c>
      <c r="K83" s="174">
        <v>251</v>
      </c>
      <c r="L83" s="174">
        <v>255</v>
      </c>
      <c r="M83" s="174">
        <v>253</v>
      </c>
      <c r="N83" s="174">
        <v>244</v>
      </c>
      <c r="O83" s="174">
        <v>230</v>
      </c>
      <c r="P83" s="174">
        <v>226</v>
      </c>
      <c r="Q83" s="174">
        <v>228</v>
      </c>
      <c r="R83" s="174">
        <v>233</v>
      </c>
      <c r="S83" s="174">
        <v>233</v>
      </c>
      <c r="T83" s="174">
        <v>239</v>
      </c>
      <c r="U83" s="174">
        <v>242</v>
      </c>
      <c r="V83" s="174">
        <v>251</v>
      </c>
      <c r="W83" s="174">
        <v>256</v>
      </c>
      <c r="X83" s="174">
        <v>261</v>
      </c>
      <c r="Y83" s="173"/>
      <c r="Z83" s="152"/>
      <c r="AB83" s="250"/>
      <c r="AC83" s="233"/>
      <c r="AD83" s="236"/>
      <c r="AE83" s="239"/>
      <c r="AF83" s="233"/>
      <c r="AG83" s="236"/>
      <c r="AH83" s="239"/>
      <c r="AI83" s="233"/>
      <c r="AJ83" s="236"/>
      <c r="AK83" s="239"/>
      <c r="AL83" s="233"/>
      <c r="AM83" s="236"/>
      <c r="AN83" s="239"/>
      <c r="AO83" s="233"/>
      <c r="AP83" s="236"/>
      <c r="AQ83" s="239"/>
      <c r="AR83" s="233"/>
      <c r="AS83" s="236"/>
      <c r="AT83" s="239"/>
      <c r="AU83" s="233"/>
      <c r="AV83" s="236"/>
      <c r="AW83" s="239"/>
      <c r="AX83" s="233"/>
      <c r="AY83" s="236"/>
      <c r="AZ83" s="239"/>
      <c r="BA83" s="233"/>
      <c r="BB83" s="236"/>
      <c r="BC83" s="239"/>
      <c r="BD83" s="233"/>
      <c r="BE83" s="236"/>
      <c r="BF83" s="239"/>
      <c r="BG83" s="233"/>
      <c r="BH83" s="236"/>
      <c r="BI83" s="239"/>
      <c r="BJ83" s="233"/>
      <c r="BK83" s="236"/>
      <c r="BL83" s="239"/>
      <c r="BM83" s="233"/>
      <c r="BN83" s="236"/>
      <c r="BO83" s="239"/>
      <c r="BP83" s="233"/>
      <c r="BQ83" s="236"/>
      <c r="BR83" s="239"/>
      <c r="BS83" s="233"/>
      <c r="BT83" s="236"/>
      <c r="BU83" s="239"/>
      <c r="BV83" s="233"/>
      <c r="BW83" s="236"/>
      <c r="BX83" s="239"/>
      <c r="BY83" s="233"/>
      <c r="BZ83" s="236"/>
      <c r="CA83" s="239"/>
      <c r="CB83" s="233"/>
      <c r="CC83" s="236"/>
      <c r="CD83" s="239"/>
      <c r="CE83" s="233"/>
      <c r="CF83" s="236"/>
      <c r="CG83" s="239"/>
      <c r="CH83" s="233"/>
      <c r="CI83" s="236"/>
      <c r="CJ83" s="239"/>
      <c r="CK83" s="91"/>
    </row>
    <row r="84" spans="2:89" x14ac:dyDescent="0.2">
      <c r="B84" s="250"/>
      <c r="C84" s="271"/>
      <c r="D84" s="153">
        <v>27</v>
      </c>
      <c r="E84" s="174">
        <v>218</v>
      </c>
      <c r="F84" s="174">
        <v>216</v>
      </c>
      <c r="G84" s="174">
        <v>225</v>
      </c>
      <c r="H84" s="174">
        <v>231</v>
      </c>
      <c r="I84" s="174">
        <v>241</v>
      </c>
      <c r="J84" s="174">
        <v>239</v>
      </c>
      <c r="K84" s="174">
        <v>242</v>
      </c>
      <c r="L84" s="174">
        <v>238</v>
      </c>
      <c r="M84" s="174">
        <v>234</v>
      </c>
      <c r="N84" s="174">
        <v>226</v>
      </c>
      <c r="O84" s="174">
        <v>214</v>
      </c>
      <c r="P84" s="174">
        <v>206</v>
      </c>
      <c r="Q84" s="174">
        <v>199</v>
      </c>
      <c r="R84" s="174">
        <v>196</v>
      </c>
      <c r="S84" s="174">
        <v>200</v>
      </c>
      <c r="T84" s="174">
        <v>212</v>
      </c>
      <c r="U84" s="174">
        <v>220</v>
      </c>
      <c r="V84" s="174">
        <v>224</v>
      </c>
      <c r="W84" s="174">
        <v>236</v>
      </c>
      <c r="X84" s="174">
        <v>243</v>
      </c>
      <c r="Y84" s="173"/>
      <c r="Z84" s="152"/>
      <c r="AB84" s="250"/>
      <c r="AC84" s="233"/>
      <c r="AD84" s="236"/>
      <c r="AE84" s="239"/>
      <c r="AF84" s="233"/>
      <c r="AG84" s="236"/>
      <c r="AH84" s="239"/>
      <c r="AI84" s="233"/>
      <c r="AJ84" s="236"/>
      <c r="AK84" s="239"/>
      <c r="AL84" s="233"/>
      <c r="AM84" s="236"/>
      <c r="AN84" s="239"/>
      <c r="AO84" s="233"/>
      <c r="AP84" s="236"/>
      <c r="AQ84" s="239"/>
      <c r="AR84" s="233"/>
      <c r="AS84" s="236"/>
      <c r="AT84" s="239"/>
      <c r="AU84" s="233"/>
      <c r="AV84" s="236"/>
      <c r="AW84" s="239"/>
      <c r="AX84" s="233"/>
      <c r="AY84" s="236"/>
      <c r="AZ84" s="239"/>
      <c r="BA84" s="233"/>
      <c r="BB84" s="236"/>
      <c r="BC84" s="239"/>
      <c r="BD84" s="233"/>
      <c r="BE84" s="236"/>
      <c r="BF84" s="239"/>
      <c r="BG84" s="233"/>
      <c r="BH84" s="236"/>
      <c r="BI84" s="239"/>
      <c r="BJ84" s="233"/>
      <c r="BK84" s="236"/>
      <c r="BL84" s="239"/>
      <c r="BM84" s="233"/>
      <c r="BN84" s="236"/>
      <c r="BO84" s="239"/>
      <c r="BP84" s="233"/>
      <c r="BQ84" s="236"/>
      <c r="BR84" s="239"/>
      <c r="BS84" s="233"/>
      <c r="BT84" s="236"/>
      <c r="BU84" s="239"/>
      <c r="BV84" s="233"/>
      <c r="BW84" s="236"/>
      <c r="BX84" s="239"/>
      <c r="BY84" s="233"/>
      <c r="BZ84" s="236"/>
      <c r="CA84" s="239"/>
      <c r="CB84" s="233"/>
      <c r="CC84" s="236"/>
      <c r="CD84" s="239"/>
      <c r="CE84" s="233"/>
      <c r="CF84" s="236"/>
      <c r="CG84" s="239"/>
      <c r="CH84" s="233"/>
      <c r="CI84" s="236"/>
      <c r="CJ84" s="239"/>
      <c r="CK84" s="91"/>
    </row>
    <row r="85" spans="2:89" x14ac:dyDescent="0.2">
      <c r="B85" s="251"/>
      <c r="C85" s="271"/>
      <c r="D85" s="153">
        <v>28</v>
      </c>
      <c r="E85" s="174">
        <v>212</v>
      </c>
      <c r="F85" s="174">
        <v>215</v>
      </c>
      <c r="G85" s="174">
        <v>220</v>
      </c>
      <c r="H85" s="174">
        <v>233</v>
      </c>
      <c r="I85" s="174">
        <v>243</v>
      </c>
      <c r="J85" s="174">
        <v>249</v>
      </c>
      <c r="K85" s="174">
        <v>259</v>
      </c>
      <c r="L85" s="174">
        <v>258</v>
      </c>
      <c r="M85" s="174">
        <v>248</v>
      </c>
      <c r="N85" s="174">
        <v>239</v>
      </c>
      <c r="O85" s="174">
        <v>219</v>
      </c>
      <c r="P85" s="174">
        <v>206</v>
      </c>
      <c r="Q85" s="174">
        <v>194</v>
      </c>
      <c r="R85" s="174">
        <v>186</v>
      </c>
      <c r="S85" s="174">
        <v>179</v>
      </c>
      <c r="T85" s="174">
        <v>192</v>
      </c>
      <c r="U85" s="174">
        <v>201</v>
      </c>
      <c r="V85" s="174">
        <v>219</v>
      </c>
      <c r="W85" s="174">
        <v>232</v>
      </c>
      <c r="X85" s="174">
        <v>241</v>
      </c>
      <c r="Y85" s="173"/>
      <c r="Z85" s="152"/>
      <c r="AB85" s="251"/>
      <c r="AC85" s="234"/>
      <c r="AD85" s="237"/>
      <c r="AE85" s="240"/>
      <c r="AF85" s="234"/>
      <c r="AG85" s="237"/>
      <c r="AH85" s="240"/>
      <c r="AI85" s="234"/>
      <c r="AJ85" s="237"/>
      <c r="AK85" s="240"/>
      <c r="AL85" s="234"/>
      <c r="AM85" s="237"/>
      <c r="AN85" s="240"/>
      <c r="AO85" s="234"/>
      <c r="AP85" s="237"/>
      <c r="AQ85" s="240"/>
      <c r="AR85" s="234"/>
      <c r="AS85" s="237"/>
      <c r="AT85" s="240"/>
      <c r="AU85" s="234"/>
      <c r="AV85" s="237"/>
      <c r="AW85" s="240"/>
      <c r="AX85" s="234"/>
      <c r="AY85" s="237"/>
      <c r="AZ85" s="240"/>
      <c r="BA85" s="234"/>
      <c r="BB85" s="237"/>
      <c r="BC85" s="240"/>
      <c r="BD85" s="234"/>
      <c r="BE85" s="237"/>
      <c r="BF85" s="240"/>
      <c r="BG85" s="234"/>
      <c r="BH85" s="237"/>
      <c r="BI85" s="240"/>
      <c r="BJ85" s="234"/>
      <c r="BK85" s="237"/>
      <c r="BL85" s="240"/>
      <c r="BM85" s="234"/>
      <c r="BN85" s="237"/>
      <c r="BO85" s="240"/>
      <c r="BP85" s="234"/>
      <c r="BQ85" s="237"/>
      <c r="BR85" s="240"/>
      <c r="BS85" s="234"/>
      <c r="BT85" s="237"/>
      <c r="BU85" s="240"/>
      <c r="BV85" s="234"/>
      <c r="BW85" s="237"/>
      <c r="BX85" s="240"/>
      <c r="BY85" s="234"/>
      <c r="BZ85" s="237"/>
      <c r="CA85" s="240"/>
      <c r="CB85" s="234"/>
      <c r="CC85" s="237"/>
      <c r="CD85" s="240"/>
      <c r="CE85" s="234"/>
      <c r="CF85" s="237"/>
      <c r="CG85" s="240"/>
      <c r="CH85" s="234"/>
      <c r="CI85" s="237"/>
      <c r="CJ85" s="240"/>
      <c r="CK85" s="91"/>
    </row>
    <row r="86" spans="2:89" ht="16" customHeight="1" x14ac:dyDescent="0.2">
      <c r="B86" s="249" t="s">
        <v>22</v>
      </c>
      <c r="C86" s="270">
        <v>1</v>
      </c>
      <c r="D86" s="153">
        <v>41</v>
      </c>
      <c r="E86" s="174">
        <v>226</v>
      </c>
      <c r="F86" s="174">
        <v>235</v>
      </c>
      <c r="G86" s="174">
        <v>249</v>
      </c>
      <c r="H86" s="174">
        <v>257</v>
      </c>
      <c r="I86" s="174">
        <v>264</v>
      </c>
      <c r="J86" s="174">
        <v>280</v>
      </c>
      <c r="K86" s="174">
        <v>266</v>
      </c>
      <c r="L86" s="174">
        <v>265</v>
      </c>
      <c r="M86" s="174">
        <v>257</v>
      </c>
      <c r="N86" s="174">
        <v>246</v>
      </c>
      <c r="O86" s="174">
        <v>231</v>
      </c>
      <c r="P86" s="174">
        <v>220</v>
      </c>
      <c r="Q86" s="174">
        <v>217</v>
      </c>
      <c r="R86" s="174">
        <v>220</v>
      </c>
      <c r="S86" s="174">
        <v>235</v>
      </c>
      <c r="T86" s="174">
        <v>253</v>
      </c>
      <c r="U86" s="174">
        <v>256</v>
      </c>
      <c r="V86" s="174">
        <v>267</v>
      </c>
      <c r="W86" s="174">
        <v>276</v>
      </c>
      <c r="X86" s="174">
        <v>286</v>
      </c>
      <c r="Y86" s="173"/>
      <c r="Z86" s="152"/>
      <c r="AB86" s="249" t="s">
        <v>22</v>
      </c>
      <c r="AC86" s="232">
        <f>AVERAGE(E86:E93)</f>
        <v>216.125</v>
      </c>
      <c r="AD86" s="235">
        <f>STDEV(E86:E93)/SQRT(AE86)</f>
        <v>3.9840642385813583</v>
      </c>
      <c r="AE86" s="238">
        <f>COUNT(E86:E93)</f>
        <v>8</v>
      </c>
      <c r="AF86" s="232">
        <f>AVERAGE(F86:F93)</f>
        <v>223.375</v>
      </c>
      <c r="AG86" s="235">
        <f>STDEV(F86:F93)/SQRT(AH86)</f>
        <v>3.727012878968893</v>
      </c>
      <c r="AH86" s="238">
        <f>COUNT(F86:F93)</f>
        <v>8</v>
      </c>
      <c r="AI86" s="232">
        <f>AVERAGE(G86:G93)</f>
        <v>233.375</v>
      </c>
      <c r="AJ86" s="235">
        <f>STDEV(G86:G93)/SQRT(AK86)</f>
        <v>4.3339914793244736</v>
      </c>
      <c r="AK86" s="238">
        <f>COUNT(G86:G93)</f>
        <v>8</v>
      </c>
      <c r="AL86" s="232">
        <f>AVERAGE(H86:H93)</f>
        <v>242</v>
      </c>
      <c r="AM86" s="235">
        <f>STDEV(H86:H93)/SQRT(AN86)</f>
        <v>4.1747540560578447</v>
      </c>
      <c r="AN86" s="238">
        <f>COUNT(H86:H93)</f>
        <v>8</v>
      </c>
      <c r="AO86" s="232">
        <f>AVERAGE(I86:I93)</f>
        <v>249.75</v>
      </c>
      <c r="AP86" s="235">
        <f>STDEV(I86:I93)/SQRT(AQ86)</f>
        <v>4.3414530154908135</v>
      </c>
      <c r="AQ86" s="238">
        <f>COUNT(I86:I93)</f>
        <v>8</v>
      </c>
      <c r="AR86" s="232">
        <f>AVERAGE(J86:J93)</f>
        <v>259.125</v>
      </c>
      <c r="AS86" s="235">
        <f>STDEV(J86:J93)/SQRT(AT86)</f>
        <v>5.6329309168749546</v>
      </c>
      <c r="AT86" s="238">
        <f>COUNT(J86:J93)</f>
        <v>8</v>
      </c>
      <c r="AU86" s="232">
        <f>AVERAGE(K86:K93)</f>
        <v>252.25</v>
      </c>
      <c r="AV86" s="235">
        <f>STDEV(K86:K93)/SQRT(AW86)</f>
        <v>5.2906588841628626</v>
      </c>
      <c r="AW86" s="238">
        <f>COUNT(K86:K93)</f>
        <v>8</v>
      </c>
      <c r="AX86" s="232">
        <f>AVERAGE(L86:L93)</f>
        <v>254.375</v>
      </c>
      <c r="AY86" s="235">
        <f>STDEV(L86:L93)/SQRT(AZ86)</f>
        <v>5.9399900793567957</v>
      </c>
      <c r="AZ86" s="238">
        <f>COUNT(L86:L93)</f>
        <v>8</v>
      </c>
      <c r="BA86" s="232">
        <f>AVERAGE(M86:M93)</f>
        <v>247.25</v>
      </c>
      <c r="BB86" s="235">
        <f>STDEV(M86:M93)/SQRT(BC86)</f>
        <v>6.1578927286160843</v>
      </c>
      <c r="BC86" s="238">
        <f>COUNT(M86:M93)</f>
        <v>8</v>
      </c>
      <c r="BD86" s="232">
        <f>AVERAGE(N86:N93)</f>
        <v>239.125</v>
      </c>
      <c r="BE86" s="235">
        <f>STDEV(N86:N93)/SQRT(BF86)</f>
        <v>6.1540854606629285</v>
      </c>
      <c r="BF86" s="238">
        <f>COUNT(N86:N93)</f>
        <v>8</v>
      </c>
      <c r="BG86" s="232">
        <f>AVERAGE(O86:O93)</f>
        <v>227.5</v>
      </c>
      <c r="BH86" s="235">
        <f>STDEV(O86:O93)/SQRT(BI86)</f>
        <v>5.9100398838393149</v>
      </c>
      <c r="BI86" s="238">
        <f>COUNT(O86:O93)</f>
        <v>8</v>
      </c>
      <c r="BJ86" s="232">
        <f>AVERAGE(P86:P93)</f>
        <v>219.625</v>
      </c>
      <c r="BK86" s="235">
        <f>STDEV(P86:P93)/SQRT(BL86)</f>
        <v>5.9968369638859258</v>
      </c>
      <c r="BL86" s="238">
        <f>COUNT(P86:P93)</f>
        <v>8</v>
      </c>
      <c r="BM86" s="232">
        <f>AVERAGE(Q86:Q93)</f>
        <v>216.375</v>
      </c>
      <c r="BN86" s="235">
        <f>STDEV(Q86:Q93)/SQRT(BO86)</f>
        <v>6.8031964651079377</v>
      </c>
      <c r="BO86" s="238">
        <f>COUNT(Q86:Q93)</f>
        <v>8</v>
      </c>
      <c r="BP86" s="232">
        <f>AVERAGE(R86:R93)</f>
        <v>216</v>
      </c>
      <c r="BQ86" s="235">
        <f>STDEV(R86:R93)/SQRT(BR86)</f>
        <v>6.5574385243020004</v>
      </c>
      <c r="BR86" s="238">
        <f>COUNT(R86:R93)</f>
        <v>8</v>
      </c>
      <c r="BS86" s="232">
        <f>AVERAGE(S86:S93)</f>
        <v>221.375</v>
      </c>
      <c r="BT86" s="235">
        <f>STDEV(S86:S93)/SQRT(BU86)</f>
        <v>6.7213346357486383</v>
      </c>
      <c r="BU86" s="238">
        <f>COUNT(S86:S93)</f>
        <v>8</v>
      </c>
      <c r="BV86" s="232">
        <f>AVERAGE(T86:T93)</f>
        <v>236.125</v>
      </c>
      <c r="BW86" s="235">
        <f>STDEV(T86:T93)/SQRT(BX86)</f>
        <v>7.890857051043314</v>
      </c>
      <c r="BX86" s="238">
        <f>COUNT(T86:T93)</f>
        <v>8</v>
      </c>
      <c r="BY86" s="232">
        <f>AVERAGE(U86:U93)</f>
        <v>240.875</v>
      </c>
      <c r="BZ86" s="235">
        <f>STDEV(U86:U93)/SQRT(CA86)</f>
        <v>6.4543382420552726</v>
      </c>
      <c r="CA86" s="238">
        <f>COUNT(U86:U93)</f>
        <v>8</v>
      </c>
      <c r="CB86" s="232">
        <f>AVERAGE(V86:V93)</f>
        <v>249.5</v>
      </c>
      <c r="CC86" s="235">
        <f>STDEV(V86:V93)/SQRT(CD86)</f>
        <v>7.3119276332774046</v>
      </c>
      <c r="CD86" s="238">
        <f>COUNT(V86:V93)</f>
        <v>8</v>
      </c>
      <c r="CE86" s="232">
        <f>AVERAGE(W86:W93)</f>
        <v>261.25</v>
      </c>
      <c r="CF86" s="235">
        <f>STDEV(W86:W93)/SQRT(CG86)</f>
        <v>7.6386002831483646</v>
      </c>
      <c r="CG86" s="238">
        <f>COUNT(W86:W93)</f>
        <v>8</v>
      </c>
      <c r="CH86" s="232">
        <f>AVERAGE(X86:X93)</f>
        <v>269.75</v>
      </c>
      <c r="CI86" s="235">
        <f>STDEV(X86:X93)/SQRT(CJ86)</f>
        <v>8.0794050346721509</v>
      </c>
      <c r="CJ86" s="238">
        <f>COUNT(X86:X93)</f>
        <v>8</v>
      </c>
      <c r="CK86" s="91"/>
    </row>
    <row r="87" spans="2:89" x14ac:dyDescent="0.2">
      <c r="B87" s="250"/>
      <c r="C87" s="271"/>
      <c r="D87" s="153">
        <v>42</v>
      </c>
      <c r="E87" s="174">
        <v>209</v>
      </c>
      <c r="F87" s="174">
        <v>218</v>
      </c>
      <c r="G87" s="174">
        <v>224</v>
      </c>
      <c r="H87" s="174">
        <v>236</v>
      </c>
      <c r="I87" s="174">
        <v>246</v>
      </c>
      <c r="J87" s="174">
        <v>251</v>
      </c>
      <c r="K87" s="174">
        <v>230</v>
      </c>
      <c r="L87" s="174">
        <v>227</v>
      </c>
      <c r="M87" s="174">
        <v>221</v>
      </c>
      <c r="N87" s="174">
        <v>211</v>
      </c>
      <c r="O87" s="174">
        <v>197</v>
      </c>
      <c r="P87" s="174">
        <v>195</v>
      </c>
      <c r="Q87" s="174">
        <v>195</v>
      </c>
      <c r="R87" s="174">
        <v>195</v>
      </c>
      <c r="S87" s="174">
        <v>202</v>
      </c>
      <c r="T87" s="174">
        <v>213</v>
      </c>
      <c r="U87" s="174">
        <v>220</v>
      </c>
      <c r="V87" s="174">
        <v>223</v>
      </c>
      <c r="W87" s="174">
        <v>240</v>
      </c>
      <c r="X87" s="174">
        <v>252</v>
      </c>
      <c r="Y87" s="173"/>
      <c r="Z87" s="152"/>
      <c r="AB87" s="250"/>
      <c r="AC87" s="233"/>
      <c r="AD87" s="236"/>
      <c r="AE87" s="239"/>
      <c r="AF87" s="233"/>
      <c r="AG87" s="236"/>
      <c r="AH87" s="239"/>
      <c r="AI87" s="233"/>
      <c r="AJ87" s="236"/>
      <c r="AK87" s="239"/>
      <c r="AL87" s="233"/>
      <c r="AM87" s="236"/>
      <c r="AN87" s="239"/>
      <c r="AO87" s="233"/>
      <c r="AP87" s="236"/>
      <c r="AQ87" s="239"/>
      <c r="AR87" s="233"/>
      <c r="AS87" s="236"/>
      <c r="AT87" s="239"/>
      <c r="AU87" s="233"/>
      <c r="AV87" s="236"/>
      <c r="AW87" s="239"/>
      <c r="AX87" s="233"/>
      <c r="AY87" s="236"/>
      <c r="AZ87" s="239"/>
      <c r="BA87" s="233"/>
      <c r="BB87" s="236"/>
      <c r="BC87" s="239"/>
      <c r="BD87" s="233"/>
      <c r="BE87" s="236"/>
      <c r="BF87" s="239"/>
      <c r="BG87" s="233"/>
      <c r="BH87" s="236"/>
      <c r="BI87" s="239"/>
      <c r="BJ87" s="233"/>
      <c r="BK87" s="236"/>
      <c r="BL87" s="239"/>
      <c r="BM87" s="233"/>
      <c r="BN87" s="236"/>
      <c r="BO87" s="239"/>
      <c r="BP87" s="233"/>
      <c r="BQ87" s="236"/>
      <c r="BR87" s="239"/>
      <c r="BS87" s="233"/>
      <c r="BT87" s="236"/>
      <c r="BU87" s="239"/>
      <c r="BV87" s="233"/>
      <c r="BW87" s="236"/>
      <c r="BX87" s="239"/>
      <c r="BY87" s="233"/>
      <c r="BZ87" s="236"/>
      <c r="CA87" s="239"/>
      <c r="CB87" s="233"/>
      <c r="CC87" s="236"/>
      <c r="CD87" s="239"/>
      <c r="CE87" s="233"/>
      <c r="CF87" s="236"/>
      <c r="CG87" s="239"/>
      <c r="CH87" s="233"/>
      <c r="CI87" s="236"/>
      <c r="CJ87" s="239"/>
      <c r="CK87" s="91"/>
    </row>
    <row r="88" spans="2:89" x14ac:dyDescent="0.2">
      <c r="B88" s="250"/>
      <c r="C88" s="271"/>
      <c r="D88" s="153">
        <v>43</v>
      </c>
      <c r="E88" s="174">
        <v>234</v>
      </c>
      <c r="F88" s="174">
        <v>238</v>
      </c>
      <c r="G88" s="174">
        <v>252</v>
      </c>
      <c r="H88" s="174">
        <v>257</v>
      </c>
      <c r="I88" s="174">
        <v>265</v>
      </c>
      <c r="J88" s="174">
        <v>279</v>
      </c>
      <c r="K88" s="174">
        <v>267</v>
      </c>
      <c r="L88" s="174">
        <v>271</v>
      </c>
      <c r="M88" s="174">
        <v>261</v>
      </c>
      <c r="N88" s="174">
        <v>249</v>
      </c>
      <c r="O88" s="174">
        <v>239</v>
      </c>
      <c r="P88" s="174">
        <v>241</v>
      </c>
      <c r="Q88" s="174">
        <v>249</v>
      </c>
      <c r="R88" s="174">
        <v>243</v>
      </c>
      <c r="S88" s="174">
        <v>248</v>
      </c>
      <c r="T88" s="174">
        <v>267</v>
      </c>
      <c r="U88" s="174">
        <v>270</v>
      </c>
      <c r="V88" s="174">
        <v>278</v>
      </c>
      <c r="W88" s="174">
        <v>289</v>
      </c>
      <c r="X88" s="174">
        <v>295</v>
      </c>
      <c r="Y88" s="173"/>
      <c r="Z88" s="152"/>
      <c r="AB88" s="250"/>
      <c r="AC88" s="233"/>
      <c r="AD88" s="236"/>
      <c r="AE88" s="239"/>
      <c r="AF88" s="233"/>
      <c r="AG88" s="236"/>
      <c r="AH88" s="239"/>
      <c r="AI88" s="233"/>
      <c r="AJ88" s="236"/>
      <c r="AK88" s="239"/>
      <c r="AL88" s="233"/>
      <c r="AM88" s="236"/>
      <c r="AN88" s="239"/>
      <c r="AO88" s="233"/>
      <c r="AP88" s="236"/>
      <c r="AQ88" s="239"/>
      <c r="AR88" s="233"/>
      <c r="AS88" s="236"/>
      <c r="AT88" s="239"/>
      <c r="AU88" s="233"/>
      <c r="AV88" s="236"/>
      <c r="AW88" s="239"/>
      <c r="AX88" s="233"/>
      <c r="AY88" s="236"/>
      <c r="AZ88" s="239"/>
      <c r="BA88" s="233"/>
      <c r="BB88" s="236"/>
      <c r="BC88" s="239"/>
      <c r="BD88" s="233"/>
      <c r="BE88" s="236"/>
      <c r="BF88" s="239"/>
      <c r="BG88" s="233"/>
      <c r="BH88" s="236"/>
      <c r="BI88" s="239"/>
      <c r="BJ88" s="233"/>
      <c r="BK88" s="236"/>
      <c r="BL88" s="239"/>
      <c r="BM88" s="233"/>
      <c r="BN88" s="236"/>
      <c r="BO88" s="239"/>
      <c r="BP88" s="233"/>
      <c r="BQ88" s="236"/>
      <c r="BR88" s="239"/>
      <c r="BS88" s="233"/>
      <c r="BT88" s="236"/>
      <c r="BU88" s="239"/>
      <c r="BV88" s="233"/>
      <c r="BW88" s="236"/>
      <c r="BX88" s="239"/>
      <c r="BY88" s="233"/>
      <c r="BZ88" s="236"/>
      <c r="CA88" s="239"/>
      <c r="CB88" s="233"/>
      <c r="CC88" s="236"/>
      <c r="CD88" s="239"/>
      <c r="CE88" s="233"/>
      <c r="CF88" s="236"/>
      <c r="CG88" s="239"/>
      <c r="CH88" s="233"/>
      <c r="CI88" s="236"/>
      <c r="CJ88" s="239"/>
      <c r="CK88" s="91"/>
    </row>
    <row r="89" spans="2:89" x14ac:dyDescent="0.2">
      <c r="B89" s="250"/>
      <c r="C89" s="272"/>
      <c r="D89" s="153">
        <v>44</v>
      </c>
      <c r="E89" s="174">
        <v>210</v>
      </c>
      <c r="F89" s="174">
        <v>217</v>
      </c>
      <c r="G89" s="174">
        <v>231</v>
      </c>
      <c r="H89" s="174">
        <v>240</v>
      </c>
      <c r="I89" s="174">
        <v>246</v>
      </c>
      <c r="J89" s="174">
        <v>260</v>
      </c>
      <c r="K89" s="174">
        <v>245</v>
      </c>
      <c r="L89" s="174">
        <v>243</v>
      </c>
      <c r="M89" s="174">
        <v>238</v>
      </c>
      <c r="N89" s="174">
        <v>230</v>
      </c>
      <c r="O89" s="174">
        <v>221</v>
      </c>
      <c r="P89" s="174">
        <v>210</v>
      </c>
      <c r="Q89" s="174">
        <v>204</v>
      </c>
      <c r="R89" s="174">
        <v>197</v>
      </c>
      <c r="S89" s="174">
        <v>196</v>
      </c>
      <c r="T89" s="174">
        <v>205</v>
      </c>
      <c r="U89" s="174">
        <v>215</v>
      </c>
      <c r="V89" s="174">
        <v>226</v>
      </c>
      <c r="W89" s="174">
        <v>232</v>
      </c>
      <c r="X89" s="174">
        <v>236</v>
      </c>
      <c r="Y89" s="173"/>
      <c r="Z89" s="152"/>
      <c r="AB89" s="250"/>
      <c r="AC89" s="233"/>
      <c r="AD89" s="236"/>
      <c r="AE89" s="239"/>
      <c r="AF89" s="233"/>
      <c r="AG89" s="236"/>
      <c r="AH89" s="239"/>
      <c r="AI89" s="233"/>
      <c r="AJ89" s="236"/>
      <c r="AK89" s="239"/>
      <c r="AL89" s="233"/>
      <c r="AM89" s="236"/>
      <c r="AN89" s="239"/>
      <c r="AO89" s="233"/>
      <c r="AP89" s="236"/>
      <c r="AQ89" s="239"/>
      <c r="AR89" s="233"/>
      <c r="AS89" s="236"/>
      <c r="AT89" s="239"/>
      <c r="AU89" s="233"/>
      <c r="AV89" s="236"/>
      <c r="AW89" s="239"/>
      <c r="AX89" s="233"/>
      <c r="AY89" s="236"/>
      <c r="AZ89" s="239"/>
      <c r="BA89" s="233"/>
      <c r="BB89" s="236"/>
      <c r="BC89" s="239"/>
      <c r="BD89" s="233"/>
      <c r="BE89" s="236"/>
      <c r="BF89" s="239"/>
      <c r="BG89" s="233"/>
      <c r="BH89" s="236"/>
      <c r="BI89" s="239"/>
      <c r="BJ89" s="233"/>
      <c r="BK89" s="236"/>
      <c r="BL89" s="239"/>
      <c r="BM89" s="233"/>
      <c r="BN89" s="236"/>
      <c r="BO89" s="239"/>
      <c r="BP89" s="233"/>
      <c r="BQ89" s="236"/>
      <c r="BR89" s="239"/>
      <c r="BS89" s="233"/>
      <c r="BT89" s="236"/>
      <c r="BU89" s="239"/>
      <c r="BV89" s="233"/>
      <c r="BW89" s="236"/>
      <c r="BX89" s="239"/>
      <c r="BY89" s="233"/>
      <c r="BZ89" s="236"/>
      <c r="CA89" s="239"/>
      <c r="CB89" s="233"/>
      <c r="CC89" s="236"/>
      <c r="CD89" s="239"/>
      <c r="CE89" s="233"/>
      <c r="CF89" s="236"/>
      <c r="CG89" s="239"/>
      <c r="CH89" s="233"/>
      <c r="CI89" s="236"/>
      <c r="CJ89" s="239"/>
      <c r="CK89" s="91"/>
    </row>
    <row r="90" spans="2:89" ht="15" customHeight="1" x14ac:dyDescent="0.2">
      <c r="B90" s="250"/>
      <c r="C90" s="270">
        <v>2</v>
      </c>
      <c r="D90" s="153">
        <v>33</v>
      </c>
      <c r="E90" s="174">
        <v>222</v>
      </c>
      <c r="F90" s="174">
        <v>228</v>
      </c>
      <c r="G90" s="174">
        <v>236</v>
      </c>
      <c r="H90" s="174">
        <v>247</v>
      </c>
      <c r="I90" s="174">
        <v>257</v>
      </c>
      <c r="J90" s="174">
        <v>261</v>
      </c>
      <c r="K90" s="174">
        <v>270</v>
      </c>
      <c r="L90" s="174">
        <v>276</v>
      </c>
      <c r="M90" s="174">
        <v>277</v>
      </c>
      <c r="N90" s="174">
        <v>270</v>
      </c>
      <c r="O90" s="174">
        <v>255</v>
      </c>
      <c r="P90" s="174">
        <v>246</v>
      </c>
      <c r="Q90" s="174">
        <v>242</v>
      </c>
      <c r="R90" s="174">
        <v>242</v>
      </c>
      <c r="S90" s="174">
        <v>242</v>
      </c>
      <c r="T90" s="174">
        <v>261</v>
      </c>
      <c r="U90" s="174">
        <v>251</v>
      </c>
      <c r="V90" s="174">
        <v>272</v>
      </c>
      <c r="W90" s="174">
        <v>290</v>
      </c>
      <c r="X90" s="174">
        <v>303</v>
      </c>
      <c r="Y90" s="173"/>
      <c r="Z90" s="152"/>
      <c r="AB90" s="250"/>
      <c r="AC90" s="233"/>
      <c r="AD90" s="236"/>
      <c r="AE90" s="239"/>
      <c r="AF90" s="233"/>
      <c r="AG90" s="236"/>
      <c r="AH90" s="239"/>
      <c r="AI90" s="233"/>
      <c r="AJ90" s="236"/>
      <c r="AK90" s="239"/>
      <c r="AL90" s="233"/>
      <c r="AM90" s="236"/>
      <c r="AN90" s="239"/>
      <c r="AO90" s="233"/>
      <c r="AP90" s="236"/>
      <c r="AQ90" s="239"/>
      <c r="AR90" s="233"/>
      <c r="AS90" s="236"/>
      <c r="AT90" s="239"/>
      <c r="AU90" s="233"/>
      <c r="AV90" s="236"/>
      <c r="AW90" s="239"/>
      <c r="AX90" s="233"/>
      <c r="AY90" s="236"/>
      <c r="AZ90" s="239"/>
      <c r="BA90" s="233"/>
      <c r="BB90" s="236"/>
      <c r="BC90" s="239"/>
      <c r="BD90" s="233"/>
      <c r="BE90" s="236"/>
      <c r="BF90" s="239"/>
      <c r="BG90" s="233"/>
      <c r="BH90" s="236"/>
      <c r="BI90" s="239"/>
      <c r="BJ90" s="233"/>
      <c r="BK90" s="236"/>
      <c r="BL90" s="239"/>
      <c r="BM90" s="233"/>
      <c r="BN90" s="236"/>
      <c r="BO90" s="239"/>
      <c r="BP90" s="233"/>
      <c r="BQ90" s="236"/>
      <c r="BR90" s="239"/>
      <c r="BS90" s="233"/>
      <c r="BT90" s="236"/>
      <c r="BU90" s="239"/>
      <c r="BV90" s="233"/>
      <c r="BW90" s="236"/>
      <c r="BX90" s="239"/>
      <c r="BY90" s="233"/>
      <c r="BZ90" s="236"/>
      <c r="CA90" s="239"/>
      <c r="CB90" s="233"/>
      <c r="CC90" s="236"/>
      <c r="CD90" s="239"/>
      <c r="CE90" s="233"/>
      <c r="CF90" s="236"/>
      <c r="CG90" s="239"/>
      <c r="CH90" s="233"/>
      <c r="CI90" s="236"/>
      <c r="CJ90" s="239"/>
      <c r="CK90" s="91"/>
    </row>
    <row r="91" spans="2:89" x14ac:dyDescent="0.2">
      <c r="B91" s="250"/>
      <c r="C91" s="271"/>
      <c r="D91" s="153">
        <v>34</v>
      </c>
      <c r="E91" s="174">
        <v>218</v>
      </c>
      <c r="F91" s="174">
        <v>223</v>
      </c>
      <c r="G91" s="174">
        <v>230</v>
      </c>
      <c r="H91" s="174">
        <v>240</v>
      </c>
      <c r="I91" s="174">
        <v>247</v>
      </c>
      <c r="J91" s="174">
        <v>258</v>
      </c>
      <c r="K91" s="174">
        <v>253</v>
      </c>
      <c r="L91" s="174">
        <v>253</v>
      </c>
      <c r="M91" s="174">
        <v>240</v>
      </c>
      <c r="N91" s="174">
        <v>240</v>
      </c>
      <c r="O91" s="174">
        <v>232</v>
      </c>
      <c r="P91" s="174">
        <v>220</v>
      </c>
      <c r="Q91" s="174">
        <v>208</v>
      </c>
      <c r="R91" s="174">
        <v>203</v>
      </c>
      <c r="S91" s="174">
        <v>210</v>
      </c>
      <c r="T91" s="174">
        <v>231</v>
      </c>
      <c r="U91" s="174">
        <v>234</v>
      </c>
      <c r="V91" s="174">
        <v>243</v>
      </c>
      <c r="W91" s="174">
        <v>255</v>
      </c>
      <c r="X91" s="174">
        <v>263</v>
      </c>
      <c r="Y91" s="173"/>
      <c r="Z91" s="152"/>
      <c r="AB91" s="250"/>
      <c r="AC91" s="233"/>
      <c r="AD91" s="236"/>
      <c r="AE91" s="239"/>
      <c r="AF91" s="233"/>
      <c r="AG91" s="236"/>
      <c r="AH91" s="239"/>
      <c r="AI91" s="233"/>
      <c r="AJ91" s="236"/>
      <c r="AK91" s="239"/>
      <c r="AL91" s="233"/>
      <c r="AM91" s="236"/>
      <c r="AN91" s="239"/>
      <c r="AO91" s="233"/>
      <c r="AP91" s="236"/>
      <c r="AQ91" s="239"/>
      <c r="AR91" s="233"/>
      <c r="AS91" s="236"/>
      <c r="AT91" s="239"/>
      <c r="AU91" s="233"/>
      <c r="AV91" s="236"/>
      <c r="AW91" s="239"/>
      <c r="AX91" s="233"/>
      <c r="AY91" s="236"/>
      <c r="AZ91" s="239"/>
      <c r="BA91" s="233"/>
      <c r="BB91" s="236"/>
      <c r="BC91" s="239"/>
      <c r="BD91" s="233"/>
      <c r="BE91" s="236"/>
      <c r="BF91" s="239"/>
      <c r="BG91" s="233"/>
      <c r="BH91" s="236"/>
      <c r="BI91" s="239"/>
      <c r="BJ91" s="233"/>
      <c r="BK91" s="236"/>
      <c r="BL91" s="239"/>
      <c r="BM91" s="233"/>
      <c r="BN91" s="236"/>
      <c r="BO91" s="239"/>
      <c r="BP91" s="233"/>
      <c r="BQ91" s="236"/>
      <c r="BR91" s="239"/>
      <c r="BS91" s="233"/>
      <c r="BT91" s="236"/>
      <c r="BU91" s="239"/>
      <c r="BV91" s="233"/>
      <c r="BW91" s="236"/>
      <c r="BX91" s="239"/>
      <c r="BY91" s="233"/>
      <c r="BZ91" s="236"/>
      <c r="CA91" s="239"/>
      <c r="CB91" s="233"/>
      <c r="CC91" s="236"/>
      <c r="CD91" s="239"/>
      <c r="CE91" s="233"/>
      <c r="CF91" s="236"/>
      <c r="CG91" s="239"/>
      <c r="CH91" s="233"/>
      <c r="CI91" s="236"/>
      <c r="CJ91" s="239"/>
      <c r="CK91" s="91"/>
    </row>
    <row r="92" spans="2:89" x14ac:dyDescent="0.2">
      <c r="B92" s="250"/>
      <c r="C92" s="271"/>
      <c r="D92" s="153">
        <v>35</v>
      </c>
      <c r="E92" s="174">
        <v>198</v>
      </c>
      <c r="F92" s="174">
        <v>205</v>
      </c>
      <c r="G92" s="174">
        <v>215</v>
      </c>
      <c r="H92" s="174">
        <v>221</v>
      </c>
      <c r="I92" s="174">
        <v>227</v>
      </c>
      <c r="J92" s="174">
        <v>230</v>
      </c>
      <c r="K92" s="174">
        <v>235</v>
      </c>
      <c r="L92" s="174">
        <v>240</v>
      </c>
      <c r="M92" s="174">
        <v>236</v>
      </c>
      <c r="N92" s="174">
        <v>240</v>
      </c>
      <c r="O92" s="174">
        <v>220</v>
      </c>
      <c r="P92" s="174">
        <v>207</v>
      </c>
      <c r="Q92" s="174">
        <v>203</v>
      </c>
      <c r="R92" s="174">
        <v>216</v>
      </c>
      <c r="S92" s="174">
        <v>224</v>
      </c>
      <c r="T92" s="174">
        <v>232</v>
      </c>
      <c r="U92" s="174">
        <v>241</v>
      </c>
      <c r="V92" s="174">
        <v>244</v>
      </c>
      <c r="W92" s="174">
        <v>253</v>
      </c>
      <c r="X92" s="174">
        <v>259</v>
      </c>
      <c r="Y92" s="173"/>
      <c r="Z92" s="152"/>
      <c r="AB92" s="250"/>
      <c r="AC92" s="233"/>
      <c r="AD92" s="236"/>
      <c r="AE92" s="239"/>
      <c r="AF92" s="233"/>
      <c r="AG92" s="236"/>
      <c r="AH92" s="239"/>
      <c r="AI92" s="233"/>
      <c r="AJ92" s="236"/>
      <c r="AK92" s="239"/>
      <c r="AL92" s="233"/>
      <c r="AM92" s="236"/>
      <c r="AN92" s="239"/>
      <c r="AO92" s="233"/>
      <c r="AP92" s="236"/>
      <c r="AQ92" s="239"/>
      <c r="AR92" s="233"/>
      <c r="AS92" s="236"/>
      <c r="AT92" s="239"/>
      <c r="AU92" s="233"/>
      <c r="AV92" s="236"/>
      <c r="AW92" s="239"/>
      <c r="AX92" s="233"/>
      <c r="AY92" s="236"/>
      <c r="AZ92" s="239"/>
      <c r="BA92" s="233"/>
      <c r="BB92" s="236"/>
      <c r="BC92" s="239"/>
      <c r="BD92" s="233"/>
      <c r="BE92" s="236"/>
      <c r="BF92" s="239"/>
      <c r="BG92" s="233"/>
      <c r="BH92" s="236"/>
      <c r="BI92" s="239"/>
      <c r="BJ92" s="233"/>
      <c r="BK92" s="236"/>
      <c r="BL92" s="239"/>
      <c r="BM92" s="233"/>
      <c r="BN92" s="236"/>
      <c r="BO92" s="239"/>
      <c r="BP92" s="233"/>
      <c r="BQ92" s="236"/>
      <c r="BR92" s="239"/>
      <c r="BS92" s="233"/>
      <c r="BT92" s="236"/>
      <c r="BU92" s="239"/>
      <c r="BV92" s="233"/>
      <c r="BW92" s="236"/>
      <c r="BX92" s="239"/>
      <c r="BY92" s="233"/>
      <c r="BZ92" s="236"/>
      <c r="CA92" s="239"/>
      <c r="CB92" s="233"/>
      <c r="CC92" s="236"/>
      <c r="CD92" s="239"/>
      <c r="CE92" s="233"/>
      <c r="CF92" s="236"/>
      <c r="CG92" s="239"/>
      <c r="CH92" s="233"/>
      <c r="CI92" s="236"/>
      <c r="CJ92" s="239"/>
      <c r="CK92" s="91"/>
    </row>
    <row r="93" spans="2:89" x14ac:dyDescent="0.2">
      <c r="B93" s="251"/>
      <c r="C93" s="271"/>
      <c r="D93" s="153">
        <v>36</v>
      </c>
      <c r="E93" s="174">
        <v>212</v>
      </c>
      <c r="F93" s="174">
        <v>223</v>
      </c>
      <c r="G93" s="174">
        <v>230</v>
      </c>
      <c r="H93" s="174">
        <v>238</v>
      </c>
      <c r="I93" s="174">
        <v>246</v>
      </c>
      <c r="J93" s="174">
        <v>254</v>
      </c>
      <c r="K93" s="174">
        <v>252</v>
      </c>
      <c r="L93" s="174">
        <v>260</v>
      </c>
      <c r="M93" s="174">
        <v>248</v>
      </c>
      <c r="N93" s="174">
        <v>227</v>
      </c>
      <c r="O93" s="174">
        <v>225</v>
      </c>
      <c r="P93" s="174">
        <v>218</v>
      </c>
      <c r="Q93" s="174">
        <v>213</v>
      </c>
      <c r="R93" s="174">
        <v>212</v>
      </c>
      <c r="S93" s="174">
        <v>214</v>
      </c>
      <c r="T93" s="174">
        <v>227</v>
      </c>
      <c r="U93" s="174">
        <v>240</v>
      </c>
      <c r="V93" s="174">
        <v>243</v>
      </c>
      <c r="W93" s="174">
        <v>255</v>
      </c>
      <c r="X93" s="174">
        <v>264</v>
      </c>
      <c r="Y93" s="173"/>
      <c r="Z93" s="152"/>
      <c r="AB93" s="251"/>
      <c r="AC93" s="234"/>
      <c r="AD93" s="237"/>
      <c r="AE93" s="240"/>
      <c r="AF93" s="234"/>
      <c r="AG93" s="237"/>
      <c r="AH93" s="240"/>
      <c r="AI93" s="234"/>
      <c r="AJ93" s="237"/>
      <c r="AK93" s="240"/>
      <c r="AL93" s="234"/>
      <c r="AM93" s="237"/>
      <c r="AN93" s="240"/>
      <c r="AO93" s="234"/>
      <c r="AP93" s="237"/>
      <c r="AQ93" s="240"/>
      <c r="AR93" s="234"/>
      <c r="AS93" s="237"/>
      <c r="AT93" s="240"/>
      <c r="AU93" s="234"/>
      <c r="AV93" s="237"/>
      <c r="AW93" s="240"/>
      <c r="AX93" s="234"/>
      <c r="AY93" s="237"/>
      <c r="AZ93" s="240"/>
      <c r="BA93" s="234"/>
      <c r="BB93" s="237"/>
      <c r="BC93" s="240"/>
      <c r="BD93" s="234"/>
      <c r="BE93" s="237"/>
      <c r="BF93" s="240"/>
      <c r="BG93" s="234"/>
      <c r="BH93" s="237"/>
      <c r="BI93" s="240"/>
      <c r="BJ93" s="234"/>
      <c r="BK93" s="237"/>
      <c r="BL93" s="240"/>
      <c r="BM93" s="234"/>
      <c r="BN93" s="237"/>
      <c r="BO93" s="240"/>
      <c r="BP93" s="234"/>
      <c r="BQ93" s="237"/>
      <c r="BR93" s="240"/>
      <c r="BS93" s="234"/>
      <c r="BT93" s="237"/>
      <c r="BU93" s="240"/>
      <c r="BV93" s="234"/>
      <c r="BW93" s="237"/>
      <c r="BX93" s="240"/>
      <c r="BY93" s="234"/>
      <c r="BZ93" s="237"/>
      <c r="CA93" s="240"/>
      <c r="CB93" s="234"/>
      <c r="CC93" s="237"/>
      <c r="CD93" s="240"/>
      <c r="CE93" s="234"/>
      <c r="CF93" s="237"/>
      <c r="CG93" s="240"/>
      <c r="CH93" s="234"/>
      <c r="CI93" s="237"/>
      <c r="CJ93" s="240"/>
      <c r="CK93" s="91"/>
    </row>
    <row r="94" spans="2:89" ht="16" customHeight="1" x14ac:dyDescent="0.2">
      <c r="B94" s="249" t="s">
        <v>23</v>
      </c>
      <c r="C94" s="270">
        <v>1</v>
      </c>
      <c r="D94" s="153">
        <v>13</v>
      </c>
      <c r="E94" s="174">
        <v>215</v>
      </c>
      <c r="F94" s="174">
        <v>218</v>
      </c>
      <c r="G94" s="174">
        <v>226</v>
      </c>
      <c r="H94" s="174">
        <v>238</v>
      </c>
      <c r="I94" s="174">
        <v>247</v>
      </c>
      <c r="J94" s="174">
        <v>254</v>
      </c>
      <c r="K94" s="174">
        <v>255</v>
      </c>
      <c r="L94" s="174">
        <v>256</v>
      </c>
      <c r="M94" s="174">
        <v>253</v>
      </c>
      <c r="N94" s="174">
        <v>242</v>
      </c>
      <c r="O94" s="174">
        <v>228</v>
      </c>
      <c r="P94" s="174">
        <v>218</v>
      </c>
      <c r="Q94" s="174">
        <v>219</v>
      </c>
      <c r="R94" s="174">
        <v>212</v>
      </c>
      <c r="S94" s="174">
        <v>200</v>
      </c>
      <c r="T94" s="174">
        <v>200</v>
      </c>
      <c r="U94" s="174">
        <v>216</v>
      </c>
      <c r="V94" s="174">
        <v>230</v>
      </c>
      <c r="W94" s="174">
        <v>238</v>
      </c>
      <c r="X94" s="174">
        <v>243</v>
      </c>
      <c r="Y94" s="173"/>
      <c r="Z94" s="152"/>
      <c r="AB94" s="249" t="s">
        <v>23</v>
      </c>
      <c r="AC94" s="232">
        <f>AVERAGE(E94:E101)</f>
        <v>218</v>
      </c>
      <c r="AD94" s="235">
        <f>STDEV(E94:E101)/SQRT(AE94)</f>
        <v>4.1100921088045137</v>
      </c>
      <c r="AE94" s="238">
        <f>COUNT(E94:E101)</f>
        <v>8</v>
      </c>
      <c r="AF94" s="232">
        <f>AVERAGE(F94:F101)</f>
        <v>221.5</v>
      </c>
      <c r="AG94" s="235">
        <f>STDEV(F94:F101)/SQRT(AH94)</f>
        <v>4.1187723552395701</v>
      </c>
      <c r="AH94" s="238">
        <f>COUNT(F94:F101)</f>
        <v>8</v>
      </c>
      <c r="AI94" s="232">
        <f>AVERAGE(G94:G101)</f>
        <v>229.875</v>
      </c>
      <c r="AJ94" s="235">
        <f>STDEV(G94:G101)/SQRT(AK94)</f>
        <v>4.1723473181001056</v>
      </c>
      <c r="AK94" s="238">
        <f>COUNT(G94:G101)</f>
        <v>8</v>
      </c>
      <c r="AL94" s="232">
        <f>AVERAGE(H94:H101)</f>
        <v>240.25</v>
      </c>
      <c r="AM94" s="235">
        <f>STDEV(H94:H101)/SQRT(AN94)</f>
        <v>4.0122580033834163</v>
      </c>
      <c r="AN94" s="238">
        <f>COUNT(H94:H101)</f>
        <v>8</v>
      </c>
      <c r="AO94" s="232">
        <f>AVERAGE(I94:I101)</f>
        <v>249</v>
      </c>
      <c r="AP94" s="235">
        <f>STDEV(I94:I101)/SQRT(AQ94)</f>
        <v>3.5657097069567669</v>
      </c>
      <c r="AQ94" s="238">
        <f>COUNT(I94:I101)</f>
        <v>8</v>
      </c>
      <c r="AR94" s="232">
        <f>AVERAGE(J94:J101)</f>
        <v>258.875</v>
      </c>
      <c r="AS94" s="235">
        <f>STDEV(J94:J101)/SQRT(AT94)</f>
        <v>3.9389878141471826</v>
      </c>
      <c r="AT94" s="238">
        <f>COUNT(J94:J101)</f>
        <v>8</v>
      </c>
      <c r="AU94" s="232">
        <f>AVERAGE(K94:K101)</f>
        <v>258.625</v>
      </c>
      <c r="AV94" s="235">
        <f>STDEV(K94:K101)/SQRT(AW94)</f>
        <v>3.3908358640817249</v>
      </c>
      <c r="AW94" s="238">
        <f>COUNT(K94:K101)</f>
        <v>8</v>
      </c>
      <c r="AX94" s="232">
        <f>AVERAGE(L94:L101)</f>
        <v>258.75</v>
      </c>
      <c r="AY94" s="235">
        <f>STDEV(L94:L101)/SQRT(AZ94)</f>
        <v>2.7239021379526203</v>
      </c>
      <c r="AZ94" s="238">
        <f>COUNT(L94:L101)</f>
        <v>8</v>
      </c>
      <c r="BA94" s="232">
        <f>AVERAGE(M94:M101)</f>
        <v>255.375</v>
      </c>
      <c r="BB94" s="235">
        <f>STDEV(M94:M101)/SQRT(BC94)</f>
        <v>3.2455326439364529</v>
      </c>
      <c r="BC94" s="238">
        <f>COUNT(M94:M101)</f>
        <v>8</v>
      </c>
      <c r="BD94" s="232">
        <f>AVERAGE(N94:N101)</f>
        <v>244</v>
      </c>
      <c r="BE94" s="235">
        <f>STDEV(N94:N101)/SQRT(BF94)</f>
        <v>2.7710235344672602</v>
      </c>
      <c r="BF94" s="238">
        <f>COUNT(N94:N101)</f>
        <v>8</v>
      </c>
      <c r="BG94" s="232">
        <f>AVERAGE(O94:O101)</f>
        <v>232.625</v>
      </c>
      <c r="BH94" s="235">
        <f>STDEV(O94:O101)/SQRT(BI94)</f>
        <v>3.0818448788254833</v>
      </c>
      <c r="BI94" s="238">
        <f>COUNT(O94:O101)</f>
        <v>8</v>
      </c>
      <c r="BJ94" s="232">
        <f>AVERAGE(P94:P101)</f>
        <v>222.5</v>
      </c>
      <c r="BK94" s="235">
        <f>STDEV(P94:P101)/SQRT(BL94)</f>
        <v>4.37117179451264</v>
      </c>
      <c r="BL94" s="238">
        <f>COUNT(P94:P101)</f>
        <v>8</v>
      </c>
      <c r="BM94" s="232">
        <f>AVERAGE(Q94:Q101)</f>
        <v>216.625</v>
      </c>
      <c r="BN94" s="235">
        <f>STDEV(Q94:Q101)/SQRT(BO94)</f>
        <v>4.399421634065745</v>
      </c>
      <c r="BO94" s="238">
        <f>COUNT(Q94:Q101)</f>
        <v>8</v>
      </c>
      <c r="BP94" s="232">
        <f>AVERAGE(R94:R101)</f>
        <v>212.375</v>
      </c>
      <c r="BQ94" s="235">
        <f>STDEV(R94:R101)/SQRT(BR94)</f>
        <v>4.7469445059803617</v>
      </c>
      <c r="BR94" s="238">
        <f>COUNT(R94:R101)</f>
        <v>8</v>
      </c>
      <c r="BS94" s="232">
        <f>AVERAGE(S94:S101)</f>
        <v>212</v>
      </c>
      <c r="BT94" s="235">
        <f>STDEV(S94:S101)/SQRT(BU94)</f>
        <v>5.9431833701669143</v>
      </c>
      <c r="BU94" s="238">
        <f>COUNT(S94:S101)</f>
        <v>8</v>
      </c>
      <c r="BV94" s="232">
        <f>AVERAGE(T94:T101)</f>
        <v>219.625</v>
      </c>
      <c r="BW94" s="235">
        <f>STDEV(T94:T101)/SQRT(BX94)</f>
        <v>6.9048055212087087</v>
      </c>
      <c r="BX94" s="238">
        <f>COUNT(T94:T101)</f>
        <v>8</v>
      </c>
      <c r="BY94" s="232">
        <f>AVERAGE(U94:U101)</f>
        <v>225.875</v>
      </c>
      <c r="BZ94" s="235">
        <f>STDEV(U94:U101)/SQRT(CA94)</f>
        <v>7.7215780678008334</v>
      </c>
      <c r="CA94" s="238">
        <f>COUNT(U94:U101)</f>
        <v>8</v>
      </c>
      <c r="CB94" s="232">
        <f>AVERAGE(V94:V101)</f>
        <v>233.75</v>
      </c>
      <c r="CC94" s="235">
        <f>STDEV(V94:V101)/SQRT(CD94)</f>
        <v>8.7947833563831619</v>
      </c>
      <c r="CD94" s="238">
        <f>COUNT(V94:V101)</f>
        <v>8</v>
      </c>
      <c r="CE94" s="232">
        <f>AVERAGE(W94:W101)</f>
        <v>246.28571428571428</v>
      </c>
      <c r="CF94" s="235">
        <f>STDEV(W94:W101)/SQRT(CG94)</f>
        <v>7.9303944708056626</v>
      </c>
      <c r="CG94" s="238">
        <f>COUNT(W94:W101)</f>
        <v>7</v>
      </c>
      <c r="CH94" s="232">
        <f>AVERAGE(X94:X101)</f>
        <v>253.14285714285714</v>
      </c>
      <c r="CI94" s="235">
        <f>STDEV(X94:X101)/SQRT(CJ94)</f>
        <v>9.0249088411926213</v>
      </c>
      <c r="CJ94" s="238">
        <f>COUNT(X94:X101)</f>
        <v>7</v>
      </c>
      <c r="CK94" s="91"/>
    </row>
    <row r="95" spans="2:89" x14ac:dyDescent="0.2">
      <c r="B95" s="250"/>
      <c r="C95" s="271"/>
      <c r="D95" s="153">
        <v>14</v>
      </c>
      <c r="E95" s="174">
        <v>230</v>
      </c>
      <c r="F95" s="174">
        <v>231</v>
      </c>
      <c r="G95" s="174">
        <v>241</v>
      </c>
      <c r="H95" s="174">
        <v>250</v>
      </c>
      <c r="I95" s="174">
        <v>256</v>
      </c>
      <c r="J95" s="174">
        <v>262</v>
      </c>
      <c r="K95" s="174">
        <v>262</v>
      </c>
      <c r="L95" s="174">
        <v>258</v>
      </c>
      <c r="M95" s="174">
        <v>245</v>
      </c>
      <c r="N95" s="174">
        <v>236</v>
      </c>
      <c r="O95" s="174">
        <v>223</v>
      </c>
      <c r="P95" s="174">
        <v>208</v>
      </c>
      <c r="Q95" s="174">
        <v>202</v>
      </c>
      <c r="R95" s="174">
        <v>197</v>
      </c>
      <c r="S95" s="174">
        <v>197</v>
      </c>
      <c r="T95" s="174">
        <v>196</v>
      </c>
      <c r="U95" s="174">
        <v>197</v>
      </c>
      <c r="V95" s="174">
        <v>207</v>
      </c>
      <c r="W95" s="174">
        <v>208</v>
      </c>
      <c r="X95" s="174">
        <v>211</v>
      </c>
      <c r="Y95" s="173"/>
      <c r="Z95" s="152"/>
      <c r="AB95" s="250"/>
      <c r="AC95" s="233"/>
      <c r="AD95" s="236"/>
      <c r="AE95" s="239"/>
      <c r="AF95" s="233"/>
      <c r="AG95" s="236"/>
      <c r="AH95" s="239"/>
      <c r="AI95" s="233"/>
      <c r="AJ95" s="236"/>
      <c r="AK95" s="239"/>
      <c r="AL95" s="233"/>
      <c r="AM95" s="236"/>
      <c r="AN95" s="239"/>
      <c r="AO95" s="233"/>
      <c r="AP95" s="236"/>
      <c r="AQ95" s="239"/>
      <c r="AR95" s="233"/>
      <c r="AS95" s="236"/>
      <c r="AT95" s="239"/>
      <c r="AU95" s="233"/>
      <c r="AV95" s="236"/>
      <c r="AW95" s="239"/>
      <c r="AX95" s="233"/>
      <c r="AY95" s="236"/>
      <c r="AZ95" s="239"/>
      <c r="BA95" s="233"/>
      <c r="BB95" s="236"/>
      <c r="BC95" s="239"/>
      <c r="BD95" s="233"/>
      <c r="BE95" s="236"/>
      <c r="BF95" s="239"/>
      <c r="BG95" s="233"/>
      <c r="BH95" s="236"/>
      <c r="BI95" s="239"/>
      <c r="BJ95" s="233"/>
      <c r="BK95" s="236"/>
      <c r="BL95" s="239"/>
      <c r="BM95" s="233"/>
      <c r="BN95" s="236"/>
      <c r="BO95" s="239"/>
      <c r="BP95" s="233"/>
      <c r="BQ95" s="236"/>
      <c r="BR95" s="239"/>
      <c r="BS95" s="233"/>
      <c r="BT95" s="236"/>
      <c r="BU95" s="239"/>
      <c r="BV95" s="233"/>
      <c r="BW95" s="236"/>
      <c r="BX95" s="239"/>
      <c r="BY95" s="233"/>
      <c r="BZ95" s="236"/>
      <c r="CA95" s="239"/>
      <c r="CB95" s="233"/>
      <c r="CC95" s="236"/>
      <c r="CD95" s="239"/>
      <c r="CE95" s="233"/>
      <c r="CF95" s="236"/>
      <c r="CG95" s="239"/>
      <c r="CH95" s="233"/>
      <c r="CI95" s="236"/>
      <c r="CJ95" s="239"/>
      <c r="CK95" s="91"/>
    </row>
    <row r="96" spans="2:89" x14ac:dyDescent="0.2">
      <c r="B96" s="250"/>
      <c r="C96" s="271"/>
      <c r="D96" s="153">
        <v>15</v>
      </c>
      <c r="E96" s="174">
        <v>237</v>
      </c>
      <c r="F96" s="174">
        <v>241</v>
      </c>
      <c r="G96" s="174">
        <v>248</v>
      </c>
      <c r="H96" s="174">
        <v>258</v>
      </c>
      <c r="I96" s="174">
        <v>265</v>
      </c>
      <c r="J96" s="174">
        <v>280</v>
      </c>
      <c r="K96" s="174">
        <v>273</v>
      </c>
      <c r="L96" s="174">
        <v>271</v>
      </c>
      <c r="M96" s="174">
        <v>263</v>
      </c>
      <c r="N96" s="174">
        <v>252</v>
      </c>
      <c r="O96" s="174">
        <v>244</v>
      </c>
      <c r="P96" s="174">
        <v>230</v>
      </c>
      <c r="Q96" s="174">
        <v>222</v>
      </c>
      <c r="R96" s="174">
        <v>210</v>
      </c>
      <c r="S96" s="174">
        <v>207</v>
      </c>
      <c r="T96" s="174">
        <v>212</v>
      </c>
      <c r="U96" s="174">
        <v>206</v>
      </c>
      <c r="V96" s="174">
        <v>191</v>
      </c>
      <c r="W96" s="175" t="s">
        <v>609</v>
      </c>
      <c r="X96" s="175" t="s">
        <v>609</v>
      </c>
      <c r="Y96" s="173"/>
      <c r="Z96" s="152"/>
      <c r="AB96" s="250"/>
      <c r="AC96" s="233"/>
      <c r="AD96" s="236"/>
      <c r="AE96" s="239"/>
      <c r="AF96" s="233"/>
      <c r="AG96" s="236"/>
      <c r="AH96" s="239"/>
      <c r="AI96" s="233"/>
      <c r="AJ96" s="236"/>
      <c r="AK96" s="239"/>
      <c r="AL96" s="233"/>
      <c r="AM96" s="236"/>
      <c r="AN96" s="239"/>
      <c r="AO96" s="233"/>
      <c r="AP96" s="236"/>
      <c r="AQ96" s="239"/>
      <c r="AR96" s="233"/>
      <c r="AS96" s="236"/>
      <c r="AT96" s="239"/>
      <c r="AU96" s="233"/>
      <c r="AV96" s="236"/>
      <c r="AW96" s="239"/>
      <c r="AX96" s="233"/>
      <c r="AY96" s="236"/>
      <c r="AZ96" s="239"/>
      <c r="BA96" s="233"/>
      <c r="BB96" s="236"/>
      <c r="BC96" s="239"/>
      <c r="BD96" s="233"/>
      <c r="BE96" s="236"/>
      <c r="BF96" s="239"/>
      <c r="BG96" s="233"/>
      <c r="BH96" s="236"/>
      <c r="BI96" s="239"/>
      <c r="BJ96" s="233"/>
      <c r="BK96" s="236"/>
      <c r="BL96" s="239"/>
      <c r="BM96" s="233"/>
      <c r="BN96" s="236"/>
      <c r="BO96" s="239"/>
      <c r="BP96" s="233"/>
      <c r="BQ96" s="236"/>
      <c r="BR96" s="239"/>
      <c r="BS96" s="233"/>
      <c r="BT96" s="236"/>
      <c r="BU96" s="239"/>
      <c r="BV96" s="233"/>
      <c r="BW96" s="236"/>
      <c r="BX96" s="239"/>
      <c r="BY96" s="233"/>
      <c r="BZ96" s="236"/>
      <c r="CA96" s="239"/>
      <c r="CB96" s="233"/>
      <c r="CC96" s="236"/>
      <c r="CD96" s="239"/>
      <c r="CE96" s="233"/>
      <c r="CF96" s="236"/>
      <c r="CG96" s="239"/>
      <c r="CH96" s="233"/>
      <c r="CI96" s="236"/>
      <c r="CJ96" s="239"/>
      <c r="CK96" s="91"/>
    </row>
    <row r="97" spans="2:89" x14ac:dyDescent="0.2">
      <c r="B97" s="250"/>
      <c r="C97" s="272"/>
      <c r="D97" s="153">
        <v>16</v>
      </c>
      <c r="E97" s="174">
        <v>216</v>
      </c>
      <c r="F97" s="174">
        <v>222</v>
      </c>
      <c r="G97" s="174">
        <v>232</v>
      </c>
      <c r="H97" s="174">
        <v>243</v>
      </c>
      <c r="I97" s="174">
        <v>252</v>
      </c>
      <c r="J97" s="174">
        <v>261</v>
      </c>
      <c r="K97" s="174">
        <v>260</v>
      </c>
      <c r="L97" s="174">
        <v>261</v>
      </c>
      <c r="M97" s="174">
        <v>257</v>
      </c>
      <c r="N97" s="174">
        <v>245</v>
      </c>
      <c r="O97" s="174">
        <v>234</v>
      </c>
      <c r="P97" s="174">
        <v>221</v>
      </c>
      <c r="Q97" s="174">
        <v>211</v>
      </c>
      <c r="R97" s="174">
        <v>205</v>
      </c>
      <c r="S97" s="174">
        <v>205</v>
      </c>
      <c r="T97" s="174">
        <v>211</v>
      </c>
      <c r="U97" s="174">
        <v>218</v>
      </c>
      <c r="V97" s="174">
        <v>235</v>
      </c>
      <c r="W97" s="174">
        <v>245</v>
      </c>
      <c r="X97" s="174">
        <v>253</v>
      </c>
      <c r="Y97" s="173"/>
      <c r="Z97" s="152"/>
      <c r="AB97" s="250"/>
      <c r="AC97" s="233"/>
      <c r="AD97" s="236"/>
      <c r="AE97" s="239"/>
      <c r="AF97" s="233"/>
      <c r="AG97" s="236"/>
      <c r="AH97" s="239"/>
      <c r="AI97" s="233"/>
      <c r="AJ97" s="236"/>
      <c r="AK97" s="239"/>
      <c r="AL97" s="233"/>
      <c r="AM97" s="236"/>
      <c r="AN97" s="239"/>
      <c r="AO97" s="233"/>
      <c r="AP97" s="236"/>
      <c r="AQ97" s="239"/>
      <c r="AR97" s="233"/>
      <c r="AS97" s="236"/>
      <c r="AT97" s="239"/>
      <c r="AU97" s="233"/>
      <c r="AV97" s="236"/>
      <c r="AW97" s="239"/>
      <c r="AX97" s="233"/>
      <c r="AY97" s="236"/>
      <c r="AZ97" s="239"/>
      <c r="BA97" s="233"/>
      <c r="BB97" s="236"/>
      <c r="BC97" s="239"/>
      <c r="BD97" s="233"/>
      <c r="BE97" s="236"/>
      <c r="BF97" s="239"/>
      <c r="BG97" s="233"/>
      <c r="BH97" s="236"/>
      <c r="BI97" s="239"/>
      <c r="BJ97" s="233"/>
      <c r="BK97" s="236"/>
      <c r="BL97" s="239"/>
      <c r="BM97" s="233"/>
      <c r="BN97" s="236"/>
      <c r="BO97" s="239"/>
      <c r="BP97" s="233"/>
      <c r="BQ97" s="236"/>
      <c r="BR97" s="239"/>
      <c r="BS97" s="233"/>
      <c r="BT97" s="236"/>
      <c r="BU97" s="239"/>
      <c r="BV97" s="233"/>
      <c r="BW97" s="236"/>
      <c r="BX97" s="239"/>
      <c r="BY97" s="233"/>
      <c r="BZ97" s="236"/>
      <c r="CA97" s="239"/>
      <c r="CB97" s="233"/>
      <c r="CC97" s="236"/>
      <c r="CD97" s="239"/>
      <c r="CE97" s="233"/>
      <c r="CF97" s="236"/>
      <c r="CG97" s="239"/>
      <c r="CH97" s="233"/>
      <c r="CI97" s="236"/>
      <c r="CJ97" s="239"/>
      <c r="CK97" s="91"/>
    </row>
    <row r="98" spans="2:89" ht="15" customHeight="1" x14ac:dyDescent="0.2">
      <c r="B98" s="250"/>
      <c r="C98" s="270">
        <v>2</v>
      </c>
      <c r="D98" s="153">
        <v>17</v>
      </c>
      <c r="E98" s="174">
        <v>208</v>
      </c>
      <c r="F98" s="174">
        <v>205</v>
      </c>
      <c r="G98" s="174">
        <v>211</v>
      </c>
      <c r="H98" s="174">
        <v>222</v>
      </c>
      <c r="I98" s="174">
        <v>233</v>
      </c>
      <c r="J98" s="174">
        <v>242</v>
      </c>
      <c r="K98" s="174">
        <v>241</v>
      </c>
      <c r="L98" s="174">
        <v>245</v>
      </c>
      <c r="M98" s="174">
        <v>240</v>
      </c>
      <c r="N98" s="174">
        <v>230</v>
      </c>
      <c r="O98" s="174">
        <v>220</v>
      </c>
      <c r="P98" s="174">
        <v>205</v>
      </c>
      <c r="Q98" s="174">
        <v>200</v>
      </c>
      <c r="R98" s="174">
        <v>196</v>
      </c>
      <c r="S98" s="174">
        <v>194</v>
      </c>
      <c r="T98" s="174">
        <v>213</v>
      </c>
      <c r="U98" s="174">
        <v>218</v>
      </c>
      <c r="V98" s="174">
        <v>233</v>
      </c>
      <c r="W98" s="174">
        <v>240</v>
      </c>
      <c r="X98" s="174">
        <v>245</v>
      </c>
      <c r="Y98" s="173"/>
      <c r="Z98" s="152"/>
      <c r="AB98" s="250"/>
      <c r="AC98" s="233"/>
      <c r="AD98" s="236"/>
      <c r="AE98" s="239"/>
      <c r="AF98" s="233"/>
      <c r="AG98" s="236"/>
      <c r="AH98" s="239"/>
      <c r="AI98" s="233"/>
      <c r="AJ98" s="236"/>
      <c r="AK98" s="239"/>
      <c r="AL98" s="233"/>
      <c r="AM98" s="236"/>
      <c r="AN98" s="239"/>
      <c r="AO98" s="233"/>
      <c r="AP98" s="236"/>
      <c r="AQ98" s="239"/>
      <c r="AR98" s="233"/>
      <c r="AS98" s="236"/>
      <c r="AT98" s="239"/>
      <c r="AU98" s="233"/>
      <c r="AV98" s="236"/>
      <c r="AW98" s="239"/>
      <c r="AX98" s="233"/>
      <c r="AY98" s="236"/>
      <c r="AZ98" s="239"/>
      <c r="BA98" s="233"/>
      <c r="BB98" s="236"/>
      <c r="BC98" s="239"/>
      <c r="BD98" s="233"/>
      <c r="BE98" s="236"/>
      <c r="BF98" s="239"/>
      <c r="BG98" s="233"/>
      <c r="BH98" s="236"/>
      <c r="BI98" s="239"/>
      <c r="BJ98" s="233"/>
      <c r="BK98" s="236"/>
      <c r="BL98" s="239"/>
      <c r="BM98" s="233"/>
      <c r="BN98" s="236"/>
      <c r="BO98" s="239"/>
      <c r="BP98" s="233"/>
      <c r="BQ98" s="236"/>
      <c r="BR98" s="239"/>
      <c r="BS98" s="233"/>
      <c r="BT98" s="236"/>
      <c r="BU98" s="239"/>
      <c r="BV98" s="233"/>
      <c r="BW98" s="236"/>
      <c r="BX98" s="239"/>
      <c r="BY98" s="233"/>
      <c r="BZ98" s="236"/>
      <c r="CA98" s="239"/>
      <c r="CB98" s="233"/>
      <c r="CC98" s="236"/>
      <c r="CD98" s="239"/>
      <c r="CE98" s="233"/>
      <c r="CF98" s="236"/>
      <c r="CG98" s="239"/>
      <c r="CH98" s="233"/>
      <c r="CI98" s="236"/>
      <c r="CJ98" s="239"/>
      <c r="CK98" s="91"/>
    </row>
    <row r="99" spans="2:89" x14ac:dyDescent="0.2">
      <c r="B99" s="250"/>
      <c r="C99" s="271"/>
      <c r="D99" s="153">
        <v>18</v>
      </c>
      <c r="E99" s="174">
        <v>200</v>
      </c>
      <c r="F99" s="174">
        <v>208</v>
      </c>
      <c r="G99" s="174">
        <v>218</v>
      </c>
      <c r="H99" s="174">
        <v>229</v>
      </c>
      <c r="I99" s="174">
        <v>238</v>
      </c>
      <c r="J99" s="174">
        <v>252</v>
      </c>
      <c r="K99" s="174">
        <v>252</v>
      </c>
      <c r="L99" s="174">
        <v>256</v>
      </c>
      <c r="M99" s="174">
        <v>259</v>
      </c>
      <c r="N99" s="174">
        <v>250</v>
      </c>
      <c r="O99" s="174">
        <v>241</v>
      </c>
      <c r="P99" s="174">
        <v>241</v>
      </c>
      <c r="Q99" s="174">
        <v>238</v>
      </c>
      <c r="R99" s="174">
        <v>234</v>
      </c>
      <c r="S99" s="174">
        <v>239</v>
      </c>
      <c r="T99" s="174">
        <v>247</v>
      </c>
      <c r="U99" s="174">
        <v>256</v>
      </c>
      <c r="V99" s="174">
        <v>260</v>
      </c>
      <c r="W99" s="174">
        <v>270</v>
      </c>
      <c r="X99" s="174">
        <v>283</v>
      </c>
      <c r="Y99" s="173"/>
      <c r="Z99" s="152"/>
      <c r="AB99" s="250"/>
      <c r="AC99" s="233"/>
      <c r="AD99" s="236"/>
      <c r="AE99" s="239"/>
      <c r="AF99" s="233"/>
      <c r="AG99" s="236"/>
      <c r="AH99" s="239"/>
      <c r="AI99" s="233"/>
      <c r="AJ99" s="236"/>
      <c r="AK99" s="239"/>
      <c r="AL99" s="233"/>
      <c r="AM99" s="236"/>
      <c r="AN99" s="239"/>
      <c r="AO99" s="233"/>
      <c r="AP99" s="236"/>
      <c r="AQ99" s="239"/>
      <c r="AR99" s="233"/>
      <c r="AS99" s="236"/>
      <c r="AT99" s="239"/>
      <c r="AU99" s="233"/>
      <c r="AV99" s="236"/>
      <c r="AW99" s="239"/>
      <c r="AX99" s="233"/>
      <c r="AY99" s="236"/>
      <c r="AZ99" s="239"/>
      <c r="BA99" s="233"/>
      <c r="BB99" s="236"/>
      <c r="BC99" s="239"/>
      <c r="BD99" s="233"/>
      <c r="BE99" s="236"/>
      <c r="BF99" s="239"/>
      <c r="BG99" s="233"/>
      <c r="BH99" s="236"/>
      <c r="BI99" s="239"/>
      <c r="BJ99" s="233"/>
      <c r="BK99" s="236"/>
      <c r="BL99" s="239"/>
      <c r="BM99" s="233"/>
      <c r="BN99" s="236"/>
      <c r="BO99" s="239"/>
      <c r="BP99" s="233"/>
      <c r="BQ99" s="236"/>
      <c r="BR99" s="239"/>
      <c r="BS99" s="233"/>
      <c r="BT99" s="236"/>
      <c r="BU99" s="239"/>
      <c r="BV99" s="233"/>
      <c r="BW99" s="236"/>
      <c r="BX99" s="239"/>
      <c r="BY99" s="233"/>
      <c r="BZ99" s="236"/>
      <c r="CA99" s="239"/>
      <c r="CB99" s="233"/>
      <c r="CC99" s="236"/>
      <c r="CD99" s="239"/>
      <c r="CE99" s="233"/>
      <c r="CF99" s="236"/>
      <c r="CG99" s="239"/>
      <c r="CH99" s="233"/>
      <c r="CI99" s="236"/>
      <c r="CJ99" s="239"/>
      <c r="CK99" s="91"/>
    </row>
    <row r="100" spans="2:89" x14ac:dyDescent="0.2">
      <c r="B100" s="250"/>
      <c r="C100" s="271"/>
      <c r="D100" s="153">
        <v>19</v>
      </c>
      <c r="E100" s="174">
        <v>218</v>
      </c>
      <c r="F100" s="174">
        <v>222</v>
      </c>
      <c r="G100" s="174">
        <v>231</v>
      </c>
      <c r="H100" s="174">
        <v>238</v>
      </c>
      <c r="I100" s="174">
        <v>248</v>
      </c>
      <c r="J100" s="174">
        <v>255</v>
      </c>
      <c r="K100" s="174">
        <v>260</v>
      </c>
      <c r="L100" s="174">
        <v>257</v>
      </c>
      <c r="M100" s="174">
        <v>258</v>
      </c>
      <c r="N100" s="174">
        <v>245</v>
      </c>
      <c r="O100" s="174">
        <v>231</v>
      </c>
      <c r="P100" s="174">
        <v>223</v>
      </c>
      <c r="Q100" s="174">
        <v>216</v>
      </c>
      <c r="R100" s="174">
        <v>219</v>
      </c>
      <c r="S100" s="174">
        <v>223</v>
      </c>
      <c r="T100" s="174">
        <v>234</v>
      </c>
      <c r="U100" s="174">
        <v>249</v>
      </c>
      <c r="V100" s="174">
        <v>256</v>
      </c>
      <c r="W100" s="174">
        <v>257</v>
      </c>
      <c r="X100" s="174">
        <v>261</v>
      </c>
      <c r="Y100" s="173"/>
      <c r="Z100" s="152"/>
      <c r="AB100" s="250"/>
      <c r="AC100" s="233"/>
      <c r="AD100" s="236"/>
      <c r="AE100" s="239"/>
      <c r="AF100" s="233"/>
      <c r="AG100" s="236"/>
      <c r="AH100" s="239"/>
      <c r="AI100" s="233"/>
      <c r="AJ100" s="236"/>
      <c r="AK100" s="239"/>
      <c r="AL100" s="233"/>
      <c r="AM100" s="236"/>
      <c r="AN100" s="239"/>
      <c r="AO100" s="233"/>
      <c r="AP100" s="236"/>
      <c r="AQ100" s="239"/>
      <c r="AR100" s="233"/>
      <c r="AS100" s="236"/>
      <c r="AT100" s="239"/>
      <c r="AU100" s="233"/>
      <c r="AV100" s="236"/>
      <c r="AW100" s="239"/>
      <c r="AX100" s="233"/>
      <c r="AY100" s="236"/>
      <c r="AZ100" s="239"/>
      <c r="BA100" s="233"/>
      <c r="BB100" s="236"/>
      <c r="BC100" s="239"/>
      <c r="BD100" s="233"/>
      <c r="BE100" s="236"/>
      <c r="BF100" s="239"/>
      <c r="BG100" s="233"/>
      <c r="BH100" s="236"/>
      <c r="BI100" s="239"/>
      <c r="BJ100" s="233"/>
      <c r="BK100" s="236"/>
      <c r="BL100" s="239"/>
      <c r="BM100" s="233"/>
      <c r="BN100" s="236"/>
      <c r="BO100" s="239"/>
      <c r="BP100" s="233"/>
      <c r="BQ100" s="236"/>
      <c r="BR100" s="239"/>
      <c r="BS100" s="233"/>
      <c r="BT100" s="236"/>
      <c r="BU100" s="239"/>
      <c r="BV100" s="233"/>
      <c r="BW100" s="236"/>
      <c r="BX100" s="239"/>
      <c r="BY100" s="233"/>
      <c r="BZ100" s="236"/>
      <c r="CA100" s="239"/>
      <c r="CB100" s="233"/>
      <c r="CC100" s="236"/>
      <c r="CD100" s="239"/>
      <c r="CE100" s="233"/>
      <c r="CF100" s="236"/>
      <c r="CG100" s="239"/>
      <c r="CH100" s="233"/>
      <c r="CI100" s="236"/>
      <c r="CJ100" s="239"/>
      <c r="CK100" s="91"/>
    </row>
    <row r="101" spans="2:89" x14ac:dyDescent="0.2">
      <c r="B101" s="251"/>
      <c r="C101" s="272"/>
      <c r="D101" s="153">
        <v>20</v>
      </c>
      <c r="E101" s="174">
        <v>220</v>
      </c>
      <c r="F101" s="174">
        <v>225</v>
      </c>
      <c r="G101" s="174">
        <v>232</v>
      </c>
      <c r="H101" s="174">
        <v>244</v>
      </c>
      <c r="I101" s="174">
        <v>253</v>
      </c>
      <c r="J101" s="174">
        <v>265</v>
      </c>
      <c r="K101" s="174">
        <v>266</v>
      </c>
      <c r="L101" s="174">
        <v>266</v>
      </c>
      <c r="M101" s="174">
        <v>268</v>
      </c>
      <c r="N101" s="174">
        <v>252</v>
      </c>
      <c r="O101" s="174">
        <v>240</v>
      </c>
      <c r="P101" s="174">
        <v>234</v>
      </c>
      <c r="Q101" s="174">
        <v>225</v>
      </c>
      <c r="R101" s="174">
        <v>226</v>
      </c>
      <c r="S101" s="174">
        <v>231</v>
      </c>
      <c r="T101" s="174">
        <v>244</v>
      </c>
      <c r="U101" s="174">
        <v>247</v>
      </c>
      <c r="V101" s="174">
        <v>258</v>
      </c>
      <c r="W101" s="174">
        <v>266</v>
      </c>
      <c r="X101" s="174">
        <v>276</v>
      </c>
      <c r="Y101" s="173"/>
      <c r="Z101" s="152"/>
      <c r="AB101" s="251"/>
      <c r="AC101" s="234"/>
      <c r="AD101" s="237"/>
      <c r="AE101" s="240"/>
      <c r="AF101" s="234"/>
      <c r="AG101" s="237"/>
      <c r="AH101" s="240"/>
      <c r="AI101" s="234"/>
      <c r="AJ101" s="237"/>
      <c r="AK101" s="240"/>
      <c r="AL101" s="234"/>
      <c r="AM101" s="237"/>
      <c r="AN101" s="240"/>
      <c r="AO101" s="234"/>
      <c r="AP101" s="237"/>
      <c r="AQ101" s="240"/>
      <c r="AR101" s="234"/>
      <c r="AS101" s="237"/>
      <c r="AT101" s="240"/>
      <c r="AU101" s="234"/>
      <c r="AV101" s="237"/>
      <c r="AW101" s="240"/>
      <c r="AX101" s="234"/>
      <c r="AY101" s="237"/>
      <c r="AZ101" s="240"/>
      <c r="BA101" s="234"/>
      <c r="BB101" s="237"/>
      <c r="BC101" s="240"/>
      <c r="BD101" s="234"/>
      <c r="BE101" s="237"/>
      <c r="BF101" s="240"/>
      <c r="BG101" s="234"/>
      <c r="BH101" s="237"/>
      <c r="BI101" s="240"/>
      <c r="BJ101" s="234"/>
      <c r="BK101" s="237"/>
      <c r="BL101" s="240"/>
      <c r="BM101" s="234"/>
      <c r="BN101" s="237"/>
      <c r="BO101" s="240"/>
      <c r="BP101" s="234"/>
      <c r="BQ101" s="237"/>
      <c r="BR101" s="240"/>
      <c r="BS101" s="234"/>
      <c r="BT101" s="237"/>
      <c r="BU101" s="240"/>
      <c r="BV101" s="234"/>
      <c r="BW101" s="237"/>
      <c r="BX101" s="240"/>
      <c r="BY101" s="234"/>
      <c r="BZ101" s="237"/>
      <c r="CA101" s="240"/>
      <c r="CB101" s="234"/>
      <c r="CC101" s="237"/>
      <c r="CD101" s="240"/>
      <c r="CE101" s="234"/>
      <c r="CF101" s="237"/>
      <c r="CG101" s="240"/>
      <c r="CH101" s="234"/>
      <c r="CI101" s="237"/>
      <c r="CJ101" s="240"/>
      <c r="CK101" s="91"/>
    </row>
    <row r="102" spans="2:89" ht="16" customHeight="1" x14ac:dyDescent="0.2">
      <c r="B102" s="10"/>
      <c r="AA102" s="3"/>
      <c r="AB102" s="3"/>
      <c r="CE102" s="91"/>
      <c r="CF102" s="91"/>
      <c r="CG102" s="91"/>
      <c r="CH102" s="91"/>
      <c r="CI102" s="91"/>
      <c r="CJ102" s="91"/>
      <c r="CK102" s="91"/>
    </row>
    <row r="103" spans="2:89" x14ac:dyDescent="0.2">
      <c r="B103" s="10"/>
      <c r="AA103" s="3"/>
      <c r="AB103" s="3"/>
      <c r="CE103" s="91"/>
      <c r="CF103" s="91"/>
      <c r="CG103" s="91"/>
      <c r="CH103" s="91"/>
      <c r="CI103" s="91"/>
      <c r="CJ103" s="91"/>
      <c r="CK103" s="91"/>
    </row>
    <row r="104" spans="2:89" x14ac:dyDescent="0.2">
      <c r="B104" s="10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137"/>
      <c r="AA104" s="3"/>
      <c r="AB104" s="3"/>
      <c r="CE104" s="91"/>
      <c r="CF104" s="91"/>
      <c r="CG104" s="91"/>
      <c r="CH104" s="91"/>
      <c r="CI104" s="91"/>
      <c r="CJ104" s="91"/>
      <c r="CK104" s="91"/>
    </row>
    <row r="105" spans="2:89" x14ac:dyDescent="0.2">
      <c r="B105" s="10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137"/>
      <c r="AA105" s="3"/>
      <c r="AB105" s="3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  <c r="CC105" s="91"/>
      <c r="CD105" s="91"/>
      <c r="CE105" s="91"/>
      <c r="CF105" s="91"/>
      <c r="CG105" s="91"/>
      <c r="CH105" s="91"/>
      <c r="CI105" s="91"/>
      <c r="CJ105" s="91"/>
      <c r="CK105" s="91"/>
    </row>
    <row r="106" spans="2:89" x14ac:dyDescent="0.2">
      <c r="B106" s="10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137"/>
      <c r="AA106" s="3"/>
      <c r="AB106" s="3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</row>
    <row r="107" spans="2:89" x14ac:dyDescent="0.2">
      <c r="B107" s="10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137"/>
      <c r="AA107" s="3"/>
      <c r="AB107" s="3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</row>
    <row r="108" spans="2:89" x14ac:dyDescent="0.2">
      <c r="B108" s="10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137"/>
      <c r="AA108" s="3"/>
      <c r="AB108" s="3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</row>
    <row r="109" spans="2:89" x14ac:dyDescent="0.2">
      <c r="B109" s="10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137"/>
      <c r="AA109" s="3"/>
      <c r="AB109" s="3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</row>
    <row r="110" spans="2:89" ht="15" customHeight="1" x14ac:dyDescent="0.2">
      <c r="B110" s="10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137"/>
      <c r="AA110" s="3"/>
      <c r="AB110" s="3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</row>
    <row r="111" spans="2:89" ht="15" customHeight="1" x14ac:dyDescent="0.2">
      <c r="B111" s="10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137"/>
      <c r="AA111" s="3"/>
      <c r="AB111" s="3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</row>
    <row r="112" spans="2:89" x14ac:dyDescent="0.2">
      <c r="B112" s="10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137"/>
      <c r="AA112" s="3"/>
      <c r="AB112" s="3"/>
      <c r="BR112" s="91"/>
      <c r="BS112" s="91"/>
      <c r="BT112" s="91"/>
      <c r="BU112" s="91"/>
      <c r="BV112" s="91"/>
      <c r="BW112" s="91"/>
      <c r="BX112" s="91"/>
      <c r="BY112" s="91"/>
      <c r="BZ112" s="91"/>
      <c r="CA112" s="91"/>
      <c r="CB112" s="91"/>
      <c r="CC112" s="91"/>
      <c r="CD112" s="91"/>
      <c r="CE112" s="91"/>
      <c r="CF112" s="91"/>
      <c r="CG112" s="91"/>
      <c r="CH112" s="91"/>
      <c r="CI112" s="91"/>
      <c r="CJ112" s="91"/>
      <c r="CK112" s="91"/>
    </row>
    <row r="113" spans="2:89" x14ac:dyDescent="0.2">
      <c r="B113" s="10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137"/>
      <c r="AA113" s="3"/>
      <c r="AB113" s="3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91"/>
      <c r="CK113" s="91"/>
    </row>
    <row r="114" spans="2:89" x14ac:dyDescent="0.2">
      <c r="B114" s="10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137"/>
      <c r="AA114" s="3"/>
      <c r="AB114" s="3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</row>
    <row r="115" spans="2:89" x14ac:dyDescent="0.2">
      <c r="B115" s="10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137"/>
      <c r="AA115" s="3"/>
      <c r="AB115" s="3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91"/>
      <c r="CK115" s="91"/>
    </row>
    <row r="116" spans="2:89" x14ac:dyDescent="0.2">
      <c r="B116" s="10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137"/>
      <c r="AA116" s="3"/>
      <c r="AB116" s="3"/>
      <c r="BR116" s="91"/>
      <c r="BS116" s="91"/>
      <c r="BT116" s="91"/>
      <c r="BU116" s="91"/>
      <c r="BV116" s="91"/>
      <c r="BW116" s="91"/>
      <c r="BX116" s="91"/>
      <c r="BY116" s="91"/>
      <c r="BZ116" s="91"/>
      <c r="CA116" s="91"/>
      <c r="CB116" s="91"/>
      <c r="CC116" s="91"/>
      <c r="CD116" s="91"/>
      <c r="CE116" s="91"/>
      <c r="CF116" s="91"/>
      <c r="CG116" s="91"/>
      <c r="CH116" s="91"/>
      <c r="CI116" s="91"/>
      <c r="CJ116" s="91"/>
      <c r="CK116" s="91"/>
    </row>
    <row r="117" spans="2:89" x14ac:dyDescent="0.2">
      <c r="B117" s="10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137"/>
      <c r="AA117" s="137"/>
      <c r="AB117" s="3"/>
      <c r="BR117" s="91"/>
      <c r="BS117" s="91"/>
      <c r="BT117" s="91"/>
      <c r="BU117" s="91"/>
      <c r="BV117" s="91"/>
      <c r="BW117" s="91"/>
      <c r="BX117" s="91"/>
      <c r="BY117" s="91"/>
      <c r="BZ117" s="91"/>
      <c r="CA117" s="91"/>
      <c r="CB117" s="91"/>
      <c r="CC117" s="91"/>
      <c r="CD117" s="91"/>
      <c r="CE117" s="91"/>
      <c r="CF117" s="91"/>
      <c r="CG117" s="91"/>
      <c r="CH117" s="91"/>
      <c r="CI117" s="91"/>
      <c r="CJ117" s="91"/>
      <c r="CK117" s="91"/>
    </row>
    <row r="118" spans="2:89" x14ac:dyDescent="0.2">
      <c r="B118" s="10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137"/>
      <c r="AA118" s="137"/>
      <c r="AB118" s="3"/>
      <c r="BR118" s="91"/>
      <c r="BS118" s="91"/>
      <c r="BT118" s="91"/>
      <c r="BU118" s="91"/>
      <c r="BV118" s="91"/>
      <c r="BW118" s="91"/>
      <c r="BX118" s="91"/>
      <c r="BY118" s="91"/>
      <c r="BZ118" s="91"/>
      <c r="CA118" s="91"/>
      <c r="CB118" s="91"/>
      <c r="CC118" s="91"/>
      <c r="CD118" s="91"/>
      <c r="CE118" s="91"/>
      <c r="CF118" s="91"/>
      <c r="CG118" s="91"/>
      <c r="CH118" s="91"/>
      <c r="CI118" s="91"/>
      <c r="CJ118" s="91"/>
      <c r="CK118" s="91"/>
    </row>
    <row r="119" spans="2:89" x14ac:dyDescent="0.2">
      <c r="B119" s="10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137"/>
      <c r="AA119" s="137"/>
      <c r="AB119" s="3"/>
      <c r="BR119" s="91"/>
      <c r="BS119" s="91"/>
      <c r="BT119" s="91"/>
      <c r="BU119" s="91"/>
      <c r="BV119" s="91"/>
      <c r="BW119" s="91"/>
      <c r="BX119" s="91"/>
      <c r="BY119" s="91"/>
      <c r="BZ119" s="91"/>
      <c r="CA119" s="91"/>
      <c r="CB119" s="91"/>
      <c r="CC119" s="91"/>
      <c r="CD119" s="91"/>
      <c r="CE119" s="91"/>
      <c r="CF119" s="91"/>
      <c r="CG119" s="91"/>
      <c r="CH119" s="91"/>
      <c r="CI119" s="91"/>
      <c r="CJ119" s="91"/>
      <c r="CK119" s="91"/>
    </row>
    <row r="120" spans="2:89" x14ac:dyDescent="0.2">
      <c r="B120" s="10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137"/>
      <c r="AA120" s="137"/>
      <c r="AB120" s="3"/>
      <c r="BR120" s="91"/>
      <c r="BS120" s="91"/>
      <c r="BT120" s="91"/>
      <c r="BU120" s="91"/>
      <c r="BV120" s="91"/>
      <c r="BW120" s="91"/>
      <c r="BX120" s="91"/>
      <c r="BY120" s="91"/>
      <c r="BZ120" s="91"/>
      <c r="CA120" s="91"/>
      <c r="CB120" s="91"/>
      <c r="CC120" s="91"/>
      <c r="CD120" s="91"/>
      <c r="CE120" s="91"/>
      <c r="CF120" s="91"/>
      <c r="CG120" s="91"/>
      <c r="CH120" s="91"/>
      <c r="CI120" s="91"/>
      <c r="CJ120" s="91"/>
      <c r="CK120" s="91"/>
    </row>
    <row r="121" spans="2:89" x14ac:dyDescent="0.2">
      <c r="B121" s="10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137"/>
      <c r="AA121" s="3"/>
      <c r="AB121" s="3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</row>
    <row r="122" spans="2:89" x14ac:dyDescent="0.2">
      <c r="B122" s="10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137"/>
      <c r="AA122" s="3"/>
      <c r="AB122" s="3"/>
      <c r="BR122" s="91"/>
      <c r="BS122" s="91"/>
      <c r="BT122" s="91"/>
      <c r="BU122" s="91"/>
      <c r="BV122" s="91"/>
      <c r="BW122" s="91"/>
      <c r="BX122" s="91"/>
      <c r="BY122" s="91"/>
      <c r="BZ122" s="91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</row>
    <row r="123" spans="2:89" x14ac:dyDescent="0.2">
      <c r="B123" s="10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137"/>
      <c r="AA123" s="3"/>
      <c r="AB123" s="3"/>
      <c r="BR123" s="91"/>
      <c r="BS123" s="91"/>
      <c r="BT123" s="91"/>
      <c r="BU123" s="91"/>
      <c r="BV123" s="91"/>
      <c r="BW123" s="91"/>
      <c r="BX123" s="91"/>
      <c r="BY123" s="91"/>
      <c r="BZ123" s="91"/>
      <c r="CA123" s="91"/>
      <c r="CB123" s="91"/>
      <c r="CC123" s="91"/>
      <c r="CD123" s="91"/>
      <c r="CE123" s="91"/>
      <c r="CF123" s="91"/>
      <c r="CG123" s="91"/>
      <c r="CH123" s="91"/>
      <c r="CI123" s="91"/>
      <c r="CJ123" s="91"/>
      <c r="CK123" s="91"/>
    </row>
    <row r="124" spans="2:89" x14ac:dyDescent="0.2">
      <c r="B124" s="10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137"/>
      <c r="AA124" s="3"/>
      <c r="AB124" s="3"/>
      <c r="BR124" s="91"/>
      <c r="BS124" s="91"/>
      <c r="BT124" s="91"/>
      <c r="BU124" s="91"/>
      <c r="BV124" s="91"/>
      <c r="BW124" s="91"/>
      <c r="BX124" s="91"/>
      <c r="BY124" s="91"/>
      <c r="BZ124" s="91"/>
      <c r="CA124" s="91"/>
      <c r="CB124" s="91"/>
      <c r="CC124" s="91"/>
      <c r="CD124" s="91"/>
      <c r="CE124" s="91"/>
      <c r="CF124" s="91"/>
      <c r="CG124" s="91"/>
      <c r="CH124" s="91"/>
      <c r="CI124" s="91"/>
      <c r="CJ124" s="91"/>
      <c r="CK124" s="91"/>
    </row>
    <row r="125" spans="2:89" x14ac:dyDescent="0.2">
      <c r="B125" s="10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137"/>
      <c r="AA125" s="3"/>
      <c r="AB125" s="3"/>
      <c r="BR125" s="91"/>
      <c r="BS125" s="91"/>
      <c r="BT125" s="91"/>
      <c r="BU125" s="91"/>
      <c r="BV125" s="91"/>
      <c r="BW125" s="91"/>
      <c r="BX125" s="91"/>
      <c r="BY125" s="91"/>
      <c r="BZ125" s="91"/>
      <c r="CA125" s="91"/>
      <c r="CB125" s="91"/>
      <c r="CC125" s="91"/>
      <c r="CD125" s="91"/>
      <c r="CE125" s="91"/>
      <c r="CF125" s="91"/>
      <c r="CG125" s="91"/>
      <c r="CH125" s="91"/>
      <c r="CI125" s="91"/>
      <c r="CJ125" s="91"/>
      <c r="CK125" s="91"/>
    </row>
    <row r="126" spans="2:89" x14ac:dyDescent="0.2">
      <c r="B126" s="10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  <c r="BA126" s="91"/>
      <c r="BB126" s="91"/>
      <c r="BC126" s="91"/>
      <c r="BD126" s="91"/>
      <c r="BE126" s="91"/>
      <c r="BF126" s="91"/>
      <c r="BG126" s="91"/>
      <c r="BH126" s="91"/>
      <c r="BI126" s="91"/>
      <c r="BJ126" s="91"/>
      <c r="BK126" s="91"/>
      <c r="BL126" s="91"/>
      <c r="BM126" s="91"/>
      <c r="BN126" s="91"/>
      <c r="BO126" s="91"/>
      <c r="BP126" s="91"/>
      <c r="BQ126" s="91"/>
      <c r="BR126" s="91"/>
      <c r="BS126" s="91"/>
      <c r="BT126" s="91"/>
      <c r="BU126" s="91"/>
      <c r="BV126" s="91"/>
      <c r="BW126" s="91"/>
      <c r="BX126" s="91"/>
      <c r="BY126" s="91"/>
      <c r="BZ126" s="91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</row>
    <row r="127" spans="2:89" x14ac:dyDescent="0.2">
      <c r="B127" s="10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  <c r="BA127" s="91"/>
      <c r="BB127" s="91"/>
      <c r="BC127" s="91"/>
      <c r="BD127" s="91"/>
      <c r="BE127" s="91"/>
      <c r="BF127" s="91"/>
      <c r="BG127" s="91"/>
      <c r="BH127" s="91"/>
      <c r="BI127" s="91"/>
      <c r="BJ127" s="91"/>
      <c r="BK127" s="91"/>
      <c r="BL127" s="91"/>
      <c r="BM127" s="91"/>
      <c r="BN127" s="91"/>
      <c r="BO127" s="91"/>
      <c r="BP127" s="91"/>
      <c r="BQ127" s="91"/>
      <c r="BR127" s="91"/>
      <c r="BS127" s="91"/>
      <c r="BT127" s="91"/>
      <c r="BU127" s="91"/>
      <c r="BV127" s="91"/>
      <c r="BW127" s="91"/>
      <c r="BX127" s="91"/>
      <c r="BY127" s="91"/>
      <c r="BZ127" s="91"/>
      <c r="CA127" s="91"/>
      <c r="CB127" s="91"/>
      <c r="CC127" s="91"/>
      <c r="CD127" s="91"/>
      <c r="CE127" s="91"/>
      <c r="CF127" s="91"/>
      <c r="CG127" s="91"/>
      <c r="CH127" s="91"/>
      <c r="CI127" s="91"/>
      <c r="CJ127" s="91"/>
      <c r="CK127" s="91"/>
    </row>
    <row r="128" spans="2:89" x14ac:dyDescent="0.2">
      <c r="B128" s="10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  <c r="AV128" s="91"/>
      <c r="AW128" s="91"/>
      <c r="AX128" s="91"/>
      <c r="AY128" s="91"/>
      <c r="AZ128" s="91"/>
      <c r="BA128" s="91"/>
      <c r="BB128" s="91"/>
      <c r="BC128" s="91"/>
      <c r="BD128" s="91"/>
      <c r="BE128" s="91"/>
      <c r="BF128" s="91"/>
      <c r="BG128" s="91"/>
      <c r="BH128" s="91"/>
      <c r="BI128" s="91"/>
      <c r="BJ128" s="91"/>
      <c r="BK128" s="91"/>
      <c r="BL128" s="91"/>
      <c r="BM128" s="91"/>
      <c r="BN128" s="91"/>
      <c r="BO128" s="91"/>
      <c r="BP128" s="91"/>
      <c r="BQ128" s="91"/>
      <c r="BR128" s="91"/>
      <c r="BS128" s="91"/>
      <c r="BT128" s="91"/>
      <c r="BU128" s="91"/>
      <c r="BV128" s="91"/>
      <c r="BW128" s="91"/>
      <c r="BX128" s="91"/>
      <c r="BY128" s="91"/>
      <c r="BZ128" s="91"/>
      <c r="CA128" s="91"/>
      <c r="CB128" s="91"/>
      <c r="CC128" s="91"/>
      <c r="CD128" s="91"/>
      <c r="CE128" s="91"/>
      <c r="CF128" s="91"/>
      <c r="CG128" s="91"/>
      <c r="CH128" s="91"/>
      <c r="CI128" s="91"/>
      <c r="CJ128" s="91"/>
      <c r="CK128" s="91"/>
    </row>
    <row r="129" spans="2:89" x14ac:dyDescent="0.2">
      <c r="B129" s="10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  <c r="AY129" s="91"/>
      <c r="AZ129" s="91"/>
      <c r="BA129" s="91"/>
      <c r="BB129" s="91"/>
      <c r="BC129" s="91"/>
      <c r="BD129" s="91"/>
      <c r="BE129" s="91"/>
      <c r="BF129" s="91"/>
      <c r="BG129" s="91"/>
      <c r="BH129" s="91"/>
      <c r="BI129" s="91"/>
      <c r="BJ129" s="91"/>
      <c r="BK129" s="91"/>
      <c r="BL129" s="91"/>
      <c r="BM129" s="91"/>
      <c r="BN129" s="91"/>
      <c r="BO129" s="91"/>
      <c r="BP129" s="91"/>
      <c r="BQ129" s="91"/>
      <c r="BR129" s="91"/>
      <c r="BS129" s="91"/>
      <c r="BT129" s="91"/>
      <c r="BU129" s="91"/>
      <c r="BV129" s="91"/>
      <c r="BW129" s="91"/>
      <c r="BX129" s="91"/>
      <c r="BY129" s="91"/>
      <c r="BZ129" s="91"/>
      <c r="CA129" s="91"/>
      <c r="CB129" s="91"/>
      <c r="CC129" s="91"/>
      <c r="CD129" s="91"/>
      <c r="CE129" s="91"/>
      <c r="CF129" s="91"/>
      <c r="CG129" s="91"/>
      <c r="CH129" s="91"/>
      <c r="CI129" s="91"/>
      <c r="CJ129" s="91"/>
      <c r="CK129" s="91"/>
    </row>
    <row r="130" spans="2:89" x14ac:dyDescent="0.2">
      <c r="B130" s="10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  <c r="BA130" s="91"/>
      <c r="BB130" s="91"/>
      <c r="BC130" s="91"/>
      <c r="BD130" s="91"/>
      <c r="BE130" s="91"/>
      <c r="BF130" s="91"/>
      <c r="BG130" s="91"/>
      <c r="BH130" s="91"/>
      <c r="BI130" s="91"/>
      <c r="BJ130" s="91"/>
      <c r="BK130" s="91"/>
      <c r="BL130" s="91"/>
      <c r="BM130" s="91"/>
      <c r="BN130" s="91"/>
      <c r="BO130" s="91"/>
      <c r="BP130" s="91"/>
      <c r="BQ130" s="91"/>
      <c r="BR130" s="91"/>
      <c r="BS130" s="91"/>
      <c r="BT130" s="91"/>
      <c r="BU130" s="91"/>
      <c r="BV130" s="91"/>
      <c r="BW130" s="91"/>
      <c r="BX130" s="91"/>
      <c r="BY130" s="91"/>
      <c r="BZ130" s="91"/>
      <c r="CA130" s="91"/>
      <c r="CB130" s="91"/>
      <c r="CC130" s="91"/>
      <c r="CD130" s="91"/>
      <c r="CE130" s="91"/>
      <c r="CF130" s="91"/>
      <c r="CG130" s="91"/>
      <c r="CH130" s="91"/>
      <c r="CI130" s="91"/>
      <c r="CJ130" s="91"/>
      <c r="CK130" s="91"/>
    </row>
    <row r="131" spans="2:89" x14ac:dyDescent="0.2">
      <c r="B131" s="10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  <c r="BB131" s="91"/>
      <c r="BC131" s="91"/>
      <c r="BD131" s="91"/>
      <c r="BE131" s="91"/>
      <c r="BF131" s="91"/>
      <c r="BG131" s="91"/>
      <c r="BH131" s="91"/>
      <c r="BI131" s="91"/>
      <c r="BJ131" s="91"/>
      <c r="BK131" s="91"/>
      <c r="BL131" s="91"/>
      <c r="BM131" s="91"/>
      <c r="BN131" s="91"/>
      <c r="BO131" s="91"/>
      <c r="BP131" s="91"/>
      <c r="BQ131" s="91"/>
      <c r="BR131" s="91"/>
      <c r="BS131" s="91"/>
      <c r="BT131" s="91"/>
      <c r="BU131" s="91"/>
      <c r="BV131" s="91"/>
      <c r="BW131" s="91"/>
      <c r="BX131" s="91"/>
      <c r="BY131" s="91"/>
      <c r="BZ131" s="91"/>
      <c r="CA131" s="91"/>
      <c r="CB131" s="91"/>
      <c r="CC131" s="91"/>
      <c r="CD131" s="91"/>
      <c r="CE131" s="91"/>
      <c r="CF131" s="91"/>
      <c r="CG131" s="91"/>
      <c r="CH131" s="91"/>
      <c r="CI131" s="91"/>
      <c r="CJ131" s="91"/>
      <c r="CK131" s="91"/>
    </row>
    <row r="132" spans="2:89" x14ac:dyDescent="0.2">
      <c r="B132" s="10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  <c r="BA132" s="91"/>
      <c r="BB132" s="91"/>
      <c r="BC132" s="91"/>
      <c r="BD132" s="91"/>
      <c r="BE132" s="91"/>
      <c r="BF132" s="91"/>
      <c r="BG132" s="91"/>
      <c r="BH132" s="91"/>
      <c r="BI132" s="91"/>
      <c r="BJ132" s="91"/>
      <c r="BK132" s="91"/>
      <c r="BL132" s="91"/>
      <c r="BM132" s="91"/>
      <c r="BN132" s="91"/>
      <c r="BO132" s="91"/>
      <c r="BP132" s="91"/>
      <c r="BQ132" s="91"/>
      <c r="BR132" s="91"/>
      <c r="BS132" s="91"/>
      <c r="BT132" s="91"/>
      <c r="BU132" s="91"/>
      <c r="BV132" s="91"/>
      <c r="BW132" s="91"/>
      <c r="BX132" s="91"/>
      <c r="BY132" s="91"/>
      <c r="BZ132" s="91"/>
      <c r="CA132" s="91"/>
      <c r="CB132" s="91"/>
      <c r="CC132" s="91"/>
      <c r="CD132" s="91"/>
      <c r="CE132" s="91"/>
      <c r="CF132" s="91"/>
      <c r="CG132" s="91"/>
      <c r="CH132" s="91"/>
      <c r="CI132" s="91"/>
      <c r="CJ132" s="91"/>
      <c r="CK132" s="91"/>
    </row>
    <row r="133" spans="2:89" x14ac:dyDescent="0.2">
      <c r="B133" s="10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  <c r="BB133" s="91"/>
      <c r="BC133" s="91"/>
      <c r="BD133" s="91"/>
      <c r="BE133" s="91"/>
      <c r="BF133" s="91"/>
      <c r="BG133" s="91"/>
      <c r="BH133" s="91"/>
      <c r="BI133" s="91"/>
      <c r="BJ133" s="91"/>
      <c r="BK133" s="91"/>
      <c r="BL133" s="91"/>
      <c r="BM133" s="91"/>
      <c r="BN133" s="91"/>
      <c r="BO133" s="91"/>
      <c r="BP133" s="91"/>
      <c r="BQ133" s="91"/>
      <c r="BR133" s="91"/>
      <c r="BS133" s="91"/>
      <c r="BT133" s="91"/>
      <c r="BU133" s="91"/>
      <c r="BV133" s="91"/>
      <c r="BW133" s="91"/>
      <c r="BX133" s="91"/>
      <c r="BY133" s="91"/>
      <c r="BZ133" s="91"/>
      <c r="CA133" s="91"/>
      <c r="CB133" s="91"/>
      <c r="CC133" s="91"/>
      <c r="CD133" s="91"/>
      <c r="CE133" s="91"/>
      <c r="CF133" s="91"/>
      <c r="CG133" s="91"/>
      <c r="CH133" s="91"/>
      <c r="CI133" s="91"/>
      <c r="CJ133" s="91"/>
      <c r="CK133" s="91"/>
    </row>
    <row r="134" spans="2:89" x14ac:dyDescent="0.2">
      <c r="B134" s="10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  <c r="BA134" s="91"/>
      <c r="BB134" s="91"/>
      <c r="BC134" s="91"/>
      <c r="BD134" s="91"/>
      <c r="BE134" s="91"/>
      <c r="BF134" s="91"/>
      <c r="BG134" s="91"/>
      <c r="BH134" s="91"/>
      <c r="BI134" s="91"/>
      <c r="BJ134" s="91"/>
      <c r="BK134" s="91"/>
      <c r="BL134" s="91"/>
      <c r="BM134" s="91"/>
      <c r="BN134" s="91"/>
      <c r="BO134" s="91"/>
      <c r="BP134" s="91"/>
      <c r="BQ134" s="91"/>
      <c r="BR134" s="91"/>
      <c r="BS134" s="91"/>
      <c r="BT134" s="91"/>
      <c r="BU134" s="91"/>
      <c r="BV134" s="91"/>
      <c r="BW134" s="91"/>
      <c r="BX134" s="91"/>
      <c r="BY134" s="91"/>
      <c r="BZ134" s="91"/>
      <c r="CA134" s="91"/>
      <c r="CB134" s="91"/>
      <c r="CC134" s="91"/>
      <c r="CD134" s="91"/>
      <c r="CE134" s="91"/>
      <c r="CF134" s="91"/>
      <c r="CG134" s="91"/>
      <c r="CH134" s="91"/>
      <c r="CI134" s="91"/>
      <c r="CJ134" s="91"/>
      <c r="CK134" s="91"/>
    </row>
    <row r="135" spans="2:89" x14ac:dyDescent="0.2">
      <c r="B135" s="10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  <c r="BA135" s="91"/>
      <c r="BB135" s="91"/>
      <c r="BC135" s="91"/>
      <c r="BD135" s="91"/>
      <c r="BE135" s="91"/>
      <c r="BF135" s="91"/>
      <c r="BG135" s="91"/>
      <c r="BH135" s="91"/>
      <c r="BI135" s="91"/>
      <c r="BJ135" s="91"/>
      <c r="BK135" s="91"/>
      <c r="BL135" s="91"/>
      <c r="BM135" s="91"/>
      <c r="BN135" s="91"/>
      <c r="BO135" s="91"/>
      <c r="BP135" s="91"/>
      <c r="BQ135" s="91"/>
      <c r="BR135" s="91"/>
      <c r="BS135" s="91"/>
      <c r="BT135" s="91"/>
      <c r="BU135" s="91"/>
      <c r="BV135" s="91"/>
      <c r="BW135" s="91"/>
      <c r="BX135" s="91"/>
      <c r="BY135" s="91"/>
      <c r="BZ135" s="91"/>
      <c r="CA135" s="91"/>
      <c r="CB135" s="91"/>
      <c r="CC135" s="91"/>
      <c r="CD135" s="91"/>
      <c r="CE135" s="91"/>
      <c r="CF135" s="91"/>
      <c r="CG135" s="91"/>
      <c r="CH135" s="91"/>
      <c r="CI135" s="91"/>
      <c r="CJ135" s="91"/>
      <c r="CK135" s="91"/>
    </row>
    <row r="136" spans="2:89" x14ac:dyDescent="0.2">
      <c r="B136" s="10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  <c r="BA136" s="91"/>
      <c r="BB136" s="91"/>
      <c r="BC136" s="91"/>
      <c r="BD136" s="91"/>
      <c r="BE136" s="91"/>
      <c r="BF136" s="91"/>
      <c r="BG136" s="91"/>
      <c r="BH136" s="91"/>
      <c r="BI136" s="91"/>
      <c r="BJ136" s="91"/>
      <c r="BK136" s="91"/>
      <c r="BL136" s="91"/>
      <c r="BM136" s="91"/>
      <c r="BN136" s="91"/>
      <c r="BO136" s="91"/>
      <c r="BP136" s="91"/>
      <c r="BQ136" s="91"/>
      <c r="BR136" s="91"/>
      <c r="BS136" s="91"/>
      <c r="BT136" s="91"/>
      <c r="BU136" s="91"/>
      <c r="BV136" s="91"/>
      <c r="BW136" s="91"/>
      <c r="BX136" s="91"/>
      <c r="BY136" s="91"/>
      <c r="BZ136" s="91"/>
      <c r="CA136" s="91"/>
      <c r="CB136" s="91"/>
      <c r="CC136" s="91"/>
      <c r="CD136" s="91"/>
      <c r="CE136" s="91"/>
      <c r="CF136" s="91"/>
      <c r="CG136" s="91"/>
      <c r="CH136" s="91"/>
      <c r="CI136" s="91"/>
      <c r="CJ136" s="91"/>
      <c r="CK136" s="91"/>
    </row>
    <row r="137" spans="2:89" x14ac:dyDescent="0.2">
      <c r="B137" s="10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  <c r="BA137" s="91"/>
      <c r="BB137" s="91"/>
      <c r="BC137" s="91"/>
      <c r="BD137" s="91"/>
      <c r="BE137" s="91"/>
      <c r="BF137" s="91"/>
      <c r="BG137" s="91"/>
      <c r="BH137" s="91"/>
      <c r="BI137" s="91"/>
      <c r="BJ137" s="91"/>
      <c r="BK137" s="91"/>
      <c r="BL137" s="91"/>
      <c r="BM137" s="91"/>
      <c r="BN137" s="91"/>
      <c r="BO137" s="91"/>
      <c r="BP137" s="91"/>
      <c r="BQ137" s="91"/>
      <c r="BR137" s="91"/>
      <c r="BS137" s="91"/>
      <c r="BT137" s="91"/>
      <c r="BU137" s="91"/>
      <c r="BV137" s="91"/>
      <c r="BW137" s="91"/>
      <c r="BX137" s="91"/>
      <c r="BY137" s="91"/>
      <c r="BZ137" s="91"/>
      <c r="CA137" s="91"/>
      <c r="CB137" s="91"/>
      <c r="CC137" s="91"/>
      <c r="CD137" s="91"/>
      <c r="CE137" s="91"/>
      <c r="CF137" s="91"/>
      <c r="CG137" s="91"/>
      <c r="CH137" s="91"/>
      <c r="CI137" s="91"/>
      <c r="CJ137" s="91"/>
      <c r="CK137" s="91"/>
    </row>
    <row r="138" spans="2:89" x14ac:dyDescent="0.2">
      <c r="B138" s="10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  <c r="BA138" s="91"/>
      <c r="BB138" s="91"/>
      <c r="BC138" s="91"/>
      <c r="BD138" s="91"/>
      <c r="BE138" s="91"/>
      <c r="BF138" s="91"/>
      <c r="BG138" s="91"/>
      <c r="BH138" s="91"/>
      <c r="BI138" s="91"/>
      <c r="BJ138" s="91"/>
      <c r="BK138" s="91"/>
      <c r="BL138" s="91"/>
      <c r="BM138" s="91"/>
      <c r="BN138" s="91"/>
      <c r="BO138" s="91"/>
      <c r="BP138" s="91"/>
      <c r="BQ138" s="91"/>
      <c r="BR138" s="91"/>
      <c r="BS138" s="91"/>
      <c r="BT138" s="91"/>
      <c r="BU138" s="91"/>
      <c r="BV138" s="91"/>
      <c r="BW138" s="91"/>
      <c r="BX138" s="91"/>
      <c r="BY138" s="91"/>
      <c r="BZ138" s="91"/>
      <c r="CA138" s="91"/>
      <c r="CB138" s="91"/>
      <c r="CC138" s="91"/>
      <c r="CD138" s="91"/>
      <c r="CE138" s="91"/>
      <c r="CF138" s="91"/>
      <c r="CG138" s="91"/>
      <c r="CH138" s="91"/>
      <c r="CI138" s="91"/>
      <c r="CJ138" s="91"/>
      <c r="CK138" s="91"/>
    </row>
    <row r="139" spans="2:89" x14ac:dyDescent="0.2">
      <c r="B139" s="10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  <c r="BA139" s="91"/>
      <c r="BB139" s="91"/>
      <c r="BC139" s="91"/>
      <c r="BD139" s="91"/>
      <c r="BE139" s="91"/>
      <c r="BF139" s="91"/>
      <c r="BG139" s="91"/>
      <c r="BH139" s="91"/>
      <c r="BI139" s="91"/>
      <c r="BJ139" s="91"/>
      <c r="BK139" s="91"/>
      <c r="BL139" s="91"/>
      <c r="BM139" s="91"/>
      <c r="BN139" s="91"/>
      <c r="BO139" s="91"/>
      <c r="BP139" s="91"/>
      <c r="BQ139" s="91"/>
      <c r="BR139" s="91"/>
      <c r="BS139" s="91"/>
      <c r="BT139" s="91"/>
      <c r="BU139" s="91"/>
      <c r="BV139" s="91"/>
      <c r="BW139" s="91"/>
      <c r="BX139" s="91"/>
      <c r="BY139" s="91"/>
      <c r="BZ139" s="91"/>
      <c r="CA139" s="91"/>
      <c r="CB139" s="91"/>
      <c r="CC139" s="91"/>
      <c r="CD139" s="91"/>
      <c r="CE139" s="91"/>
      <c r="CF139" s="91"/>
      <c r="CG139" s="91"/>
      <c r="CH139" s="91"/>
      <c r="CI139" s="91"/>
      <c r="CJ139" s="91"/>
      <c r="CK139" s="91"/>
    </row>
    <row r="140" spans="2:89" x14ac:dyDescent="0.2">
      <c r="B140" s="10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  <c r="BA140" s="91"/>
      <c r="BB140" s="91"/>
      <c r="BC140" s="91"/>
      <c r="BD140" s="91"/>
      <c r="BE140" s="91"/>
      <c r="BF140" s="91"/>
      <c r="BG140" s="91"/>
      <c r="BH140" s="91"/>
      <c r="BI140" s="91"/>
      <c r="BJ140" s="91"/>
      <c r="BK140" s="91"/>
      <c r="BL140" s="91"/>
      <c r="BM140" s="91"/>
      <c r="BN140" s="91"/>
      <c r="BO140" s="91"/>
      <c r="BP140" s="91"/>
      <c r="BQ140" s="91"/>
      <c r="BR140" s="91"/>
      <c r="BS140" s="91"/>
      <c r="BT140" s="91"/>
      <c r="BU140" s="91"/>
      <c r="BV140" s="91"/>
      <c r="BW140" s="91"/>
      <c r="BX140" s="91"/>
      <c r="BY140" s="91"/>
      <c r="BZ140" s="91"/>
      <c r="CA140" s="91"/>
      <c r="CB140" s="91"/>
      <c r="CC140" s="91"/>
      <c r="CD140" s="91"/>
      <c r="CE140" s="91"/>
      <c r="CF140" s="91"/>
      <c r="CG140" s="91"/>
      <c r="CH140" s="91"/>
      <c r="CI140" s="91"/>
      <c r="CJ140" s="91"/>
      <c r="CK140" s="91"/>
    </row>
    <row r="141" spans="2:89" x14ac:dyDescent="0.2">
      <c r="B141" s="10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  <c r="BF141" s="91"/>
      <c r="BG141" s="91"/>
      <c r="BH141" s="91"/>
      <c r="BI141" s="91"/>
      <c r="BJ141" s="91"/>
      <c r="BK141" s="91"/>
      <c r="BL141" s="91"/>
      <c r="BM141" s="91"/>
      <c r="BN141" s="91"/>
      <c r="BO141" s="91"/>
      <c r="BP141" s="91"/>
      <c r="BQ141" s="91"/>
      <c r="BR141" s="91"/>
      <c r="BS141" s="91"/>
      <c r="BT141" s="91"/>
      <c r="BU141" s="91"/>
      <c r="BV141" s="91"/>
      <c r="BW141" s="91"/>
      <c r="BX141" s="91"/>
      <c r="BY141" s="91"/>
      <c r="BZ141" s="91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</row>
    <row r="142" spans="2:89" x14ac:dyDescent="0.2">
      <c r="B142" s="10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  <c r="BB142" s="91"/>
      <c r="BC142" s="91"/>
      <c r="BD142" s="91"/>
      <c r="BE142" s="91"/>
      <c r="BF142" s="91"/>
      <c r="BG142" s="91"/>
      <c r="BH142" s="91"/>
      <c r="BI142" s="91"/>
      <c r="BJ142" s="91"/>
      <c r="BK142" s="91"/>
      <c r="BL142" s="91"/>
      <c r="BM142" s="91"/>
      <c r="BN142" s="91"/>
      <c r="BO142" s="91"/>
      <c r="BP142" s="91"/>
      <c r="BQ142" s="91"/>
      <c r="BR142" s="91"/>
      <c r="BS142" s="91"/>
      <c r="BT142" s="91"/>
      <c r="BU142" s="91"/>
      <c r="BV142" s="91"/>
      <c r="BW142" s="91"/>
      <c r="BX142" s="91"/>
      <c r="BY142" s="91"/>
      <c r="BZ142" s="91"/>
      <c r="CA142" s="91"/>
      <c r="CB142" s="91"/>
      <c r="CC142" s="91"/>
      <c r="CD142" s="91"/>
      <c r="CE142" s="91"/>
      <c r="CF142" s="91"/>
      <c r="CG142" s="91"/>
      <c r="CH142" s="91"/>
      <c r="CI142" s="91"/>
      <c r="CJ142" s="91"/>
      <c r="CK142" s="91"/>
    </row>
    <row r="143" spans="2:89" x14ac:dyDescent="0.2">
      <c r="B143" s="10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  <c r="BA143" s="91"/>
      <c r="BB143" s="91"/>
      <c r="BC143" s="91"/>
      <c r="BD143" s="91"/>
      <c r="BE143" s="91"/>
      <c r="BF143" s="91"/>
      <c r="BG143" s="91"/>
      <c r="BH143" s="91"/>
      <c r="BI143" s="91"/>
      <c r="BJ143" s="91"/>
      <c r="BK143" s="91"/>
      <c r="BL143" s="91"/>
      <c r="BM143" s="91"/>
      <c r="BN143" s="91"/>
      <c r="BO143" s="91"/>
      <c r="BP143" s="91"/>
      <c r="BQ143" s="91"/>
      <c r="BR143" s="91"/>
      <c r="BS143" s="91"/>
      <c r="BT143" s="91"/>
      <c r="BU143" s="91"/>
      <c r="BV143" s="91"/>
      <c r="BW143" s="91"/>
      <c r="BX143" s="91"/>
      <c r="BY143" s="91"/>
      <c r="BZ143" s="91"/>
      <c r="CA143" s="91"/>
      <c r="CB143" s="91"/>
      <c r="CC143" s="91"/>
      <c r="CD143" s="91"/>
      <c r="CE143" s="91"/>
      <c r="CF143" s="91"/>
      <c r="CG143" s="91"/>
      <c r="CH143" s="91"/>
      <c r="CI143" s="91"/>
      <c r="CJ143" s="91"/>
      <c r="CK143" s="91"/>
    </row>
    <row r="144" spans="2:89" x14ac:dyDescent="0.2">
      <c r="B144" s="10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  <c r="BA144" s="91"/>
      <c r="BB144" s="91"/>
      <c r="BC144" s="91"/>
      <c r="BD144" s="91"/>
      <c r="BE144" s="91"/>
      <c r="BF144" s="91"/>
      <c r="BG144" s="91"/>
      <c r="BH144" s="91"/>
      <c r="BI144" s="91"/>
      <c r="BJ144" s="91"/>
      <c r="BK144" s="91"/>
      <c r="BL144" s="91"/>
      <c r="BM144" s="91"/>
      <c r="BN144" s="91"/>
      <c r="BO144" s="91"/>
      <c r="BP144" s="91"/>
      <c r="BQ144" s="91"/>
      <c r="BR144" s="91"/>
      <c r="BS144" s="91"/>
      <c r="BT144" s="91"/>
      <c r="BU144" s="91"/>
      <c r="BV144" s="91"/>
      <c r="BW144" s="91"/>
      <c r="BX144" s="91"/>
      <c r="BY144" s="91"/>
      <c r="BZ144" s="91"/>
      <c r="CA144" s="91"/>
      <c r="CB144" s="91"/>
      <c r="CC144" s="91"/>
      <c r="CD144" s="91"/>
      <c r="CE144" s="91"/>
      <c r="CF144" s="91"/>
      <c r="CG144" s="91"/>
      <c r="CH144" s="91"/>
      <c r="CI144" s="91"/>
      <c r="CJ144" s="91"/>
      <c r="CK144" s="91"/>
    </row>
    <row r="145" spans="2:89" x14ac:dyDescent="0.2">
      <c r="B145" s="10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  <c r="BA145" s="91"/>
      <c r="BB145" s="91"/>
      <c r="BC145" s="91"/>
      <c r="BD145" s="91"/>
      <c r="BE145" s="91"/>
      <c r="BF145" s="91"/>
      <c r="BG145" s="91"/>
      <c r="BH145" s="91"/>
      <c r="BI145" s="91"/>
      <c r="BJ145" s="91"/>
      <c r="BK145" s="91"/>
      <c r="BL145" s="91"/>
      <c r="BM145" s="91"/>
      <c r="BN145" s="91"/>
      <c r="BO145" s="91"/>
      <c r="BP145" s="91"/>
      <c r="BQ145" s="91"/>
      <c r="BR145" s="91"/>
      <c r="BS145" s="91"/>
      <c r="BT145" s="91"/>
      <c r="BU145" s="91"/>
      <c r="BV145" s="91"/>
      <c r="BW145" s="91"/>
      <c r="BX145" s="91"/>
      <c r="BY145" s="91"/>
      <c r="BZ145" s="91"/>
      <c r="CA145" s="91"/>
      <c r="CB145" s="91"/>
      <c r="CC145" s="91"/>
      <c r="CD145" s="91"/>
      <c r="CE145" s="91"/>
      <c r="CF145" s="91"/>
      <c r="CG145" s="91"/>
      <c r="CH145" s="91"/>
      <c r="CI145" s="91"/>
      <c r="CJ145" s="91"/>
      <c r="CK145" s="91"/>
    </row>
    <row r="146" spans="2:89" x14ac:dyDescent="0.2">
      <c r="B146" s="10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  <c r="BA146" s="91"/>
      <c r="BB146" s="91"/>
      <c r="BC146" s="91"/>
      <c r="BD146" s="91"/>
      <c r="BE146" s="91"/>
      <c r="BF146" s="91"/>
      <c r="BG146" s="91"/>
      <c r="BH146" s="91"/>
      <c r="BI146" s="91"/>
      <c r="BJ146" s="91"/>
      <c r="BK146" s="91"/>
      <c r="BL146" s="91"/>
      <c r="BM146" s="91"/>
      <c r="BN146" s="91"/>
      <c r="BO146" s="91"/>
      <c r="BP146" s="91"/>
      <c r="BQ146" s="91"/>
      <c r="BR146" s="91"/>
      <c r="BS146" s="91"/>
      <c r="BT146" s="91"/>
      <c r="BU146" s="91"/>
      <c r="BV146" s="91"/>
      <c r="BW146" s="91"/>
      <c r="BX146" s="91"/>
      <c r="BY146" s="91"/>
      <c r="BZ146" s="91"/>
      <c r="CA146" s="91"/>
      <c r="CB146" s="91"/>
      <c r="CC146" s="91"/>
      <c r="CD146" s="91"/>
      <c r="CE146" s="91"/>
      <c r="CF146" s="91"/>
      <c r="CG146" s="91"/>
      <c r="CH146" s="91"/>
      <c r="CI146" s="91"/>
      <c r="CJ146" s="91"/>
      <c r="CK146" s="91"/>
    </row>
    <row r="147" spans="2:89" x14ac:dyDescent="0.2">
      <c r="B147" s="10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  <c r="BA147" s="91"/>
      <c r="BB147" s="91"/>
      <c r="BC147" s="91"/>
      <c r="BD147" s="91"/>
      <c r="BE147" s="91"/>
      <c r="BF147" s="91"/>
      <c r="BG147" s="91"/>
      <c r="BH147" s="91"/>
      <c r="BI147" s="91"/>
      <c r="BJ147" s="91"/>
      <c r="BK147" s="91"/>
      <c r="BL147" s="91"/>
      <c r="BM147" s="91"/>
      <c r="BN147" s="91"/>
      <c r="BO147" s="91"/>
      <c r="BP147" s="91"/>
      <c r="BQ147" s="91"/>
      <c r="BR147" s="91"/>
      <c r="BS147" s="91"/>
      <c r="BT147" s="91"/>
      <c r="BU147" s="91"/>
      <c r="BV147" s="91"/>
      <c r="BW147" s="91"/>
      <c r="BX147" s="91"/>
      <c r="BY147" s="91"/>
      <c r="BZ147" s="91"/>
      <c r="CA147" s="91"/>
      <c r="CB147" s="91"/>
      <c r="CC147" s="91"/>
      <c r="CD147" s="91"/>
      <c r="CE147" s="91"/>
      <c r="CF147" s="91"/>
      <c r="CG147" s="91"/>
      <c r="CH147" s="91"/>
      <c r="CI147" s="91"/>
      <c r="CJ147" s="91"/>
      <c r="CK147" s="91"/>
    </row>
    <row r="148" spans="2:89" x14ac:dyDescent="0.2">
      <c r="B148" s="10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P148" s="91"/>
      <c r="BQ148" s="91"/>
      <c r="BR148" s="91"/>
      <c r="BS148" s="91"/>
      <c r="BT148" s="91"/>
      <c r="BU148" s="91"/>
      <c r="BV148" s="91"/>
      <c r="BW148" s="91"/>
      <c r="BX148" s="91"/>
      <c r="BY148" s="91"/>
      <c r="BZ148" s="91"/>
      <c r="CA148" s="91"/>
      <c r="CB148" s="91"/>
      <c r="CC148" s="91"/>
      <c r="CD148" s="91"/>
      <c r="CE148" s="91"/>
      <c r="CF148" s="91"/>
      <c r="CG148" s="91"/>
      <c r="CH148" s="91"/>
      <c r="CI148" s="91"/>
      <c r="CJ148" s="91"/>
      <c r="CK148" s="91"/>
    </row>
    <row r="149" spans="2:89" x14ac:dyDescent="0.2">
      <c r="B149" s="10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</row>
    <row r="150" spans="2:89" x14ac:dyDescent="0.2">
      <c r="B150" s="10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  <c r="BA150" s="91"/>
      <c r="BB150" s="91"/>
      <c r="BC150" s="91"/>
      <c r="BD150" s="91"/>
      <c r="BE150" s="91"/>
      <c r="BF150" s="91"/>
      <c r="BG150" s="91"/>
      <c r="BH150" s="91"/>
      <c r="BI150" s="91"/>
      <c r="BJ150" s="91"/>
      <c r="BK150" s="91"/>
      <c r="BL150" s="91"/>
      <c r="BM150" s="91"/>
      <c r="BN150" s="91"/>
      <c r="BO150" s="91"/>
      <c r="BP150" s="91"/>
      <c r="BQ150" s="91"/>
      <c r="BR150" s="91"/>
      <c r="BS150" s="91"/>
      <c r="BT150" s="91"/>
      <c r="BU150" s="91"/>
      <c r="BV150" s="91"/>
      <c r="BW150" s="91"/>
      <c r="BX150" s="91"/>
      <c r="BY150" s="91"/>
      <c r="BZ150" s="91"/>
      <c r="CA150" s="91"/>
      <c r="CB150" s="91"/>
      <c r="CC150" s="91"/>
      <c r="CD150" s="91"/>
      <c r="CE150" s="91"/>
      <c r="CF150" s="91"/>
      <c r="CG150" s="91"/>
      <c r="CH150" s="91"/>
      <c r="CI150" s="91"/>
      <c r="CJ150" s="91"/>
      <c r="CK150" s="91"/>
    </row>
    <row r="151" spans="2:89" x14ac:dyDescent="0.2">
      <c r="B151" s="10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91"/>
      <c r="BP151" s="91"/>
      <c r="BQ151" s="91"/>
      <c r="BR151" s="91"/>
      <c r="BS151" s="91"/>
      <c r="BT151" s="91"/>
      <c r="BU151" s="91"/>
      <c r="BV151" s="91"/>
      <c r="BW151" s="91"/>
      <c r="BX151" s="91"/>
      <c r="BY151" s="91"/>
      <c r="BZ151" s="91"/>
      <c r="CA151" s="91"/>
      <c r="CB151" s="91"/>
      <c r="CC151" s="91"/>
      <c r="CD151" s="91"/>
      <c r="CE151" s="91"/>
      <c r="CF151" s="91"/>
      <c r="CG151" s="91"/>
      <c r="CH151" s="91"/>
      <c r="CI151" s="91"/>
      <c r="CJ151" s="91"/>
      <c r="CK151" s="91"/>
    </row>
    <row r="152" spans="2:89" x14ac:dyDescent="0.2">
      <c r="B152" s="10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  <c r="BF152" s="91"/>
      <c r="BG152" s="91"/>
      <c r="BH152" s="91"/>
      <c r="BI152" s="91"/>
      <c r="BJ152" s="91"/>
      <c r="BK152" s="91"/>
      <c r="BL152" s="91"/>
      <c r="BM152" s="91"/>
      <c r="BN152" s="91"/>
      <c r="BO152" s="91"/>
      <c r="BP152" s="91"/>
      <c r="BQ152" s="91"/>
      <c r="BR152" s="91"/>
      <c r="BS152" s="91"/>
      <c r="BT152" s="91"/>
      <c r="BU152" s="91"/>
      <c r="BV152" s="91"/>
      <c r="BW152" s="91"/>
      <c r="BX152" s="91"/>
      <c r="BY152" s="91"/>
      <c r="BZ152" s="91"/>
      <c r="CA152" s="91"/>
      <c r="CB152" s="91"/>
      <c r="CC152" s="91"/>
      <c r="CD152" s="91"/>
      <c r="CE152" s="91"/>
      <c r="CF152" s="91"/>
      <c r="CG152" s="91"/>
      <c r="CH152" s="91"/>
      <c r="CI152" s="91"/>
      <c r="CJ152" s="91"/>
      <c r="CK152" s="91"/>
    </row>
    <row r="153" spans="2:89" x14ac:dyDescent="0.2">
      <c r="B153" s="10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  <c r="BA153" s="91"/>
      <c r="BB153" s="91"/>
      <c r="BC153" s="91"/>
      <c r="BD153" s="91"/>
      <c r="BE153" s="91"/>
      <c r="BF153" s="91"/>
      <c r="BG153" s="91"/>
      <c r="BH153" s="91"/>
      <c r="BI153" s="91"/>
      <c r="BJ153" s="91"/>
      <c r="BK153" s="91"/>
      <c r="BL153" s="91"/>
      <c r="BM153" s="91"/>
      <c r="BN153" s="91"/>
      <c r="BO153" s="91"/>
      <c r="BP153" s="91"/>
      <c r="BQ153" s="91"/>
      <c r="BR153" s="91"/>
      <c r="BS153" s="91"/>
      <c r="BT153" s="91"/>
      <c r="BU153" s="91"/>
      <c r="BV153" s="91"/>
      <c r="BW153" s="91"/>
      <c r="BX153" s="91"/>
      <c r="BY153" s="91"/>
      <c r="BZ153" s="91"/>
      <c r="CA153" s="91"/>
      <c r="CB153" s="91"/>
      <c r="CC153" s="91"/>
      <c r="CD153" s="91"/>
      <c r="CE153" s="91"/>
      <c r="CF153" s="91"/>
      <c r="CG153" s="91"/>
      <c r="CH153" s="91"/>
      <c r="CI153" s="91"/>
      <c r="CJ153" s="91"/>
      <c r="CK153" s="91"/>
    </row>
    <row r="154" spans="2:89" x14ac:dyDescent="0.2">
      <c r="B154" s="10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  <c r="BB154" s="91"/>
      <c r="BC154" s="91"/>
      <c r="BD154" s="91"/>
      <c r="BE154" s="91"/>
      <c r="BF154" s="91"/>
      <c r="BG154" s="91"/>
      <c r="BH154" s="91"/>
      <c r="BI154" s="91"/>
      <c r="BJ154" s="91"/>
      <c r="BK154" s="91"/>
      <c r="BL154" s="91"/>
      <c r="BM154" s="91"/>
      <c r="BN154" s="91"/>
      <c r="BO154" s="91"/>
      <c r="BP154" s="91"/>
      <c r="BQ154" s="91"/>
      <c r="BR154" s="91"/>
      <c r="BS154" s="91"/>
      <c r="BT154" s="91"/>
      <c r="BU154" s="91"/>
      <c r="BV154" s="91"/>
      <c r="BW154" s="91"/>
      <c r="BX154" s="91"/>
      <c r="BY154" s="91"/>
      <c r="BZ154" s="91"/>
      <c r="CA154" s="91"/>
      <c r="CB154" s="91"/>
      <c r="CC154" s="91"/>
      <c r="CD154" s="91"/>
      <c r="CE154" s="91"/>
      <c r="CF154" s="91"/>
      <c r="CG154" s="91"/>
      <c r="CH154" s="91"/>
      <c r="CI154" s="91"/>
      <c r="CJ154" s="91"/>
      <c r="CK154" s="91"/>
    </row>
    <row r="155" spans="2:89" x14ac:dyDescent="0.2">
      <c r="B155" s="10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  <c r="BA155" s="91"/>
      <c r="BB155" s="91"/>
      <c r="BC155" s="91"/>
      <c r="BD155" s="91"/>
      <c r="BE155" s="91"/>
      <c r="BF155" s="91"/>
      <c r="BG155" s="91"/>
      <c r="BH155" s="91"/>
      <c r="BI155" s="91"/>
      <c r="BJ155" s="91"/>
      <c r="BK155" s="91"/>
      <c r="BL155" s="91"/>
      <c r="BM155" s="91"/>
      <c r="BN155" s="91"/>
      <c r="BO155" s="91"/>
      <c r="BP155" s="91"/>
      <c r="BQ155" s="91"/>
      <c r="BR155" s="91"/>
      <c r="BS155" s="91"/>
      <c r="BT155" s="91"/>
      <c r="BU155" s="91"/>
      <c r="BV155" s="91"/>
      <c r="BW155" s="91"/>
      <c r="BX155" s="91"/>
      <c r="BY155" s="91"/>
      <c r="BZ155" s="91"/>
      <c r="CA155" s="91"/>
      <c r="CB155" s="91"/>
      <c r="CC155" s="91"/>
      <c r="CD155" s="91"/>
      <c r="CE155" s="91"/>
      <c r="CF155" s="91"/>
      <c r="CG155" s="91"/>
      <c r="CH155" s="91"/>
      <c r="CI155" s="91"/>
      <c r="CJ155" s="91"/>
      <c r="CK155" s="91"/>
    </row>
    <row r="156" spans="2:89" x14ac:dyDescent="0.2">
      <c r="B156" s="10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  <c r="BF156" s="91"/>
      <c r="BG156" s="91"/>
      <c r="BH156" s="91"/>
      <c r="BI156" s="91"/>
      <c r="BJ156" s="91"/>
      <c r="BK156" s="91"/>
      <c r="BL156" s="91"/>
      <c r="BM156" s="91"/>
      <c r="BN156" s="91"/>
      <c r="BO156" s="91"/>
      <c r="BP156" s="91"/>
      <c r="BQ156" s="91"/>
      <c r="BR156" s="91"/>
      <c r="BS156" s="91"/>
      <c r="BT156" s="91"/>
      <c r="BU156" s="91"/>
      <c r="BV156" s="91"/>
      <c r="BW156" s="91"/>
      <c r="BX156" s="91"/>
      <c r="BY156" s="91"/>
      <c r="BZ156" s="91"/>
      <c r="CA156" s="91"/>
      <c r="CB156" s="91"/>
      <c r="CC156" s="91"/>
      <c r="CD156" s="91"/>
      <c r="CE156" s="91"/>
      <c r="CF156" s="91"/>
      <c r="CG156" s="91"/>
      <c r="CH156" s="91"/>
      <c r="CI156" s="91"/>
      <c r="CJ156" s="91"/>
      <c r="CK156" s="91"/>
    </row>
    <row r="157" spans="2:89" x14ac:dyDescent="0.2">
      <c r="B157" s="10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  <c r="BA157" s="91"/>
      <c r="BB157" s="91"/>
      <c r="BC157" s="91"/>
      <c r="BD157" s="91"/>
      <c r="BE157" s="91"/>
      <c r="BF157" s="91"/>
      <c r="BG157" s="91"/>
      <c r="BH157" s="91"/>
      <c r="BI157" s="91"/>
      <c r="BJ157" s="91"/>
      <c r="BK157" s="91"/>
      <c r="BL157" s="91"/>
      <c r="BM157" s="91"/>
      <c r="BN157" s="91"/>
      <c r="BO157" s="91"/>
      <c r="BP157" s="91"/>
      <c r="BQ157" s="91"/>
      <c r="BR157" s="91"/>
      <c r="BS157" s="91"/>
      <c r="BT157" s="91"/>
      <c r="BU157" s="91"/>
      <c r="BV157" s="91"/>
      <c r="BW157" s="91"/>
      <c r="BX157" s="91"/>
      <c r="BY157" s="91"/>
      <c r="BZ157" s="91"/>
      <c r="CA157" s="91"/>
      <c r="CB157" s="91"/>
      <c r="CC157" s="91"/>
      <c r="CD157" s="91"/>
      <c r="CE157" s="91"/>
      <c r="CF157" s="91"/>
      <c r="CG157" s="91"/>
      <c r="CH157" s="91"/>
      <c r="CI157" s="91"/>
      <c r="CJ157" s="91"/>
      <c r="CK157" s="91"/>
    </row>
    <row r="158" spans="2:89" x14ac:dyDescent="0.2">
      <c r="B158" s="10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  <c r="BA158" s="91"/>
      <c r="BB158" s="91"/>
      <c r="BC158" s="91"/>
      <c r="BD158" s="91"/>
      <c r="BE158" s="91"/>
      <c r="BF158" s="91"/>
      <c r="BG158" s="91"/>
      <c r="BH158" s="91"/>
      <c r="BI158" s="91"/>
      <c r="BJ158" s="91"/>
      <c r="BK158" s="91"/>
      <c r="BL158" s="91"/>
      <c r="BM158" s="91"/>
      <c r="BN158" s="91"/>
      <c r="BO158" s="91"/>
      <c r="BP158" s="91"/>
      <c r="BQ158" s="91"/>
      <c r="BR158" s="91"/>
      <c r="BS158" s="91"/>
      <c r="BT158" s="91"/>
      <c r="BU158" s="91"/>
      <c r="BV158" s="91"/>
      <c r="BW158" s="91"/>
      <c r="BX158" s="91"/>
      <c r="BY158" s="91"/>
      <c r="BZ158" s="91"/>
      <c r="CA158" s="91"/>
      <c r="CB158" s="91"/>
      <c r="CC158" s="91"/>
      <c r="CD158" s="91"/>
      <c r="CE158" s="91"/>
      <c r="CF158" s="91"/>
      <c r="CG158" s="91"/>
      <c r="CH158" s="91"/>
      <c r="CI158" s="91"/>
      <c r="CJ158" s="91"/>
      <c r="CK158" s="91"/>
    </row>
    <row r="159" spans="2:89" x14ac:dyDescent="0.2">
      <c r="B159" s="10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  <c r="BB159" s="91"/>
      <c r="BC159" s="91"/>
      <c r="BD159" s="91"/>
      <c r="BE159" s="91"/>
      <c r="BF159" s="91"/>
      <c r="BG159" s="91"/>
      <c r="BH159" s="91"/>
      <c r="BI159" s="91"/>
      <c r="BJ159" s="91"/>
      <c r="BK159" s="91"/>
      <c r="BL159" s="91"/>
      <c r="BM159" s="91"/>
      <c r="BN159" s="91"/>
      <c r="BO159" s="91"/>
      <c r="BP159" s="91"/>
      <c r="BQ159" s="91"/>
      <c r="BR159" s="91"/>
      <c r="BS159" s="91"/>
      <c r="BT159" s="91"/>
      <c r="BU159" s="91"/>
      <c r="BV159" s="91"/>
      <c r="BW159" s="91"/>
      <c r="BX159" s="91"/>
      <c r="BY159" s="91"/>
      <c r="BZ159" s="91"/>
      <c r="CA159" s="91"/>
      <c r="CB159" s="91"/>
      <c r="CC159" s="91"/>
      <c r="CD159" s="91"/>
      <c r="CE159" s="91"/>
      <c r="CF159" s="91"/>
      <c r="CG159" s="91"/>
      <c r="CH159" s="91"/>
      <c r="CI159" s="91"/>
      <c r="CJ159" s="91"/>
      <c r="CK159" s="91"/>
    </row>
    <row r="160" spans="2:89" x14ac:dyDescent="0.2">
      <c r="B160" s="10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  <c r="BA160" s="91"/>
      <c r="BB160" s="91"/>
      <c r="BC160" s="91"/>
      <c r="BD160" s="91"/>
      <c r="BE160" s="91"/>
      <c r="BF160" s="91"/>
      <c r="BG160" s="91"/>
      <c r="BH160" s="91"/>
      <c r="BI160" s="91"/>
      <c r="BJ160" s="91"/>
      <c r="BK160" s="91"/>
      <c r="BL160" s="91"/>
      <c r="BM160" s="91"/>
      <c r="BN160" s="91"/>
      <c r="BO160" s="91"/>
      <c r="BP160" s="91"/>
      <c r="BQ160" s="91"/>
      <c r="BR160" s="91"/>
      <c r="BS160" s="91"/>
      <c r="BT160" s="91"/>
      <c r="BU160" s="91"/>
      <c r="BV160" s="91"/>
      <c r="BW160" s="91"/>
      <c r="BX160" s="91"/>
      <c r="BY160" s="91"/>
      <c r="BZ160" s="91"/>
      <c r="CA160" s="91"/>
      <c r="CB160" s="91"/>
      <c r="CC160" s="91"/>
      <c r="CD160" s="91"/>
      <c r="CE160" s="91"/>
      <c r="CF160" s="91"/>
      <c r="CG160" s="91"/>
      <c r="CH160" s="91"/>
      <c r="CI160" s="91"/>
      <c r="CJ160" s="91"/>
      <c r="CK160" s="91"/>
    </row>
    <row r="161" spans="2:89" x14ac:dyDescent="0.2">
      <c r="B161" s="10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  <c r="BA161" s="91"/>
      <c r="BB161" s="91"/>
      <c r="BC161" s="91"/>
      <c r="BD161" s="91"/>
      <c r="BE161" s="91"/>
      <c r="BF161" s="91"/>
      <c r="BG161" s="91"/>
      <c r="BH161" s="91"/>
      <c r="BI161" s="91"/>
      <c r="BJ161" s="91"/>
      <c r="BK161" s="91"/>
      <c r="BL161" s="91"/>
      <c r="BM161" s="91"/>
      <c r="BN161" s="91"/>
      <c r="BO161" s="91"/>
      <c r="BP161" s="91"/>
      <c r="BQ161" s="91"/>
      <c r="BR161" s="91"/>
      <c r="BS161" s="91"/>
      <c r="BT161" s="91"/>
      <c r="BU161" s="91"/>
      <c r="BV161" s="91"/>
      <c r="BW161" s="91"/>
      <c r="BX161" s="91"/>
      <c r="BY161" s="91"/>
      <c r="BZ161" s="91"/>
      <c r="CA161" s="91"/>
      <c r="CB161" s="91"/>
      <c r="CC161" s="91"/>
      <c r="CD161" s="91"/>
      <c r="CE161" s="91"/>
      <c r="CF161" s="91"/>
      <c r="CG161" s="91"/>
      <c r="CH161" s="91"/>
      <c r="CI161" s="91"/>
      <c r="CJ161" s="91"/>
      <c r="CK161" s="91"/>
    </row>
    <row r="162" spans="2:89" x14ac:dyDescent="0.2">
      <c r="B162" s="10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  <c r="AX162" s="91"/>
      <c r="AY162" s="91"/>
      <c r="AZ162" s="91"/>
      <c r="BA162" s="91"/>
      <c r="BB162" s="91"/>
      <c r="BC162" s="91"/>
      <c r="BD162" s="91"/>
      <c r="BE162" s="91"/>
      <c r="BF162" s="91"/>
      <c r="BG162" s="91"/>
      <c r="BH162" s="91"/>
      <c r="BI162" s="91"/>
      <c r="BJ162" s="91"/>
      <c r="BK162" s="91"/>
      <c r="BL162" s="91"/>
      <c r="BM162" s="91"/>
      <c r="BN162" s="91"/>
      <c r="BO162" s="91"/>
      <c r="BP162" s="91"/>
      <c r="BQ162" s="91"/>
      <c r="BR162" s="91"/>
      <c r="BS162" s="91"/>
      <c r="BT162" s="91"/>
      <c r="BU162" s="91"/>
      <c r="BV162" s="91"/>
      <c r="BW162" s="91"/>
      <c r="BX162" s="91"/>
      <c r="BY162" s="91"/>
      <c r="BZ162" s="91"/>
      <c r="CA162" s="91"/>
      <c r="CB162" s="91"/>
      <c r="CC162" s="91"/>
      <c r="CD162" s="91"/>
      <c r="CE162" s="91"/>
      <c r="CF162" s="91"/>
      <c r="CG162" s="91"/>
      <c r="CH162" s="91"/>
      <c r="CI162" s="91"/>
      <c r="CJ162" s="91"/>
      <c r="CK162" s="91"/>
    </row>
    <row r="163" spans="2:89" x14ac:dyDescent="0.2">
      <c r="B163" s="10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  <c r="AX163" s="91"/>
      <c r="AY163" s="91"/>
      <c r="AZ163" s="91"/>
      <c r="BA163" s="91"/>
      <c r="BB163" s="91"/>
      <c r="BC163" s="91"/>
      <c r="BD163" s="91"/>
      <c r="BE163" s="91"/>
      <c r="BF163" s="91"/>
      <c r="BG163" s="91"/>
      <c r="BH163" s="91"/>
      <c r="BI163" s="91"/>
      <c r="BJ163" s="91"/>
      <c r="BK163" s="91"/>
      <c r="BL163" s="91"/>
      <c r="BM163" s="91"/>
      <c r="BN163" s="91"/>
      <c r="BO163" s="91"/>
      <c r="BP163" s="91"/>
      <c r="BQ163" s="91"/>
      <c r="BR163" s="91"/>
      <c r="BS163" s="91"/>
      <c r="BT163" s="91"/>
      <c r="BU163" s="91"/>
      <c r="BV163" s="91"/>
      <c r="BW163" s="91"/>
      <c r="BX163" s="91"/>
      <c r="BY163" s="91"/>
      <c r="BZ163" s="91"/>
      <c r="CA163" s="91"/>
      <c r="CB163" s="91"/>
      <c r="CC163" s="91"/>
      <c r="CD163" s="91"/>
      <c r="CE163" s="91"/>
      <c r="CF163" s="91"/>
      <c r="CG163" s="91"/>
      <c r="CH163" s="91"/>
      <c r="CI163" s="91"/>
      <c r="CJ163" s="91"/>
      <c r="CK163" s="91"/>
    </row>
    <row r="164" spans="2:89" x14ac:dyDescent="0.2">
      <c r="B164" s="10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  <c r="AX164" s="91"/>
      <c r="AY164" s="91"/>
      <c r="AZ164" s="91"/>
      <c r="BA164" s="91"/>
      <c r="BB164" s="91"/>
      <c r="BC164" s="91"/>
      <c r="BD164" s="91"/>
      <c r="BE164" s="91"/>
      <c r="BF164" s="91"/>
      <c r="BG164" s="91"/>
      <c r="BH164" s="91"/>
      <c r="BI164" s="91"/>
      <c r="BJ164" s="91"/>
      <c r="BK164" s="91"/>
      <c r="BL164" s="91"/>
      <c r="BM164" s="91"/>
      <c r="BN164" s="91"/>
      <c r="BO164" s="91"/>
      <c r="BP164" s="91"/>
      <c r="BQ164" s="91"/>
      <c r="BR164" s="91"/>
      <c r="BS164" s="91"/>
      <c r="BT164" s="91"/>
      <c r="BU164" s="91"/>
      <c r="BV164" s="91"/>
      <c r="BW164" s="91"/>
      <c r="BX164" s="91"/>
      <c r="BY164" s="91"/>
      <c r="BZ164" s="91"/>
      <c r="CA164" s="91"/>
      <c r="CB164" s="91"/>
      <c r="CC164" s="91"/>
      <c r="CD164" s="91"/>
      <c r="CE164" s="91"/>
      <c r="CF164" s="91"/>
      <c r="CG164" s="91"/>
      <c r="CH164" s="91"/>
      <c r="CI164" s="91"/>
      <c r="CJ164" s="91"/>
      <c r="CK164" s="91"/>
    </row>
    <row r="165" spans="2:89" x14ac:dyDescent="0.2">
      <c r="B165" s="10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  <c r="AV165" s="91"/>
      <c r="AW165" s="91"/>
      <c r="AX165" s="91"/>
      <c r="AY165" s="91"/>
      <c r="AZ165" s="91"/>
      <c r="BA165" s="91"/>
      <c r="BB165" s="91"/>
      <c r="BC165" s="91"/>
      <c r="BD165" s="91"/>
      <c r="BE165" s="91"/>
      <c r="BF165" s="91"/>
      <c r="BG165" s="91"/>
      <c r="BH165" s="91"/>
      <c r="BI165" s="91"/>
      <c r="BJ165" s="91"/>
      <c r="BK165" s="91"/>
      <c r="BL165" s="91"/>
      <c r="BM165" s="91"/>
      <c r="BN165" s="91"/>
      <c r="BO165" s="91"/>
      <c r="BP165" s="91"/>
      <c r="BQ165" s="91"/>
      <c r="BR165" s="91"/>
      <c r="BS165" s="91"/>
      <c r="BT165" s="91"/>
      <c r="BU165" s="91"/>
      <c r="BV165" s="91"/>
      <c r="BW165" s="91"/>
      <c r="BX165" s="91"/>
      <c r="BY165" s="91"/>
      <c r="BZ165" s="91"/>
      <c r="CA165" s="91"/>
      <c r="CB165" s="91"/>
      <c r="CC165" s="91"/>
      <c r="CD165" s="91"/>
      <c r="CE165" s="91"/>
      <c r="CF165" s="91"/>
      <c r="CG165" s="91"/>
      <c r="CH165" s="91"/>
      <c r="CI165" s="91"/>
      <c r="CJ165" s="91"/>
      <c r="CK165" s="91"/>
    </row>
    <row r="166" spans="2:89" x14ac:dyDescent="0.2">
      <c r="B166" s="10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1"/>
      <c r="AS166" s="91"/>
      <c r="AT166" s="91"/>
      <c r="AU166" s="91"/>
      <c r="AV166" s="91"/>
      <c r="AW166" s="91"/>
      <c r="AX166" s="91"/>
      <c r="AY166" s="91"/>
      <c r="AZ166" s="91"/>
      <c r="BA166" s="91"/>
      <c r="BB166" s="91"/>
      <c r="BC166" s="91"/>
      <c r="BD166" s="91"/>
      <c r="BE166" s="91"/>
      <c r="BF166" s="91"/>
      <c r="BG166" s="91"/>
      <c r="BH166" s="91"/>
      <c r="BI166" s="91"/>
      <c r="BJ166" s="91"/>
      <c r="BK166" s="91"/>
      <c r="BL166" s="91"/>
      <c r="BM166" s="91"/>
      <c r="BN166" s="91"/>
      <c r="BO166" s="91"/>
      <c r="BP166" s="91"/>
      <c r="BQ166" s="91"/>
      <c r="BR166" s="91"/>
      <c r="BS166" s="91"/>
      <c r="BT166" s="91"/>
      <c r="BU166" s="91"/>
      <c r="BV166" s="91"/>
      <c r="BW166" s="91"/>
      <c r="BX166" s="91"/>
      <c r="BY166" s="91"/>
      <c r="BZ166" s="91"/>
      <c r="CA166" s="91"/>
      <c r="CB166" s="91"/>
      <c r="CC166" s="91"/>
      <c r="CD166" s="91"/>
      <c r="CE166" s="91"/>
      <c r="CF166" s="91"/>
      <c r="CG166" s="91"/>
      <c r="CH166" s="91"/>
      <c r="CI166" s="91"/>
      <c r="CJ166" s="91"/>
      <c r="CK166" s="91"/>
    </row>
    <row r="167" spans="2:89" x14ac:dyDescent="0.2">
      <c r="B167" s="10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1"/>
      <c r="AS167" s="91"/>
      <c r="AT167" s="91"/>
      <c r="AU167" s="91"/>
      <c r="AV167" s="91"/>
      <c r="AW167" s="91"/>
      <c r="AX167" s="91"/>
      <c r="AY167" s="91"/>
      <c r="AZ167" s="91"/>
      <c r="BA167" s="91"/>
      <c r="BB167" s="91"/>
      <c r="BC167" s="91"/>
      <c r="BD167" s="91"/>
      <c r="BE167" s="91"/>
      <c r="BF167" s="91"/>
      <c r="BG167" s="91"/>
      <c r="BH167" s="91"/>
      <c r="BI167" s="91"/>
      <c r="BJ167" s="91"/>
      <c r="BK167" s="91"/>
      <c r="BL167" s="91"/>
      <c r="BM167" s="91"/>
      <c r="BN167" s="91"/>
      <c r="BO167" s="91"/>
      <c r="BP167" s="91"/>
      <c r="BQ167" s="91"/>
      <c r="BR167" s="91"/>
      <c r="BS167" s="91"/>
      <c r="BT167" s="91"/>
      <c r="BU167" s="91"/>
      <c r="BV167" s="91"/>
      <c r="BW167" s="91"/>
      <c r="BX167" s="91"/>
      <c r="BY167" s="91"/>
      <c r="BZ167" s="91"/>
      <c r="CA167" s="91"/>
      <c r="CB167" s="91"/>
      <c r="CC167" s="91"/>
      <c r="CD167" s="91"/>
      <c r="CE167" s="91"/>
      <c r="CF167" s="91"/>
      <c r="CG167" s="91"/>
      <c r="CH167" s="91"/>
      <c r="CI167" s="91"/>
      <c r="CJ167" s="91"/>
      <c r="CK167" s="91"/>
    </row>
    <row r="168" spans="2:89" x14ac:dyDescent="0.2">
      <c r="B168" s="10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  <c r="BF168" s="91"/>
      <c r="BG168" s="91"/>
      <c r="BH168" s="91"/>
      <c r="BI168" s="91"/>
      <c r="BJ168" s="91"/>
      <c r="BK168" s="91"/>
      <c r="BL168" s="91"/>
      <c r="BM168" s="91"/>
      <c r="BN168" s="91"/>
      <c r="BO168" s="91"/>
      <c r="BP168" s="91"/>
      <c r="BQ168" s="91"/>
      <c r="BR168" s="91"/>
      <c r="BS168" s="91"/>
      <c r="BT168" s="91"/>
      <c r="BU168" s="91"/>
      <c r="BV168" s="91"/>
      <c r="BW168" s="91"/>
      <c r="BX168" s="91"/>
      <c r="BY168" s="91"/>
      <c r="BZ168" s="91"/>
      <c r="CA168" s="91"/>
      <c r="CB168" s="91"/>
      <c r="CC168" s="91"/>
      <c r="CD168" s="91"/>
      <c r="CE168" s="91"/>
      <c r="CF168" s="91"/>
      <c r="CG168" s="91"/>
      <c r="CH168" s="91"/>
      <c r="CI168" s="91"/>
      <c r="CJ168" s="91"/>
      <c r="CK168" s="91"/>
    </row>
    <row r="169" spans="2:89" x14ac:dyDescent="0.2">
      <c r="B169" s="10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  <c r="BA169" s="91"/>
      <c r="BB169" s="91"/>
      <c r="BC169" s="91"/>
      <c r="BD169" s="91"/>
      <c r="BE169" s="91"/>
      <c r="BF169" s="91"/>
      <c r="BG169" s="91"/>
      <c r="BH169" s="91"/>
      <c r="BI169" s="91"/>
      <c r="BJ169" s="91"/>
      <c r="BK169" s="91"/>
      <c r="BL169" s="91"/>
      <c r="BM169" s="91"/>
      <c r="BN169" s="91"/>
      <c r="BO169" s="91"/>
      <c r="BP169" s="91"/>
      <c r="BQ169" s="91"/>
      <c r="BR169" s="91"/>
      <c r="BS169" s="91"/>
      <c r="BT169" s="91"/>
      <c r="BU169" s="91"/>
      <c r="BV169" s="91"/>
      <c r="BW169" s="91"/>
      <c r="BX169" s="91"/>
      <c r="BY169" s="91"/>
      <c r="BZ169" s="91"/>
      <c r="CA169" s="91"/>
      <c r="CB169" s="91"/>
      <c r="CC169" s="91"/>
      <c r="CD169" s="91"/>
      <c r="CE169" s="91"/>
      <c r="CF169" s="91"/>
      <c r="CG169" s="91"/>
      <c r="CH169" s="91"/>
      <c r="CI169" s="91"/>
      <c r="CJ169" s="91"/>
      <c r="CK169" s="91"/>
    </row>
    <row r="170" spans="2:89" x14ac:dyDescent="0.2">
      <c r="B170" s="10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1"/>
      <c r="AS170" s="91"/>
      <c r="AT170" s="91"/>
      <c r="AU170" s="91"/>
      <c r="AV170" s="91"/>
      <c r="AW170" s="91"/>
      <c r="AX170" s="91"/>
      <c r="AY170" s="91"/>
      <c r="AZ170" s="91"/>
      <c r="BA170" s="91"/>
      <c r="BB170" s="91"/>
      <c r="BC170" s="91"/>
      <c r="BD170" s="91"/>
      <c r="BE170" s="91"/>
      <c r="BF170" s="91"/>
      <c r="BG170" s="91"/>
      <c r="BH170" s="91"/>
      <c r="BI170" s="91"/>
      <c r="BJ170" s="91"/>
      <c r="BK170" s="91"/>
      <c r="BL170" s="91"/>
      <c r="BM170" s="91"/>
      <c r="BN170" s="91"/>
      <c r="BO170" s="91"/>
      <c r="BP170" s="91"/>
      <c r="BQ170" s="91"/>
      <c r="BR170" s="91"/>
      <c r="BS170" s="91"/>
      <c r="BT170" s="91"/>
      <c r="BU170" s="91"/>
      <c r="BV170" s="91"/>
      <c r="BW170" s="91"/>
      <c r="BX170" s="91"/>
      <c r="BY170" s="91"/>
      <c r="BZ170" s="91"/>
      <c r="CA170" s="91"/>
      <c r="CB170" s="91"/>
      <c r="CC170" s="91"/>
      <c r="CD170" s="91"/>
      <c r="CE170" s="91"/>
      <c r="CF170" s="91"/>
      <c r="CG170" s="91"/>
      <c r="CH170" s="91"/>
      <c r="CI170" s="91"/>
      <c r="CJ170" s="91"/>
      <c r="CK170" s="91"/>
    </row>
    <row r="171" spans="2:89" x14ac:dyDescent="0.2">
      <c r="B171" s="10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  <c r="BA171" s="91"/>
      <c r="BB171" s="91"/>
      <c r="BC171" s="91"/>
      <c r="BD171" s="91"/>
      <c r="BE171" s="91"/>
      <c r="BF171" s="91"/>
      <c r="BG171" s="91"/>
      <c r="BH171" s="91"/>
      <c r="BI171" s="91"/>
      <c r="BJ171" s="91"/>
      <c r="BK171" s="91"/>
      <c r="BL171" s="91"/>
      <c r="BM171" s="91"/>
      <c r="BN171" s="91"/>
      <c r="BO171" s="91"/>
      <c r="BP171" s="91"/>
      <c r="BQ171" s="91"/>
      <c r="BR171" s="91"/>
      <c r="BS171" s="91"/>
      <c r="BT171" s="91"/>
      <c r="BU171" s="91"/>
      <c r="BV171" s="91"/>
      <c r="BW171" s="91"/>
      <c r="BX171" s="91"/>
      <c r="BY171" s="91"/>
      <c r="BZ171" s="91"/>
      <c r="CA171" s="91"/>
      <c r="CB171" s="91"/>
      <c r="CC171" s="91"/>
      <c r="CD171" s="91"/>
      <c r="CE171" s="91"/>
      <c r="CF171" s="91"/>
      <c r="CG171" s="91"/>
      <c r="CH171" s="91"/>
      <c r="CI171" s="91"/>
      <c r="CJ171" s="91"/>
      <c r="CK171" s="91"/>
    </row>
    <row r="172" spans="2:89" x14ac:dyDescent="0.2">
      <c r="B172" s="10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1"/>
      <c r="AS172" s="91"/>
      <c r="AT172" s="91"/>
      <c r="AU172" s="91"/>
      <c r="AV172" s="91"/>
      <c r="AW172" s="91"/>
      <c r="AX172" s="91"/>
      <c r="AY172" s="91"/>
      <c r="AZ172" s="91"/>
      <c r="BA172" s="91"/>
      <c r="BB172" s="91"/>
      <c r="BC172" s="91"/>
      <c r="BD172" s="91"/>
      <c r="BE172" s="91"/>
      <c r="BF172" s="91"/>
      <c r="BG172" s="91"/>
      <c r="BH172" s="91"/>
      <c r="BI172" s="91"/>
      <c r="BJ172" s="91"/>
      <c r="BK172" s="91"/>
      <c r="BL172" s="91"/>
      <c r="BM172" s="91"/>
      <c r="BN172" s="91"/>
      <c r="BO172" s="91"/>
      <c r="BP172" s="91"/>
      <c r="BQ172" s="91"/>
      <c r="BR172" s="91"/>
      <c r="BS172" s="91"/>
      <c r="BT172" s="91"/>
      <c r="BU172" s="91"/>
      <c r="BV172" s="91"/>
      <c r="BW172" s="91"/>
      <c r="BX172" s="91"/>
      <c r="BY172" s="91"/>
      <c r="BZ172" s="91"/>
      <c r="CA172" s="91"/>
      <c r="CB172" s="91"/>
      <c r="CC172" s="91"/>
      <c r="CD172" s="91"/>
      <c r="CE172" s="91"/>
      <c r="CF172" s="91"/>
      <c r="CG172" s="91"/>
      <c r="CH172" s="91"/>
      <c r="CI172" s="91"/>
      <c r="CJ172" s="91"/>
      <c r="CK172" s="91"/>
    </row>
    <row r="173" spans="2:89" x14ac:dyDescent="0.2">
      <c r="B173" s="10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1"/>
      <c r="AS173" s="91"/>
      <c r="AT173" s="91"/>
      <c r="AU173" s="91"/>
      <c r="AV173" s="91"/>
      <c r="AW173" s="91"/>
      <c r="AX173" s="91"/>
      <c r="AY173" s="91"/>
      <c r="AZ173" s="91"/>
      <c r="BA173" s="91"/>
      <c r="BB173" s="91"/>
      <c r="BC173" s="91"/>
      <c r="BD173" s="91"/>
      <c r="BE173" s="91"/>
      <c r="BF173" s="91"/>
      <c r="BG173" s="91"/>
      <c r="BH173" s="91"/>
      <c r="BI173" s="91"/>
      <c r="BJ173" s="91"/>
      <c r="BK173" s="91"/>
      <c r="BL173" s="91"/>
      <c r="BM173" s="91"/>
      <c r="BN173" s="91"/>
      <c r="BO173" s="91"/>
      <c r="BP173" s="91"/>
      <c r="BQ173" s="91"/>
      <c r="BR173" s="91"/>
      <c r="BS173" s="91"/>
      <c r="BT173" s="91"/>
      <c r="BU173" s="91"/>
      <c r="BV173" s="91"/>
      <c r="BW173" s="91"/>
      <c r="BX173" s="91"/>
      <c r="BY173" s="91"/>
      <c r="BZ173" s="91"/>
      <c r="CA173" s="91"/>
      <c r="CB173" s="91"/>
      <c r="CC173" s="91"/>
      <c r="CD173" s="91"/>
      <c r="CE173" s="91"/>
      <c r="CF173" s="91"/>
      <c r="CG173" s="91"/>
      <c r="CH173" s="91"/>
      <c r="CI173" s="91"/>
      <c r="CJ173" s="91"/>
      <c r="CK173" s="91"/>
    </row>
    <row r="174" spans="2:89" x14ac:dyDescent="0.2">
      <c r="B174" s="10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1"/>
      <c r="AS174" s="91"/>
      <c r="AT174" s="91"/>
      <c r="AU174" s="91"/>
      <c r="AV174" s="91"/>
      <c r="AW174" s="91"/>
      <c r="AX174" s="91"/>
      <c r="AY174" s="91"/>
      <c r="AZ174" s="91"/>
      <c r="BA174" s="91"/>
      <c r="BB174" s="91"/>
      <c r="BC174" s="91"/>
      <c r="BD174" s="91"/>
      <c r="BE174" s="91"/>
      <c r="BF174" s="91"/>
      <c r="BG174" s="91"/>
      <c r="BH174" s="91"/>
      <c r="BI174" s="91"/>
      <c r="BJ174" s="91"/>
      <c r="BK174" s="91"/>
      <c r="BL174" s="91"/>
      <c r="BM174" s="91"/>
      <c r="BN174" s="91"/>
      <c r="BO174" s="91"/>
      <c r="BP174" s="91"/>
      <c r="BQ174" s="91"/>
      <c r="BR174" s="91"/>
      <c r="BS174" s="91"/>
      <c r="BT174" s="91"/>
      <c r="BU174" s="91"/>
      <c r="BV174" s="91"/>
      <c r="BW174" s="91"/>
      <c r="BX174" s="91"/>
      <c r="BY174" s="91"/>
      <c r="BZ174" s="91"/>
      <c r="CA174" s="91"/>
      <c r="CB174" s="91"/>
      <c r="CC174" s="91"/>
      <c r="CD174" s="91"/>
      <c r="CE174" s="91"/>
      <c r="CF174" s="91"/>
      <c r="CG174" s="91"/>
      <c r="CH174" s="91"/>
      <c r="CI174" s="91"/>
      <c r="CJ174" s="91"/>
      <c r="CK174" s="91"/>
    </row>
    <row r="175" spans="2:89" x14ac:dyDescent="0.2">
      <c r="B175" s="10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1"/>
      <c r="AS175" s="91"/>
      <c r="AT175" s="91"/>
      <c r="AU175" s="91"/>
      <c r="AV175" s="91"/>
      <c r="AW175" s="91"/>
      <c r="AX175" s="91"/>
      <c r="AY175" s="91"/>
      <c r="AZ175" s="91"/>
      <c r="BA175" s="91"/>
      <c r="BB175" s="91"/>
      <c r="BC175" s="91"/>
      <c r="BD175" s="91"/>
      <c r="BE175" s="91"/>
      <c r="BF175" s="91"/>
      <c r="BG175" s="91"/>
      <c r="BH175" s="91"/>
      <c r="BI175" s="91"/>
      <c r="BJ175" s="91"/>
      <c r="BK175" s="91"/>
      <c r="BL175" s="91"/>
      <c r="BM175" s="91"/>
      <c r="BN175" s="91"/>
      <c r="BO175" s="91"/>
      <c r="BP175" s="91"/>
      <c r="BQ175" s="91"/>
      <c r="BR175" s="91"/>
      <c r="BS175" s="91"/>
      <c r="BT175" s="91"/>
      <c r="BU175" s="91"/>
      <c r="BV175" s="91"/>
      <c r="BW175" s="91"/>
      <c r="BX175" s="91"/>
      <c r="BY175" s="91"/>
      <c r="BZ175" s="91"/>
      <c r="CA175" s="91"/>
      <c r="CB175" s="91"/>
      <c r="CC175" s="91"/>
      <c r="CD175" s="91"/>
      <c r="CE175" s="91"/>
      <c r="CF175" s="91"/>
      <c r="CG175" s="91"/>
      <c r="CH175" s="91"/>
      <c r="CI175" s="91"/>
      <c r="CJ175" s="91"/>
      <c r="CK175" s="91"/>
    </row>
    <row r="176" spans="2:89" x14ac:dyDescent="0.2">
      <c r="B176" s="10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1"/>
      <c r="AS176" s="91"/>
      <c r="AT176" s="91"/>
      <c r="AU176" s="91"/>
      <c r="AV176" s="91"/>
      <c r="AW176" s="91"/>
      <c r="AX176" s="91"/>
      <c r="AY176" s="91"/>
      <c r="AZ176" s="91"/>
      <c r="BA176" s="91"/>
      <c r="BB176" s="91"/>
      <c r="BC176" s="91"/>
      <c r="BD176" s="91"/>
      <c r="BE176" s="91"/>
      <c r="BF176" s="91"/>
      <c r="BG176" s="91"/>
      <c r="BH176" s="91"/>
      <c r="BI176" s="91"/>
      <c r="BJ176" s="91"/>
      <c r="BK176" s="91"/>
      <c r="BL176" s="91"/>
      <c r="BM176" s="91"/>
      <c r="BN176" s="91"/>
      <c r="BO176" s="91"/>
      <c r="BP176" s="91"/>
      <c r="BQ176" s="91"/>
      <c r="BR176" s="91"/>
      <c r="BS176" s="91"/>
      <c r="BT176" s="91"/>
      <c r="BU176" s="91"/>
      <c r="BV176" s="91"/>
      <c r="BW176" s="91"/>
      <c r="BX176" s="91"/>
      <c r="BY176" s="91"/>
      <c r="BZ176" s="91"/>
      <c r="CA176" s="91"/>
      <c r="CB176" s="91"/>
      <c r="CC176" s="91"/>
      <c r="CD176" s="91"/>
      <c r="CE176" s="91"/>
      <c r="CF176" s="91"/>
      <c r="CG176" s="91"/>
      <c r="CH176" s="91"/>
      <c r="CI176" s="91"/>
      <c r="CJ176" s="91"/>
      <c r="CK176" s="91"/>
    </row>
    <row r="177" spans="2:89" x14ac:dyDescent="0.2">
      <c r="B177" s="10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1"/>
      <c r="AS177" s="91"/>
      <c r="AT177" s="91"/>
      <c r="AU177" s="91"/>
      <c r="AV177" s="91"/>
      <c r="AW177" s="91"/>
      <c r="AX177" s="91"/>
      <c r="AY177" s="91"/>
      <c r="AZ177" s="91"/>
      <c r="BA177" s="91"/>
      <c r="BB177" s="91"/>
      <c r="BC177" s="91"/>
      <c r="BD177" s="91"/>
      <c r="BE177" s="91"/>
      <c r="BF177" s="91"/>
      <c r="BG177" s="91"/>
      <c r="BH177" s="91"/>
      <c r="BI177" s="91"/>
      <c r="BJ177" s="91"/>
      <c r="BK177" s="91"/>
      <c r="BL177" s="91"/>
      <c r="BM177" s="91"/>
      <c r="BN177" s="91"/>
      <c r="BO177" s="91"/>
      <c r="BP177" s="91"/>
      <c r="BQ177" s="91"/>
      <c r="BR177" s="91"/>
      <c r="BS177" s="91"/>
      <c r="BT177" s="91"/>
      <c r="BU177" s="91"/>
      <c r="BV177" s="91"/>
      <c r="BW177" s="91"/>
      <c r="BX177" s="91"/>
      <c r="BY177" s="91"/>
      <c r="BZ177" s="91"/>
      <c r="CA177" s="91"/>
      <c r="CB177" s="91"/>
      <c r="CC177" s="91"/>
      <c r="CD177" s="91"/>
      <c r="CE177" s="91"/>
      <c r="CF177" s="91"/>
      <c r="CG177" s="91"/>
      <c r="CH177" s="91"/>
      <c r="CI177" s="91"/>
      <c r="CJ177" s="91"/>
      <c r="CK177" s="91"/>
    </row>
    <row r="178" spans="2:89" x14ac:dyDescent="0.2">
      <c r="B178" s="10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1"/>
      <c r="AS178" s="91"/>
      <c r="AT178" s="91"/>
      <c r="AU178" s="91"/>
      <c r="AV178" s="91"/>
      <c r="AW178" s="91"/>
      <c r="AX178" s="91"/>
      <c r="AY178" s="91"/>
      <c r="AZ178" s="91"/>
      <c r="BA178" s="91"/>
      <c r="BB178" s="91"/>
      <c r="BC178" s="91"/>
      <c r="BD178" s="91"/>
      <c r="BE178" s="91"/>
      <c r="BF178" s="91"/>
      <c r="BG178" s="91"/>
      <c r="BH178" s="91"/>
      <c r="BI178" s="91"/>
      <c r="BJ178" s="91"/>
      <c r="BK178" s="91"/>
      <c r="BL178" s="91"/>
      <c r="BM178" s="91"/>
      <c r="BN178" s="91"/>
      <c r="BO178" s="91"/>
      <c r="BP178" s="91"/>
      <c r="BQ178" s="91"/>
      <c r="BR178" s="91"/>
      <c r="BS178" s="91"/>
      <c r="BT178" s="91"/>
      <c r="BU178" s="91"/>
      <c r="BV178" s="91"/>
      <c r="BW178" s="91"/>
      <c r="BX178" s="91"/>
      <c r="BY178" s="91"/>
      <c r="BZ178" s="91"/>
      <c r="CA178" s="91"/>
      <c r="CB178" s="91"/>
      <c r="CC178" s="91"/>
      <c r="CD178" s="91"/>
      <c r="CE178" s="91"/>
      <c r="CF178" s="91"/>
      <c r="CG178" s="91"/>
      <c r="CH178" s="91"/>
      <c r="CI178" s="91"/>
      <c r="CJ178" s="91"/>
      <c r="CK178" s="91"/>
    </row>
    <row r="179" spans="2:89" x14ac:dyDescent="0.2">
      <c r="B179" s="10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91"/>
      <c r="BF179" s="91"/>
      <c r="BG179" s="91"/>
      <c r="BH179" s="91"/>
      <c r="BI179" s="91"/>
      <c r="BJ179" s="91"/>
      <c r="BK179" s="91"/>
      <c r="BL179" s="91"/>
      <c r="BM179" s="91"/>
      <c r="BN179" s="91"/>
      <c r="BO179" s="91"/>
      <c r="BP179" s="91"/>
      <c r="BQ179" s="91"/>
      <c r="BR179" s="91"/>
      <c r="BS179" s="91"/>
      <c r="BT179" s="91"/>
      <c r="BU179" s="91"/>
      <c r="BV179" s="91"/>
      <c r="BW179" s="91"/>
      <c r="BX179" s="91"/>
      <c r="BY179" s="91"/>
      <c r="BZ179" s="91"/>
      <c r="CA179" s="91"/>
      <c r="CB179" s="91"/>
      <c r="CC179" s="91"/>
      <c r="CD179" s="91"/>
      <c r="CE179" s="91"/>
      <c r="CF179" s="91"/>
      <c r="CG179" s="91"/>
      <c r="CH179" s="91"/>
      <c r="CI179" s="91"/>
      <c r="CJ179" s="91"/>
      <c r="CK179" s="91"/>
    </row>
    <row r="180" spans="2:89" x14ac:dyDescent="0.2">
      <c r="B180" s="10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1"/>
      <c r="AS180" s="91"/>
      <c r="AT180" s="91"/>
      <c r="AU180" s="91"/>
      <c r="AV180" s="91"/>
      <c r="AW180" s="91"/>
      <c r="AX180" s="91"/>
      <c r="AY180" s="91"/>
      <c r="AZ180" s="91"/>
      <c r="BA180" s="91"/>
      <c r="BB180" s="91"/>
      <c r="BC180" s="91"/>
      <c r="BD180" s="91"/>
      <c r="BE180" s="91"/>
      <c r="BF180" s="91"/>
      <c r="BG180" s="91"/>
      <c r="BH180" s="91"/>
      <c r="BI180" s="91"/>
      <c r="BJ180" s="91"/>
      <c r="BK180" s="91"/>
      <c r="BL180" s="91"/>
      <c r="BM180" s="91"/>
      <c r="BN180" s="91"/>
      <c r="BO180" s="91"/>
      <c r="BP180" s="91"/>
      <c r="BQ180" s="91"/>
      <c r="BR180" s="91"/>
      <c r="BS180" s="91"/>
      <c r="BT180" s="91"/>
      <c r="BU180" s="91"/>
      <c r="BV180" s="91"/>
      <c r="BW180" s="91"/>
      <c r="BX180" s="91"/>
      <c r="BY180" s="91"/>
      <c r="BZ180" s="91"/>
      <c r="CA180" s="91"/>
      <c r="CB180" s="91"/>
      <c r="CC180" s="91"/>
      <c r="CD180" s="91"/>
      <c r="CE180" s="91"/>
      <c r="CF180" s="91"/>
      <c r="CG180" s="91"/>
      <c r="CH180" s="91"/>
      <c r="CI180" s="91"/>
      <c r="CJ180" s="91"/>
      <c r="CK180" s="91"/>
    </row>
    <row r="181" spans="2:89" x14ac:dyDescent="0.2">
      <c r="B181" s="10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91"/>
      <c r="BF181" s="91"/>
      <c r="BG181" s="91"/>
      <c r="BH181" s="91"/>
      <c r="BI181" s="91"/>
      <c r="BJ181" s="91"/>
      <c r="BK181" s="91"/>
      <c r="BL181" s="91"/>
      <c r="BM181" s="91"/>
      <c r="BN181" s="91"/>
      <c r="BO181" s="91"/>
      <c r="BP181" s="91"/>
      <c r="BQ181" s="91"/>
      <c r="BR181" s="91"/>
      <c r="BS181" s="91"/>
      <c r="BT181" s="91"/>
      <c r="BU181" s="91"/>
      <c r="BV181" s="91"/>
      <c r="BW181" s="91"/>
      <c r="BX181" s="91"/>
      <c r="BY181" s="91"/>
      <c r="BZ181" s="91"/>
      <c r="CA181" s="91"/>
      <c r="CB181" s="91"/>
      <c r="CC181" s="91"/>
      <c r="CD181" s="91"/>
      <c r="CE181" s="91"/>
      <c r="CF181" s="91"/>
      <c r="CG181" s="91"/>
      <c r="CH181" s="91"/>
      <c r="CI181" s="91"/>
      <c r="CJ181" s="91"/>
      <c r="CK181" s="91"/>
    </row>
    <row r="182" spans="2:89" x14ac:dyDescent="0.2">
      <c r="B182" s="10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1"/>
      <c r="BJ182" s="91"/>
      <c r="BK182" s="91"/>
      <c r="BL182" s="91"/>
      <c r="BM182" s="91"/>
      <c r="BN182" s="91"/>
      <c r="BO182" s="91"/>
      <c r="BP182" s="91"/>
      <c r="BQ182" s="91"/>
      <c r="BR182" s="91"/>
      <c r="BS182" s="91"/>
      <c r="BT182" s="91"/>
      <c r="BU182" s="91"/>
      <c r="BV182" s="91"/>
      <c r="BW182" s="91"/>
      <c r="BX182" s="91"/>
      <c r="BY182" s="91"/>
      <c r="BZ182" s="91"/>
      <c r="CA182" s="91"/>
      <c r="CB182" s="91"/>
      <c r="CC182" s="91"/>
      <c r="CD182" s="91"/>
      <c r="CE182" s="91"/>
      <c r="CF182" s="91"/>
      <c r="CG182" s="91"/>
      <c r="CH182" s="91"/>
      <c r="CI182" s="91"/>
      <c r="CJ182" s="91"/>
      <c r="CK182" s="91"/>
    </row>
    <row r="183" spans="2:89" x14ac:dyDescent="0.2">
      <c r="B183" s="10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91"/>
      <c r="AW183" s="91"/>
      <c r="AX183" s="91"/>
      <c r="AY183" s="91"/>
      <c r="AZ183" s="91"/>
      <c r="BA183" s="91"/>
      <c r="BB183" s="91"/>
      <c r="BC183" s="91"/>
      <c r="BD183" s="91"/>
      <c r="BE183" s="91"/>
      <c r="BF183" s="91"/>
      <c r="BG183" s="91"/>
      <c r="BH183" s="91"/>
      <c r="BI183" s="91"/>
      <c r="BJ183" s="91"/>
      <c r="BK183" s="91"/>
      <c r="BL183" s="91"/>
      <c r="BM183" s="91"/>
      <c r="BN183" s="91"/>
      <c r="BO183" s="91"/>
      <c r="BP183" s="91"/>
      <c r="BQ183" s="91"/>
      <c r="BR183" s="91"/>
      <c r="BS183" s="91"/>
      <c r="BT183" s="91"/>
      <c r="BU183" s="91"/>
      <c r="BV183" s="91"/>
      <c r="BW183" s="91"/>
      <c r="BX183" s="91"/>
      <c r="BY183" s="91"/>
      <c r="BZ183" s="91"/>
      <c r="CA183" s="91"/>
      <c r="CB183" s="91"/>
      <c r="CC183" s="91"/>
      <c r="CD183" s="91"/>
      <c r="CE183" s="91"/>
      <c r="CF183" s="91"/>
      <c r="CG183" s="91"/>
      <c r="CH183" s="91"/>
      <c r="CI183" s="91"/>
      <c r="CJ183" s="91"/>
      <c r="CK183" s="91"/>
    </row>
    <row r="184" spans="2:89" x14ac:dyDescent="0.2">
      <c r="B184" s="10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1"/>
      <c r="AS184" s="91"/>
      <c r="AT184" s="91"/>
      <c r="AU184" s="91"/>
      <c r="AV184" s="91"/>
      <c r="AW184" s="91"/>
      <c r="AX184" s="91"/>
      <c r="AY184" s="91"/>
      <c r="AZ184" s="91"/>
      <c r="BA184" s="91"/>
      <c r="BB184" s="91"/>
      <c r="BC184" s="91"/>
      <c r="BD184" s="91"/>
      <c r="BE184" s="91"/>
      <c r="BF184" s="91"/>
      <c r="BG184" s="91"/>
      <c r="BH184" s="91"/>
      <c r="BI184" s="91"/>
      <c r="BJ184" s="91"/>
      <c r="BK184" s="91"/>
      <c r="BL184" s="91"/>
      <c r="BM184" s="91"/>
      <c r="BN184" s="91"/>
      <c r="BO184" s="91"/>
      <c r="BP184" s="91"/>
      <c r="BQ184" s="91"/>
      <c r="BR184" s="91"/>
      <c r="BS184" s="91"/>
      <c r="BT184" s="91"/>
      <c r="BU184" s="91"/>
      <c r="BV184" s="91"/>
      <c r="BW184" s="91"/>
      <c r="BX184" s="91"/>
      <c r="BY184" s="91"/>
      <c r="BZ184" s="91"/>
      <c r="CA184" s="91"/>
      <c r="CB184" s="91"/>
      <c r="CC184" s="91"/>
      <c r="CD184" s="91"/>
      <c r="CE184" s="91"/>
      <c r="CF184" s="91"/>
      <c r="CG184" s="91"/>
      <c r="CH184" s="91"/>
      <c r="CI184" s="91"/>
      <c r="CJ184" s="91"/>
      <c r="CK184" s="91"/>
    </row>
    <row r="185" spans="2:89" x14ac:dyDescent="0.2">
      <c r="B185" s="10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1"/>
      <c r="AS185" s="91"/>
      <c r="AT185" s="91"/>
      <c r="AU185" s="91"/>
      <c r="AV185" s="91"/>
      <c r="AW185" s="91"/>
      <c r="AX185" s="91"/>
      <c r="AY185" s="91"/>
      <c r="AZ185" s="91"/>
      <c r="BA185" s="91"/>
      <c r="BB185" s="91"/>
      <c r="BC185" s="91"/>
      <c r="BD185" s="91"/>
      <c r="BE185" s="91"/>
      <c r="BF185" s="91"/>
      <c r="BG185" s="91"/>
      <c r="BH185" s="91"/>
      <c r="BI185" s="91"/>
      <c r="BJ185" s="91"/>
      <c r="BK185" s="91"/>
      <c r="BL185" s="91"/>
      <c r="BM185" s="91"/>
      <c r="BN185" s="91"/>
      <c r="BO185" s="91"/>
      <c r="BP185" s="91"/>
      <c r="BQ185" s="91"/>
      <c r="BR185" s="91"/>
      <c r="BS185" s="91"/>
      <c r="BT185" s="91"/>
      <c r="BU185" s="91"/>
      <c r="BV185" s="91"/>
      <c r="BW185" s="91"/>
      <c r="BX185" s="91"/>
      <c r="BY185" s="91"/>
      <c r="BZ185" s="91"/>
      <c r="CA185" s="91"/>
      <c r="CB185" s="91"/>
      <c r="CC185" s="91"/>
      <c r="CD185" s="91"/>
      <c r="CE185" s="91"/>
      <c r="CF185" s="91"/>
      <c r="CG185" s="91"/>
      <c r="CH185" s="91"/>
      <c r="CI185" s="91"/>
      <c r="CJ185" s="91"/>
      <c r="CK185" s="91"/>
    </row>
    <row r="186" spans="2:89" x14ac:dyDescent="0.2">
      <c r="B186" s="10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  <c r="BF186" s="91"/>
      <c r="BG186" s="91"/>
      <c r="BH186" s="91"/>
      <c r="BI186" s="91"/>
      <c r="BJ186" s="91"/>
      <c r="BK186" s="91"/>
      <c r="BL186" s="91"/>
      <c r="BM186" s="91"/>
      <c r="BN186" s="91"/>
      <c r="BO186" s="91"/>
      <c r="BP186" s="91"/>
      <c r="BQ186" s="91"/>
      <c r="BR186" s="91"/>
      <c r="BS186" s="91"/>
      <c r="BT186" s="91"/>
      <c r="BU186" s="91"/>
      <c r="BV186" s="91"/>
      <c r="BW186" s="91"/>
      <c r="BX186" s="91"/>
      <c r="BY186" s="91"/>
      <c r="BZ186" s="91"/>
      <c r="CA186" s="91"/>
      <c r="CB186" s="91"/>
      <c r="CC186" s="91"/>
      <c r="CD186" s="91"/>
      <c r="CE186" s="91"/>
      <c r="CF186" s="91"/>
      <c r="CG186" s="91"/>
      <c r="CH186" s="91"/>
      <c r="CI186" s="91"/>
      <c r="CJ186" s="91"/>
      <c r="CK186" s="91"/>
    </row>
    <row r="187" spans="2:89" x14ac:dyDescent="0.2">
      <c r="B187" s="10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  <c r="BD187" s="91"/>
      <c r="BE187" s="91"/>
      <c r="BF187" s="91"/>
      <c r="BG187" s="91"/>
      <c r="BH187" s="91"/>
      <c r="BI187" s="91"/>
      <c r="BJ187" s="91"/>
      <c r="BK187" s="91"/>
      <c r="BL187" s="91"/>
      <c r="BM187" s="91"/>
      <c r="BN187" s="91"/>
      <c r="BO187" s="91"/>
      <c r="BP187" s="91"/>
      <c r="BQ187" s="91"/>
      <c r="BR187" s="91"/>
      <c r="BS187" s="91"/>
      <c r="BT187" s="91"/>
      <c r="BU187" s="91"/>
      <c r="BV187" s="91"/>
      <c r="BW187" s="91"/>
      <c r="BX187" s="91"/>
      <c r="BY187" s="91"/>
      <c r="BZ187" s="91"/>
      <c r="CA187" s="91"/>
      <c r="CB187" s="91"/>
      <c r="CC187" s="91"/>
      <c r="CD187" s="91"/>
      <c r="CE187" s="91"/>
      <c r="CF187" s="91"/>
      <c r="CG187" s="91"/>
      <c r="CH187" s="91"/>
      <c r="CI187" s="91"/>
      <c r="CJ187" s="91"/>
      <c r="CK187" s="91"/>
    </row>
    <row r="188" spans="2:89" x14ac:dyDescent="0.2">
      <c r="B188" s="10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1"/>
      <c r="BK188" s="91"/>
      <c r="BL188" s="91"/>
      <c r="BM188" s="91"/>
      <c r="BN188" s="91"/>
      <c r="BO188" s="91"/>
      <c r="BP188" s="91"/>
      <c r="BQ188" s="91"/>
      <c r="BR188" s="91"/>
      <c r="BS188" s="91"/>
      <c r="BT188" s="91"/>
      <c r="BU188" s="91"/>
      <c r="BV188" s="91"/>
      <c r="BW188" s="91"/>
      <c r="BX188" s="91"/>
      <c r="BY188" s="91"/>
      <c r="BZ188" s="91"/>
      <c r="CA188" s="91"/>
      <c r="CB188" s="91"/>
      <c r="CC188" s="91"/>
      <c r="CD188" s="91"/>
      <c r="CE188" s="91"/>
      <c r="CF188" s="91"/>
      <c r="CG188" s="91"/>
      <c r="CH188" s="91"/>
      <c r="CI188" s="91"/>
      <c r="CJ188" s="91"/>
      <c r="CK188" s="91"/>
    </row>
    <row r="189" spans="2:89" x14ac:dyDescent="0.2">
      <c r="B189" s="10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  <c r="AV189" s="91"/>
      <c r="AW189" s="91"/>
      <c r="AX189" s="91"/>
      <c r="AY189" s="91"/>
      <c r="AZ189" s="91"/>
      <c r="BA189" s="91"/>
      <c r="BB189" s="91"/>
      <c r="BC189" s="91"/>
      <c r="BD189" s="91"/>
      <c r="BE189" s="91"/>
      <c r="BF189" s="91"/>
      <c r="BG189" s="91"/>
      <c r="BH189" s="91"/>
      <c r="BI189" s="91"/>
      <c r="BJ189" s="91"/>
      <c r="BK189" s="91"/>
      <c r="BL189" s="91"/>
      <c r="BM189" s="91"/>
      <c r="BN189" s="91"/>
      <c r="BO189" s="91"/>
      <c r="BP189" s="91"/>
      <c r="BQ189" s="91"/>
      <c r="BR189" s="91"/>
      <c r="BS189" s="91"/>
      <c r="BT189" s="91"/>
      <c r="BU189" s="91"/>
      <c r="BV189" s="91"/>
      <c r="BW189" s="91"/>
      <c r="BX189" s="91"/>
      <c r="BY189" s="91"/>
      <c r="BZ189" s="91"/>
      <c r="CA189" s="91"/>
      <c r="CB189" s="91"/>
      <c r="CC189" s="91"/>
      <c r="CD189" s="91"/>
      <c r="CE189" s="91"/>
      <c r="CF189" s="91"/>
      <c r="CG189" s="91"/>
      <c r="CH189" s="91"/>
      <c r="CI189" s="91"/>
      <c r="CJ189" s="91"/>
      <c r="CK189" s="91"/>
    </row>
    <row r="190" spans="2:89" x14ac:dyDescent="0.2">
      <c r="B190" s="10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1"/>
      <c r="AS190" s="91"/>
      <c r="AT190" s="91"/>
      <c r="AU190" s="91"/>
      <c r="AV190" s="91"/>
      <c r="AW190" s="91"/>
      <c r="AX190" s="91"/>
      <c r="AY190" s="91"/>
      <c r="AZ190" s="91"/>
      <c r="BA190" s="91"/>
      <c r="BB190" s="91"/>
      <c r="BC190" s="91"/>
      <c r="BD190" s="91"/>
      <c r="BE190" s="91"/>
      <c r="BF190" s="91"/>
      <c r="BG190" s="91"/>
      <c r="BH190" s="91"/>
      <c r="BI190" s="91"/>
      <c r="BJ190" s="91"/>
      <c r="BK190" s="91"/>
      <c r="BL190" s="91"/>
      <c r="BM190" s="91"/>
      <c r="BN190" s="91"/>
      <c r="BO190" s="91"/>
      <c r="BP190" s="91"/>
      <c r="BQ190" s="91"/>
      <c r="BR190" s="91"/>
      <c r="BS190" s="91"/>
      <c r="BT190" s="91"/>
      <c r="BU190" s="91"/>
      <c r="BV190" s="91"/>
      <c r="BW190" s="91"/>
      <c r="BX190" s="91"/>
      <c r="BY190" s="91"/>
      <c r="BZ190" s="91"/>
      <c r="CA190" s="91"/>
      <c r="CB190" s="91"/>
      <c r="CC190" s="91"/>
      <c r="CD190" s="91"/>
      <c r="CE190" s="91"/>
      <c r="CF190" s="91"/>
      <c r="CG190" s="91"/>
      <c r="CH190" s="91"/>
      <c r="CI190" s="91"/>
      <c r="CJ190" s="91"/>
      <c r="CK190" s="91"/>
    </row>
    <row r="191" spans="2:89" x14ac:dyDescent="0.2">
      <c r="B191" s="10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  <c r="AV191" s="91"/>
      <c r="AW191" s="91"/>
      <c r="AX191" s="91"/>
      <c r="AY191" s="91"/>
      <c r="AZ191" s="91"/>
      <c r="BA191" s="91"/>
      <c r="BB191" s="91"/>
      <c r="BC191" s="91"/>
      <c r="BD191" s="91"/>
      <c r="BE191" s="91"/>
      <c r="BF191" s="91"/>
      <c r="BG191" s="91"/>
      <c r="BH191" s="91"/>
      <c r="BI191" s="91"/>
      <c r="BJ191" s="91"/>
      <c r="BK191" s="91"/>
      <c r="BL191" s="91"/>
      <c r="BM191" s="91"/>
      <c r="BN191" s="91"/>
      <c r="BO191" s="91"/>
      <c r="BP191" s="91"/>
      <c r="BQ191" s="91"/>
      <c r="BR191" s="91"/>
      <c r="BS191" s="91"/>
      <c r="BT191" s="91"/>
      <c r="BU191" s="91"/>
      <c r="BV191" s="91"/>
      <c r="BW191" s="91"/>
      <c r="BX191" s="91"/>
      <c r="BY191" s="91"/>
      <c r="BZ191" s="91"/>
      <c r="CA191" s="91"/>
      <c r="CB191" s="91"/>
      <c r="CC191" s="91"/>
      <c r="CD191" s="91"/>
      <c r="CE191" s="91"/>
      <c r="CF191" s="91"/>
      <c r="CG191" s="91"/>
      <c r="CH191" s="91"/>
      <c r="CI191" s="91"/>
      <c r="CJ191" s="91"/>
      <c r="CK191" s="91"/>
    </row>
    <row r="192" spans="2:89" x14ac:dyDescent="0.2">
      <c r="B192" s="10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1"/>
      <c r="AS192" s="91"/>
      <c r="AT192" s="91"/>
      <c r="AU192" s="91"/>
      <c r="AV192" s="91"/>
      <c r="AW192" s="91"/>
      <c r="AX192" s="91"/>
      <c r="AY192" s="91"/>
      <c r="AZ192" s="91"/>
      <c r="BA192" s="91"/>
      <c r="BB192" s="91"/>
      <c r="BC192" s="91"/>
      <c r="BD192" s="91"/>
      <c r="BE192" s="91"/>
      <c r="BF192" s="91"/>
      <c r="BG192" s="91"/>
      <c r="BH192" s="91"/>
      <c r="BI192" s="91"/>
      <c r="BJ192" s="91"/>
      <c r="BK192" s="91"/>
      <c r="BL192" s="91"/>
      <c r="BM192" s="91"/>
      <c r="BN192" s="91"/>
      <c r="BO192" s="91"/>
      <c r="BP192" s="91"/>
      <c r="BQ192" s="91"/>
      <c r="BR192" s="91"/>
      <c r="BS192" s="91"/>
      <c r="BT192" s="91"/>
      <c r="BU192" s="91"/>
      <c r="BV192" s="91"/>
      <c r="BW192" s="91"/>
      <c r="BX192" s="91"/>
      <c r="BY192" s="91"/>
      <c r="BZ192" s="91"/>
      <c r="CA192" s="91"/>
      <c r="CB192" s="91"/>
      <c r="CC192" s="91"/>
      <c r="CD192" s="91"/>
      <c r="CE192" s="91"/>
      <c r="CF192" s="91"/>
      <c r="CG192" s="91"/>
      <c r="CH192" s="91"/>
      <c r="CI192" s="91"/>
      <c r="CJ192" s="91"/>
      <c r="CK192" s="91"/>
    </row>
    <row r="193" spans="2:89" x14ac:dyDescent="0.2">
      <c r="B193" s="10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1"/>
      <c r="AS193" s="91"/>
      <c r="AT193" s="91"/>
      <c r="AU193" s="91"/>
      <c r="AV193" s="91"/>
      <c r="AW193" s="91"/>
      <c r="AX193" s="91"/>
      <c r="AY193" s="91"/>
      <c r="AZ193" s="91"/>
      <c r="BA193" s="91"/>
      <c r="BB193" s="91"/>
      <c r="BC193" s="91"/>
      <c r="BD193" s="91"/>
      <c r="BE193" s="91"/>
      <c r="BF193" s="91"/>
      <c r="BG193" s="91"/>
      <c r="BH193" s="91"/>
      <c r="BI193" s="91"/>
      <c r="BJ193" s="91"/>
      <c r="BK193" s="91"/>
      <c r="BL193" s="91"/>
      <c r="BM193" s="91"/>
      <c r="BN193" s="91"/>
      <c r="BO193" s="91"/>
      <c r="BP193" s="91"/>
      <c r="BQ193" s="91"/>
      <c r="BR193" s="91"/>
      <c r="BS193" s="91"/>
      <c r="BT193" s="91"/>
      <c r="BU193" s="91"/>
      <c r="BV193" s="91"/>
      <c r="BW193" s="91"/>
      <c r="BX193" s="91"/>
      <c r="BY193" s="91"/>
      <c r="BZ193" s="91"/>
      <c r="CA193" s="91"/>
      <c r="CB193" s="91"/>
      <c r="CC193" s="91"/>
      <c r="CD193" s="91"/>
      <c r="CE193" s="91"/>
      <c r="CF193" s="91"/>
      <c r="CG193" s="91"/>
      <c r="CH193" s="91"/>
      <c r="CI193" s="91"/>
      <c r="CJ193" s="91"/>
      <c r="CK193" s="91"/>
    </row>
  </sheetData>
  <mergeCells count="89">
    <mergeCell ref="C94:C97"/>
    <mergeCell ref="AB94:AB101"/>
    <mergeCell ref="C98:C101"/>
    <mergeCell ref="C86:C89"/>
    <mergeCell ref="AB86:AB93"/>
    <mergeCell ref="C90:C93"/>
    <mergeCell ref="C78:C81"/>
    <mergeCell ref="AB78:AB85"/>
    <mergeCell ref="C82:C85"/>
    <mergeCell ref="C70:C73"/>
    <mergeCell ref="AB70:AB77"/>
    <mergeCell ref="C74:C77"/>
    <mergeCell ref="C62:C65"/>
    <mergeCell ref="AB62:AB69"/>
    <mergeCell ref="C66:C69"/>
    <mergeCell ref="C54:C57"/>
    <mergeCell ref="AB54:AB61"/>
    <mergeCell ref="C58:C61"/>
    <mergeCell ref="C46:C49"/>
    <mergeCell ref="AB46:AB53"/>
    <mergeCell ref="C50:C53"/>
    <mergeCell ref="C38:C41"/>
    <mergeCell ref="AB38:AB45"/>
    <mergeCell ref="C42:C45"/>
    <mergeCell ref="BJ8:BL8"/>
    <mergeCell ref="BM8:BO8"/>
    <mergeCell ref="C18:C21"/>
    <mergeCell ref="AB18:AB37"/>
    <mergeCell ref="C22:C25"/>
    <mergeCell ref="C26:C29"/>
    <mergeCell ref="C30:C33"/>
    <mergeCell ref="C34:C37"/>
    <mergeCell ref="AO8:AQ8"/>
    <mergeCell ref="AR8:AT8"/>
    <mergeCell ref="CH8:CJ8"/>
    <mergeCell ref="C10:C13"/>
    <mergeCell ref="AB10:AB17"/>
    <mergeCell ref="C14:C17"/>
    <mergeCell ref="BP8:BR8"/>
    <mergeCell ref="BS8:BU8"/>
    <mergeCell ref="BV8:BX8"/>
    <mergeCell ref="BY8:CA8"/>
    <mergeCell ref="CB8:CD8"/>
    <mergeCell ref="CE8:CG8"/>
    <mergeCell ref="AX8:AZ8"/>
    <mergeCell ref="BA8:BC8"/>
    <mergeCell ref="BD8:BF8"/>
    <mergeCell ref="BG8:BI8"/>
    <mergeCell ref="AU8:AW8"/>
    <mergeCell ref="AC8:AE8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AB8:AB9"/>
    <mergeCell ref="AF8:AH8"/>
    <mergeCell ref="AI8:AK8"/>
    <mergeCell ref="AL8:AN8"/>
    <mergeCell ref="N8:N9"/>
    <mergeCell ref="C4:I5"/>
    <mergeCell ref="E7:X7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B94:B101"/>
    <mergeCell ref="B10:B17"/>
    <mergeCell ref="B18:B37"/>
    <mergeCell ref="B38:B45"/>
    <mergeCell ref="B46:B53"/>
    <mergeCell ref="B54:B61"/>
    <mergeCell ref="B8:B9"/>
    <mergeCell ref="B62:B69"/>
    <mergeCell ref="B70:B77"/>
    <mergeCell ref="B78:B85"/>
    <mergeCell ref="B86:B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00"/>
  <sheetViews>
    <sheetView workbookViewId="0">
      <selection activeCell="B5" sqref="B5"/>
    </sheetView>
  </sheetViews>
  <sheetFormatPr baseColWidth="10" defaultRowHeight="16" x14ac:dyDescent="0.2"/>
  <cols>
    <col min="1" max="1" width="10.7109375" style="91"/>
    <col min="2" max="2" width="10.7109375" style="152"/>
    <col min="3" max="5" width="10.7109375" style="91"/>
    <col min="6" max="6" width="10.7109375" style="3"/>
    <col min="7" max="14" width="10.7109375" style="91"/>
    <col min="15" max="15" width="16" style="91" customWidth="1"/>
    <col min="16" max="24" width="10.7109375" style="91"/>
    <col min="25" max="37" width="10.7109375" style="3"/>
    <col min="38" max="39" width="10.7109375" style="91"/>
    <col min="40" max="40" width="21.28515625" style="91" customWidth="1"/>
    <col min="41" max="16384" width="10.7109375" style="91"/>
  </cols>
  <sheetData>
    <row r="2" spans="1:37" ht="25" x14ac:dyDescent="0.25">
      <c r="A2" s="242" t="s">
        <v>635</v>
      </c>
    </row>
    <row r="4" spans="1:37" ht="16" customHeight="1" x14ac:dyDescent="0.2">
      <c r="D4" s="256" t="s">
        <v>647</v>
      </c>
      <c r="E4" s="257"/>
      <c r="F4" s="257"/>
      <c r="G4" s="257"/>
      <c r="H4" s="257"/>
      <c r="I4" s="257"/>
      <c r="J4" s="258"/>
    </row>
    <row r="5" spans="1:37" ht="16" customHeight="1" x14ac:dyDescent="0.2">
      <c r="D5" s="259"/>
      <c r="E5" s="260"/>
      <c r="F5" s="260"/>
      <c r="G5" s="260"/>
      <c r="H5" s="260"/>
      <c r="I5" s="260"/>
      <c r="J5" s="261"/>
    </row>
    <row r="7" spans="1:37" x14ac:dyDescent="0.2">
      <c r="E7" s="1"/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37" x14ac:dyDescent="0.2">
      <c r="E8" s="2"/>
      <c r="G8" s="262" t="s">
        <v>578</v>
      </c>
      <c r="H8" s="264"/>
      <c r="I8" s="262" t="s">
        <v>589</v>
      </c>
      <c r="J8" s="264"/>
      <c r="K8" s="262" t="s">
        <v>592</v>
      </c>
      <c r="L8" s="26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</row>
    <row r="9" spans="1:37" ht="16" customHeight="1" x14ac:dyDescent="0.2">
      <c r="B9" s="1"/>
      <c r="D9" s="247" t="s">
        <v>8</v>
      </c>
      <c r="E9" s="247" t="s">
        <v>1</v>
      </c>
      <c r="F9" s="266" t="s">
        <v>564</v>
      </c>
      <c r="G9" s="255" t="s">
        <v>593</v>
      </c>
      <c r="H9" s="273" t="s">
        <v>599</v>
      </c>
      <c r="I9" s="255" t="s">
        <v>593</v>
      </c>
      <c r="J9" s="273" t="s">
        <v>599</v>
      </c>
      <c r="K9" s="255" t="s">
        <v>593</v>
      </c>
      <c r="L9" s="273" t="s">
        <v>599</v>
      </c>
      <c r="M9" s="152"/>
      <c r="O9" s="247" t="s">
        <v>8</v>
      </c>
      <c r="P9" s="247" t="s">
        <v>578</v>
      </c>
      <c r="Q9" s="247"/>
      <c r="R9" s="247"/>
      <c r="S9" s="247" t="s">
        <v>589</v>
      </c>
      <c r="T9" s="247"/>
      <c r="U9" s="247"/>
      <c r="V9" s="247" t="s">
        <v>592</v>
      </c>
      <c r="W9" s="247"/>
      <c r="X9" s="247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</row>
    <row r="10" spans="1:37" x14ac:dyDescent="0.2">
      <c r="B10" s="1"/>
      <c r="D10" s="248"/>
      <c r="E10" s="265"/>
      <c r="F10" s="266"/>
      <c r="G10" s="255"/>
      <c r="H10" s="274"/>
      <c r="I10" s="255"/>
      <c r="J10" s="274"/>
      <c r="K10" s="255"/>
      <c r="L10" s="274"/>
      <c r="M10" s="152"/>
      <c r="O10" s="248"/>
      <c r="P10" s="7" t="s">
        <v>9</v>
      </c>
      <c r="Q10" s="8" t="s">
        <v>10</v>
      </c>
      <c r="R10" s="9" t="s">
        <v>11</v>
      </c>
      <c r="S10" s="7" t="s">
        <v>9</v>
      </c>
      <c r="T10" s="8" t="s">
        <v>10</v>
      </c>
      <c r="U10" s="9" t="s">
        <v>11</v>
      </c>
      <c r="V10" s="7" t="s">
        <v>9</v>
      </c>
      <c r="W10" s="8" t="s">
        <v>10</v>
      </c>
      <c r="X10" s="9" t="s">
        <v>11</v>
      </c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</row>
    <row r="11" spans="1:37" x14ac:dyDescent="0.2">
      <c r="B11" s="10"/>
      <c r="D11" s="249" t="s">
        <v>12</v>
      </c>
      <c r="E11" s="267">
        <v>1</v>
      </c>
      <c r="F11" s="171">
        <v>9</v>
      </c>
      <c r="G11" s="172">
        <v>242</v>
      </c>
      <c r="H11" s="141">
        <f t="shared" ref="H11:H16" si="0">((G11*20)/(4*0.1))/1000</f>
        <v>12.1</v>
      </c>
      <c r="I11" s="172">
        <v>201</v>
      </c>
      <c r="J11" s="141">
        <f t="shared" ref="J11:J16" si="1">((I11*20)/(4*0.1))/1000</f>
        <v>10.050000000000001</v>
      </c>
      <c r="K11" s="172">
        <v>170</v>
      </c>
      <c r="L11" s="141">
        <f t="shared" ref="L11:L56" si="2">((K11*20)/(4*0.1))/1000</f>
        <v>8.5</v>
      </c>
      <c r="M11" s="152"/>
      <c r="O11" s="249" t="s">
        <v>12</v>
      </c>
      <c r="P11" s="232">
        <f>AVERAGE(H11:H14)</f>
        <v>13.887499999999999</v>
      </c>
      <c r="Q11" s="235">
        <f>STDEV(H11:H14)/SQRT(R11)</f>
        <v>1.0890314886785175</v>
      </c>
      <c r="R11" s="238">
        <f>COUNT(H11:H14)</f>
        <v>4</v>
      </c>
      <c r="S11" s="232">
        <f>AVERAGE(J11:J14)</f>
        <v>15.675000000000001</v>
      </c>
      <c r="T11" s="235">
        <f>STDEV(J11:J14)/SQRT(U11)</f>
        <v>1.981003533565755</v>
      </c>
      <c r="U11" s="238">
        <f>COUNT(J11:J14)</f>
        <v>4</v>
      </c>
      <c r="V11" s="232">
        <f>AVERAGE(L11:L14)</f>
        <v>10.850000000000001</v>
      </c>
      <c r="W11" s="235">
        <f>STDEV(L11:L14)/SQRT(X11)</f>
        <v>0.80026037429493035</v>
      </c>
      <c r="X11" s="238">
        <f>COUNT(L11:L14)</f>
        <v>4</v>
      </c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37" x14ac:dyDescent="0.2">
      <c r="B12" s="10"/>
      <c r="D12" s="250"/>
      <c r="E12" s="268"/>
      <c r="F12" s="171">
        <v>11</v>
      </c>
      <c r="G12" s="172">
        <v>294</v>
      </c>
      <c r="H12" s="141">
        <f t="shared" si="0"/>
        <v>14.7</v>
      </c>
      <c r="I12" s="172">
        <v>336</v>
      </c>
      <c r="J12" s="141">
        <f t="shared" si="1"/>
        <v>16.8</v>
      </c>
      <c r="K12" s="172">
        <v>225</v>
      </c>
      <c r="L12" s="141">
        <f t="shared" si="2"/>
        <v>11.25</v>
      </c>
      <c r="M12" s="152"/>
      <c r="O12" s="250"/>
      <c r="P12" s="233"/>
      <c r="Q12" s="236"/>
      <c r="R12" s="239"/>
      <c r="S12" s="233"/>
      <c r="T12" s="236"/>
      <c r="U12" s="239"/>
      <c r="V12" s="233"/>
      <c r="W12" s="236"/>
      <c r="X12" s="239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</row>
    <row r="13" spans="1:37" x14ac:dyDescent="0.2">
      <c r="B13" s="10"/>
      <c r="D13" s="250"/>
      <c r="E13" s="267">
        <v>1</v>
      </c>
      <c r="F13" s="171">
        <v>25</v>
      </c>
      <c r="G13" s="172">
        <v>243</v>
      </c>
      <c r="H13" s="141">
        <f t="shared" si="0"/>
        <v>12.15</v>
      </c>
      <c r="I13" s="172">
        <v>330</v>
      </c>
      <c r="J13" s="141">
        <f t="shared" si="1"/>
        <v>16.5</v>
      </c>
      <c r="K13" s="172">
        <v>232</v>
      </c>
      <c r="L13" s="141">
        <f t="shared" si="2"/>
        <v>11.6</v>
      </c>
      <c r="M13" s="152"/>
      <c r="O13" s="250"/>
      <c r="P13" s="233"/>
      <c r="Q13" s="236"/>
      <c r="R13" s="239"/>
      <c r="S13" s="233"/>
      <c r="T13" s="236"/>
      <c r="U13" s="239"/>
      <c r="V13" s="233"/>
      <c r="W13" s="236"/>
      <c r="X13" s="239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</row>
    <row r="14" spans="1:37" x14ac:dyDescent="0.2">
      <c r="B14" s="10"/>
      <c r="D14" s="251"/>
      <c r="E14" s="268"/>
      <c r="F14" s="171">
        <v>27</v>
      </c>
      <c r="G14" s="172">
        <v>332</v>
      </c>
      <c r="H14" s="141">
        <f t="shared" si="0"/>
        <v>16.600000000000001</v>
      </c>
      <c r="I14" s="172">
        <v>387</v>
      </c>
      <c r="J14" s="141">
        <f t="shared" si="1"/>
        <v>19.350000000000001</v>
      </c>
      <c r="K14" s="172">
        <v>241</v>
      </c>
      <c r="L14" s="141">
        <f t="shared" si="2"/>
        <v>12.05</v>
      </c>
      <c r="M14" s="152"/>
      <c r="O14" s="251"/>
      <c r="P14" s="233"/>
      <c r="Q14" s="236"/>
      <c r="R14" s="239"/>
      <c r="S14" s="233"/>
      <c r="T14" s="236"/>
      <c r="U14" s="239"/>
      <c r="V14" s="233"/>
      <c r="W14" s="236"/>
      <c r="X14" s="239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</row>
    <row r="15" spans="1:37" x14ac:dyDescent="0.2">
      <c r="B15" s="10"/>
      <c r="D15" s="275" t="s">
        <v>14</v>
      </c>
      <c r="E15" s="267">
        <v>1</v>
      </c>
      <c r="F15" s="171">
        <v>29</v>
      </c>
      <c r="G15" s="172">
        <v>347</v>
      </c>
      <c r="H15" s="141">
        <f t="shared" si="0"/>
        <v>17.350000000000001</v>
      </c>
      <c r="I15" s="172">
        <v>76</v>
      </c>
      <c r="J15" s="141">
        <f t="shared" si="1"/>
        <v>3.8</v>
      </c>
      <c r="K15" s="172">
        <v>224</v>
      </c>
      <c r="L15" s="141">
        <f t="shared" si="2"/>
        <v>11.2</v>
      </c>
      <c r="M15" s="152"/>
      <c r="O15" s="275" t="s">
        <v>14</v>
      </c>
      <c r="P15" s="232">
        <f>AVERAGE(H15:H24)</f>
        <v>11.514999999999999</v>
      </c>
      <c r="Q15" s="235">
        <f>STDEV(H15:H24)/SQRT(R15)</f>
        <v>0.84521693467811443</v>
      </c>
      <c r="R15" s="238">
        <f>COUNT(H15:H24)</f>
        <v>10</v>
      </c>
      <c r="S15" s="232">
        <f>AVERAGE(J15:J24)</f>
        <v>3.9550000000000005</v>
      </c>
      <c r="T15" s="235">
        <f>STDEV(J15:J24)/SQRT(U15)</f>
        <v>0.4963449741191428</v>
      </c>
      <c r="U15" s="238">
        <f>COUNT(J15:J24)</f>
        <v>10</v>
      </c>
      <c r="V15" s="232">
        <f>AVERAGE(L15:L24)</f>
        <v>10.065000000000001</v>
      </c>
      <c r="W15" s="235">
        <f>STDEV(L15:L24)/SQRT(X15)</f>
        <v>1.2068105347015594</v>
      </c>
      <c r="X15" s="238">
        <f>COUNT(L15:L24)</f>
        <v>10</v>
      </c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</row>
    <row r="16" spans="1:37" x14ac:dyDescent="0.2">
      <c r="B16" s="10"/>
      <c r="D16" s="275"/>
      <c r="E16" s="268"/>
      <c r="F16" s="171">
        <v>31</v>
      </c>
      <c r="G16" s="172">
        <v>276</v>
      </c>
      <c r="H16" s="141">
        <f t="shared" si="0"/>
        <v>13.8</v>
      </c>
      <c r="I16" s="172">
        <v>25</v>
      </c>
      <c r="J16" s="141">
        <f t="shared" si="1"/>
        <v>1.25</v>
      </c>
      <c r="K16" s="172">
        <v>404</v>
      </c>
      <c r="L16" s="141">
        <f t="shared" si="2"/>
        <v>20.2</v>
      </c>
      <c r="M16" s="152"/>
      <c r="O16" s="275"/>
      <c r="P16" s="233"/>
      <c r="Q16" s="236"/>
      <c r="R16" s="239"/>
      <c r="S16" s="233"/>
      <c r="T16" s="236"/>
      <c r="U16" s="239"/>
      <c r="V16" s="233"/>
      <c r="W16" s="236"/>
      <c r="X16" s="239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</row>
    <row r="17" spans="2:37" x14ac:dyDescent="0.2">
      <c r="B17" s="10"/>
      <c r="D17" s="275"/>
      <c r="E17" s="267">
        <v>2</v>
      </c>
      <c r="F17" s="171">
        <v>1</v>
      </c>
      <c r="G17" s="174">
        <v>203</v>
      </c>
      <c r="H17" s="142">
        <f>((G17*20)/(4*0.1))/1000</f>
        <v>10.15</v>
      </c>
      <c r="I17" s="174">
        <v>85</v>
      </c>
      <c r="J17" s="142">
        <f>((I17*20)/(4*0.1))/1000</f>
        <v>4.25</v>
      </c>
      <c r="K17" s="177">
        <v>183</v>
      </c>
      <c r="L17" s="141">
        <f t="shared" si="2"/>
        <v>9.15</v>
      </c>
      <c r="M17" s="152"/>
      <c r="O17" s="275"/>
      <c r="P17" s="233"/>
      <c r="Q17" s="236"/>
      <c r="R17" s="239"/>
      <c r="S17" s="233"/>
      <c r="T17" s="236"/>
      <c r="U17" s="239"/>
      <c r="V17" s="233"/>
      <c r="W17" s="236"/>
      <c r="X17" s="239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</row>
    <row r="18" spans="2:37" x14ac:dyDescent="0.2">
      <c r="B18" s="10"/>
      <c r="D18" s="275"/>
      <c r="E18" s="268"/>
      <c r="F18" s="171">
        <v>3</v>
      </c>
      <c r="G18" s="174">
        <v>258</v>
      </c>
      <c r="H18" s="142">
        <f t="shared" ref="H18:H28" si="3">((G18*20)/(4*0.1))/1000</f>
        <v>12.9</v>
      </c>
      <c r="I18" s="174">
        <v>118</v>
      </c>
      <c r="J18" s="142">
        <f t="shared" ref="J18:J28" si="4">((I18*20)/(4*0.1))/1000</f>
        <v>5.9</v>
      </c>
      <c r="K18" s="177">
        <v>162</v>
      </c>
      <c r="L18" s="141">
        <f t="shared" si="2"/>
        <v>8.1</v>
      </c>
      <c r="M18" s="152"/>
      <c r="O18" s="275"/>
      <c r="P18" s="233"/>
      <c r="Q18" s="236"/>
      <c r="R18" s="239"/>
      <c r="S18" s="233"/>
      <c r="T18" s="236"/>
      <c r="U18" s="239"/>
      <c r="V18" s="233"/>
      <c r="W18" s="236"/>
      <c r="X18" s="239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</row>
    <row r="19" spans="2:37" x14ac:dyDescent="0.2">
      <c r="B19" s="10"/>
      <c r="D19" s="275"/>
      <c r="E19" s="267">
        <v>2</v>
      </c>
      <c r="F19" s="171">
        <v>5</v>
      </c>
      <c r="G19" s="174">
        <v>163</v>
      </c>
      <c r="H19" s="142">
        <f t="shared" si="3"/>
        <v>8.15</v>
      </c>
      <c r="I19" s="174">
        <v>74</v>
      </c>
      <c r="J19" s="142">
        <f t="shared" si="4"/>
        <v>3.7</v>
      </c>
      <c r="K19" s="177">
        <v>155</v>
      </c>
      <c r="L19" s="141">
        <f t="shared" si="2"/>
        <v>7.75</v>
      </c>
      <c r="M19" s="152"/>
      <c r="O19" s="275"/>
      <c r="P19" s="233"/>
      <c r="Q19" s="236"/>
      <c r="R19" s="239"/>
      <c r="S19" s="233"/>
      <c r="T19" s="236"/>
      <c r="U19" s="239"/>
      <c r="V19" s="233"/>
      <c r="W19" s="236"/>
      <c r="X19" s="239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</row>
    <row r="20" spans="2:37" x14ac:dyDescent="0.2">
      <c r="B20" s="10"/>
      <c r="D20" s="275"/>
      <c r="E20" s="268"/>
      <c r="F20" s="171">
        <v>7</v>
      </c>
      <c r="G20" s="174">
        <v>227</v>
      </c>
      <c r="H20" s="142">
        <f t="shared" si="3"/>
        <v>11.35</v>
      </c>
      <c r="I20" s="174">
        <v>79</v>
      </c>
      <c r="J20" s="142">
        <f t="shared" si="4"/>
        <v>3.95</v>
      </c>
      <c r="K20" s="177">
        <v>165</v>
      </c>
      <c r="L20" s="141">
        <f t="shared" si="2"/>
        <v>8.25</v>
      </c>
      <c r="M20" s="152"/>
      <c r="O20" s="275"/>
      <c r="P20" s="233"/>
      <c r="Q20" s="236"/>
      <c r="R20" s="239"/>
      <c r="S20" s="233"/>
      <c r="T20" s="236"/>
      <c r="U20" s="239"/>
      <c r="V20" s="233"/>
      <c r="W20" s="236"/>
      <c r="X20" s="239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</row>
    <row r="21" spans="2:37" x14ac:dyDescent="0.2">
      <c r="B21" s="10"/>
      <c r="D21" s="275"/>
      <c r="E21" s="267">
        <v>2</v>
      </c>
      <c r="F21" s="171">
        <v>29</v>
      </c>
      <c r="G21" s="174">
        <v>212</v>
      </c>
      <c r="H21" s="142">
        <f t="shared" si="3"/>
        <v>10.6</v>
      </c>
      <c r="I21" s="174">
        <v>77</v>
      </c>
      <c r="J21" s="142">
        <f t="shared" si="4"/>
        <v>3.85</v>
      </c>
      <c r="K21" s="174">
        <v>230</v>
      </c>
      <c r="L21" s="141">
        <f t="shared" si="2"/>
        <v>11.5</v>
      </c>
      <c r="M21" s="152"/>
      <c r="O21" s="275"/>
      <c r="P21" s="233"/>
      <c r="Q21" s="236"/>
      <c r="R21" s="239"/>
      <c r="S21" s="233"/>
      <c r="T21" s="236"/>
      <c r="U21" s="239"/>
      <c r="V21" s="233"/>
      <c r="W21" s="236"/>
      <c r="X21" s="239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</row>
    <row r="22" spans="2:37" x14ac:dyDescent="0.2">
      <c r="B22" s="10"/>
      <c r="D22" s="275"/>
      <c r="E22" s="268"/>
      <c r="F22" s="171">
        <v>31</v>
      </c>
      <c r="G22" s="174">
        <v>207</v>
      </c>
      <c r="H22" s="142">
        <f t="shared" si="3"/>
        <v>10.35</v>
      </c>
      <c r="I22" s="174">
        <v>101</v>
      </c>
      <c r="J22" s="142">
        <f t="shared" si="4"/>
        <v>5.05</v>
      </c>
      <c r="K22" s="174">
        <v>164</v>
      </c>
      <c r="L22" s="141">
        <f t="shared" si="2"/>
        <v>8.1999999999999993</v>
      </c>
      <c r="M22" s="152"/>
      <c r="O22" s="275"/>
      <c r="P22" s="233"/>
      <c r="Q22" s="236"/>
      <c r="R22" s="239"/>
      <c r="S22" s="233"/>
      <c r="T22" s="236"/>
      <c r="U22" s="239"/>
      <c r="V22" s="233"/>
      <c r="W22" s="236"/>
      <c r="X22" s="239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</row>
    <row r="23" spans="2:37" x14ac:dyDescent="0.2">
      <c r="B23" s="10"/>
      <c r="D23" s="275"/>
      <c r="E23" s="267">
        <v>2</v>
      </c>
      <c r="F23" s="153">
        <v>45</v>
      </c>
      <c r="G23" s="174">
        <v>235</v>
      </c>
      <c r="H23" s="142">
        <f t="shared" si="3"/>
        <v>11.75</v>
      </c>
      <c r="I23" s="174">
        <v>34</v>
      </c>
      <c r="J23" s="142">
        <f t="shared" si="4"/>
        <v>1.7</v>
      </c>
      <c r="K23" s="174">
        <v>176</v>
      </c>
      <c r="L23" s="141">
        <f t="shared" si="2"/>
        <v>8.8000000000000007</v>
      </c>
      <c r="M23" s="152"/>
      <c r="O23" s="275"/>
      <c r="P23" s="233"/>
      <c r="Q23" s="236"/>
      <c r="R23" s="239"/>
      <c r="S23" s="233"/>
      <c r="T23" s="236"/>
      <c r="U23" s="239"/>
      <c r="V23" s="233"/>
      <c r="W23" s="236"/>
      <c r="X23" s="239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</row>
    <row r="24" spans="2:37" x14ac:dyDescent="0.2">
      <c r="B24" s="10"/>
      <c r="D24" s="275"/>
      <c r="E24" s="268"/>
      <c r="F24" s="153">
        <v>47</v>
      </c>
      <c r="G24" s="174">
        <v>175</v>
      </c>
      <c r="H24" s="142">
        <f t="shared" si="3"/>
        <v>8.75</v>
      </c>
      <c r="I24" s="174">
        <v>122</v>
      </c>
      <c r="J24" s="142">
        <f t="shared" si="4"/>
        <v>6.1</v>
      </c>
      <c r="K24" s="174">
        <v>150</v>
      </c>
      <c r="L24" s="141">
        <f t="shared" si="2"/>
        <v>7.5</v>
      </c>
      <c r="M24" s="152"/>
      <c r="O24" s="275"/>
      <c r="P24" s="233"/>
      <c r="Q24" s="236"/>
      <c r="R24" s="239"/>
      <c r="S24" s="233"/>
      <c r="T24" s="236"/>
      <c r="U24" s="239"/>
      <c r="V24" s="233"/>
      <c r="W24" s="236"/>
      <c r="X24" s="239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2:37" ht="16" customHeight="1" x14ac:dyDescent="0.2">
      <c r="B25" s="10"/>
      <c r="D25" s="276" t="s">
        <v>16</v>
      </c>
      <c r="E25" s="267">
        <v>1</v>
      </c>
      <c r="F25" s="153">
        <v>21</v>
      </c>
      <c r="G25" s="172">
        <v>302</v>
      </c>
      <c r="H25" s="141">
        <f t="shared" si="3"/>
        <v>15.1</v>
      </c>
      <c r="I25" s="172">
        <v>396</v>
      </c>
      <c r="J25" s="141">
        <f t="shared" si="4"/>
        <v>19.8</v>
      </c>
      <c r="K25" s="172">
        <v>211</v>
      </c>
      <c r="L25" s="141">
        <f t="shared" si="2"/>
        <v>10.55</v>
      </c>
      <c r="M25" s="152"/>
      <c r="O25" s="276" t="s">
        <v>16</v>
      </c>
      <c r="P25" s="232">
        <f>AVERAGE(H25:H28)</f>
        <v>13.824999999999999</v>
      </c>
      <c r="Q25" s="235">
        <f>STDEV(H25:H28)/SQRT(R25)</f>
        <v>0.60913189595248274</v>
      </c>
      <c r="R25" s="238">
        <f>COUNT(H25:H28)</f>
        <v>4</v>
      </c>
      <c r="S25" s="232">
        <f>AVERAGE(J25:J28)</f>
        <v>17.774999999999999</v>
      </c>
      <c r="T25" s="235">
        <f>STDEV(J25:J28)/SQRT(U25)</f>
        <v>1.6095418602819895</v>
      </c>
      <c r="U25" s="238">
        <f>COUNT(J25:J28)</f>
        <v>4</v>
      </c>
      <c r="V25" s="232">
        <f>AVERAGE(L25:L28)</f>
        <v>11.324999999999999</v>
      </c>
      <c r="W25" s="235">
        <f>STDEV(L25:L28)/SQRT(X25)</f>
        <v>0.77795136951697508</v>
      </c>
      <c r="X25" s="238">
        <f>COUNT(L25:L28)</f>
        <v>4</v>
      </c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</row>
    <row r="26" spans="2:37" x14ac:dyDescent="0.2">
      <c r="B26" s="10"/>
      <c r="D26" s="277"/>
      <c r="E26" s="269"/>
      <c r="F26" s="153">
        <v>23</v>
      </c>
      <c r="G26" s="172">
        <v>292</v>
      </c>
      <c r="H26" s="141">
        <f t="shared" si="3"/>
        <v>14.6</v>
      </c>
      <c r="I26" s="172">
        <v>400</v>
      </c>
      <c r="J26" s="141">
        <f t="shared" si="4"/>
        <v>20</v>
      </c>
      <c r="K26" s="172">
        <v>220</v>
      </c>
      <c r="L26" s="141">
        <f t="shared" si="2"/>
        <v>11</v>
      </c>
      <c r="M26" s="152"/>
      <c r="O26" s="277"/>
      <c r="P26" s="233"/>
      <c r="Q26" s="236"/>
      <c r="R26" s="239"/>
      <c r="S26" s="233"/>
      <c r="T26" s="236"/>
      <c r="U26" s="239"/>
      <c r="V26" s="233"/>
      <c r="W26" s="236"/>
      <c r="X26" s="239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</row>
    <row r="27" spans="2:37" x14ac:dyDescent="0.2">
      <c r="B27" s="10"/>
      <c r="D27" s="277"/>
      <c r="E27" s="267">
        <v>2</v>
      </c>
      <c r="F27" s="153">
        <v>13</v>
      </c>
      <c r="G27" s="174">
        <v>261</v>
      </c>
      <c r="H27" s="142">
        <f t="shared" si="3"/>
        <v>13.05</v>
      </c>
      <c r="I27" s="174">
        <v>262</v>
      </c>
      <c r="J27" s="142">
        <f t="shared" si="4"/>
        <v>13.1</v>
      </c>
      <c r="K27" s="174">
        <v>272</v>
      </c>
      <c r="L27" s="141">
        <f t="shared" si="2"/>
        <v>13.6</v>
      </c>
      <c r="M27" s="152"/>
      <c r="O27" s="277"/>
      <c r="P27" s="233"/>
      <c r="Q27" s="236"/>
      <c r="R27" s="239"/>
      <c r="S27" s="233"/>
      <c r="T27" s="236"/>
      <c r="U27" s="239"/>
      <c r="V27" s="233"/>
      <c r="W27" s="236"/>
      <c r="X27" s="239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</row>
    <row r="28" spans="2:37" x14ac:dyDescent="0.2">
      <c r="B28" s="10"/>
      <c r="D28" s="277"/>
      <c r="E28" s="268"/>
      <c r="F28" s="153">
        <v>15</v>
      </c>
      <c r="G28" s="174">
        <v>251</v>
      </c>
      <c r="H28" s="142">
        <f t="shared" si="3"/>
        <v>12.55</v>
      </c>
      <c r="I28" s="174">
        <v>364</v>
      </c>
      <c r="J28" s="142">
        <f t="shared" si="4"/>
        <v>18.2</v>
      </c>
      <c r="K28" s="174">
        <v>203</v>
      </c>
      <c r="L28" s="141">
        <f t="shared" si="2"/>
        <v>10.15</v>
      </c>
      <c r="M28" s="152"/>
      <c r="O28" s="277"/>
      <c r="P28" s="233"/>
      <c r="Q28" s="236"/>
      <c r="R28" s="239"/>
      <c r="S28" s="233"/>
      <c r="T28" s="236"/>
      <c r="U28" s="239"/>
      <c r="V28" s="233"/>
      <c r="W28" s="236"/>
      <c r="X28" s="239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</row>
    <row r="29" spans="2:37" ht="16" customHeight="1" x14ac:dyDescent="0.2">
      <c r="B29" s="10"/>
      <c r="D29" s="276" t="s">
        <v>17</v>
      </c>
      <c r="E29" s="267">
        <v>1</v>
      </c>
      <c r="F29" s="153">
        <v>1</v>
      </c>
      <c r="G29" s="172">
        <v>203</v>
      </c>
      <c r="H29" s="141">
        <f>((G29*20)/(4*0.1))/1000</f>
        <v>10.15</v>
      </c>
      <c r="I29" s="172">
        <v>75</v>
      </c>
      <c r="J29" s="141">
        <f>((I29*20)/(4*0.1))/1000</f>
        <v>3.75</v>
      </c>
      <c r="K29" s="172">
        <v>229</v>
      </c>
      <c r="L29" s="141">
        <f t="shared" si="2"/>
        <v>11.45</v>
      </c>
      <c r="M29" s="152"/>
      <c r="O29" s="276" t="s">
        <v>17</v>
      </c>
      <c r="P29" s="232">
        <f>AVERAGE(H29:H32)</f>
        <v>10.75</v>
      </c>
      <c r="Q29" s="235">
        <f>STDEV(H29:H32)/SQRT(R29)</f>
        <v>0.36113247800034065</v>
      </c>
      <c r="R29" s="238">
        <f>COUNT(H29:H32)</f>
        <v>4</v>
      </c>
      <c r="S29" s="232">
        <f>AVERAGE(J29:J32)</f>
        <v>6.2374999999999998</v>
      </c>
      <c r="T29" s="235">
        <f>STDEV(J29:J32)/SQRT(U29)</f>
        <v>1.0268022772991234</v>
      </c>
      <c r="U29" s="238">
        <f>COUNT(J29:J32)</f>
        <v>4</v>
      </c>
      <c r="V29" s="232">
        <f>AVERAGE(L29:L32)</f>
        <v>12.200000000000001</v>
      </c>
      <c r="W29" s="235">
        <f>STDEV(L29:L32)/SQRT(X29)</f>
        <v>1.246160770794305</v>
      </c>
      <c r="X29" s="238">
        <f>COUNT(L29:L32)</f>
        <v>4</v>
      </c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</row>
    <row r="30" spans="2:37" x14ac:dyDescent="0.2">
      <c r="B30" s="10"/>
      <c r="D30" s="277"/>
      <c r="E30" s="269"/>
      <c r="F30" s="153">
        <v>4</v>
      </c>
      <c r="G30" s="172">
        <v>232</v>
      </c>
      <c r="H30" s="141">
        <f t="shared" ref="H30:H56" si="5">((G30*20)/(4*0.1))/1000</f>
        <v>11.6</v>
      </c>
      <c r="I30" s="172">
        <v>110</v>
      </c>
      <c r="J30" s="141">
        <f t="shared" ref="J30:J56" si="6">((I30*20)/(4*0.1))/1000</f>
        <v>5.5</v>
      </c>
      <c r="K30" s="172">
        <v>318</v>
      </c>
      <c r="L30" s="141">
        <f t="shared" si="2"/>
        <v>15.9</v>
      </c>
      <c r="M30" s="152"/>
      <c r="O30" s="277"/>
      <c r="P30" s="233"/>
      <c r="Q30" s="236"/>
      <c r="R30" s="239"/>
      <c r="S30" s="233"/>
      <c r="T30" s="236"/>
      <c r="U30" s="239"/>
      <c r="V30" s="233"/>
      <c r="W30" s="236"/>
      <c r="X30" s="239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</row>
    <row r="31" spans="2:37" x14ac:dyDescent="0.2">
      <c r="B31" s="10"/>
      <c r="D31" s="277"/>
      <c r="E31" s="267">
        <v>2</v>
      </c>
      <c r="F31" s="153">
        <v>9</v>
      </c>
      <c r="G31" s="174">
        <v>222</v>
      </c>
      <c r="H31" s="142">
        <f t="shared" si="5"/>
        <v>11.1</v>
      </c>
      <c r="I31" s="174">
        <v>145</v>
      </c>
      <c r="J31" s="142">
        <f t="shared" si="6"/>
        <v>7.25</v>
      </c>
      <c r="K31" s="174">
        <v>212</v>
      </c>
      <c r="L31" s="141">
        <f t="shared" si="2"/>
        <v>10.6</v>
      </c>
      <c r="M31" s="152"/>
      <c r="O31" s="277"/>
      <c r="P31" s="233"/>
      <c r="Q31" s="236"/>
      <c r="R31" s="239"/>
      <c r="S31" s="233"/>
      <c r="T31" s="236"/>
      <c r="U31" s="239"/>
      <c r="V31" s="233"/>
      <c r="W31" s="236"/>
      <c r="X31" s="239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</row>
    <row r="32" spans="2:37" x14ac:dyDescent="0.2">
      <c r="B32" s="10"/>
      <c r="D32" s="277"/>
      <c r="E32" s="268"/>
      <c r="F32" s="153">
        <v>11</v>
      </c>
      <c r="G32" s="174">
        <v>203</v>
      </c>
      <c r="H32" s="142">
        <f t="shared" si="5"/>
        <v>10.15</v>
      </c>
      <c r="I32" s="174">
        <v>169</v>
      </c>
      <c r="J32" s="142">
        <f t="shared" si="6"/>
        <v>8.4499999999999993</v>
      </c>
      <c r="K32" s="174">
        <v>217</v>
      </c>
      <c r="L32" s="141">
        <f t="shared" si="2"/>
        <v>10.85</v>
      </c>
      <c r="M32" s="152"/>
      <c r="O32" s="277"/>
      <c r="P32" s="233"/>
      <c r="Q32" s="236"/>
      <c r="R32" s="239"/>
      <c r="S32" s="233"/>
      <c r="T32" s="236"/>
      <c r="U32" s="239"/>
      <c r="V32" s="233"/>
      <c r="W32" s="236"/>
      <c r="X32" s="239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</row>
    <row r="33" spans="2:37" ht="16" customHeight="1" x14ac:dyDescent="0.2">
      <c r="B33" s="10"/>
      <c r="D33" s="276" t="s">
        <v>18</v>
      </c>
      <c r="E33" s="267">
        <v>1</v>
      </c>
      <c r="F33" s="153">
        <v>5</v>
      </c>
      <c r="G33" s="172">
        <v>188</v>
      </c>
      <c r="H33" s="141">
        <f t="shared" si="5"/>
        <v>9.4</v>
      </c>
      <c r="I33" s="172">
        <v>65</v>
      </c>
      <c r="J33" s="141">
        <f t="shared" si="6"/>
        <v>3.25</v>
      </c>
      <c r="K33" s="172">
        <v>207</v>
      </c>
      <c r="L33" s="141">
        <f t="shared" si="2"/>
        <v>10.35</v>
      </c>
      <c r="M33" s="152"/>
      <c r="O33" s="276" t="s">
        <v>18</v>
      </c>
      <c r="P33" s="232">
        <f>AVERAGE(H33:H36)</f>
        <v>11.8</v>
      </c>
      <c r="Q33" s="235">
        <f>STDEV(H33:H36)/SQRT(R33)</f>
        <v>1.1537980759214295</v>
      </c>
      <c r="R33" s="238">
        <f>COUNT(H33:H36)</f>
        <v>4</v>
      </c>
      <c r="S33" s="232">
        <f>AVERAGE(J33:J36)</f>
        <v>4.5374999999999996</v>
      </c>
      <c r="T33" s="235">
        <f>STDEV(J33:J36)/SQRT(U33)</f>
        <v>0.90631465286621149</v>
      </c>
      <c r="U33" s="238">
        <f>COUNT(J33:J36)</f>
        <v>4</v>
      </c>
      <c r="V33" s="232">
        <f>AVERAGE(L33:L36)</f>
        <v>10.025</v>
      </c>
      <c r="W33" s="235">
        <f>STDEV(L33:L36)/SQRT(X33)</f>
        <v>0.21457321982639557</v>
      </c>
      <c r="X33" s="238">
        <f>COUNT(L33:L36)</f>
        <v>4</v>
      </c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</row>
    <row r="34" spans="2:37" x14ac:dyDescent="0.2">
      <c r="B34" s="10"/>
      <c r="D34" s="277"/>
      <c r="E34" s="269"/>
      <c r="F34" s="153">
        <v>7</v>
      </c>
      <c r="G34" s="172">
        <v>299</v>
      </c>
      <c r="H34" s="141">
        <f t="shared" si="5"/>
        <v>14.95</v>
      </c>
      <c r="I34" s="172">
        <v>56</v>
      </c>
      <c r="J34" s="141">
        <f t="shared" si="6"/>
        <v>2.8</v>
      </c>
      <c r="K34" s="172">
        <v>197</v>
      </c>
      <c r="L34" s="141">
        <f t="shared" si="2"/>
        <v>9.85</v>
      </c>
      <c r="M34" s="152"/>
      <c r="O34" s="277"/>
      <c r="P34" s="233"/>
      <c r="Q34" s="236"/>
      <c r="R34" s="239"/>
      <c r="S34" s="233"/>
      <c r="T34" s="236"/>
      <c r="U34" s="239"/>
      <c r="V34" s="233"/>
      <c r="W34" s="236"/>
      <c r="X34" s="239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</row>
    <row r="35" spans="2:37" x14ac:dyDescent="0.2">
      <c r="B35" s="10"/>
      <c r="D35" s="277"/>
      <c r="E35" s="267">
        <v>2</v>
      </c>
      <c r="F35" s="153">
        <v>41</v>
      </c>
      <c r="G35" s="174">
        <v>227</v>
      </c>
      <c r="H35" s="142">
        <f t="shared" si="5"/>
        <v>11.35</v>
      </c>
      <c r="I35" s="174">
        <v>110</v>
      </c>
      <c r="J35" s="142">
        <f t="shared" si="6"/>
        <v>5.5</v>
      </c>
      <c r="K35" s="174">
        <v>190</v>
      </c>
      <c r="L35" s="141">
        <f t="shared" si="2"/>
        <v>9.5</v>
      </c>
      <c r="M35" s="152"/>
      <c r="O35" s="277"/>
      <c r="P35" s="233"/>
      <c r="Q35" s="236"/>
      <c r="R35" s="239"/>
      <c r="S35" s="233"/>
      <c r="T35" s="236"/>
      <c r="U35" s="239"/>
      <c r="V35" s="233"/>
      <c r="W35" s="236"/>
      <c r="X35" s="239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</row>
    <row r="36" spans="2:37" x14ac:dyDescent="0.2">
      <c r="B36" s="10"/>
      <c r="D36" s="277"/>
      <c r="E36" s="268"/>
      <c r="F36" s="153">
        <v>43</v>
      </c>
      <c r="G36" s="174">
        <v>230</v>
      </c>
      <c r="H36" s="142">
        <f t="shared" si="5"/>
        <v>11.5</v>
      </c>
      <c r="I36" s="174">
        <v>132</v>
      </c>
      <c r="J36" s="142">
        <f t="shared" si="6"/>
        <v>6.6</v>
      </c>
      <c r="K36" s="174">
        <v>208</v>
      </c>
      <c r="L36" s="141">
        <f t="shared" si="2"/>
        <v>10.4</v>
      </c>
      <c r="M36" s="152"/>
      <c r="O36" s="277"/>
      <c r="P36" s="233"/>
      <c r="Q36" s="236"/>
      <c r="R36" s="239"/>
      <c r="S36" s="233"/>
      <c r="T36" s="236"/>
      <c r="U36" s="239"/>
      <c r="V36" s="233"/>
      <c r="W36" s="236"/>
      <c r="X36" s="239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</row>
    <row r="37" spans="2:37" ht="16" customHeight="1" x14ac:dyDescent="0.2">
      <c r="B37" s="10"/>
      <c r="D37" s="276" t="s">
        <v>19</v>
      </c>
      <c r="E37" s="267">
        <v>1</v>
      </c>
      <c r="F37" s="153">
        <v>37</v>
      </c>
      <c r="G37" s="172">
        <v>294</v>
      </c>
      <c r="H37" s="141">
        <f t="shared" si="5"/>
        <v>14.7</v>
      </c>
      <c r="I37" s="172">
        <v>29</v>
      </c>
      <c r="J37" s="141">
        <f t="shared" si="6"/>
        <v>1.45</v>
      </c>
      <c r="K37" s="175" t="s">
        <v>609</v>
      </c>
      <c r="L37" s="175" t="s">
        <v>609</v>
      </c>
      <c r="M37" s="152"/>
      <c r="O37" s="276" t="s">
        <v>19</v>
      </c>
      <c r="P37" s="232">
        <f>AVERAGE(H37:H40)</f>
        <v>11.837500000000002</v>
      </c>
      <c r="Q37" s="235">
        <f>STDEV(H37:H40)/SQRT(R37)</f>
        <v>1.1932754292282977</v>
      </c>
      <c r="R37" s="238">
        <f>COUNT(H37:H40)</f>
        <v>4</v>
      </c>
      <c r="S37" s="232">
        <f>AVERAGE(J37:J40)</f>
        <v>3.9124999999999996</v>
      </c>
      <c r="T37" s="235">
        <f>STDEV(J37:J40)/SQRT(U37)</f>
        <v>0.87043451792768434</v>
      </c>
      <c r="U37" s="238">
        <f>COUNT(J37:J40)</f>
        <v>4</v>
      </c>
      <c r="V37" s="232">
        <f>AVERAGE(L37:L40)</f>
        <v>10.766666666666667</v>
      </c>
      <c r="W37" s="235">
        <f>STDEV(L37:L40)/SQRT(X37)</f>
        <v>1.2262182151277594</v>
      </c>
      <c r="X37" s="238">
        <f>COUNT(L37:L40)</f>
        <v>3</v>
      </c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</row>
    <row r="38" spans="2:37" x14ac:dyDescent="0.2">
      <c r="B38" s="10"/>
      <c r="D38" s="277"/>
      <c r="E38" s="269"/>
      <c r="F38" s="153">
        <v>39</v>
      </c>
      <c r="G38" s="172">
        <v>258</v>
      </c>
      <c r="H38" s="141">
        <f t="shared" si="5"/>
        <v>12.9</v>
      </c>
      <c r="I38" s="172">
        <v>82</v>
      </c>
      <c r="J38" s="141">
        <f t="shared" si="6"/>
        <v>4.0999999999999996</v>
      </c>
      <c r="K38" s="172">
        <v>208</v>
      </c>
      <c r="L38" s="141">
        <f t="shared" si="2"/>
        <v>10.4</v>
      </c>
      <c r="M38" s="152"/>
      <c r="O38" s="277"/>
      <c r="P38" s="233"/>
      <c r="Q38" s="236"/>
      <c r="R38" s="239"/>
      <c r="S38" s="233"/>
      <c r="T38" s="236"/>
      <c r="U38" s="239"/>
      <c r="V38" s="233"/>
      <c r="W38" s="236"/>
      <c r="X38" s="239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</row>
    <row r="39" spans="2:37" x14ac:dyDescent="0.2">
      <c r="B39" s="10"/>
      <c r="D39" s="277"/>
      <c r="E39" s="267">
        <v>2</v>
      </c>
      <c r="F39" s="153">
        <v>21</v>
      </c>
      <c r="G39" s="174">
        <v>201</v>
      </c>
      <c r="H39" s="142">
        <f t="shared" si="5"/>
        <v>10.050000000000001</v>
      </c>
      <c r="I39" s="174">
        <v>92</v>
      </c>
      <c r="J39" s="142">
        <f t="shared" si="6"/>
        <v>4.5999999999999996</v>
      </c>
      <c r="K39" s="174">
        <v>261</v>
      </c>
      <c r="L39" s="141">
        <f t="shared" si="2"/>
        <v>13.05</v>
      </c>
      <c r="M39" s="152"/>
      <c r="O39" s="277"/>
      <c r="P39" s="233"/>
      <c r="Q39" s="236"/>
      <c r="R39" s="239"/>
      <c r="S39" s="233"/>
      <c r="T39" s="236"/>
      <c r="U39" s="239"/>
      <c r="V39" s="233"/>
      <c r="W39" s="236"/>
      <c r="X39" s="239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</row>
    <row r="40" spans="2:37" x14ac:dyDescent="0.2">
      <c r="B40" s="10"/>
      <c r="D40" s="277"/>
      <c r="E40" s="268"/>
      <c r="F40" s="153">
        <v>23</v>
      </c>
      <c r="G40" s="174">
        <v>194</v>
      </c>
      <c r="H40" s="142">
        <f t="shared" si="5"/>
        <v>9.6999999999999993</v>
      </c>
      <c r="I40" s="174">
        <v>110</v>
      </c>
      <c r="J40" s="142">
        <f t="shared" si="6"/>
        <v>5.5</v>
      </c>
      <c r="K40" s="174">
        <v>177</v>
      </c>
      <c r="L40" s="141">
        <f t="shared" si="2"/>
        <v>8.85</v>
      </c>
      <c r="M40" s="152"/>
      <c r="O40" s="277"/>
      <c r="P40" s="233"/>
      <c r="Q40" s="236"/>
      <c r="R40" s="239"/>
      <c r="S40" s="233"/>
      <c r="T40" s="236"/>
      <c r="U40" s="239"/>
      <c r="V40" s="233"/>
      <c r="W40" s="236"/>
      <c r="X40" s="239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</row>
    <row r="41" spans="2:37" ht="16" customHeight="1" x14ac:dyDescent="0.2">
      <c r="B41" s="10"/>
      <c r="D41" s="249" t="s">
        <v>20</v>
      </c>
      <c r="E41" s="267">
        <v>1</v>
      </c>
      <c r="F41" s="171">
        <v>33</v>
      </c>
      <c r="G41" s="172">
        <v>258</v>
      </c>
      <c r="H41" s="141">
        <f t="shared" si="5"/>
        <v>12.9</v>
      </c>
      <c r="I41" s="172">
        <v>349</v>
      </c>
      <c r="J41" s="141">
        <f t="shared" si="6"/>
        <v>17.45</v>
      </c>
      <c r="K41" s="172">
        <v>157</v>
      </c>
      <c r="L41" s="141">
        <f t="shared" si="2"/>
        <v>7.85</v>
      </c>
      <c r="M41" s="152"/>
      <c r="O41" s="249" t="s">
        <v>20</v>
      </c>
      <c r="P41" s="232">
        <f>AVERAGE(H41:H44)</f>
        <v>11.387499999999999</v>
      </c>
      <c r="Q41" s="235">
        <f>STDEV(H41:H44)/SQRT(R41)</f>
        <v>1.39468858531215</v>
      </c>
      <c r="R41" s="238">
        <f>COUNT(H41:H44)</f>
        <v>4</v>
      </c>
      <c r="S41" s="232">
        <f>AVERAGE(J41:J44)</f>
        <v>14.65</v>
      </c>
      <c r="T41" s="235">
        <f>STDEV(J41:J44)/SQRT(U41)</f>
        <v>1.2402956636759384</v>
      </c>
      <c r="U41" s="238">
        <f>COUNT(J41:J44)</f>
        <v>4</v>
      </c>
      <c r="V41" s="232">
        <f>AVERAGE(L41:L44)</f>
        <v>10.112500000000001</v>
      </c>
      <c r="W41" s="235">
        <f>STDEV(L41:L44)/SQRT(X41)</f>
        <v>1.1085604403910481</v>
      </c>
      <c r="X41" s="238">
        <f>COUNT(L41:L44)</f>
        <v>4</v>
      </c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</row>
    <row r="42" spans="2:37" x14ac:dyDescent="0.2">
      <c r="B42" s="10"/>
      <c r="D42" s="250"/>
      <c r="E42" s="269"/>
      <c r="F42" s="171">
        <v>35</v>
      </c>
      <c r="G42" s="172">
        <v>291</v>
      </c>
      <c r="H42" s="141">
        <f t="shared" si="5"/>
        <v>14.55</v>
      </c>
      <c r="I42" s="172">
        <v>315</v>
      </c>
      <c r="J42" s="141">
        <f t="shared" si="6"/>
        <v>15.75</v>
      </c>
      <c r="K42" s="172">
        <v>250</v>
      </c>
      <c r="L42" s="141">
        <f t="shared" si="2"/>
        <v>12.5</v>
      </c>
      <c r="M42" s="152"/>
      <c r="O42" s="250"/>
      <c r="P42" s="233"/>
      <c r="Q42" s="236"/>
      <c r="R42" s="239"/>
      <c r="S42" s="233"/>
      <c r="T42" s="236"/>
      <c r="U42" s="239"/>
      <c r="V42" s="233"/>
      <c r="W42" s="236"/>
      <c r="X42" s="239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</row>
    <row r="43" spans="2:37" x14ac:dyDescent="0.2">
      <c r="B43" s="10"/>
      <c r="D43" s="250"/>
      <c r="E43" s="267">
        <v>2</v>
      </c>
      <c r="F43" s="153">
        <v>37</v>
      </c>
      <c r="G43" s="174">
        <v>176</v>
      </c>
      <c r="H43" s="142">
        <f t="shared" si="5"/>
        <v>8.8000000000000007</v>
      </c>
      <c r="I43" s="174">
        <v>235</v>
      </c>
      <c r="J43" s="142">
        <f t="shared" si="6"/>
        <v>11.75</v>
      </c>
      <c r="K43" s="174">
        <v>173</v>
      </c>
      <c r="L43" s="141">
        <f t="shared" si="2"/>
        <v>8.65</v>
      </c>
      <c r="M43" s="152"/>
      <c r="O43" s="250"/>
      <c r="P43" s="233"/>
      <c r="Q43" s="236"/>
      <c r="R43" s="239"/>
      <c r="S43" s="233"/>
      <c r="T43" s="236"/>
      <c r="U43" s="239"/>
      <c r="V43" s="233"/>
      <c r="W43" s="236"/>
      <c r="X43" s="239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</row>
    <row r="44" spans="2:37" x14ac:dyDescent="0.2">
      <c r="B44" s="10"/>
      <c r="D44" s="250"/>
      <c r="E44" s="268"/>
      <c r="F44" s="153">
        <v>39</v>
      </c>
      <c r="G44" s="174">
        <v>186</v>
      </c>
      <c r="H44" s="142">
        <f t="shared" si="5"/>
        <v>9.3000000000000007</v>
      </c>
      <c r="I44" s="174">
        <v>273</v>
      </c>
      <c r="J44" s="142">
        <f t="shared" si="6"/>
        <v>13.65</v>
      </c>
      <c r="K44" s="174">
        <v>229</v>
      </c>
      <c r="L44" s="141">
        <f t="shared" si="2"/>
        <v>11.45</v>
      </c>
      <c r="M44" s="152"/>
      <c r="O44" s="250"/>
      <c r="P44" s="233"/>
      <c r="Q44" s="236"/>
      <c r="R44" s="239"/>
      <c r="S44" s="233"/>
      <c r="T44" s="236"/>
      <c r="U44" s="239"/>
      <c r="V44" s="233"/>
      <c r="W44" s="236"/>
      <c r="X44" s="239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</row>
    <row r="45" spans="2:37" ht="16" customHeight="1" x14ac:dyDescent="0.2">
      <c r="B45" s="10"/>
      <c r="D45" s="249" t="s">
        <v>21</v>
      </c>
      <c r="E45" s="267">
        <v>1</v>
      </c>
      <c r="F45" s="153">
        <v>17</v>
      </c>
      <c r="G45" s="172">
        <v>344</v>
      </c>
      <c r="H45" s="141">
        <f t="shared" si="5"/>
        <v>17.2</v>
      </c>
      <c r="I45" s="172">
        <v>214</v>
      </c>
      <c r="J45" s="141">
        <f t="shared" si="6"/>
        <v>10.7</v>
      </c>
      <c r="K45" s="172">
        <v>231</v>
      </c>
      <c r="L45" s="141">
        <f t="shared" si="2"/>
        <v>11.55</v>
      </c>
      <c r="M45" s="152"/>
      <c r="O45" s="249" t="s">
        <v>21</v>
      </c>
      <c r="P45" s="232">
        <f>AVERAGE(H45:H48)</f>
        <v>13.274999999999999</v>
      </c>
      <c r="Q45" s="235">
        <f>STDEV(H45:H48)/SQRT(R45)</f>
        <v>2.0974687125199272</v>
      </c>
      <c r="R45" s="238">
        <f>COUNT(H45:H48)</f>
        <v>4</v>
      </c>
      <c r="S45" s="232">
        <f>AVERAGE(J45:J48)</f>
        <v>9.7874999999999996</v>
      </c>
      <c r="T45" s="235">
        <f>STDEV(J45:J48)/SQRT(U45)</f>
        <v>1.9960768814518819</v>
      </c>
      <c r="U45" s="238">
        <f>COUNT(J45:J48)</f>
        <v>4</v>
      </c>
      <c r="V45" s="232">
        <f>AVERAGE(L45:L48)</f>
        <v>10.024999999999999</v>
      </c>
      <c r="W45" s="235">
        <f>STDEV(L45:L48)/SQRT(X45)</f>
        <v>0.62333110516536339</v>
      </c>
      <c r="X45" s="238">
        <f>COUNT(L45:L48)</f>
        <v>4</v>
      </c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</row>
    <row r="46" spans="2:37" x14ac:dyDescent="0.2">
      <c r="B46" s="10"/>
      <c r="D46" s="250"/>
      <c r="E46" s="269"/>
      <c r="F46" s="153">
        <v>19</v>
      </c>
      <c r="G46" s="172">
        <v>329</v>
      </c>
      <c r="H46" s="141">
        <f t="shared" si="5"/>
        <v>16.45</v>
      </c>
      <c r="I46" s="172">
        <v>300</v>
      </c>
      <c r="J46" s="141">
        <f t="shared" si="6"/>
        <v>15</v>
      </c>
      <c r="K46" s="172">
        <v>202</v>
      </c>
      <c r="L46" s="141">
        <f t="shared" si="2"/>
        <v>10.1</v>
      </c>
      <c r="M46" s="152"/>
      <c r="O46" s="250"/>
      <c r="P46" s="233"/>
      <c r="Q46" s="236"/>
      <c r="R46" s="239"/>
      <c r="S46" s="233"/>
      <c r="T46" s="236"/>
      <c r="U46" s="239"/>
      <c r="V46" s="233"/>
      <c r="W46" s="236"/>
      <c r="X46" s="239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</row>
    <row r="47" spans="2:37" x14ac:dyDescent="0.2">
      <c r="B47" s="10"/>
      <c r="D47" s="250"/>
      <c r="E47" s="267">
        <v>2</v>
      </c>
      <c r="F47" s="153">
        <v>25</v>
      </c>
      <c r="G47" s="174">
        <v>215</v>
      </c>
      <c r="H47" s="142">
        <f t="shared" si="5"/>
        <v>10.75</v>
      </c>
      <c r="I47" s="174">
        <v>149</v>
      </c>
      <c r="J47" s="142">
        <f t="shared" si="6"/>
        <v>7.45</v>
      </c>
      <c r="K47" s="174">
        <v>199</v>
      </c>
      <c r="L47" s="141">
        <f t="shared" si="2"/>
        <v>9.9499999999999993</v>
      </c>
      <c r="M47" s="152"/>
      <c r="O47" s="250"/>
      <c r="P47" s="233"/>
      <c r="Q47" s="236"/>
      <c r="R47" s="239"/>
      <c r="S47" s="233"/>
      <c r="T47" s="236"/>
      <c r="U47" s="239"/>
      <c r="V47" s="233"/>
      <c r="W47" s="236"/>
      <c r="X47" s="239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</row>
    <row r="48" spans="2:37" x14ac:dyDescent="0.2">
      <c r="B48" s="10"/>
      <c r="D48" s="250"/>
      <c r="E48" s="268"/>
      <c r="F48" s="153">
        <v>27</v>
      </c>
      <c r="G48" s="174">
        <v>174</v>
      </c>
      <c r="H48" s="142">
        <f t="shared" si="5"/>
        <v>8.6999999999999993</v>
      </c>
      <c r="I48" s="174">
        <v>120</v>
      </c>
      <c r="J48" s="142">
        <f t="shared" si="6"/>
        <v>6</v>
      </c>
      <c r="K48" s="174">
        <v>170</v>
      </c>
      <c r="L48" s="141">
        <f t="shared" si="2"/>
        <v>8.5</v>
      </c>
      <c r="M48" s="152"/>
      <c r="O48" s="250"/>
      <c r="P48" s="233"/>
      <c r="Q48" s="236"/>
      <c r="R48" s="239"/>
      <c r="S48" s="233"/>
      <c r="T48" s="236"/>
      <c r="U48" s="239"/>
      <c r="V48" s="233"/>
      <c r="W48" s="236"/>
      <c r="X48" s="239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</row>
    <row r="49" spans="2:37" ht="16" customHeight="1" x14ac:dyDescent="0.2">
      <c r="B49" s="10"/>
      <c r="D49" s="249" t="s">
        <v>22</v>
      </c>
      <c r="E49" s="267">
        <v>1</v>
      </c>
      <c r="F49" s="153">
        <v>41</v>
      </c>
      <c r="G49" s="172">
        <v>284</v>
      </c>
      <c r="H49" s="141">
        <f t="shared" si="5"/>
        <v>14.2</v>
      </c>
      <c r="I49" s="172">
        <v>122</v>
      </c>
      <c r="J49" s="141">
        <f t="shared" si="6"/>
        <v>6.1</v>
      </c>
      <c r="K49" s="172">
        <v>188</v>
      </c>
      <c r="L49" s="141">
        <f t="shared" si="2"/>
        <v>9.4</v>
      </c>
      <c r="M49" s="152"/>
      <c r="O49" s="249" t="s">
        <v>22</v>
      </c>
      <c r="P49" s="232">
        <f>AVERAGE(H49:H52)</f>
        <v>12.612500000000001</v>
      </c>
      <c r="Q49" s="235">
        <f>STDEV(H49:H52)/SQRT(R49)</f>
        <v>0.60703342851389419</v>
      </c>
      <c r="R49" s="238">
        <f>COUNT(H49:H52)</f>
        <v>4</v>
      </c>
      <c r="S49" s="232">
        <f>AVERAGE(J49:J52)</f>
        <v>6.9375</v>
      </c>
      <c r="T49" s="235">
        <f>STDEV(J49:J52)/SQRT(U49)</f>
        <v>0.41451527917154696</v>
      </c>
      <c r="U49" s="238">
        <f>COUNT(J49:J52)</f>
        <v>4</v>
      </c>
      <c r="V49" s="232">
        <f>AVERAGE(L49:L52)</f>
        <v>10.050000000000001</v>
      </c>
      <c r="W49" s="235">
        <f>STDEV(L49:L52)/SQRT(X49)</f>
        <v>1.0080922576827973</v>
      </c>
      <c r="X49" s="238">
        <f>COUNT(L49:L52)</f>
        <v>4</v>
      </c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</row>
    <row r="50" spans="2:37" x14ac:dyDescent="0.2">
      <c r="B50" s="10"/>
      <c r="D50" s="250"/>
      <c r="E50" s="269"/>
      <c r="F50" s="153">
        <v>43</v>
      </c>
      <c r="G50" s="172">
        <v>248</v>
      </c>
      <c r="H50" s="141">
        <f t="shared" si="5"/>
        <v>12.4</v>
      </c>
      <c r="I50" s="172">
        <v>145</v>
      </c>
      <c r="J50" s="141">
        <f t="shared" si="6"/>
        <v>7.25</v>
      </c>
      <c r="K50" s="172">
        <v>179</v>
      </c>
      <c r="L50" s="141">
        <f t="shared" si="2"/>
        <v>8.9499999999999993</v>
      </c>
      <c r="M50" s="152"/>
      <c r="O50" s="250"/>
      <c r="P50" s="233"/>
      <c r="Q50" s="236"/>
      <c r="R50" s="239"/>
      <c r="S50" s="233"/>
      <c r="T50" s="236"/>
      <c r="U50" s="239"/>
      <c r="V50" s="233"/>
      <c r="W50" s="236"/>
      <c r="X50" s="239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</row>
    <row r="51" spans="2:37" x14ac:dyDescent="0.2">
      <c r="B51" s="10"/>
      <c r="D51" s="250"/>
      <c r="E51" s="267">
        <v>2</v>
      </c>
      <c r="F51" s="153">
        <v>33</v>
      </c>
      <c r="G51" s="174">
        <v>225</v>
      </c>
      <c r="H51" s="142">
        <f t="shared" si="5"/>
        <v>11.25</v>
      </c>
      <c r="I51" s="174">
        <v>129</v>
      </c>
      <c r="J51" s="142">
        <f t="shared" si="6"/>
        <v>6.45</v>
      </c>
      <c r="K51" s="174">
        <v>176</v>
      </c>
      <c r="L51" s="141">
        <f t="shared" si="2"/>
        <v>8.8000000000000007</v>
      </c>
      <c r="M51" s="152"/>
      <c r="O51" s="250"/>
      <c r="P51" s="233"/>
      <c r="Q51" s="236"/>
      <c r="R51" s="239"/>
      <c r="S51" s="233"/>
      <c r="T51" s="236"/>
      <c r="U51" s="239"/>
      <c r="V51" s="233"/>
      <c r="W51" s="236"/>
      <c r="X51" s="239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</row>
    <row r="52" spans="2:37" x14ac:dyDescent="0.2">
      <c r="B52" s="10"/>
      <c r="D52" s="250"/>
      <c r="E52" s="268"/>
      <c r="F52" s="153">
        <v>35</v>
      </c>
      <c r="G52" s="174">
        <v>252</v>
      </c>
      <c r="H52" s="142">
        <f t="shared" si="5"/>
        <v>12.6</v>
      </c>
      <c r="I52" s="174">
        <v>159</v>
      </c>
      <c r="J52" s="142">
        <f t="shared" si="6"/>
        <v>7.95</v>
      </c>
      <c r="K52" s="174">
        <v>261</v>
      </c>
      <c r="L52" s="141">
        <f t="shared" si="2"/>
        <v>13.05</v>
      </c>
      <c r="M52" s="152"/>
      <c r="O52" s="250"/>
      <c r="P52" s="233"/>
      <c r="Q52" s="236"/>
      <c r="R52" s="239"/>
      <c r="S52" s="233"/>
      <c r="T52" s="236"/>
      <c r="U52" s="239"/>
      <c r="V52" s="233"/>
      <c r="W52" s="236"/>
      <c r="X52" s="239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</row>
    <row r="53" spans="2:37" ht="16" customHeight="1" x14ac:dyDescent="0.2">
      <c r="B53" s="10"/>
      <c r="D53" s="249" t="s">
        <v>23</v>
      </c>
      <c r="E53" s="267">
        <v>1</v>
      </c>
      <c r="F53" s="153">
        <v>13</v>
      </c>
      <c r="G53" s="172">
        <v>254</v>
      </c>
      <c r="H53" s="141">
        <f t="shared" si="5"/>
        <v>12.7</v>
      </c>
      <c r="I53" s="172">
        <v>29</v>
      </c>
      <c r="J53" s="141">
        <f t="shared" si="6"/>
        <v>1.45</v>
      </c>
      <c r="K53" s="172">
        <v>185</v>
      </c>
      <c r="L53" s="141">
        <f t="shared" si="2"/>
        <v>9.25</v>
      </c>
      <c r="M53" s="152"/>
      <c r="O53" s="249" t="s">
        <v>23</v>
      </c>
      <c r="P53" s="232">
        <f>AVERAGE(H53:H56)</f>
        <v>11.962499999999999</v>
      </c>
      <c r="Q53" s="235">
        <f>STDEV(H53:H56)/SQRT(R53)</f>
        <v>1.1462574972492052</v>
      </c>
      <c r="R53" s="238">
        <f>COUNT(H53:H56)</f>
        <v>4</v>
      </c>
      <c r="S53" s="232">
        <f>AVERAGE(J53:J56)</f>
        <v>3.7124999999999999</v>
      </c>
      <c r="T53" s="235">
        <f>STDEV(J53:J56)/SQRT(U53)</f>
        <v>1.5097426657105069</v>
      </c>
      <c r="U53" s="238">
        <f>COUNT(J53:J56)</f>
        <v>4</v>
      </c>
      <c r="V53" s="232">
        <f>AVERAGE(L53:L56)</f>
        <v>10.899999999999999</v>
      </c>
      <c r="W53" s="235">
        <f>STDEV(L53:L56)/SQRT(X53)</f>
        <v>0.80234032679406475</v>
      </c>
      <c r="X53" s="238">
        <f>COUNT(L53:L56)</f>
        <v>4</v>
      </c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</row>
    <row r="54" spans="2:37" x14ac:dyDescent="0.2">
      <c r="B54" s="10"/>
      <c r="D54" s="250"/>
      <c r="E54" s="269"/>
      <c r="F54" s="153">
        <v>15</v>
      </c>
      <c r="G54" s="172">
        <v>171</v>
      </c>
      <c r="H54" s="141">
        <f t="shared" si="5"/>
        <v>8.5500000000000007</v>
      </c>
      <c r="I54" s="172">
        <v>18</v>
      </c>
      <c r="J54" s="141">
        <f t="shared" si="6"/>
        <v>0.9</v>
      </c>
      <c r="K54" s="172">
        <v>247</v>
      </c>
      <c r="L54" s="141">
        <f t="shared" si="2"/>
        <v>12.35</v>
      </c>
      <c r="M54" s="152"/>
      <c r="O54" s="250"/>
      <c r="P54" s="233"/>
      <c r="Q54" s="236"/>
      <c r="R54" s="239"/>
      <c r="S54" s="233"/>
      <c r="T54" s="236"/>
      <c r="U54" s="239"/>
      <c r="V54" s="233"/>
      <c r="W54" s="236"/>
      <c r="X54" s="239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</row>
    <row r="55" spans="2:37" x14ac:dyDescent="0.2">
      <c r="B55" s="10"/>
      <c r="D55" s="250"/>
      <c r="E55" s="267">
        <v>2</v>
      </c>
      <c r="F55" s="153">
        <v>17</v>
      </c>
      <c r="G55" s="174">
        <v>266</v>
      </c>
      <c r="H55" s="142">
        <f t="shared" si="5"/>
        <v>13.3</v>
      </c>
      <c r="I55" s="174">
        <v>108</v>
      </c>
      <c r="J55" s="142">
        <f t="shared" si="6"/>
        <v>5.4</v>
      </c>
      <c r="K55" s="174">
        <v>244</v>
      </c>
      <c r="L55" s="141">
        <f t="shared" si="2"/>
        <v>12.2</v>
      </c>
      <c r="M55" s="152"/>
      <c r="O55" s="250"/>
      <c r="P55" s="233"/>
      <c r="Q55" s="236"/>
      <c r="R55" s="239"/>
      <c r="S55" s="233"/>
      <c r="T55" s="236"/>
      <c r="U55" s="239"/>
      <c r="V55" s="233"/>
      <c r="W55" s="236"/>
      <c r="X55" s="239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</row>
    <row r="56" spans="2:37" x14ac:dyDescent="0.2">
      <c r="B56" s="10"/>
      <c r="D56" s="251"/>
      <c r="E56" s="269"/>
      <c r="F56" s="153">
        <v>19</v>
      </c>
      <c r="G56" s="174">
        <v>266</v>
      </c>
      <c r="H56" s="142">
        <f t="shared" si="5"/>
        <v>13.3</v>
      </c>
      <c r="I56" s="174">
        <v>142</v>
      </c>
      <c r="J56" s="142">
        <f t="shared" si="6"/>
        <v>7.1</v>
      </c>
      <c r="K56" s="174">
        <v>196</v>
      </c>
      <c r="L56" s="142">
        <f t="shared" si="2"/>
        <v>9.8000000000000007</v>
      </c>
      <c r="M56" s="152"/>
      <c r="O56" s="251"/>
      <c r="P56" s="234"/>
      <c r="Q56" s="237"/>
      <c r="R56" s="240"/>
      <c r="S56" s="234"/>
      <c r="T56" s="237"/>
      <c r="U56" s="240"/>
      <c r="V56" s="234"/>
      <c r="W56" s="237"/>
      <c r="X56" s="240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</row>
    <row r="57" spans="2:37" x14ac:dyDescent="0.2">
      <c r="B57" s="10"/>
      <c r="J57" s="152"/>
      <c r="K57" s="152"/>
      <c r="L57" s="152"/>
      <c r="M57" s="152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</row>
    <row r="58" spans="2:37" x14ac:dyDescent="0.2">
      <c r="B58" s="10"/>
      <c r="K58" s="152"/>
      <c r="L58" s="152"/>
      <c r="M58" s="152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</row>
    <row r="59" spans="2:37" x14ac:dyDescent="0.2">
      <c r="B59" s="10"/>
      <c r="M59" s="152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</row>
    <row r="60" spans="2:37" x14ac:dyDescent="0.2">
      <c r="B60" s="10"/>
      <c r="M60" s="152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</row>
    <row r="61" spans="2:37" x14ac:dyDescent="0.2">
      <c r="B61" s="10"/>
      <c r="F61" s="176"/>
      <c r="G61" s="3"/>
      <c r="H61" s="3"/>
      <c r="I61" s="3"/>
      <c r="J61" s="138"/>
      <c r="M61" s="152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</row>
    <row r="62" spans="2:37" x14ac:dyDescent="0.2">
      <c r="B62" s="10"/>
      <c r="M62" s="152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</row>
    <row r="63" spans="2:37" x14ac:dyDescent="0.2">
      <c r="B63" s="10"/>
      <c r="M63" s="152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</row>
    <row r="64" spans="2:37" x14ac:dyDescent="0.2">
      <c r="B64" s="10"/>
      <c r="F64" s="176"/>
      <c r="G64" s="3"/>
      <c r="H64" s="3"/>
      <c r="I64" s="3"/>
      <c r="J64" s="3"/>
      <c r="M64" s="152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</row>
    <row r="65" spans="2:37" x14ac:dyDescent="0.2">
      <c r="B65" s="10"/>
      <c r="M65" s="152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</row>
    <row r="66" spans="2:37" x14ac:dyDescent="0.2">
      <c r="B66" s="10"/>
      <c r="M66" s="152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</row>
    <row r="67" spans="2:37" x14ac:dyDescent="0.2">
      <c r="B67" s="10"/>
      <c r="F67" s="176"/>
      <c r="G67" s="3"/>
      <c r="H67" s="3"/>
      <c r="I67" s="3"/>
      <c r="J67" s="3"/>
      <c r="K67" s="152"/>
      <c r="L67" s="152"/>
      <c r="M67" s="152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</row>
    <row r="68" spans="2:37" x14ac:dyDescent="0.2">
      <c r="B68" s="10"/>
      <c r="K68" s="3"/>
      <c r="L68" s="152"/>
      <c r="M68" s="152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</row>
    <row r="69" spans="2:37" x14ac:dyDescent="0.2">
      <c r="B69" s="10"/>
      <c r="K69" s="3"/>
      <c r="L69" s="152"/>
      <c r="M69" s="152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</row>
    <row r="70" spans="2:37" x14ac:dyDescent="0.2">
      <c r="B70" s="10"/>
      <c r="J70" s="3"/>
      <c r="K70" s="3"/>
      <c r="L70" s="152"/>
      <c r="M70" s="152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</row>
    <row r="71" spans="2:37" x14ac:dyDescent="0.2">
      <c r="B71" s="10"/>
      <c r="J71" s="3"/>
      <c r="K71" s="3"/>
      <c r="L71" s="152"/>
      <c r="M71" s="152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</row>
    <row r="72" spans="2:37" x14ac:dyDescent="0.2">
      <c r="B72" s="10"/>
      <c r="J72" s="3"/>
      <c r="K72" s="3"/>
      <c r="L72" s="152"/>
      <c r="M72" s="152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</row>
    <row r="73" spans="2:37" x14ac:dyDescent="0.2">
      <c r="B73" s="10"/>
      <c r="J73" s="3"/>
      <c r="K73" s="3"/>
      <c r="L73" s="152"/>
      <c r="M73" s="152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</row>
    <row r="74" spans="2:37" x14ac:dyDescent="0.2">
      <c r="B74" s="10"/>
      <c r="J74" s="3"/>
      <c r="K74" s="3"/>
      <c r="L74" s="152"/>
      <c r="M74" s="152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</row>
    <row r="75" spans="2:37" x14ac:dyDescent="0.2">
      <c r="B75" s="10"/>
      <c r="J75" s="3"/>
      <c r="K75" s="3"/>
      <c r="L75" s="152"/>
      <c r="M75" s="152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</row>
    <row r="76" spans="2:37" x14ac:dyDescent="0.2">
      <c r="B76" s="10"/>
      <c r="J76" s="3"/>
      <c r="K76" s="3"/>
      <c r="L76" s="152"/>
      <c r="M76" s="152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</row>
    <row r="77" spans="2:37" x14ac:dyDescent="0.2">
      <c r="B77" s="10"/>
      <c r="K77" s="3"/>
      <c r="L77" s="152"/>
      <c r="M77" s="152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</row>
    <row r="78" spans="2:37" x14ac:dyDescent="0.2">
      <c r="B78" s="10"/>
      <c r="K78" s="3"/>
      <c r="L78" s="152"/>
      <c r="M78" s="152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</row>
    <row r="79" spans="2:37" x14ac:dyDescent="0.2">
      <c r="B79" s="10"/>
      <c r="K79" s="3"/>
      <c r="L79" s="152"/>
      <c r="M79" s="152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</row>
    <row r="80" spans="2:37" x14ac:dyDescent="0.2">
      <c r="B80" s="10"/>
      <c r="K80" s="3"/>
      <c r="L80" s="152"/>
      <c r="M80" s="152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</row>
    <row r="81" spans="2:37" x14ac:dyDescent="0.2">
      <c r="B81" s="10"/>
      <c r="L81" s="152"/>
      <c r="M81" s="152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</row>
    <row r="82" spans="2:37" x14ac:dyDescent="0.2">
      <c r="B82" s="10"/>
      <c r="L82" s="152"/>
      <c r="M82" s="152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</row>
    <row r="83" spans="2:37" x14ac:dyDescent="0.2">
      <c r="B83" s="10"/>
      <c r="L83" s="152"/>
      <c r="M83" s="152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</row>
    <row r="84" spans="2:37" x14ac:dyDescent="0.2">
      <c r="B84" s="10"/>
      <c r="L84" s="152"/>
      <c r="M84" s="152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</row>
    <row r="85" spans="2:37" x14ac:dyDescent="0.2">
      <c r="B85" s="10"/>
      <c r="L85" s="152"/>
      <c r="M85" s="152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</row>
    <row r="86" spans="2:37" x14ac:dyDescent="0.2">
      <c r="B86" s="10"/>
      <c r="L86" s="152"/>
      <c r="M86" s="152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</row>
    <row r="87" spans="2:37" x14ac:dyDescent="0.2">
      <c r="B87" s="10"/>
      <c r="L87" s="152"/>
      <c r="M87" s="152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</row>
    <row r="88" spans="2:37" x14ac:dyDescent="0.2">
      <c r="B88" s="10"/>
      <c r="L88" s="152"/>
      <c r="M88" s="152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</row>
    <row r="89" spans="2:37" x14ac:dyDescent="0.2">
      <c r="B89" s="10"/>
      <c r="L89" s="152"/>
      <c r="M89" s="152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</row>
    <row r="90" spans="2:37" x14ac:dyDescent="0.2">
      <c r="B90" s="10"/>
      <c r="L90" s="152"/>
      <c r="M90" s="152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</row>
    <row r="91" spans="2:37" x14ac:dyDescent="0.2">
      <c r="B91" s="10"/>
      <c r="L91" s="152"/>
      <c r="M91" s="152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</row>
    <row r="92" spans="2:37" x14ac:dyDescent="0.2">
      <c r="B92" s="10"/>
      <c r="L92" s="152"/>
      <c r="M92" s="152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</row>
    <row r="93" spans="2:37" x14ac:dyDescent="0.2">
      <c r="B93" s="10"/>
      <c r="L93" s="152"/>
      <c r="M93" s="152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</row>
    <row r="94" spans="2:37" x14ac:dyDescent="0.2">
      <c r="B94" s="10"/>
      <c r="L94" s="152"/>
      <c r="M94" s="152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</row>
    <row r="95" spans="2:37" x14ac:dyDescent="0.2">
      <c r="B95" s="10"/>
      <c r="L95" s="152"/>
      <c r="M95" s="152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</row>
    <row r="96" spans="2:37" x14ac:dyDescent="0.2">
      <c r="B96" s="10"/>
      <c r="L96" s="152"/>
      <c r="M96" s="152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</row>
    <row r="97" spans="2:37" x14ac:dyDescent="0.2">
      <c r="B97" s="10"/>
      <c r="L97" s="152"/>
      <c r="M97" s="152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</row>
    <row r="98" spans="2:37" x14ac:dyDescent="0.2">
      <c r="B98" s="10"/>
      <c r="L98" s="152"/>
      <c r="M98" s="152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</row>
    <row r="99" spans="2:37" x14ac:dyDescent="0.2">
      <c r="B99" s="10"/>
      <c r="L99" s="152"/>
      <c r="M99" s="152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</row>
    <row r="100" spans="2:37" x14ac:dyDescent="0.2">
      <c r="B100" s="10"/>
      <c r="L100" s="3"/>
      <c r="M100" s="152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</row>
    <row r="101" spans="2:37" x14ac:dyDescent="0.2">
      <c r="B101" s="10"/>
      <c r="L101" s="3"/>
      <c r="M101" s="152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</row>
    <row r="102" spans="2:37" x14ac:dyDescent="0.2">
      <c r="B102" s="10"/>
      <c r="L102" s="3"/>
      <c r="M102" s="152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</row>
    <row r="103" spans="2:37" x14ac:dyDescent="0.2">
      <c r="B103" s="10"/>
      <c r="L103" s="3"/>
      <c r="M103" s="152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</row>
    <row r="104" spans="2:37" x14ac:dyDescent="0.2">
      <c r="B104" s="10"/>
      <c r="L104" s="3"/>
      <c r="M104" s="152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</row>
    <row r="105" spans="2:37" x14ac:dyDescent="0.2">
      <c r="B105" s="10"/>
      <c r="L105" s="3"/>
      <c r="M105" s="152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</row>
    <row r="106" spans="2:37" x14ac:dyDescent="0.2">
      <c r="B106" s="10"/>
      <c r="L106" s="3"/>
      <c r="M106" s="152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</row>
    <row r="107" spans="2:37" x14ac:dyDescent="0.2">
      <c r="B107" s="10"/>
      <c r="L107" s="3"/>
      <c r="M107" s="152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</row>
    <row r="108" spans="2:37" x14ac:dyDescent="0.2">
      <c r="B108" s="10"/>
      <c r="L108" s="3"/>
      <c r="M108" s="3"/>
      <c r="N108" s="3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</row>
    <row r="109" spans="2:37" x14ac:dyDescent="0.2">
      <c r="B109" s="10"/>
      <c r="L109" s="3"/>
      <c r="M109" s="3"/>
      <c r="N109" s="3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</row>
    <row r="110" spans="2:37" x14ac:dyDescent="0.2">
      <c r="B110" s="10"/>
      <c r="L110" s="3"/>
      <c r="M110" s="3"/>
      <c r="N110" s="3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</row>
    <row r="111" spans="2:37" x14ac:dyDescent="0.2">
      <c r="B111" s="10"/>
      <c r="L111" s="3"/>
      <c r="M111" s="3"/>
      <c r="N111" s="3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</row>
    <row r="112" spans="2:37" x14ac:dyDescent="0.2">
      <c r="B112" s="10"/>
      <c r="L112" s="3"/>
      <c r="M112" s="3"/>
      <c r="N112" s="3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</row>
    <row r="113" spans="2:38" x14ac:dyDescent="0.2">
      <c r="B113" s="10"/>
      <c r="M113" s="3"/>
      <c r="N113" s="3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</row>
    <row r="114" spans="2:38" x14ac:dyDescent="0.2">
      <c r="B114" s="10"/>
      <c r="M114" s="3"/>
      <c r="N114" s="3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</row>
    <row r="115" spans="2:38" x14ac:dyDescent="0.2">
      <c r="B115" s="10"/>
      <c r="M115" s="3"/>
      <c r="N115" s="3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</row>
    <row r="116" spans="2:38" x14ac:dyDescent="0.2">
      <c r="B116" s="10"/>
      <c r="M116" s="3"/>
      <c r="N116" s="3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</row>
    <row r="117" spans="2:38" x14ac:dyDescent="0.2">
      <c r="B117" s="10"/>
      <c r="M117" s="3"/>
      <c r="N117" s="3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</row>
    <row r="118" spans="2:38" x14ac:dyDescent="0.2">
      <c r="B118" s="10"/>
      <c r="M118" s="3"/>
      <c r="N118" s="3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</row>
    <row r="119" spans="2:38" x14ac:dyDescent="0.2">
      <c r="B119" s="10"/>
      <c r="M119" s="3"/>
      <c r="N119" s="3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</row>
    <row r="120" spans="2:38" x14ac:dyDescent="0.2">
      <c r="B120" s="10"/>
      <c r="M120" s="3"/>
      <c r="N120" s="3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</row>
    <row r="121" spans="2:38" x14ac:dyDescent="0.2">
      <c r="B121" s="10"/>
      <c r="AF121" s="91"/>
      <c r="AG121" s="91"/>
      <c r="AH121" s="91"/>
      <c r="AI121" s="91"/>
      <c r="AJ121" s="91"/>
      <c r="AK121" s="91"/>
    </row>
    <row r="122" spans="2:38" x14ac:dyDescent="0.2">
      <c r="B122" s="10"/>
      <c r="AF122" s="91"/>
      <c r="AG122" s="91"/>
      <c r="AH122" s="91"/>
      <c r="AI122" s="91"/>
      <c r="AJ122" s="91"/>
      <c r="AK122" s="91"/>
    </row>
    <row r="123" spans="2:38" x14ac:dyDescent="0.2">
      <c r="B123" s="10"/>
      <c r="AE123" s="91"/>
      <c r="AF123" s="91"/>
      <c r="AG123" s="91"/>
      <c r="AH123" s="91"/>
      <c r="AI123" s="91"/>
      <c r="AJ123" s="91"/>
      <c r="AK123" s="91"/>
    </row>
    <row r="124" spans="2:38" x14ac:dyDescent="0.2">
      <c r="B124" s="10"/>
      <c r="AL124" s="3"/>
    </row>
    <row r="125" spans="2:38" x14ac:dyDescent="0.2">
      <c r="B125" s="10"/>
      <c r="AL125" s="3"/>
    </row>
    <row r="126" spans="2:38" x14ac:dyDescent="0.2">
      <c r="B126" s="10"/>
      <c r="AL126" s="3"/>
    </row>
    <row r="127" spans="2:38" x14ac:dyDescent="0.2">
      <c r="B127" s="10"/>
      <c r="AL127" s="3"/>
    </row>
    <row r="128" spans="2:38" x14ac:dyDescent="0.2">
      <c r="B128" s="10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</row>
    <row r="129" spans="2:37" x14ac:dyDescent="0.2">
      <c r="B129" s="10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</row>
    <row r="130" spans="2:37" x14ac:dyDescent="0.2">
      <c r="B130" s="10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</row>
    <row r="131" spans="2:37" x14ac:dyDescent="0.2">
      <c r="B131" s="10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</row>
    <row r="132" spans="2:37" x14ac:dyDescent="0.2">
      <c r="B132" s="10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</row>
    <row r="133" spans="2:37" x14ac:dyDescent="0.2">
      <c r="B133" s="10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</row>
    <row r="134" spans="2:37" x14ac:dyDescent="0.2">
      <c r="B134" s="10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</row>
    <row r="135" spans="2:37" x14ac:dyDescent="0.2">
      <c r="B135" s="10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</row>
    <row r="136" spans="2:37" x14ac:dyDescent="0.2">
      <c r="B136" s="10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</row>
    <row r="137" spans="2:37" x14ac:dyDescent="0.2">
      <c r="B137" s="10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</row>
    <row r="138" spans="2:37" x14ac:dyDescent="0.2">
      <c r="B138" s="10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</row>
    <row r="139" spans="2:37" x14ac:dyDescent="0.2">
      <c r="B139" s="10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</row>
    <row r="140" spans="2:37" x14ac:dyDescent="0.2">
      <c r="B140" s="10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</row>
    <row r="141" spans="2:37" x14ac:dyDescent="0.2">
      <c r="B141" s="10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</row>
    <row r="142" spans="2:37" x14ac:dyDescent="0.2">
      <c r="B142" s="10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</row>
    <row r="143" spans="2:37" x14ac:dyDescent="0.2">
      <c r="B143" s="10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</row>
    <row r="144" spans="2:37" x14ac:dyDescent="0.2">
      <c r="B144" s="10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</row>
    <row r="145" spans="2:37" x14ac:dyDescent="0.2">
      <c r="B145" s="10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</row>
    <row r="146" spans="2:37" x14ac:dyDescent="0.2">
      <c r="B146" s="10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</row>
    <row r="147" spans="2:37" x14ac:dyDescent="0.2">
      <c r="B147" s="10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</row>
    <row r="148" spans="2:37" x14ac:dyDescent="0.2">
      <c r="B148" s="10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</row>
    <row r="149" spans="2:37" x14ac:dyDescent="0.2">
      <c r="B149" s="10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</row>
    <row r="150" spans="2:37" x14ac:dyDescent="0.2">
      <c r="B150" s="10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</row>
    <row r="151" spans="2:37" x14ac:dyDescent="0.2">
      <c r="B151" s="10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</row>
    <row r="152" spans="2:37" x14ac:dyDescent="0.2">
      <c r="B152" s="10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</row>
    <row r="153" spans="2:37" x14ac:dyDescent="0.2">
      <c r="B153" s="10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</row>
    <row r="154" spans="2:37" x14ac:dyDescent="0.2">
      <c r="B154" s="10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</row>
    <row r="155" spans="2:37" x14ac:dyDescent="0.2">
      <c r="B155" s="10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</row>
    <row r="156" spans="2:37" x14ac:dyDescent="0.2">
      <c r="B156" s="10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</row>
    <row r="157" spans="2:37" x14ac:dyDescent="0.2">
      <c r="B157" s="10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</row>
    <row r="158" spans="2:37" x14ac:dyDescent="0.2">
      <c r="B158" s="10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</row>
    <row r="159" spans="2:37" x14ac:dyDescent="0.2">
      <c r="B159" s="10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</row>
    <row r="160" spans="2:37" x14ac:dyDescent="0.2">
      <c r="B160" s="10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</row>
    <row r="161" spans="2:37" x14ac:dyDescent="0.2">
      <c r="B161" s="10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</row>
    <row r="162" spans="2:37" x14ac:dyDescent="0.2">
      <c r="B162" s="10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</row>
    <row r="163" spans="2:37" x14ac:dyDescent="0.2">
      <c r="B163" s="10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</row>
    <row r="164" spans="2:37" x14ac:dyDescent="0.2">
      <c r="B164" s="10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</row>
    <row r="165" spans="2:37" x14ac:dyDescent="0.2">
      <c r="B165" s="10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</row>
    <row r="166" spans="2:37" x14ac:dyDescent="0.2">
      <c r="B166" s="10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</row>
    <row r="167" spans="2:37" x14ac:dyDescent="0.2">
      <c r="B167" s="10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</row>
    <row r="168" spans="2:37" x14ac:dyDescent="0.2">
      <c r="B168" s="10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</row>
    <row r="169" spans="2:37" x14ac:dyDescent="0.2">
      <c r="B169" s="10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</row>
    <row r="170" spans="2:37" x14ac:dyDescent="0.2">
      <c r="B170" s="10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</row>
    <row r="171" spans="2:37" x14ac:dyDescent="0.2">
      <c r="B171" s="10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</row>
    <row r="172" spans="2:37" x14ac:dyDescent="0.2">
      <c r="B172" s="10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</row>
    <row r="173" spans="2:37" x14ac:dyDescent="0.2">
      <c r="B173" s="10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</row>
    <row r="174" spans="2:37" x14ac:dyDescent="0.2">
      <c r="B174" s="10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</row>
    <row r="175" spans="2:37" x14ac:dyDescent="0.2">
      <c r="B175" s="10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</row>
    <row r="176" spans="2:37" x14ac:dyDescent="0.2">
      <c r="B176" s="10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</row>
    <row r="177" spans="2:37" x14ac:dyDescent="0.2">
      <c r="B177" s="10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</row>
    <row r="178" spans="2:37" x14ac:dyDescent="0.2">
      <c r="B178" s="10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</row>
    <row r="179" spans="2:37" x14ac:dyDescent="0.2">
      <c r="B179" s="10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</row>
    <row r="180" spans="2:37" x14ac:dyDescent="0.2">
      <c r="B180" s="10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</row>
    <row r="181" spans="2:37" x14ac:dyDescent="0.2">
      <c r="B181" s="10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</row>
    <row r="182" spans="2:37" x14ac:dyDescent="0.2">
      <c r="B182" s="10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</row>
    <row r="183" spans="2:37" x14ac:dyDescent="0.2">
      <c r="B183" s="10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</row>
    <row r="184" spans="2:37" x14ac:dyDescent="0.2">
      <c r="B184" s="10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</row>
    <row r="185" spans="2:37" x14ac:dyDescent="0.2">
      <c r="B185" s="10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</row>
    <row r="186" spans="2:37" x14ac:dyDescent="0.2">
      <c r="B186" s="10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</row>
    <row r="187" spans="2:37" x14ac:dyDescent="0.2">
      <c r="B187" s="10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</row>
    <row r="188" spans="2:37" x14ac:dyDescent="0.2">
      <c r="B188" s="10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</row>
    <row r="189" spans="2:37" x14ac:dyDescent="0.2">
      <c r="B189" s="10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</row>
    <row r="190" spans="2:37" x14ac:dyDescent="0.2">
      <c r="B190" s="10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</row>
    <row r="191" spans="2:37" x14ac:dyDescent="0.2">
      <c r="B191" s="10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</row>
    <row r="192" spans="2:37" x14ac:dyDescent="0.2">
      <c r="B192" s="10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</row>
    <row r="193" spans="2:37" x14ac:dyDescent="0.2">
      <c r="B193" s="10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</row>
    <row r="194" spans="2:37" x14ac:dyDescent="0.2">
      <c r="B194" s="10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</row>
    <row r="195" spans="2:37" x14ac:dyDescent="0.2">
      <c r="B195" s="10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</row>
    <row r="196" spans="2:37" x14ac:dyDescent="0.2">
      <c r="B196" s="10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</row>
    <row r="197" spans="2:37" x14ac:dyDescent="0.2">
      <c r="B197" s="10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</row>
    <row r="198" spans="2:37" x14ac:dyDescent="0.2">
      <c r="B198" s="10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</row>
    <row r="199" spans="2:37" x14ac:dyDescent="0.2">
      <c r="B199" s="10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</row>
    <row r="200" spans="2:37" x14ac:dyDescent="0.2">
      <c r="B200" s="10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</row>
  </sheetData>
  <mergeCells count="60">
    <mergeCell ref="D11:D14"/>
    <mergeCell ref="D49:D52"/>
    <mergeCell ref="E49:E50"/>
    <mergeCell ref="O49:O52"/>
    <mergeCell ref="E51:E52"/>
    <mergeCell ref="D33:D36"/>
    <mergeCell ref="E33:E34"/>
    <mergeCell ref="O33:O36"/>
    <mergeCell ref="E35:E36"/>
    <mergeCell ref="D37:D40"/>
    <mergeCell ref="E37:E38"/>
    <mergeCell ref="O37:O40"/>
    <mergeCell ref="E39:E40"/>
    <mergeCell ref="D25:D28"/>
    <mergeCell ref="E25:E26"/>
    <mergeCell ref="O25:O28"/>
    <mergeCell ref="D53:D56"/>
    <mergeCell ref="E53:E54"/>
    <mergeCell ref="O53:O56"/>
    <mergeCell ref="E55:E56"/>
    <mergeCell ref="D41:D44"/>
    <mergeCell ref="E41:E42"/>
    <mergeCell ref="O41:O44"/>
    <mergeCell ref="E43:E44"/>
    <mergeCell ref="D45:D48"/>
    <mergeCell ref="E45:E46"/>
    <mergeCell ref="O45:O48"/>
    <mergeCell ref="E47:E48"/>
    <mergeCell ref="E27:E28"/>
    <mergeCell ref="D29:D32"/>
    <mergeCell ref="E29:E30"/>
    <mergeCell ref="O29:O32"/>
    <mergeCell ref="E31:E32"/>
    <mergeCell ref="D15:D24"/>
    <mergeCell ref="E15:E16"/>
    <mergeCell ref="O15:O24"/>
    <mergeCell ref="E17:E18"/>
    <mergeCell ref="E19:E20"/>
    <mergeCell ref="E21:E22"/>
    <mergeCell ref="E23:E24"/>
    <mergeCell ref="S9:U9"/>
    <mergeCell ref="V9:X9"/>
    <mergeCell ref="E11:E12"/>
    <mergeCell ref="O11:O14"/>
    <mergeCell ref="E13:E14"/>
    <mergeCell ref="I9:I10"/>
    <mergeCell ref="J9:J10"/>
    <mergeCell ref="K9:K10"/>
    <mergeCell ref="L9:L10"/>
    <mergeCell ref="O9:O10"/>
    <mergeCell ref="P9:R9"/>
    <mergeCell ref="D4:J5"/>
    <mergeCell ref="G8:H8"/>
    <mergeCell ref="I8:J8"/>
    <mergeCell ref="K8:L8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V211"/>
  <sheetViews>
    <sheetView zoomScalePageLayoutView="80" workbookViewId="0">
      <selection activeCell="B6" sqref="B6"/>
    </sheetView>
  </sheetViews>
  <sheetFormatPr baseColWidth="10" defaultRowHeight="16" x14ac:dyDescent="0.2"/>
  <cols>
    <col min="1" max="1" width="10.7109375" style="80"/>
    <col min="2" max="2" width="10.7109375" style="10"/>
    <col min="3" max="5" width="10.7109375" style="80"/>
    <col min="6" max="6" width="10.7109375" style="3"/>
    <col min="7" max="59" width="10.7109375" style="80"/>
    <col min="60" max="60" width="18.28515625" style="80" customWidth="1"/>
    <col min="61" max="109" width="10.7109375" style="81"/>
    <col min="110" max="16384" width="10.7109375" style="80"/>
  </cols>
  <sheetData>
    <row r="2" spans="1:163" ht="25" x14ac:dyDescent="0.25">
      <c r="A2" s="242" t="s">
        <v>634</v>
      </c>
    </row>
    <row r="6" spans="1:163" ht="16" customHeight="1" x14ac:dyDescent="0.2">
      <c r="D6" s="256" t="s">
        <v>646</v>
      </c>
      <c r="E6" s="257"/>
      <c r="F6" s="257"/>
      <c r="G6" s="257"/>
      <c r="H6" s="257"/>
      <c r="I6" s="257"/>
      <c r="J6" s="257"/>
      <c r="K6" s="257"/>
      <c r="L6" s="258"/>
      <c r="BH6" s="289" t="s">
        <v>0</v>
      </c>
      <c r="BI6" s="290"/>
      <c r="BJ6" s="290"/>
      <c r="BK6" s="290"/>
      <c r="BL6" s="290"/>
      <c r="BM6" s="290"/>
      <c r="BN6" s="291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</row>
    <row r="7" spans="1:163" ht="16" customHeight="1" x14ac:dyDescent="0.2">
      <c r="D7" s="259"/>
      <c r="E7" s="260"/>
      <c r="F7" s="260"/>
      <c r="G7" s="260"/>
      <c r="H7" s="260"/>
      <c r="I7" s="260"/>
      <c r="J7" s="260"/>
      <c r="K7" s="260"/>
      <c r="L7" s="261"/>
      <c r="BH7" s="292"/>
      <c r="BI7" s="293"/>
      <c r="BJ7" s="293"/>
      <c r="BK7" s="293"/>
      <c r="BL7" s="293"/>
      <c r="BM7" s="293"/>
      <c r="BN7" s="294"/>
    </row>
    <row r="8" spans="1:163" x14ac:dyDescent="0.2">
      <c r="E8" s="1"/>
      <c r="F8" s="2"/>
    </row>
    <row r="9" spans="1:163" x14ac:dyDescent="0.2">
      <c r="E9" s="2"/>
      <c r="BH9" s="287" t="s">
        <v>13</v>
      </c>
      <c r="BI9" s="313" t="s">
        <v>12</v>
      </c>
      <c r="BJ9" s="314"/>
      <c r="BK9" s="314"/>
      <c r="BL9" s="314"/>
      <c r="BM9" s="314"/>
      <c r="BN9" s="314"/>
      <c r="BO9" s="314"/>
      <c r="BP9" s="315"/>
      <c r="BQ9" s="313" t="s">
        <v>14</v>
      </c>
      <c r="BR9" s="314"/>
      <c r="BS9" s="314"/>
      <c r="BT9" s="314"/>
      <c r="BU9" s="314"/>
      <c r="BV9" s="314"/>
      <c r="BW9" s="314"/>
      <c r="BX9" s="314"/>
      <c r="BY9" s="314"/>
      <c r="BZ9" s="314"/>
      <c r="CA9" s="314"/>
      <c r="CB9" s="314"/>
      <c r="CC9" s="314"/>
      <c r="CD9" s="314"/>
      <c r="CE9" s="314"/>
      <c r="CF9" s="314"/>
      <c r="CG9" s="314"/>
      <c r="CH9" s="314"/>
      <c r="CI9" s="314"/>
      <c r="CJ9" s="315"/>
      <c r="CK9" s="313" t="s">
        <v>16</v>
      </c>
      <c r="CL9" s="314"/>
      <c r="CM9" s="314"/>
      <c r="CN9" s="314"/>
      <c r="CO9" s="314"/>
      <c r="CP9" s="314"/>
      <c r="CQ9" s="314"/>
      <c r="CR9" s="315"/>
      <c r="CS9" s="313" t="s">
        <v>17</v>
      </c>
      <c r="CT9" s="314"/>
      <c r="CU9" s="314"/>
      <c r="CV9" s="314"/>
      <c r="CW9" s="314"/>
      <c r="CX9" s="314"/>
      <c r="CY9" s="314"/>
      <c r="CZ9" s="315"/>
      <c r="DA9" s="313" t="s">
        <v>18</v>
      </c>
      <c r="DB9" s="314"/>
      <c r="DC9" s="314"/>
      <c r="DD9" s="314"/>
      <c r="DE9" s="314"/>
      <c r="DF9" s="314"/>
      <c r="DG9" s="314"/>
      <c r="DH9" s="315"/>
      <c r="DI9" s="313" t="s">
        <v>19</v>
      </c>
      <c r="DJ9" s="314"/>
      <c r="DK9" s="314"/>
      <c r="DL9" s="314"/>
      <c r="DM9" s="314"/>
      <c r="DN9" s="314"/>
      <c r="DO9" s="314"/>
      <c r="DP9" s="315"/>
      <c r="DQ9" s="313" t="s">
        <v>20</v>
      </c>
      <c r="DR9" s="314"/>
      <c r="DS9" s="314"/>
      <c r="DT9" s="314"/>
      <c r="DU9" s="314"/>
      <c r="DV9" s="314"/>
      <c r="DW9" s="314"/>
      <c r="DX9" s="315"/>
      <c r="DY9" s="313" t="s">
        <v>21</v>
      </c>
      <c r="DZ9" s="314"/>
      <c r="EA9" s="314"/>
      <c r="EB9" s="314"/>
      <c r="EC9" s="314"/>
      <c r="ED9" s="314"/>
      <c r="EE9" s="314"/>
      <c r="EF9" s="315"/>
      <c r="EG9" s="313" t="s">
        <v>22</v>
      </c>
      <c r="EH9" s="314"/>
      <c r="EI9" s="314"/>
      <c r="EJ9" s="314"/>
      <c r="EK9" s="314"/>
      <c r="EL9" s="314"/>
      <c r="EM9" s="314"/>
      <c r="EN9" s="315"/>
      <c r="EO9" s="313" t="s">
        <v>23</v>
      </c>
      <c r="EP9" s="314"/>
      <c r="EQ9" s="314"/>
      <c r="ER9" s="314"/>
      <c r="ES9" s="314"/>
      <c r="ET9" s="314"/>
      <c r="EU9" s="314"/>
      <c r="EV9" s="315"/>
    </row>
    <row r="10" spans="1:163" x14ac:dyDescent="0.2">
      <c r="B10" s="1"/>
      <c r="D10" s="287" t="s">
        <v>8</v>
      </c>
      <c r="E10" s="247" t="s">
        <v>1</v>
      </c>
      <c r="F10" s="247" t="s">
        <v>564</v>
      </c>
      <c r="G10" s="295" t="s">
        <v>2</v>
      </c>
      <c r="H10" s="296"/>
      <c r="I10" s="296"/>
      <c r="J10" s="297"/>
      <c r="K10" s="295" t="s">
        <v>3</v>
      </c>
      <c r="L10" s="296"/>
      <c r="M10" s="296"/>
      <c r="N10" s="297"/>
      <c r="O10" s="281" t="s">
        <v>4</v>
      </c>
      <c r="P10" s="282"/>
      <c r="Q10" s="282"/>
      <c r="R10" s="283"/>
      <c r="S10" s="281" t="s">
        <v>5</v>
      </c>
      <c r="T10" s="282"/>
      <c r="U10" s="282"/>
      <c r="V10" s="283"/>
      <c r="W10" s="281" t="s">
        <v>6</v>
      </c>
      <c r="X10" s="282"/>
      <c r="Y10" s="282"/>
      <c r="Z10" s="283"/>
      <c r="AA10" s="281" t="s">
        <v>7</v>
      </c>
      <c r="AB10" s="282"/>
      <c r="AC10" s="282"/>
      <c r="AD10" s="283"/>
      <c r="AE10" s="4" t="s">
        <v>2</v>
      </c>
      <c r="AF10" s="4" t="s">
        <v>3</v>
      </c>
      <c r="AG10" s="4" t="s">
        <v>4</v>
      </c>
      <c r="AH10" s="229" t="s">
        <v>5</v>
      </c>
      <c r="AI10" s="229" t="s">
        <v>6</v>
      </c>
      <c r="AJ10" s="229" t="s">
        <v>7</v>
      </c>
      <c r="AL10" s="287" t="s">
        <v>8</v>
      </c>
      <c r="AM10" s="301" t="s">
        <v>2</v>
      </c>
      <c r="AN10" s="302"/>
      <c r="AO10" s="303"/>
      <c r="AP10" s="301" t="s">
        <v>3</v>
      </c>
      <c r="AQ10" s="302"/>
      <c r="AR10" s="303"/>
      <c r="AS10" s="301" t="s">
        <v>4</v>
      </c>
      <c r="AT10" s="302"/>
      <c r="AU10" s="303"/>
      <c r="AV10" s="301" t="s">
        <v>5</v>
      </c>
      <c r="AW10" s="302"/>
      <c r="AX10" s="303"/>
      <c r="AY10" s="301" t="s">
        <v>6</v>
      </c>
      <c r="AZ10" s="302"/>
      <c r="BA10" s="303"/>
      <c r="BB10" s="301" t="s">
        <v>7</v>
      </c>
      <c r="BC10" s="302"/>
      <c r="BD10" s="303"/>
      <c r="BH10" s="319"/>
      <c r="BI10" s="316"/>
      <c r="BJ10" s="317"/>
      <c r="BK10" s="317"/>
      <c r="BL10" s="317"/>
      <c r="BM10" s="317"/>
      <c r="BN10" s="317"/>
      <c r="BO10" s="317"/>
      <c r="BP10" s="318"/>
      <c r="BQ10" s="316"/>
      <c r="BR10" s="317"/>
      <c r="BS10" s="317"/>
      <c r="BT10" s="317"/>
      <c r="BU10" s="317"/>
      <c r="BV10" s="317"/>
      <c r="BW10" s="317"/>
      <c r="BX10" s="317"/>
      <c r="BY10" s="317"/>
      <c r="BZ10" s="317"/>
      <c r="CA10" s="317"/>
      <c r="CB10" s="317"/>
      <c r="CC10" s="317"/>
      <c r="CD10" s="317"/>
      <c r="CE10" s="317"/>
      <c r="CF10" s="317"/>
      <c r="CG10" s="317"/>
      <c r="CH10" s="317"/>
      <c r="CI10" s="317"/>
      <c r="CJ10" s="318"/>
      <c r="CK10" s="316"/>
      <c r="CL10" s="317"/>
      <c r="CM10" s="317"/>
      <c r="CN10" s="317"/>
      <c r="CO10" s="317"/>
      <c r="CP10" s="317"/>
      <c r="CQ10" s="317"/>
      <c r="CR10" s="318"/>
      <c r="CS10" s="316"/>
      <c r="CT10" s="317"/>
      <c r="CU10" s="317"/>
      <c r="CV10" s="317"/>
      <c r="CW10" s="317"/>
      <c r="CX10" s="317"/>
      <c r="CY10" s="317"/>
      <c r="CZ10" s="318"/>
      <c r="DA10" s="316"/>
      <c r="DB10" s="317"/>
      <c r="DC10" s="317"/>
      <c r="DD10" s="317"/>
      <c r="DE10" s="317"/>
      <c r="DF10" s="317"/>
      <c r="DG10" s="317"/>
      <c r="DH10" s="318"/>
      <c r="DI10" s="316"/>
      <c r="DJ10" s="317"/>
      <c r="DK10" s="317"/>
      <c r="DL10" s="317"/>
      <c r="DM10" s="317"/>
      <c r="DN10" s="317"/>
      <c r="DO10" s="317"/>
      <c r="DP10" s="318"/>
      <c r="DQ10" s="316"/>
      <c r="DR10" s="317"/>
      <c r="DS10" s="317"/>
      <c r="DT10" s="317"/>
      <c r="DU10" s="317"/>
      <c r="DV10" s="317"/>
      <c r="DW10" s="317"/>
      <c r="DX10" s="318"/>
      <c r="DY10" s="316"/>
      <c r="DZ10" s="317"/>
      <c r="EA10" s="317"/>
      <c r="EB10" s="317"/>
      <c r="EC10" s="317"/>
      <c r="ED10" s="317"/>
      <c r="EE10" s="317"/>
      <c r="EF10" s="318"/>
      <c r="EG10" s="316"/>
      <c r="EH10" s="317"/>
      <c r="EI10" s="317"/>
      <c r="EJ10" s="317"/>
      <c r="EK10" s="317"/>
      <c r="EL10" s="317"/>
      <c r="EM10" s="317"/>
      <c r="EN10" s="318"/>
      <c r="EO10" s="316"/>
      <c r="EP10" s="317"/>
      <c r="EQ10" s="317"/>
      <c r="ER10" s="317"/>
      <c r="ES10" s="317"/>
      <c r="ET10" s="317"/>
      <c r="EU10" s="317"/>
      <c r="EV10" s="318"/>
      <c r="EW10" s="79"/>
      <c r="EX10" s="79"/>
      <c r="EY10" s="79"/>
      <c r="EZ10" s="79"/>
    </row>
    <row r="11" spans="1:163" x14ac:dyDescent="0.2">
      <c r="B11" s="1"/>
      <c r="D11" s="288"/>
      <c r="E11" s="265"/>
      <c r="F11" s="265"/>
      <c r="G11" s="298"/>
      <c r="H11" s="299"/>
      <c r="I11" s="299"/>
      <c r="J11" s="300"/>
      <c r="K11" s="298"/>
      <c r="L11" s="299"/>
      <c r="M11" s="299"/>
      <c r="N11" s="300"/>
      <c r="O11" s="284"/>
      <c r="P11" s="285"/>
      <c r="Q11" s="285"/>
      <c r="R11" s="286"/>
      <c r="S11" s="284"/>
      <c r="T11" s="285"/>
      <c r="U11" s="285"/>
      <c r="V11" s="286"/>
      <c r="W11" s="284"/>
      <c r="X11" s="285"/>
      <c r="Y11" s="285"/>
      <c r="Z11" s="286"/>
      <c r="AA11" s="284"/>
      <c r="AB11" s="285"/>
      <c r="AC11" s="285"/>
      <c r="AD11" s="286"/>
      <c r="AE11" s="5" t="s">
        <v>9</v>
      </c>
      <c r="AF11" s="5" t="s">
        <v>9</v>
      </c>
      <c r="AG11" s="5" t="s">
        <v>9</v>
      </c>
      <c r="AH11" s="6" t="s">
        <v>9</v>
      </c>
      <c r="AI11" s="6" t="s">
        <v>9</v>
      </c>
      <c r="AJ11" s="6" t="s">
        <v>9</v>
      </c>
      <c r="AL11" s="288"/>
      <c r="AM11" s="7" t="s">
        <v>9</v>
      </c>
      <c r="AN11" s="8" t="s">
        <v>10</v>
      </c>
      <c r="AO11" s="9" t="s">
        <v>11</v>
      </c>
      <c r="AP11" s="8" t="s">
        <v>9</v>
      </c>
      <c r="AQ11" s="8" t="s">
        <v>10</v>
      </c>
      <c r="AR11" s="9" t="s">
        <v>11</v>
      </c>
      <c r="AS11" s="8" t="s">
        <v>9</v>
      </c>
      <c r="AT11" s="8" t="s">
        <v>10</v>
      </c>
      <c r="AU11" s="9" t="s">
        <v>11</v>
      </c>
      <c r="AV11" s="8" t="s">
        <v>9</v>
      </c>
      <c r="AW11" s="8" t="s">
        <v>10</v>
      </c>
      <c r="AX11" s="9" t="s">
        <v>11</v>
      </c>
      <c r="AY11" s="8" t="s">
        <v>9</v>
      </c>
      <c r="AZ11" s="8" t="s">
        <v>10</v>
      </c>
      <c r="BA11" s="9" t="s">
        <v>11</v>
      </c>
      <c r="BB11" s="8" t="s">
        <v>9</v>
      </c>
      <c r="BC11" s="8" t="s">
        <v>10</v>
      </c>
      <c r="BD11" s="9" t="s">
        <v>11</v>
      </c>
      <c r="BH11" s="320"/>
      <c r="BI11" s="230">
        <v>9</v>
      </c>
      <c r="BJ11" s="230">
        <v>10</v>
      </c>
      <c r="BK11" s="230">
        <v>11</v>
      </c>
      <c r="BL11" s="230">
        <v>12</v>
      </c>
      <c r="BM11" s="230">
        <v>25</v>
      </c>
      <c r="BN11" s="230">
        <v>26</v>
      </c>
      <c r="BO11" s="230">
        <v>27</v>
      </c>
      <c r="BP11" s="230">
        <v>28</v>
      </c>
      <c r="BQ11" s="230">
        <v>29</v>
      </c>
      <c r="BR11" s="230">
        <v>30</v>
      </c>
      <c r="BS11" s="90">
        <v>31</v>
      </c>
      <c r="BT11" s="90">
        <v>32</v>
      </c>
      <c r="BU11" s="230">
        <v>1</v>
      </c>
      <c r="BV11" s="230">
        <v>2</v>
      </c>
      <c r="BW11" s="230">
        <v>3</v>
      </c>
      <c r="BX11" s="230">
        <v>4</v>
      </c>
      <c r="BY11" s="230">
        <v>5</v>
      </c>
      <c r="BZ11" s="230">
        <v>6</v>
      </c>
      <c r="CA11" s="230">
        <v>7</v>
      </c>
      <c r="CB11" s="230">
        <v>8</v>
      </c>
      <c r="CC11" s="230">
        <v>29</v>
      </c>
      <c r="CD11" s="230">
        <v>30</v>
      </c>
      <c r="CE11" s="230">
        <v>31</v>
      </c>
      <c r="CF11" s="230">
        <v>32</v>
      </c>
      <c r="CG11" s="90">
        <v>45</v>
      </c>
      <c r="CH11" s="230">
        <v>46</v>
      </c>
      <c r="CI11" s="230">
        <v>47</v>
      </c>
      <c r="CJ11" s="230">
        <v>48</v>
      </c>
      <c r="CK11" s="230">
        <v>21</v>
      </c>
      <c r="CL11" s="230">
        <v>22</v>
      </c>
      <c r="CM11" s="230">
        <v>23</v>
      </c>
      <c r="CN11" s="230">
        <v>24</v>
      </c>
      <c r="CO11" s="230">
        <v>13</v>
      </c>
      <c r="CP11" s="230">
        <v>14</v>
      </c>
      <c r="CQ11" s="230">
        <v>15</v>
      </c>
      <c r="CR11" s="230">
        <v>16</v>
      </c>
      <c r="CS11" s="230">
        <v>1</v>
      </c>
      <c r="CT11" s="230">
        <v>2</v>
      </c>
      <c r="CU11" s="90">
        <v>3</v>
      </c>
      <c r="CV11" s="230">
        <v>4</v>
      </c>
      <c r="CW11" s="230">
        <v>9</v>
      </c>
      <c r="CX11" s="230">
        <v>10</v>
      </c>
      <c r="CY11" s="230">
        <v>11</v>
      </c>
      <c r="CZ11" s="230">
        <v>12</v>
      </c>
      <c r="DA11" s="230">
        <v>5</v>
      </c>
      <c r="DB11" s="90">
        <v>6</v>
      </c>
      <c r="DC11" s="230">
        <v>7</v>
      </c>
      <c r="DD11" s="230">
        <v>8</v>
      </c>
      <c r="DE11" s="230">
        <v>41</v>
      </c>
      <c r="DF11" s="230">
        <v>42</v>
      </c>
      <c r="DG11" s="230">
        <v>43</v>
      </c>
      <c r="DH11" s="230">
        <v>44</v>
      </c>
      <c r="DI11" s="90">
        <v>37</v>
      </c>
      <c r="DJ11" s="90">
        <v>38</v>
      </c>
      <c r="DK11" s="90">
        <v>39</v>
      </c>
      <c r="DL11" s="230">
        <v>40</v>
      </c>
      <c r="DM11" s="230">
        <v>21</v>
      </c>
      <c r="DN11" s="230">
        <v>22</v>
      </c>
      <c r="DO11" s="230">
        <v>23</v>
      </c>
      <c r="DP11" s="230">
        <v>24</v>
      </c>
      <c r="DQ11" s="230">
        <v>33</v>
      </c>
      <c r="DR11" s="230">
        <v>34</v>
      </c>
      <c r="DS11" s="230">
        <v>35</v>
      </c>
      <c r="DT11" s="230">
        <v>36</v>
      </c>
      <c r="DU11" s="230">
        <v>37</v>
      </c>
      <c r="DV11" s="230">
        <v>38</v>
      </c>
      <c r="DW11" s="230">
        <v>39</v>
      </c>
      <c r="DX11" s="230">
        <v>40</v>
      </c>
      <c r="DY11" s="34">
        <v>17</v>
      </c>
      <c r="DZ11" s="230">
        <v>18</v>
      </c>
      <c r="EA11" s="230">
        <v>19</v>
      </c>
      <c r="EB11" s="230">
        <v>20</v>
      </c>
      <c r="EC11" s="230">
        <v>25</v>
      </c>
      <c r="ED11" s="230">
        <v>26</v>
      </c>
      <c r="EE11" s="230">
        <v>27</v>
      </c>
      <c r="EF11" s="230">
        <v>28</v>
      </c>
      <c r="EG11" s="230">
        <v>41</v>
      </c>
      <c r="EH11" s="230">
        <v>42</v>
      </c>
      <c r="EI11" s="230">
        <v>43</v>
      </c>
      <c r="EJ11" s="230">
        <v>44</v>
      </c>
      <c r="EK11" s="230">
        <v>33</v>
      </c>
      <c r="EL11" s="230">
        <v>34</v>
      </c>
      <c r="EM11" s="230">
        <v>35</v>
      </c>
      <c r="EN11" s="230">
        <v>36</v>
      </c>
      <c r="EO11" s="230">
        <v>13</v>
      </c>
      <c r="EP11" s="230">
        <v>14</v>
      </c>
      <c r="EQ11" s="90">
        <v>15</v>
      </c>
      <c r="ER11" s="230">
        <v>16</v>
      </c>
      <c r="ES11" s="230">
        <v>17</v>
      </c>
      <c r="ET11" s="230">
        <v>18</v>
      </c>
      <c r="EU11" s="230">
        <v>19</v>
      </c>
      <c r="EV11" s="230">
        <v>20</v>
      </c>
    </row>
    <row r="12" spans="1:163" ht="16" customHeight="1" x14ac:dyDescent="0.2">
      <c r="D12" s="279" t="s">
        <v>12</v>
      </c>
      <c r="E12" s="267">
        <v>1</v>
      </c>
      <c r="F12" s="304">
        <v>9</v>
      </c>
      <c r="G12" s="11">
        <v>52.3</v>
      </c>
      <c r="H12" s="12">
        <v>35.5</v>
      </c>
      <c r="I12" s="12">
        <v>47.2</v>
      </c>
      <c r="J12" s="82"/>
      <c r="K12" s="12">
        <v>36.799999999999997</v>
      </c>
      <c r="L12" s="12">
        <v>33.9</v>
      </c>
      <c r="M12" s="12">
        <v>55.8</v>
      </c>
      <c r="N12" s="82"/>
      <c r="O12" s="12">
        <v>49.1</v>
      </c>
      <c r="P12" s="12">
        <v>35.700000000000003</v>
      </c>
      <c r="Q12" s="12">
        <v>42.7</v>
      </c>
      <c r="R12" s="82"/>
      <c r="S12" s="12">
        <v>56.8</v>
      </c>
      <c r="T12" s="12">
        <v>42</v>
      </c>
      <c r="U12" s="12">
        <v>37.799999999999997</v>
      </c>
      <c r="V12" s="82"/>
      <c r="W12" s="12">
        <v>48.8</v>
      </c>
      <c r="X12" s="12">
        <v>52.9</v>
      </c>
      <c r="Y12" s="12">
        <v>40.4</v>
      </c>
      <c r="Z12" s="82"/>
      <c r="AA12" s="12">
        <v>51.2</v>
      </c>
      <c r="AB12" s="12">
        <v>49.9</v>
      </c>
      <c r="AC12" s="12">
        <v>51.9</v>
      </c>
      <c r="AD12" s="82"/>
      <c r="AE12" s="13">
        <f>AVERAGE(G12:J13)</f>
        <v>41.303333333333335</v>
      </c>
      <c r="AF12" s="14">
        <f>AVERAGE(K12:N13)-$AE12</f>
        <v>2.356666666666662</v>
      </c>
      <c r="AG12" s="14">
        <f>AVERAGE(O12:R13)-$AE12</f>
        <v>0.64666666666666117</v>
      </c>
      <c r="AH12" s="14">
        <f>AVERAGE(S12:V13)-$AE12</f>
        <v>6.6299999999999955</v>
      </c>
      <c r="AI12" s="14">
        <f>AVERAGE(W12:Z13)-$AE12</f>
        <v>4.8800000000000026</v>
      </c>
      <c r="AJ12" s="15">
        <f>AVERAGE(AA12:AD13)-$AE12</f>
        <v>3.2633333333333354</v>
      </c>
      <c r="AL12" s="279" t="s">
        <v>12</v>
      </c>
      <c r="AM12" s="16">
        <f>AVERAGE(AE12:AE27)</f>
        <v>42.429583333333326</v>
      </c>
      <c r="AN12" s="17">
        <f>STDEV(AE12:AE27)/SQRT(AO12)</f>
        <v>0.69018931078525247</v>
      </c>
      <c r="AO12" s="18">
        <f>COUNT(AE12:AE27)</f>
        <v>8</v>
      </c>
      <c r="AP12" s="16">
        <f>AVERAGE(AF12:AF27)</f>
        <v>1.2633333333333363</v>
      </c>
      <c r="AQ12" s="17">
        <f>STDEV(AF12:AF27)/SQRT(AR12)</f>
        <v>1.1246211002144748</v>
      </c>
      <c r="AR12" s="18">
        <f>COUNT(AF12:AF27)</f>
        <v>8</v>
      </c>
      <c r="AS12" s="16">
        <f>AVERAGE(AG12:AG27)</f>
        <v>0.94541666666666835</v>
      </c>
      <c r="AT12" s="17">
        <f>STDEV(AG12:AG27)/SQRT(AU12)</f>
        <v>1.3898809383603541</v>
      </c>
      <c r="AU12" s="18">
        <f>COUNT(AG12:AG27)</f>
        <v>8</v>
      </c>
      <c r="AV12" s="16">
        <f>AVERAGE(AH12:AH27)</f>
        <v>2.7791964285714306</v>
      </c>
      <c r="AW12" s="17">
        <f>STDEV(AH12:AH27)/SQRT(AX12)</f>
        <v>1.8736698515534869</v>
      </c>
      <c r="AX12" s="18">
        <f>COUNT(AH12:AH27)</f>
        <v>8</v>
      </c>
      <c r="AY12" s="16">
        <f>AVERAGE(AI12:AI27)</f>
        <v>3.087083333333335</v>
      </c>
      <c r="AZ12" s="17">
        <f>STDEV(AI12:AI27)/SQRT(BA12)</f>
        <v>1.5838163971749744</v>
      </c>
      <c r="BA12" s="18">
        <f>COUNT(AI12:AI27)</f>
        <v>8</v>
      </c>
      <c r="BB12" s="16">
        <f>AVERAGE(AJ12:AJ27)</f>
        <v>4.0370833333333351</v>
      </c>
      <c r="BC12" s="17">
        <f>STDEV(AJ12:AJ27)/SQRT(BD12)</f>
        <v>0.8007623940385491</v>
      </c>
      <c r="BD12" s="18">
        <f>COUNT(AJ12:AJ27)</f>
        <v>8</v>
      </c>
      <c r="BH12" s="76">
        <v>-5</v>
      </c>
      <c r="BI12" s="77">
        <v>0</v>
      </c>
      <c r="BJ12" s="77">
        <v>0</v>
      </c>
      <c r="BK12" s="77">
        <v>0</v>
      </c>
      <c r="BL12" s="77">
        <v>0</v>
      </c>
      <c r="BM12" s="77">
        <v>0</v>
      </c>
      <c r="BN12" s="77">
        <v>0</v>
      </c>
      <c r="BO12" s="77">
        <v>0</v>
      </c>
      <c r="BP12" s="77">
        <v>0</v>
      </c>
      <c r="BQ12" s="77">
        <v>0</v>
      </c>
      <c r="BR12" s="77">
        <v>0</v>
      </c>
      <c r="BS12" s="87">
        <v>0</v>
      </c>
      <c r="BT12" s="87">
        <v>0</v>
      </c>
      <c r="BU12" s="77">
        <v>0</v>
      </c>
      <c r="BV12" s="77">
        <v>0</v>
      </c>
      <c r="BW12" s="77">
        <v>0</v>
      </c>
      <c r="BX12" s="77">
        <v>0</v>
      </c>
      <c r="BY12" s="77">
        <v>0</v>
      </c>
      <c r="BZ12" s="77">
        <v>0</v>
      </c>
      <c r="CA12" s="77">
        <v>0</v>
      </c>
      <c r="CB12" s="77">
        <v>0</v>
      </c>
      <c r="CC12" s="77">
        <v>0</v>
      </c>
      <c r="CD12" s="77">
        <v>0</v>
      </c>
      <c r="CE12" s="77">
        <v>0</v>
      </c>
      <c r="CF12" s="77">
        <v>0</v>
      </c>
      <c r="CG12" s="87">
        <v>0</v>
      </c>
      <c r="CH12" s="28">
        <v>0</v>
      </c>
      <c r="CI12" s="78">
        <v>0</v>
      </c>
      <c r="CJ12" s="12">
        <v>0</v>
      </c>
      <c r="CK12" s="78">
        <v>0</v>
      </c>
      <c r="CL12" s="12">
        <v>0</v>
      </c>
      <c r="CM12" s="78">
        <v>0</v>
      </c>
      <c r="CN12" s="12">
        <v>0</v>
      </c>
      <c r="CO12" s="78">
        <v>0</v>
      </c>
      <c r="CP12" s="12">
        <v>0</v>
      </c>
      <c r="CQ12" s="78">
        <v>0</v>
      </c>
      <c r="CR12" s="12">
        <v>0</v>
      </c>
      <c r="CS12" s="78">
        <v>0</v>
      </c>
      <c r="CT12" s="12">
        <v>0</v>
      </c>
      <c r="CU12" s="87">
        <v>0</v>
      </c>
      <c r="CV12" s="12">
        <v>0</v>
      </c>
      <c r="CW12" s="78">
        <v>0</v>
      </c>
      <c r="CX12" s="12">
        <v>0</v>
      </c>
      <c r="CY12" s="78">
        <v>0</v>
      </c>
      <c r="CZ12" s="12">
        <v>0</v>
      </c>
      <c r="DA12" s="78">
        <v>0</v>
      </c>
      <c r="DB12" s="87">
        <v>0</v>
      </c>
      <c r="DC12" s="78">
        <v>0</v>
      </c>
      <c r="DD12" s="12">
        <v>0</v>
      </c>
      <c r="DE12" s="78">
        <v>0</v>
      </c>
      <c r="DF12" s="12">
        <v>0</v>
      </c>
      <c r="DG12" s="78">
        <v>0</v>
      </c>
      <c r="DH12" s="12">
        <v>0</v>
      </c>
      <c r="DI12" s="87">
        <v>0</v>
      </c>
      <c r="DJ12" s="87">
        <v>0</v>
      </c>
      <c r="DK12" s="87">
        <v>0</v>
      </c>
      <c r="DL12" s="12">
        <v>0</v>
      </c>
      <c r="DM12" s="78">
        <v>0</v>
      </c>
      <c r="DN12" s="12">
        <v>0</v>
      </c>
      <c r="DO12" s="78">
        <v>0</v>
      </c>
      <c r="DP12" s="12">
        <v>0</v>
      </c>
      <c r="DQ12" s="78">
        <v>0</v>
      </c>
      <c r="DR12" s="12">
        <v>0</v>
      </c>
      <c r="DS12" s="78">
        <v>0</v>
      </c>
      <c r="DT12" s="12">
        <v>0</v>
      </c>
      <c r="DU12" s="78">
        <v>0</v>
      </c>
      <c r="DV12" s="12">
        <v>0</v>
      </c>
      <c r="DW12" s="78">
        <v>0</v>
      </c>
      <c r="DX12" s="12">
        <v>0</v>
      </c>
      <c r="DY12" s="78">
        <v>0</v>
      </c>
      <c r="DZ12" s="12">
        <v>0</v>
      </c>
      <c r="EA12" s="78">
        <v>0</v>
      </c>
      <c r="EB12" s="12">
        <v>0</v>
      </c>
      <c r="EC12" s="78">
        <v>0</v>
      </c>
      <c r="ED12" s="12">
        <v>0</v>
      </c>
      <c r="EE12" s="78">
        <v>0</v>
      </c>
      <c r="EF12" s="12">
        <v>0</v>
      </c>
      <c r="EG12" s="78">
        <v>0</v>
      </c>
      <c r="EH12" s="12">
        <v>0</v>
      </c>
      <c r="EI12" s="78">
        <v>0</v>
      </c>
      <c r="EJ12" s="12">
        <v>0</v>
      </c>
      <c r="EK12" s="78">
        <v>0</v>
      </c>
      <c r="EL12" s="12">
        <v>0</v>
      </c>
      <c r="EM12" s="78">
        <v>0</v>
      </c>
      <c r="EN12" s="12">
        <v>0</v>
      </c>
      <c r="EO12" s="78">
        <v>0</v>
      </c>
      <c r="EP12" s="12">
        <v>0</v>
      </c>
      <c r="EQ12" s="87">
        <v>0</v>
      </c>
      <c r="ER12" s="12">
        <v>0</v>
      </c>
      <c r="ES12" s="78">
        <v>0</v>
      </c>
      <c r="ET12" s="12">
        <v>0</v>
      </c>
      <c r="EU12" s="78">
        <v>0</v>
      </c>
      <c r="EV12" s="78">
        <v>0</v>
      </c>
      <c r="EW12" s="83"/>
      <c r="EX12" s="83"/>
      <c r="EY12" s="83"/>
      <c r="EZ12" s="83"/>
      <c r="FA12" s="83"/>
      <c r="FB12" s="83"/>
      <c r="FC12" s="83"/>
      <c r="FD12" s="83"/>
      <c r="FE12" s="83"/>
      <c r="FF12" s="83"/>
      <c r="FG12" s="83"/>
    </row>
    <row r="13" spans="1:163" x14ac:dyDescent="0.2">
      <c r="D13" s="250"/>
      <c r="E13" s="268"/>
      <c r="F13" s="305"/>
      <c r="G13" s="20">
        <v>27.7</v>
      </c>
      <c r="H13" s="21">
        <v>49.8</v>
      </c>
      <c r="I13" s="21">
        <v>35.32</v>
      </c>
      <c r="J13" s="84"/>
      <c r="K13" s="21">
        <v>43.3</v>
      </c>
      <c r="L13" s="21">
        <v>48.5</v>
      </c>
      <c r="M13" s="21"/>
      <c r="N13" s="84"/>
      <c r="O13" s="21">
        <v>24.4</v>
      </c>
      <c r="P13" s="21">
        <v>45.1</v>
      </c>
      <c r="Q13" s="21">
        <v>54.7</v>
      </c>
      <c r="R13" s="84"/>
      <c r="S13" s="21">
        <v>30.9</v>
      </c>
      <c r="T13" s="21">
        <v>60.2</v>
      </c>
      <c r="U13" s="21">
        <v>59.9</v>
      </c>
      <c r="V13" s="84"/>
      <c r="W13" s="21">
        <v>47.7</v>
      </c>
      <c r="X13" s="21">
        <v>63</v>
      </c>
      <c r="Y13" s="21">
        <v>24.3</v>
      </c>
      <c r="Z13" s="84"/>
      <c r="AA13" s="21">
        <v>33.299999999999997</v>
      </c>
      <c r="AB13" s="21">
        <v>54.4</v>
      </c>
      <c r="AC13" s="21">
        <v>26.7</v>
      </c>
      <c r="AD13" s="84"/>
      <c r="AE13" s="22"/>
      <c r="AF13" s="236"/>
      <c r="AG13" s="30"/>
      <c r="AH13" s="30"/>
      <c r="AI13" s="30"/>
      <c r="AJ13" s="31"/>
      <c r="AL13" s="250"/>
      <c r="AM13" s="24"/>
      <c r="AN13" s="25"/>
      <c r="AO13" s="26"/>
      <c r="AP13" s="24"/>
      <c r="AQ13" s="25"/>
      <c r="AR13" s="26"/>
      <c r="AS13" s="24"/>
      <c r="AT13" s="25"/>
      <c r="AU13" s="26"/>
      <c r="AV13" s="24"/>
      <c r="AW13" s="25"/>
      <c r="AX13" s="26"/>
      <c r="AY13" s="24"/>
      <c r="AZ13" s="25"/>
      <c r="BA13" s="26"/>
      <c r="BB13" s="24"/>
      <c r="BC13" s="25"/>
      <c r="BD13" s="26"/>
      <c r="BH13" s="36">
        <v>0</v>
      </c>
      <c r="BI13" s="37">
        <v>2.356666666666662</v>
      </c>
      <c r="BJ13" s="37">
        <v>2.9000000000000128</v>
      </c>
      <c r="BK13" s="37">
        <v>4.4066666666666592</v>
      </c>
      <c r="BL13" s="37">
        <v>-2.6899999999999906</v>
      </c>
      <c r="BM13" s="37">
        <v>3.8833333333333329</v>
      </c>
      <c r="BN13" s="37">
        <v>3.3500000000000014</v>
      </c>
      <c r="BO13" s="37">
        <v>-4.0833333333333286</v>
      </c>
      <c r="BP13" s="37">
        <v>-1.6666666666658614E-2</v>
      </c>
      <c r="BQ13" s="37">
        <v>-2.1833333333333229</v>
      </c>
      <c r="BR13" s="37">
        <v>-2.0499999999999972</v>
      </c>
      <c r="BS13" s="88">
        <v>1.0933333333333337</v>
      </c>
      <c r="BT13" s="88">
        <v>5.1199999999999903</v>
      </c>
      <c r="BU13" s="37">
        <v>-1.9833333333333272</v>
      </c>
      <c r="BV13" s="37">
        <v>-2.3166666666666629</v>
      </c>
      <c r="BW13" s="37">
        <v>-4.06666666666667</v>
      </c>
      <c r="BX13" s="37">
        <v>3.5149999999999935</v>
      </c>
      <c r="BY13" s="37">
        <v>-3</v>
      </c>
      <c r="BZ13" s="37">
        <v>-0.73333333333332718</v>
      </c>
      <c r="CA13" s="37">
        <v>-6.75</v>
      </c>
      <c r="CB13" s="37">
        <v>-0.28333333333332433</v>
      </c>
      <c r="CC13" s="37">
        <v>4.36666666666666</v>
      </c>
      <c r="CD13" s="37">
        <v>-1.6</v>
      </c>
      <c r="CE13" s="37">
        <v>0.56666666666666288</v>
      </c>
      <c r="CF13" s="37">
        <v>-2.2833333333333385</v>
      </c>
      <c r="CG13" s="88">
        <v>1.63333333333334</v>
      </c>
      <c r="CH13" s="38">
        <v>2.2333333333333343</v>
      </c>
      <c r="CI13" s="39">
        <v>-3.5</v>
      </c>
      <c r="CJ13" s="40">
        <v>-2.7166666666666686</v>
      </c>
      <c r="CK13" s="39">
        <v>2.1799999999999997</v>
      </c>
      <c r="CL13" s="40">
        <v>1.2466666666666697</v>
      </c>
      <c r="CM13" s="39">
        <v>6.6600000000000037</v>
      </c>
      <c r="CN13" s="40">
        <v>2.9766666666666595</v>
      </c>
      <c r="CO13" s="39">
        <v>-2.2166666666666615</v>
      </c>
      <c r="CP13" s="40">
        <v>-2.9833333333333343</v>
      </c>
      <c r="CQ13" s="39">
        <v>-3.7000000000000028</v>
      </c>
      <c r="CR13" s="40">
        <v>4.25</v>
      </c>
      <c r="CS13" s="39">
        <v>1.1300000000000026</v>
      </c>
      <c r="CT13" s="40">
        <v>0.75</v>
      </c>
      <c r="CU13" s="88">
        <v>2.1300000000000026</v>
      </c>
      <c r="CV13" s="40">
        <v>-3.8033333333333346</v>
      </c>
      <c r="CW13" s="39">
        <v>1.8333333333333357</v>
      </c>
      <c r="CX13" s="40">
        <v>2.3833333333333258</v>
      </c>
      <c r="CY13" s="39">
        <v>5.8499999999999943</v>
      </c>
      <c r="CZ13" s="40">
        <v>0.69999999999999574</v>
      </c>
      <c r="DA13" s="39">
        <v>1.460000000000008</v>
      </c>
      <c r="DB13" s="88">
        <v>-5.4400000000000119</v>
      </c>
      <c r="DC13" s="39">
        <v>-3.2266666666666666</v>
      </c>
      <c r="DD13" s="40">
        <v>-0.10666666666666913</v>
      </c>
      <c r="DE13" s="39">
        <v>-3.5333333333333314</v>
      </c>
      <c r="DF13" s="40">
        <v>0.86666666666666714</v>
      </c>
      <c r="DG13" s="39">
        <v>3.4666666666666544</v>
      </c>
      <c r="DH13" s="40">
        <v>3.2166666666666686</v>
      </c>
      <c r="DI13" s="88">
        <v>-1.0799999999999912</v>
      </c>
      <c r="DJ13" s="88">
        <v>0.11666666666666714</v>
      </c>
      <c r="DK13" s="88">
        <v>-0.57000000000000739</v>
      </c>
      <c r="DL13" s="40">
        <v>4.8066666666666649</v>
      </c>
      <c r="DM13" s="39">
        <v>-3.4666666666666686</v>
      </c>
      <c r="DN13" s="40">
        <v>-0.98333333333333428</v>
      </c>
      <c r="DO13" s="39">
        <v>4.5</v>
      </c>
      <c r="DP13" s="40">
        <v>-1.8833333333333329</v>
      </c>
      <c r="DQ13" s="39">
        <v>3.3266666666666609</v>
      </c>
      <c r="DR13" s="40">
        <v>4.9999999999997158E-2</v>
      </c>
      <c r="DS13" s="39">
        <v>-1.4766666666666595</v>
      </c>
      <c r="DT13" s="40">
        <v>-4.9766666666666595</v>
      </c>
      <c r="DU13" s="39">
        <v>3.0833333333333357</v>
      </c>
      <c r="DV13" s="40">
        <v>5.0000000000004263E-2</v>
      </c>
      <c r="DW13" s="39">
        <v>-0.18333333333332291</v>
      </c>
      <c r="DX13" s="40">
        <v>-0.78333333333333144</v>
      </c>
      <c r="DY13" s="39">
        <v>10.826666666666661</v>
      </c>
      <c r="DZ13" s="40">
        <v>-4.3299999999999983</v>
      </c>
      <c r="EA13" s="39">
        <v>2.5133333333333354</v>
      </c>
      <c r="EB13" s="40">
        <v>1.7733333333333334</v>
      </c>
      <c r="EC13" s="39">
        <v>3.75</v>
      </c>
      <c r="ED13" s="40">
        <v>-2.2999999999999901</v>
      </c>
      <c r="EE13" s="39">
        <v>3.8999999999999986</v>
      </c>
      <c r="EF13" s="40">
        <v>2.0500000000000043</v>
      </c>
      <c r="EG13" s="39">
        <v>-2.3933333333333309</v>
      </c>
      <c r="EH13" s="40">
        <v>6.1033333333333388</v>
      </c>
      <c r="EI13" s="39">
        <v>-1.6433333333333309</v>
      </c>
      <c r="EJ13" s="40">
        <v>-1.8133333333333397</v>
      </c>
      <c r="EK13" s="39">
        <v>-2.3166666666666629</v>
      </c>
      <c r="EL13" s="40">
        <v>-4.8833333333333329</v>
      </c>
      <c r="EM13" s="39">
        <v>-1.2000000000000028</v>
      </c>
      <c r="EN13" s="40">
        <v>0.95000000000000284</v>
      </c>
      <c r="EO13" s="39">
        <v>2.8900000000000006</v>
      </c>
      <c r="EP13" s="40">
        <v>-2.0033333333333303</v>
      </c>
      <c r="EQ13" s="88">
        <v>-4.7433333333333323</v>
      </c>
      <c r="ER13" s="40">
        <v>0.58999999999999631</v>
      </c>
      <c r="ES13" s="39">
        <v>-5.5999999999999943</v>
      </c>
      <c r="ET13" s="40">
        <v>4.0666666666666629</v>
      </c>
      <c r="EU13" s="39">
        <v>-6.0833333333333428</v>
      </c>
      <c r="EV13" s="39">
        <v>0.63333333333333286</v>
      </c>
    </row>
    <row r="14" spans="1:163" x14ac:dyDescent="0.2">
      <c r="D14" s="250"/>
      <c r="E14" s="268"/>
      <c r="F14" s="304">
        <v>10</v>
      </c>
      <c r="G14" s="27">
        <v>31.2</v>
      </c>
      <c r="H14" s="28">
        <v>58</v>
      </c>
      <c r="I14" s="28">
        <v>38.4</v>
      </c>
      <c r="J14" s="67"/>
      <c r="K14" s="28">
        <v>46.6</v>
      </c>
      <c r="L14" s="28">
        <v>38.700000000000003</v>
      </c>
      <c r="M14" s="28">
        <v>43.7</v>
      </c>
      <c r="N14" s="67"/>
      <c r="O14" s="28">
        <v>31.9</v>
      </c>
      <c r="P14" s="28">
        <v>49.4</v>
      </c>
      <c r="Q14" s="28">
        <v>41.8</v>
      </c>
      <c r="R14" s="67"/>
      <c r="S14" s="28">
        <v>53.1</v>
      </c>
      <c r="T14" s="28">
        <v>37.9</v>
      </c>
      <c r="U14" s="28">
        <v>46.6</v>
      </c>
      <c r="V14" s="67"/>
      <c r="W14" s="28">
        <v>47.8</v>
      </c>
      <c r="X14" s="28">
        <v>49.4</v>
      </c>
      <c r="Y14" s="28">
        <v>47.8</v>
      </c>
      <c r="Z14" s="67"/>
      <c r="AA14" s="28">
        <v>42.8</v>
      </c>
      <c r="AB14" s="28">
        <v>42.9</v>
      </c>
      <c r="AC14" s="28">
        <v>52.4</v>
      </c>
      <c r="AD14" s="67"/>
      <c r="AE14" s="29">
        <f>AVERAGE(G14:J15)</f>
        <v>44.29999999999999</v>
      </c>
      <c r="AF14" s="30">
        <f>AVERAGE(K14:N15)-$AE14</f>
        <v>2.9000000000000128</v>
      </c>
      <c r="AG14" s="30">
        <f>AVERAGE(O14:R15)-$AE14</f>
        <v>-0.81666666666666288</v>
      </c>
      <c r="AH14" s="30">
        <f>AVERAGE(S14:V15)-$AE14</f>
        <v>1.3166666666666771</v>
      </c>
      <c r="AI14" s="30">
        <f>AVERAGE(W14:Z15)-$AE14</f>
        <v>5.2666666666666728</v>
      </c>
      <c r="AJ14" s="31">
        <f>AVERAGE(AA14:AD15)-$AE14</f>
        <v>0.45000000000000995</v>
      </c>
      <c r="AL14" s="250"/>
      <c r="AM14" s="24"/>
      <c r="AN14" s="25"/>
      <c r="AO14" s="26"/>
      <c r="AP14" s="24"/>
      <c r="AQ14" s="25"/>
      <c r="AR14" s="26"/>
      <c r="AS14" s="24"/>
      <c r="AT14" s="25"/>
      <c r="AU14" s="26"/>
      <c r="AV14" s="24"/>
      <c r="AW14" s="25"/>
      <c r="AX14" s="26"/>
      <c r="AY14" s="24"/>
      <c r="AZ14" s="25"/>
      <c r="BA14" s="26"/>
      <c r="BB14" s="24"/>
      <c r="BC14" s="25"/>
      <c r="BD14" s="26"/>
      <c r="BH14" s="146">
        <v>7</v>
      </c>
      <c r="BI14" s="42">
        <v>0.64666666666666117</v>
      </c>
      <c r="BJ14" s="42">
        <v>-0.81666666666666288</v>
      </c>
      <c r="BK14" s="42">
        <v>8.5666666666666629</v>
      </c>
      <c r="BL14" s="42">
        <v>-0.13333333333333286</v>
      </c>
      <c r="BM14" s="42">
        <v>2.3000000000000114</v>
      </c>
      <c r="BN14" s="42">
        <v>-0.56666666666666998</v>
      </c>
      <c r="BO14" s="42">
        <v>2.8000000000000043</v>
      </c>
      <c r="BP14" s="42">
        <v>-5.2333333333333272</v>
      </c>
      <c r="BQ14" s="42">
        <v>-5.9666666666666544</v>
      </c>
      <c r="BR14" s="42">
        <v>-11.283333333333324</v>
      </c>
      <c r="BS14" s="89">
        <v>-25.141666666666669</v>
      </c>
      <c r="BT14" s="89">
        <v>-17.70000000000001</v>
      </c>
      <c r="BU14" s="42">
        <v>-17.287500000000001</v>
      </c>
      <c r="BV14" s="42">
        <v>-27.412499999999998</v>
      </c>
      <c r="BW14" s="42">
        <v>-26.008333333333336</v>
      </c>
      <c r="BX14" s="42">
        <v>-20.001666666666672</v>
      </c>
      <c r="BY14" s="42">
        <v>-12.504166666666674</v>
      </c>
      <c r="BZ14" s="42">
        <v>-9.4041666666666686</v>
      </c>
      <c r="CA14" s="42">
        <v>-28.487500000000004</v>
      </c>
      <c r="CB14" s="42">
        <v>-13.070833333333329</v>
      </c>
      <c r="CC14" s="42">
        <v>-22.937500000000004</v>
      </c>
      <c r="CD14" s="42">
        <v>-11.507142857142849</v>
      </c>
      <c r="CE14" s="42">
        <v>-6.55416666666666</v>
      </c>
      <c r="CF14" s="42">
        <v>-23.75</v>
      </c>
      <c r="CG14" s="89">
        <v>-16.208333333333332</v>
      </c>
      <c r="CH14" s="43">
        <v>-16.408333333333331</v>
      </c>
      <c r="CI14" s="44">
        <v>-20.92916666666666</v>
      </c>
      <c r="CJ14" s="30">
        <v>-20.216666666666669</v>
      </c>
      <c r="CK14" s="44">
        <v>4.7000000000000171</v>
      </c>
      <c r="CL14" s="30">
        <v>0.81666666666665577</v>
      </c>
      <c r="CM14" s="44">
        <v>2.3500000000000014</v>
      </c>
      <c r="CN14" s="30">
        <v>0.8333333333333286</v>
      </c>
      <c r="CO14" s="44">
        <v>-1.0333333333333314</v>
      </c>
      <c r="CP14" s="30">
        <v>2.1333333333333258</v>
      </c>
      <c r="CQ14" s="44">
        <v>-2.6333333333333329</v>
      </c>
      <c r="CR14" s="30">
        <v>-2.0666666666666771</v>
      </c>
      <c r="CS14" s="44">
        <v>-6.4357142857142833</v>
      </c>
      <c r="CT14" s="30">
        <v>-18.292857142857148</v>
      </c>
      <c r="CU14" s="89">
        <v>-4.6666666666666643</v>
      </c>
      <c r="CV14" s="30">
        <v>-11.466666666666669</v>
      </c>
      <c r="CW14" s="44">
        <v>-3.67916666666666</v>
      </c>
      <c r="CX14" s="30">
        <v>-11.408333333333339</v>
      </c>
      <c r="CY14" s="44">
        <v>-5.2791666666666686</v>
      </c>
      <c r="CZ14" s="30">
        <v>-17.749999999999996</v>
      </c>
      <c r="DA14" s="44">
        <v>-9.4999999999999893</v>
      </c>
      <c r="DB14" s="89">
        <v>-26.316666666666674</v>
      </c>
      <c r="DC14" s="44">
        <v>-14.209523809523805</v>
      </c>
      <c r="DD14" s="30">
        <v>-4.6999999999999957</v>
      </c>
      <c r="DE14" s="44">
        <v>-22.629166666666663</v>
      </c>
      <c r="DF14" s="30">
        <v>-25.754166666666663</v>
      </c>
      <c r="DG14" s="44">
        <v>-9.2458333333333442</v>
      </c>
      <c r="DH14" s="30">
        <v>-15.095833333333335</v>
      </c>
      <c r="DI14" s="89">
        <v>-20.199999999999992</v>
      </c>
      <c r="DJ14" s="89">
        <v>-12.166666666666664</v>
      </c>
      <c r="DK14" s="89">
        <v>-22.907142857142855</v>
      </c>
      <c r="DL14" s="30">
        <v>-30.661904761904765</v>
      </c>
      <c r="DM14" s="44">
        <v>-17.208333333333336</v>
      </c>
      <c r="DN14" s="30">
        <v>-23.350000000000005</v>
      </c>
      <c r="DO14" s="44">
        <v>-3.8000000000000114</v>
      </c>
      <c r="DP14" s="30">
        <v>-12.212499999999999</v>
      </c>
      <c r="DQ14" s="44">
        <v>10.416666666666657</v>
      </c>
      <c r="DR14" s="30">
        <v>-3.2500000000000071</v>
      </c>
      <c r="DS14" s="44">
        <v>-2.56666666666667</v>
      </c>
      <c r="DT14" s="30">
        <v>-0.28333333333333144</v>
      </c>
      <c r="DU14" s="44">
        <v>-1.3666666666666671</v>
      </c>
      <c r="DV14" s="30">
        <v>2.5166666666666728</v>
      </c>
      <c r="DW14" s="44">
        <v>1.8833333333333329</v>
      </c>
      <c r="DX14" s="30">
        <v>-2.6166666666666742</v>
      </c>
      <c r="DY14" s="44">
        <v>1.8095238095238102</v>
      </c>
      <c r="DZ14" s="30">
        <v>-6.0875000000000057</v>
      </c>
      <c r="EA14" s="44">
        <v>-13.083333333333332</v>
      </c>
      <c r="EB14" s="30">
        <v>3.3619047619047606</v>
      </c>
      <c r="EC14" s="44">
        <v>-0.89166666666667282</v>
      </c>
      <c r="ED14" s="30">
        <v>-10.029166666666661</v>
      </c>
      <c r="EE14" s="44">
        <v>2.0916666666666615</v>
      </c>
      <c r="EF14" s="30">
        <v>-5.2791666666666615</v>
      </c>
      <c r="EG14" s="44">
        <v>-20.200000000000003</v>
      </c>
      <c r="EH14" s="30">
        <v>-13.033333333333328</v>
      </c>
      <c r="EI14" s="44">
        <v>-4.68333333333333</v>
      </c>
      <c r="EJ14" s="30">
        <v>-17.976190476190474</v>
      </c>
      <c r="EK14" s="44">
        <v>-10.159523809523805</v>
      </c>
      <c r="EL14" s="30">
        <v>-16.070833333333336</v>
      </c>
      <c r="EM14" s="44">
        <v>-16.712499999999999</v>
      </c>
      <c r="EN14" s="30">
        <v>-10.604166666666668</v>
      </c>
      <c r="EO14" s="44">
        <v>-7.5928571428571452</v>
      </c>
      <c r="EP14" s="30">
        <v>-16.87083333333333</v>
      </c>
      <c r="EQ14" s="89">
        <v>-18.011904761904763</v>
      </c>
      <c r="ER14" s="30">
        <v>-16.37857142857143</v>
      </c>
      <c r="ES14" s="44">
        <v>-18.004761904761903</v>
      </c>
      <c r="ET14" s="30">
        <v>-19.679166666666667</v>
      </c>
      <c r="EU14" s="44">
        <v>-16.025000000000006</v>
      </c>
      <c r="EV14" s="44">
        <v>-12.783333333333339</v>
      </c>
    </row>
    <row r="15" spans="1:163" x14ac:dyDescent="0.2">
      <c r="D15" s="250"/>
      <c r="E15" s="268"/>
      <c r="F15" s="305"/>
      <c r="G15" s="32">
        <v>42.3</v>
      </c>
      <c r="H15" s="33">
        <v>60</v>
      </c>
      <c r="I15" s="33">
        <v>35.9</v>
      </c>
      <c r="J15" s="67"/>
      <c r="K15" s="33">
        <v>56.5</v>
      </c>
      <c r="L15" s="33">
        <v>50.5</v>
      </c>
      <c r="M15" s="33"/>
      <c r="N15" s="67"/>
      <c r="O15" s="33">
        <v>33.1</v>
      </c>
      <c r="P15" s="33">
        <v>49.5</v>
      </c>
      <c r="Q15" s="33">
        <v>55.2</v>
      </c>
      <c r="R15" s="67"/>
      <c r="S15" s="33">
        <v>55.1</v>
      </c>
      <c r="T15" s="33">
        <v>35.4</v>
      </c>
      <c r="U15" s="33">
        <v>45.6</v>
      </c>
      <c r="V15" s="67"/>
      <c r="W15" s="33">
        <v>60.9</v>
      </c>
      <c r="X15" s="33">
        <v>51.5</v>
      </c>
      <c r="Y15" s="33">
        <v>40</v>
      </c>
      <c r="Z15" s="67"/>
      <c r="AA15" s="33">
        <v>32.299999999999997</v>
      </c>
      <c r="AB15" s="33">
        <v>43.1</v>
      </c>
      <c r="AC15" s="33">
        <v>55</v>
      </c>
      <c r="AD15" s="67"/>
      <c r="AE15" s="22"/>
      <c r="AF15" s="236"/>
      <c r="AG15" s="30"/>
      <c r="AH15" s="30"/>
      <c r="AI15" s="30"/>
      <c r="AJ15" s="31"/>
      <c r="AL15" s="250"/>
      <c r="AM15" s="24"/>
      <c r="AN15" s="25"/>
      <c r="AO15" s="26"/>
      <c r="AP15" s="24"/>
      <c r="AQ15" s="25"/>
      <c r="AR15" s="26"/>
      <c r="AS15" s="24"/>
      <c r="AT15" s="25"/>
      <c r="AU15" s="26"/>
      <c r="AV15" s="24"/>
      <c r="AW15" s="25"/>
      <c r="AX15" s="26"/>
      <c r="AY15" s="24"/>
      <c r="AZ15" s="25"/>
      <c r="BA15" s="26"/>
      <c r="BB15" s="24"/>
      <c r="BC15" s="25"/>
      <c r="BD15" s="26"/>
      <c r="BH15" s="146">
        <v>10</v>
      </c>
      <c r="BI15" s="42">
        <v>6.6299999999999955</v>
      </c>
      <c r="BJ15" s="42">
        <v>1.3166666666666771</v>
      </c>
      <c r="BK15" s="42">
        <v>7.9416666666666629</v>
      </c>
      <c r="BL15" s="42">
        <v>-2.4214285714285708</v>
      </c>
      <c r="BM15" s="42">
        <v>6.1333333333333329</v>
      </c>
      <c r="BN15" s="42">
        <v>-7.4333333333333371</v>
      </c>
      <c r="BO15" s="42">
        <v>4.7000000000000099</v>
      </c>
      <c r="BP15" s="42">
        <v>5.3666666666666742</v>
      </c>
      <c r="BQ15" s="42">
        <v>-9.0833333333333215</v>
      </c>
      <c r="BR15" s="42">
        <v>-11.833333333333332</v>
      </c>
      <c r="BS15" s="89" t="s">
        <v>570</v>
      </c>
      <c r="BT15" s="89" t="s">
        <v>570</v>
      </c>
      <c r="BU15" s="42">
        <v>-13.637499999999992</v>
      </c>
      <c r="BV15" s="42">
        <v>-25.012499999999999</v>
      </c>
      <c r="BW15" s="42">
        <v>-20.983333333333341</v>
      </c>
      <c r="BX15" s="42">
        <v>-12.60166666666667</v>
      </c>
      <c r="BY15" s="42">
        <v>-10.329166666666673</v>
      </c>
      <c r="BZ15" s="42">
        <v>-15.654166666666661</v>
      </c>
      <c r="CA15" s="42">
        <v>-24.3</v>
      </c>
      <c r="CB15" s="42">
        <v>-14.108333333333331</v>
      </c>
      <c r="CC15" s="42">
        <v>-19.3</v>
      </c>
      <c r="CD15" s="42">
        <v>-12.8</v>
      </c>
      <c r="CE15" s="42">
        <v>-15.541666666666661</v>
      </c>
      <c r="CF15" s="42">
        <v>-17.912500000000005</v>
      </c>
      <c r="CG15" s="89">
        <v>-20.833333333333329</v>
      </c>
      <c r="CH15" s="43">
        <v>-10.445833333333336</v>
      </c>
      <c r="CI15" s="44">
        <v>-26.179166666666664</v>
      </c>
      <c r="CJ15" s="30">
        <v>-16.429166666666667</v>
      </c>
      <c r="CK15" s="44">
        <v>4.9000000000000057</v>
      </c>
      <c r="CL15" s="30">
        <v>0.39999999999999858</v>
      </c>
      <c r="CM15" s="44">
        <v>3.1166666666666742</v>
      </c>
      <c r="CN15" s="30">
        <v>7.2666666666666657</v>
      </c>
      <c r="CO15" s="44">
        <v>2.6999999999999957</v>
      </c>
      <c r="CP15" s="30">
        <v>-1.0500000000000114</v>
      </c>
      <c r="CQ15" s="44">
        <v>-1.6500000000000057</v>
      </c>
      <c r="CR15" s="30">
        <v>-1.7833333333333314</v>
      </c>
      <c r="CS15" s="44">
        <v>-3.75</v>
      </c>
      <c r="CT15" s="30">
        <v>-6.1500000000000057</v>
      </c>
      <c r="CU15" s="89" t="s">
        <v>570</v>
      </c>
      <c r="CV15" s="30">
        <v>-13.883333333333333</v>
      </c>
      <c r="CW15" s="44">
        <v>-1.0041666666666629</v>
      </c>
      <c r="CX15" s="30">
        <v>-5.5958333333333385</v>
      </c>
      <c r="CY15" s="44">
        <v>-5.1791666666666671</v>
      </c>
      <c r="CZ15" s="30">
        <v>-5.9500000000000028</v>
      </c>
      <c r="DA15" s="44">
        <v>-21.585714285714278</v>
      </c>
      <c r="DB15" s="89">
        <v>-10.51428571428572</v>
      </c>
      <c r="DC15" s="44">
        <v>-10.733333333333331</v>
      </c>
      <c r="DD15" s="30">
        <v>-9.1291666666666629</v>
      </c>
      <c r="DE15" s="44">
        <v>-14.266666666666666</v>
      </c>
      <c r="DF15" s="30">
        <v>-16.391666666666666</v>
      </c>
      <c r="DG15" s="44">
        <v>-15.095833333333342</v>
      </c>
      <c r="DH15" s="30">
        <v>-21.658333333333339</v>
      </c>
      <c r="DI15" s="89">
        <v>-19.512499999999996</v>
      </c>
      <c r="DJ15" s="89">
        <v>-13.983333333333334</v>
      </c>
      <c r="DK15" s="89" t="s">
        <v>570</v>
      </c>
      <c r="DL15" s="30">
        <v>-22.950000000000006</v>
      </c>
      <c r="DM15" s="44">
        <v>-13.770833333333336</v>
      </c>
      <c r="DN15" s="30">
        <v>-2.7625000000000028</v>
      </c>
      <c r="DO15" s="44">
        <v>-6.9625000000000057</v>
      </c>
      <c r="DP15" s="30">
        <v>-7.1625000000000014</v>
      </c>
      <c r="DQ15" s="44">
        <v>2.6666666666666572</v>
      </c>
      <c r="DR15" s="30">
        <v>0.39999999999999858</v>
      </c>
      <c r="DS15" s="44">
        <v>4.5166666666666657</v>
      </c>
      <c r="DT15" s="30">
        <v>-2.0833333333333286</v>
      </c>
      <c r="DU15" s="44">
        <v>0.30000000000000426</v>
      </c>
      <c r="DV15" s="30">
        <v>1.1833333333333371</v>
      </c>
      <c r="DW15" s="44">
        <v>4.4666666666666757</v>
      </c>
      <c r="DX15" s="30">
        <v>3.0666666666666629</v>
      </c>
      <c r="DY15" s="44">
        <v>4.2238095238095212</v>
      </c>
      <c r="DZ15" s="30">
        <v>-12.835714285714289</v>
      </c>
      <c r="EA15" s="44">
        <v>2.9000000000000057</v>
      </c>
      <c r="EB15" s="30">
        <v>3.2476190476190467</v>
      </c>
      <c r="EC15" s="44">
        <v>4.6958333333333258</v>
      </c>
      <c r="ED15" s="30">
        <v>-1.61666666666666</v>
      </c>
      <c r="EE15" s="44">
        <v>2.1666666666666643</v>
      </c>
      <c r="EF15" s="30">
        <v>-4.5166666666666657</v>
      </c>
      <c r="EG15" s="44">
        <v>-11.820833333333336</v>
      </c>
      <c r="EH15" s="30">
        <v>-13.004166666666663</v>
      </c>
      <c r="EI15" s="44">
        <v>-7.3261904761904688</v>
      </c>
      <c r="EJ15" s="30">
        <v>-7.6166666666666671</v>
      </c>
      <c r="EK15" s="44">
        <v>-6.24166666666666</v>
      </c>
      <c r="EL15" s="30">
        <v>-14.695833333333329</v>
      </c>
      <c r="EM15" s="44">
        <v>-13.274999999999999</v>
      </c>
      <c r="EN15" s="30">
        <v>-10.341666666666669</v>
      </c>
      <c r="EO15" s="44">
        <v>-1.8785714285714334</v>
      </c>
      <c r="EP15" s="30">
        <v>-18.983333333333327</v>
      </c>
      <c r="EQ15" s="89">
        <v>-9.5833333333333357</v>
      </c>
      <c r="ER15" s="30">
        <v>-19.56666666666667</v>
      </c>
      <c r="ES15" s="44">
        <v>-19.808333333333334</v>
      </c>
      <c r="ET15" s="30">
        <v>-19.966666666666669</v>
      </c>
      <c r="EU15" s="44">
        <v>-14.062500000000007</v>
      </c>
      <c r="EV15" s="44">
        <v>-15.270833333333336</v>
      </c>
    </row>
    <row r="16" spans="1:163" x14ac:dyDescent="0.2">
      <c r="D16" s="250"/>
      <c r="E16" s="268"/>
      <c r="F16" s="304">
        <v>11</v>
      </c>
      <c r="G16" s="11">
        <v>44.5</v>
      </c>
      <c r="H16" s="12">
        <v>32.700000000000003</v>
      </c>
      <c r="I16" s="12">
        <v>38.799999999999997</v>
      </c>
      <c r="J16" s="15"/>
      <c r="K16" s="12">
        <v>37.6</v>
      </c>
      <c r="L16" s="12">
        <v>49</v>
      </c>
      <c r="M16" s="12">
        <v>48.5</v>
      </c>
      <c r="N16" s="15"/>
      <c r="O16" s="12">
        <v>64.900000000000006</v>
      </c>
      <c r="P16" s="12">
        <v>56.2</v>
      </c>
      <c r="Q16" s="12">
        <v>35.700000000000003</v>
      </c>
      <c r="R16" s="15"/>
      <c r="S16" s="12">
        <v>53.1</v>
      </c>
      <c r="T16" s="12">
        <v>74.3</v>
      </c>
      <c r="U16" s="12">
        <v>34.799999999999997</v>
      </c>
      <c r="V16" s="15">
        <v>43.7</v>
      </c>
      <c r="W16" s="12">
        <v>63</v>
      </c>
      <c r="X16" s="12">
        <v>25.1</v>
      </c>
      <c r="Y16" s="12">
        <v>37.9</v>
      </c>
      <c r="Z16" s="15"/>
      <c r="AA16" s="12">
        <v>38.9</v>
      </c>
      <c r="AB16" s="12">
        <v>51.9</v>
      </c>
      <c r="AC16" s="12">
        <v>43.3</v>
      </c>
      <c r="AD16" s="15"/>
      <c r="AE16" s="29">
        <f>AVERAGE(G16:J17)</f>
        <v>41.033333333333339</v>
      </c>
      <c r="AF16" s="30">
        <f>AVERAGE(K16:N17)-$AE16</f>
        <v>4.4066666666666592</v>
      </c>
      <c r="AG16" s="30">
        <f>AVERAGE(O16:R17)-$AE16</f>
        <v>8.5666666666666629</v>
      </c>
      <c r="AH16" s="30">
        <f>AVERAGE(S16:V17)-$AE16</f>
        <v>7.9416666666666629</v>
      </c>
      <c r="AI16" s="30">
        <f>AVERAGE(W16:Z17)-$AE16</f>
        <v>2.2333333333333343</v>
      </c>
      <c r="AJ16" s="31">
        <f>AVERAGE(AA16:AD17)-$AE16</f>
        <v>2.2666666666666657</v>
      </c>
      <c r="AL16" s="250"/>
      <c r="AM16" s="24"/>
      <c r="AN16" s="25"/>
      <c r="AO16" s="26"/>
      <c r="AP16" s="24"/>
      <c r="AQ16" s="25"/>
      <c r="AR16" s="26"/>
      <c r="AS16" s="24"/>
      <c r="AT16" s="25"/>
      <c r="AU16" s="26"/>
      <c r="AV16" s="24"/>
      <c r="AW16" s="25"/>
      <c r="AX16" s="26"/>
      <c r="AY16" s="24"/>
      <c r="AZ16" s="25"/>
      <c r="BA16" s="26"/>
      <c r="BB16" s="24"/>
      <c r="BC16" s="25"/>
      <c r="BD16" s="26"/>
      <c r="BH16" s="146">
        <v>12</v>
      </c>
      <c r="BI16" s="42">
        <v>4.8800000000000026</v>
      </c>
      <c r="BJ16" s="42">
        <v>5.2666666666666728</v>
      </c>
      <c r="BK16" s="42">
        <v>2.2333333333333343</v>
      </c>
      <c r="BL16" s="42">
        <v>-1.9833333333333272</v>
      </c>
      <c r="BM16" s="42">
        <v>-2.0666666666666629</v>
      </c>
      <c r="BN16" s="42">
        <v>9.5833333333333215</v>
      </c>
      <c r="BO16" s="42">
        <v>-0.9166666666666714</v>
      </c>
      <c r="BP16" s="42">
        <v>7.7000000000000099</v>
      </c>
      <c r="BQ16" s="42">
        <v>-16.002380952380943</v>
      </c>
      <c r="BR16" s="42">
        <v>-14.649999999999999</v>
      </c>
      <c r="BS16" s="89" t="s">
        <v>570</v>
      </c>
      <c r="BT16" s="89" t="s">
        <v>570</v>
      </c>
      <c r="BU16" s="42">
        <v>-11.699999999999996</v>
      </c>
      <c r="BV16" s="42">
        <v>-13.95</v>
      </c>
      <c r="BW16" s="42">
        <v>-20.933333333333337</v>
      </c>
      <c r="BX16" s="42">
        <v>-5.9266666666666694</v>
      </c>
      <c r="BY16" s="42">
        <v>-9.4291666666666742</v>
      </c>
      <c r="BZ16" s="42">
        <v>-4.1166666666666671</v>
      </c>
      <c r="CA16" s="42">
        <v>-25.587500000000006</v>
      </c>
      <c r="CB16" s="42">
        <v>-7.9458333333333258</v>
      </c>
      <c r="CC16" s="42">
        <v>-19.712500000000002</v>
      </c>
      <c r="CD16" s="42">
        <v>-14.399999999999999</v>
      </c>
      <c r="CE16" s="42">
        <v>-6.1166666666666671</v>
      </c>
      <c r="CF16" s="42">
        <v>-14.13750000000001</v>
      </c>
      <c r="CG16" s="89" t="s">
        <v>570</v>
      </c>
      <c r="CH16" s="43">
        <v>-2.4708333333333314</v>
      </c>
      <c r="CI16" s="44">
        <v>-18.054166666666664</v>
      </c>
      <c r="CJ16" s="30">
        <v>-18.516666666666666</v>
      </c>
      <c r="CK16" s="44">
        <v>-1.6166666666666529</v>
      </c>
      <c r="CL16" s="30">
        <v>4.1166666666666742</v>
      </c>
      <c r="CM16" s="44">
        <v>0.39999999999999858</v>
      </c>
      <c r="CN16" s="30">
        <v>8.8333333333333357</v>
      </c>
      <c r="CO16" s="44">
        <v>-0.11249999999999716</v>
      </c>
      <c r="CP16" s="30">
        <v>-2.5916666666666686</v>
      </c>
      <c r="CQ16" s="44">
        <v>-5.875</v>
      </c>
      <c r="CR16" s="30">
        <v>-1.6458333333333286</v>
      </c>
      <c r="CS16" s="44">
        <v>-1.0874999999999915</v>
      </c>
      <c r="CT16" s="30">
        <v>-4.9500000000000099</v>
      </c>
      <c r="CU16" s="89" t="s">
        <v>570</v>
      </c>
      <c r="CV16" s="30">
        <v>-4.3458333333333385</v>
      </c>
      <c r="CW16" s="44">
        <v>-2.5416666666666643</v>
      </c>
      <c r="CX16" s="30">
        <v>-1.7083333333333357</v>
      </c>
      <c r="CY16" s="44">
        <v>-10.966666666666672</v>
      </c>
      <c r="CZ16" s="30">
        <v>-7.125</v>
      </c>
      <c r="DA16" s="44">
        <v>-10.924999999999997</v>
      </c>
      <c r="DB16" s="89" t="s">
        <v>570</v>
      </c>
      <c r="DC16" s="44">
        <v>-5.7041666666666728</v>
      </c>
      <c r="DD16" s="30">
        <v>-9.1416666666666657</v>
      </c>
      <c r="DE16" s="44">
        <v>-15.466666666666661</v>
      </c>
      <c r="DF16" s="30">
        <v>-7.0291666666666686</v>
      </c>
      <c r="DG16" s="44">
        <v>-11.69583333333334</v>
      </c>
      <c r="DH16" s="30">
        <v>-26.833333333333336</v>
      </c>
      <c r="DI16" s="89" t="s">
        <v>570</v>
      </c>
      <c r="DJ16" s="89" t="s">
        <v>570</v>
      </c>
      <c r="DK16" s="89" t="s">
        <v>570</v>
      </c>
      <c r="DL16" s="30">
        <v>-23.045833333333334</v>
      </c>
      <c r="DM16" s="44">
        <v>-10.233333333333334</v>
      </c>
      <c r="DN16" s="30">
        <v>-7.9125000000000014</v>
      </c>
      <c r="DO16" s="44">
        <v>-3.8000000000000043</v>
      </c>
      <c r="DP16" s="30">
        <v>-2.9874999999999972</v>
      </c>
      <c r="DQ16" s="44">
        <v>4.8333333333333286</v>
      </c>
      <c r="DR16" s="30">
        <v>-3.0833333333333286</v>
      </c>
      <c r="DS16" s="44">
        <v>6.13333333333334</v>
      </c>
      <c r="DT16" s="30">
        <v>-2.9499999999999957</v>
      </c>
      <c r="DU16" s="44">
        <v>5.2916666666666572</v>
      </c>
      <c r="DV16" s="30">
        <v>-1.8624999999999972</v>
      </c>
      <c r="DW16" s="44">
        <v>-0.81666666666666288</v>
      </c>
      <c r="DX16" s="30">
        <v>-4.4166666666666714</v>
      </c>
      <c r="DY16" s="44">
        <v>4.7380952380952408</v>
      </c>
      <c r="DZ16" s="30">
        <v>-18.62142857142857</v>
      </c>
      <c r="EA16" s="44">
        <v>2.5619047619047564</v>
      </c>
      <c r="EB16" s="30">
        <v>6.961904761904762</v>
      </c>
      <c r="EC16" s="44">
        <v>0.37083333333333002</v>
      </c>
      <c r="ED16" s="30">
        <v>-0.95416666666666572</v>
      </c>
      <c r="EE16" s="44">
        <v>3.8791666666666629</v>
      </c>
      <c r="EF16" s="30">
        <v>1.4733333333333363</v>
      </c>
      <c r="EG16" s="44">
        <v>-0.12083333333332291</v>
      </c>
      <c r="EH16" s="30">
        <v>-1.4666666666666686</v>
      </c>
      <c r="EI16" s="44">
        <v>-7.2708333333333215</v>
      </c>
      <c r="EJ16" s="30">
        <v>0.33541666666667425</v>
      </c>
      <c r="EK16" s="44">
        <v>-12.529166666666661</v>
      </c>
      <c r="EL16" s="30">
        <v>-5.1833333333333371</v>
      </c>
      <c r="EM16" s="44">
        <v>-1.8875000000000028</v>
      </c>
      <c r="EN16" s="30">
        <v>-6.4291666666666671</v>
      </c>
      <c r="EO16" s="44">
        <v>-14.687499999999996</v>
      </c>
      <c r="EP16" s="30">
        <v>-15.345833333333331</v>
      </c>
      <c r="EQ16" s="89">
        <v>-9.2958333333333414</v>
      </c>
      <c r="ER16" s="30">
        <v>-13.507142857142856</v>
      </c>
      <c r="ES16" s="44">
        <v>-12.858333333333327</v>
      </c>
      <c r="ET16" s="30">
        <v>0.34583333333333144</v>
      </c>
      <c r="EU16" s="44">
        <v>-6.8875000000000171</v>
      </c>
      <c r="EV16" s="44">
        <v>-5.9333333333333371</v>
      </c>
    </row>
    <row r="17" spans="4:204" s="80" customFormat="1" ht="15" customHeight="1" x14ac:dyDescent="0.2">
      <c r="D17" s="250"/>
      <c r="E17" s="268"/>
      <c r="F17" s="305"/>
      <c r="G17" s="20">
        <v>57.9</v>
      </c>
      <c r="H17" s="21">
        <v>40.5</v>
      </c>
      <c r="I17" s="21">
        <v>31.8</v>
      </c>
      <c r="J17" s="49"/>
      <c r="K17" s="21">
        <v>38.1</v>
      </c>
      <c r="L17" s="21">
        <v>54</v>
      </c>
      <c r="M17" s="21"/>
      <c r="N17" s="49"/>
      <c r="O17" s="21">
        <v>60</v>
      </c>
      <c r="P17" s="21">
        <v>25.1</v>
      </c>
      <c r="Q17" s="21">
        <v>55.7</v>
      </c>
      <c r="R17" s="49"/>
      <c r="S17" s="21">
        <v>39.1</v>
      </c>
      <c r="T17" s="21">
        <v>45.2</v>
      </c>
      <c r="U17" s="21">
        <v>34.299999999999997</v>
      </c>
      <c r="V17" s="49">
        <v>67.3</v>
      </c>
      <c r="W17" s="21">
        <v>40.6</v>
      </c>
      <c r="X17" s="21">
        <v>51.9</v>
      </c>
      <c r="Y17" s="21">
        <v>41.1</v>
      </c>
      <c r="Z17" s="49"/>
      <c r="AA17" s="21">
        <v>39.4</v>
      </c>
      <c r="AB17" s="21">
        <v>42.8</v>
      </c>
      <c r="AC17" s="21">
        <v>43.5</v>
      </c>
      <c r="AD17" s="49"/>
      <c r="AE17" s="22"/>
      <c r="AF17" s="236"/>
      <c r="AG17" s="30"/>
      <c r="AH17" s="30"/>
      <c r="AI17" s="30"/>
      <c r="AJ17" s="31"/>
      <c r="AL17" s="250"/>
      <c r="AM17" s="24"/>
      <c r="AN17" s="25"/>
      <c r="AO17" s="25"/>
      <c r="AP17" s="24"/>
      <c r="AQ17" s="25"/>
      <c r="AR17" s="26"/>
      <c r="AS17" s="25"/>
      <c r="AT17" s="25"/>
      <c r="AU17" s="26"/>
      <c r="AV17" s="24"/>
      <c r="AW17" s="25"/>
      <c r="AX17" s="26"/>
      <c r="AY17" s="24"/>
      <c r="AZ17" s="25"/>
      <c r="BA17" s="26"/>
      <c r="BB17" s="24"/>
      <c r="BC17" s="25"/>
      <c r="BD17" s="26"/>
      <c r="BH17" s="147">
        <v>14</v>
      </c>
      <c r="BI17" s="45">
        <v>3.2633333333333354</v>
      </c>
      <c r="BJ17" s="45">
        <v>0.45000000000000995</v>
      </c>
      <c r="BK17" s="45">
        <v>2.2666666666666657</v>
      </c>
      <c r="BL17" s="45">
        <v>4.6833333333333371</v>
      </c>
      <c r="BM17" s="45">
        <v>5.2999999999999972</v>
      </c>
      <c r="BN17" s="45">
        <v>3.8499999999999943</v>
      </c>
      <c r="BO17" s="45">
        <v>8.1833333333333371</v>
      </c>
      <c r="BP17" s="45">
        <v>4.3000000000000043</v>
      </c>
      <c r="BQ17" s="45">
        <v>-14.416666666666657</v>
      </c>
      <c r="BR17" s="45">
        <v>-14.833333333333332</v>
      </c>
      <c r="BS17" s="219" t="s">
        <v>570</v>
      </c>
      <c r="BT17" s="219" t="s">
        <v>570</v>
      </c>
      <c r="BU17" s="45">
        <v>-15.587499999999991</v>
      </c>
      <c r="BV17" s="45">
        <v>-25.499999999999996</v>
      </c>
      <c r="BW17" s="45">
        <v>-27.433333333333337</v>
      </c>
      <c r="BX17" s="45">
        <v>-12.814166666666672</v>
      </c>
      <c r="BY17" s="45">
        <v>-19.904166666666665</v>
      </c>
      <c r="BZ17" s="45">
        <v>-20.516666666666662</v>
      </c>
      <c r="CA17" s="45">
        <v>-26.862500000000004</v>
      </c>
      <c r="CB17" s="45">
        <v>-6.99583333333333</v>
      </c>
      <c r="CC17" s="45">
        <v>-14.337500000000006</v>
      </c>
      <c r="CD17" s="45">
        <v>-12.474999999999994</v>
      </c>
      <c r="CE17" s="45">
        <v>-8.86666666666666</v>
      </c>
      <c r="CF17" s="45">
        <v>-22.575000000000006</v>
      </c>
      <c r="CG17" s="219" t="s">
        <v>570</v>
      </c>
      <c r="CH17" s="46">
        <v>-11.483333333333338</v>
      </c>
      <c r="CI17" s="47">
        <v>-23.779166666666661</v>
      </c>
      <c r="CJ17" s="48">
        <v>-20.366666666666671</v>
      </c>
      <c r="CK17" s="47">
        <v>-0.79999999999999005</v>
      </c>
      <c r="CL17" s="48">
        <v>0.96666666666666146</v>
      </c>
      <c r="CM17" s="47">
        <v>6.06666666666667</v>
      </c>
      <c r="CN17" s="48">
        <v>6.5666666666666558</v>
      </c>
      <c r="CO17" s="47">
        <v>1.4875000000000043</v>
      </c>
      <c r="CP17" s="48">
        <v>-3.6166666666666742</v>
      </c>
      <c r="CQ17" s="47">
        <v>-1.6124999999999972</v>
      </c>
      <c r="CR17" s="48">
        <v>-1.7958333333333414</v>
      </c>
      <c r="CS17" s="47">
        <v>-3.0357142857142847</v>
      </c>
      <c r="CT17" s="48">
        <v>-6.1500000000000057</v>
      </c>
      <c r="CU17" s="219" t="s">
        <v>570</v>
      </c>
      <c r="CV17" s="48">
        <v>-9.9000000000000057</v>
      </c>
      <c r="CW17" s="47">
        <v>0.24583333333334423</v>
      </c>
      <c r="CX17" s="48">
        <v>-3.5583333333333442</v>
      </c>
      <c r="CY17" s="47">
        <v>-1.4291666666666742</v>
      </c>
      <c r="CZ17" s="48">
        <v>-9.75</v>
      </c>
      <c r="DA17" s="47">
        <v>-13.485714285714277</v>
      </c>
      <c r="DB17" s="219" t="s">
        <v>570</v>
      </c>
      <c r="DC17" s="47">
        <v>-6.9380952380952365</v>
      </c>
      <c r="DD17" s="48">
        <v>-9.6916666666666629</v>
      </c>
      <c r="DE17" s="47">
        <v>-18.629166666666666</v>
      </c>
      <c r="DF17" s="48">
        <v>-4.9416666666666629</v>
      </c>
      <c r="DG17" s="47">
        <v>-12.158333333333339</v>
      </c>
      <c r="DH17" s="48">
        <v>-18.083333333333336</v>
      </c>
      <c r="DI17" s="219" t="s">
        <v>570</v>
      </c>
      <c r="DJ17" s="219" t="s">
        <v>570</v>
      </c>
      <c r="DK17" s="219" t="s">
        <v>570</v>
      </c>
      <c r="DL17" s="48">
        <v>-23.1</v>
      </c>
      <c r="DM17" s="47">
        <v>-1.8958333333333357</v>
      </c>
      <c r="DN17" s="48">
        <v>0.74999999999999289</v>
      </c>
      <c r="DO17" s="47">
        <v>-3.7250000000000085</v>
      </c>
      <c r="DP17" s="48">
        <v>-2.3624999999999972</v>
      </c>
      <c r="DQ17" s="47">
        <v>3.61666666666666</v>
      </c>
      <c r="DR17" s="48">
        <v>-4.0166666666666657</v>
      </c>
      <c r="DS17" s="47">
        <v>6.9666666666666686</v>
      </c>
      <c r="DT17" s="48">
        <v>-2.2999999999999972</v>
      </c>
      <c r="DU17" s="47">
        <v>-1.30833333333333</v>
      </c>
      <c r="DV17" s="48">
        <v>-0.98749999999999005</v>
      </c>
      <c r="DW17" s="47">
        <v>-1.0416666666666643</v>
      </c>
      <c r="DX17" s="48">
        <v>-4.5541666666666742</v>
      </c>
      <c r="DY17" s="47">
        <v>10.25</v>
      </c>
      <c r="DZ17" s="48">
        <v>-22.95</v>
      </c>
      <c r="EA17" s="47">
        <v>8.25</v>
      </c>
      <c r="EB17" s="48">
        <v>-6.2166666666666686</v>
      </c>
      <c r="EC17" s="47">
        <v>3.0333333333333172</v>
      </c>
      <c r="ED17" s="48">
        <v>-2.9041666666666615</v>
      </c>
      <c r="EE17" s="47">
        <v>3.7416666666666671</v>
      </c>
      <c r="EF17" s="48">
        <v>0.17083333333334139</v>
      </c>
      <c r="EG17" s="47">
        <v>1.2791666666666615</v>
      </c>
      <c r="EH17" s="48">
        <v>4.6499999999999986</v>
      </c>
      <c r="EI17" s="47">
        <v>3.3023809523809575</v>
      </c>
      <c r="EJ17" s="48">
        <v>-6.5333333333333385</v>
      </c>
      <c r="EK17" s="47">
        <v>-16.016666666666662</v>
      </c>
      <c r="EL17" s="48">
        <v>-4.0583333333333371</v>
      </c>
      <c r="EM17" s="47">
        <v>-3.7624999999999957</v>
      </c>
      <c r="EN17" s="48">
        <v>-7.6666666666666643</v>
      </c>
      <c r="EO17" s="47">
        <v>-7.3071428571428534</v>
      </c>
      <c r="EP17" s="48">
        <v>-14.311904761904763</v>
      </c>
      <c r="EQ17" s="219" t="s">
        <v>570</v>
      </c>
      <c r="ER17" s="48">
        <v>-17.316666666666666</v>
      </c>
      <c r="ES17" s="47">
        <v>-14.670833333333334</v>
      </c>
      <c r="ET17" s="48">
        <v>-9.9166666666666714</v>
      </c>
      <c r="EU17" s="47">
        <v>-12.637500000000003</v>
      </c>
      <c r="EV17" s="47">
        <v>-5.44583333333334</v>
      </c>
    </row>
    <row r="18" spans="4:204" s="80" customFormat="1" ht="15" customHeight="1" x14ac:dyDescent="0.2">
      <c r="D18" s="250"/>
      <c r="E18" s="268"/>
      <c r="F18" s="304">
        <v>12</v>
      </c>
      <c r="G18" s="12">
        <v>64.5</v>
      </c>
      <c r="H18" s="12">
        <v>25.5</v>
      </c>
      <c r="I18" s="12">
        <v>46.6</v>
      </c>
      <c r="J18" s="31"/>
      <c r="K18" s="12">
        <v>54.2</v>
      </c>
      <c r="L18" s="12">
        <v>51.5</v>
      </c>
      <c r="M18" s="12">
        <v>37.700000000000003</v>
      </c>
      <c r="N18" s="31"/>
      <c r="O18" s="12">
        <v>33.1</v>
      </c>
      <c r="P18" s="12">
        <v>50.6</v>
      </c>
      <c r="Q18" s="12">
        <v>43.8</v>
      </c>
      <c r="R18" s="31"/>
      <c r="S18" s="12">
        <v>52.3</v>
      </c>
      <c r="T18" s="12">
        <v>26</v>
      </c>
      <c r="U18" s="12">
        <v>52.1</v>
      </c>
      <c r="V18" s="31">
        <v>36.6</v>
      </c>
      <c r="W18" s="12">
        <v>26.7</v>
      </c>
      <c r="X18" s="12">
        <v>43.6</v>
      </c>
      <c r="Y18" s="12">
        <v>50.6</v>
      </c>
      <c r="Z18" s="31"/>
      <c r="AA18" s="12">
        <v>42.6</v>
      </c>
      <c r="AB18" s="12">
        <v>66</v>
      </c>
      <c r="AC18" s="12">
        <v>54.1</v>
      </c>
      <c r="AD18" s="31"/>
      <c r="AE18" s="29">
        <f>AVERAGE(G18:J19)</f>
        <v>45.449999999999996</v>
      </c>
      <c r="AF18" s="30">
        <f>AVERAGE(K18:N19)-$AE18</f>
        <v>-2.6899999999999906</v>
      </c>
      <c r="AG18" s="30">
        <f>AVERAGE(O18:R19)-$AE18</f>
        <v>-0.13333333333333286</v>
      </c>
      <c r="AH18" s="30">
        <f>AVERAGE(S18:V19)-$AE18</f>
        <v>-2.4214285714285708</v>
      </c>
      <c r="AI18" s="30">
        <f>AVERAGE(W18:Z19)-$AE18</f>
        <v>-1.9833333333333272</v>
      </c>
      <c r="AJ18" s="31">
        <f>AVERAGE(AA18:AD19)-$AE18</f>
        <v>4.6833333333333371</v>
      </c>
      <c r="AL18" s="250"/>
      <c r="AM18" s="24"/>
      <c r="AN18" s="25"/>
      <c r="AO18" s="26"/>
      <c r="AP18" s="24"/>
      <c r="AQ18" s="25"/>
      <c r="AR18" s="26"/>
      <c r="AS18" s="24"/>
      <c r="AT18" s="25"/>
      <c r="AU18" s="26"/>
      <c r="AV18" s="24"/>
      <c r="AW18" s="25"/>
      <c r="AX18" s="26"/>
      <c r="AY18" s="24"/>
      <c r="AZ18" s="25"/>
      <c r="BA18" s="26"/>
      <c r="BB18" s="24"/>
      <c r="BC18" s="25"/>
      <c r="BD18" s="26"/>
      <c r="BI18" s="50"/>
      <c r="BJ18" s="50"/>
      <c r="BK18" s="51"/>
      <c r="BL18" s="50"/>
      <c r="BM18" s="50"/>
      <c r="BN18" s="51"/>
      <c r="BO18" s="50"/>
      <c r="BP18" s="50"/>
      <c r="BQ18" s="50"/>
      <c r="BR18" s="50"/>
      <c r="BS18" s="50"/>
      <c r="BT18" s="50"/>
      <c r="BU18" s="50"/>
      <c r="BV18" s="50"/>
      <c r="BW18" s="51"/>
      <c r="BX18" s="50"/>
      <c r="BY18" s="50"/>
      <c r="BZ18" s="51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1"/>
      <c r="CN18" s="51"/>
      <c r="CO18" s="50"/>
      <c r="CP18" s="50"/>
      <c r="CQ18" s="50"/>
      <c r="CR18" s="50"/>
      <c r="CS18" s="51"/>
      <c r="CT18" s="51"/>
      <c r="CU18" s="51"/>
      <c r="CV18" s="50"/>
      <c r="CW18" s="50"/>
      <c r="CX18" s="50"/>
      <c r="CY18" s="50"/>
      <c r="CZ18" s="50"/>
      <c r="DA18" s="51"/>
      <c r="DB18" s="50"/>
      <c r="DC18" s="50"/>
      <c r="DD18" s="50"/>
      <c r="DE18" s="81"/>
    </row>
    <row r="19" spans="4:204" s="80" customFormat="1" ht="15" customHeight="1" x14ac:dyDescent="0.2">
      <c r="D19" s="250"/>
      <c r="E19" s="269"/>
      <c r="F19" s="305"/>
      <c r="G19" s="21">
        <v>49.3</v>
      </c>
      <c r="H19" s="21">
        <v>35</v>
      </c>
      <c r="I19" s="21">
        <v>51.8</v>
      </c>
      <c r="J19" s="67"/>
      <c r="K19" s="21">
        <v>36</v>
      </c>
      <c r="L19" s="21">
        <v>34.4</v>
      </c>
      <c r="M19" s="21"/>
      <c r="N19" s="67"/>
      <c r="O19" s="21">
        <v>58.6</v>
      </c>
      <c r="P19" s="21">
        <v>38.9</v>
      </c>
      <c r="Q19" s="21">
        <v>46.9</v>
      </c>
      <c r="R19" s="67"/>
      <c r="S19" s="21">
        <v>44.6</v>
      </c>
      <c r="T19" s="21">
        <v>41.9</v>
      </c>
      <c r="U19" s="21">
        <v>47.7</v>
      </c>
      <c r="V19" s="67"/>
      <c r="W19" s="21">
        <v>41.7</v>
      </c>
      <c r="X19" s="21">
        <v>40.4</v>
      </c>
      <c r="Y19" s="21">
        <v>57.8</v>
      </c>
      <c r="Z19" s="67"/>
      <c r="AA19" s="21">
        <v>52.6</v>
      </c>
      <c r="AB19" s="21">
        <v>67.2</v>
      </c>
      <c r="AC19" s="21">
        <v>18.3</v>
      </c>
      <c r="AD19" s="67"/>
      <c r="AE19" s="35"/>
      <c r="AF19" s="237"/>
      <c r="AG19" s="48"/>
      <c r="AH19" s="48"/>
      <c r="AI19" s="48"/>
      <c r="AJ19" s="49"/>
      <c r="AL19" s="250"/>
      <c r="AM19" s="24"/>
      <c r="AN19" s="25"/>
      <c r="AO19" s="26"/>
      <c r="AP19" s="24"/>
      <c r="AQ19" s="25"/>
      <c r="AR19" s="26"/>
      <c r="AS19" s="24"/>
      <c r="AT19" s="25"/>
      <c r="AU19" s="26"/>
      <c r="AV19" s="24"/>
      <c r="AW19" s="25"/>
      <c r="AX19" s="26"/>
      <c r="AY19" s="24"/>
      <c r="AZ19" s="25"/>
      <c r="BA19" s="26"/>
      <c r="BB19" s="24"/>
      <c r="BC19" s="25"/>
      <c r="BD19" s="26"/>
      <c r="BH19" s="186" t="s">
        <v>24</v>
      </c>
      <c r="BI19" s="222">
        <v>41</v>
      </c>
      <c r="BJ19" s="222">
        <v>20.5</v>
      </c>
      <c r="BK19" s="222">
        <v>84.85</v>
      </c>
      <c r="BL19" s="222">
        <v>-15.25</v>
      </c>
      <c r="BM19" s="222">
        <v>41.5</v>
      </c>
      <c r="BN19" s="222">
        <v>13.4</v>
      </c>
      <c r="BO19" s="222">
        <v>17.8</v>
      </c>
      <c r="BP19" s="222">
        <v>7.2</v>
      </c>
      <c r="BQ19" s="222">
        <v>-106.9</v>
      </c>
      <c r="BR19" s="222">
        <v>-137.6</v>
      </c>
      <c r="BS19" s="221" t="s">
        <v>570</v>
      </c>
      <c r="BT19" s="221" t="s">
        <v>570</v>
      </c>
      <c r="BU19" s="222">
        <v>-166.5</v>
      </c>
      <c r="BV19" s="222">
        <v>-261.10000000000002</v>
      </c>
      <c r="BW19" s="222">
        <v>-266.10000000000002</v>
      </c>
      <c r="BX19" s="222">
        <v>-143.9</v>
      </c>
      <c r="BY19" s="222">
        <v>-137.5</v>
      </c>
      <c r="BZ19" s="222">
        <v>-117.4</v>
      </c>
      <c r="CA19" s="222">
        <v>-305.2</v>
      </c>
      <c r="CB19" s="222">
        <v>-124.6</v>
      </c>
      <c r="CC19" s="222">
        <v>-201.1</v>
      </c>
      <c r="CD19" s="222">
        <v>-136.4</v>
      </c>
      <c r="CE19" s="222">
        <v>-90.75</v>
      </c>
      <c r="CF19" s="222">
        <v>-222.6</v>
      </c>
      <c r="CG19" s="221" t="s">
        <v>570</v>
      </c>
      <c r="CH19" s="222">
        <v>-116.8</v>
      </c>
      <c r="CI19" s="222">
        <v>-242.3</v>
      </c>
      <c r="CJ19" s="222">
        <v>-208.9</v>
      </c>
      <c r="CK19" s="222">
        <v>39.450000000000003</v>
      </c>
      <c r="CL19" s="222">
        <v>18.399999999999999</v>
      </c>
      <c r="CM19" s="222">
        <v>50.1</v>
      </c>
      <c r="CN19" s="222">
        <v>56.95</v>
      </c>
      <c r="CO19" s="222">
        <v>-4.6500000000000004</v>
      </c>
      <c r="CP19" s="222">
        <v>-11.55</v>
      </c>
      <c r="CQ19" s="222">
        <v>-43.6</v>
      </c>
      <c r="CR19" s="222">
        <v>-4.95</v>
      </c>
      <c r="CS19" s="222">
        <v>-42.85</v>
      </c>
      <c r="CT19" s="222">
        <v>-120.4</v>
      </c>
      <c r="CU19" s="221" t="s">
        <v>570</v>
      </c>
      <c r="CV19" s="222">
        <v>-124.1</v>
      </c>
      <c r="CW19" s="222">
        <v>-19.5</v>
      </c>
      <c r="CX19" s="222">
        <v>-69.599999999999994</v>
      </c>
      <c r="CY19" s="222">
        <v>-42.6</v>
      </c>
      <c r="CZ19" s="222">
        <v>-125.6</v>
      </c>
      <c r="DA19" s="222">
        <v>-131.6</v>
      </c>
      <c r="DB19" s="221" t="s">
        <v>570</v>
      </c>
      <c r="DC19" s="222">
        <v>-127.3</v>
      </c>
      <c r="DD19" s="222">
        <v>-74.5</v>
      </c>
      <c r="DE19" s="222">
        <v>-210.6</v>
      </c>
      <c r="DF19" s="222">
        <v>-185.8</v>
      </c>
      <c r="DG19" s="222">
        <v>-107.1</v>
      </c>
      <c r="DH19" s="222">
        <v>-190.3</v>
      </c>
      <c r="DI19" s="221" t="s">
        <v>570</v>
      </c>
      <c r="DJ19" s="221" t="s">
        <v>570</v>
      </c>
      <c r="DK19" s="221" t="s">
        <v>570</v>
      </c>
      <c r="DL19" s="222">
        <v>-263.3</v>
      </c>
      <c r="DM19" s="222">
        <v>-155.1</v>
      </c>
      <c r="DN19" s="222">
        <v>-142.6</v>
      </c>
      <c r="DO19" s="222">
        <v>-32.049999999999997</v>
      </c>
      <c r="DP19" s="222">
        <v>-94.05</v>
      </c>
      <c r="DQ19" s="222">
        <v>83.5</v>
      </c>
      <c r="DR19" s="222">
        <v>-25.7</v>
      </c>
      <c r="DS19" s="222">
        <v>12.2</v>
      </c>
      <c r="DT19" s="222">
        <v>-32.549999999999997</v>
      </c>
      <c r="DU19" s="222">
        <v>13.9</v>
      </c>
      <c r="DV19" s="222">
        <v>11.05</v>
      </c>
      <c r="DW19" s="222">
        <v>17.45</v>
      </c>
      <c r="DX19" s="222">
        <v>-21.45</v>
      </c>
      <c r="DY19" s="222">
        <v>77</v>
      </c>
      <c r="DZ19" s="222">
        <v>-137.80000000000001</v>
      </c>
      <c r="EA19" s="222">
        <v>-36</v>
      </c>
      <c r="EB19" s="222">
        <v>39.1</v>
      </c>
      <c r="EC19" s="222">
        <v>24.35</v>
      </c>
      <c r="ED19" s="222">
        <v>-66.95</v>
      </c>
      <c r="EE19" s="222">
        <v>41.15</v>
      </c>
      <c r="EF19" s="222">
        <v>-27.2</v>
      </c>
      <c r="EG19" s="222">
        <v>-137.80000000000001</v>
      </c>
      <c r="EH19" s="222">
        <v>-74.45</v>
      </c>
      <c r="EI19" s="222">
        <v>-58.65</v>
      </c>
      <c r="EJ19" s="222">
        <v>-121.2</v>
      </c>
      <c r="EK19" s="222">
        <v>-115.6</v>
      </c>
      <c r="EL19" s="222">
        <v>-148.9</v>
      </c>
      <c r="EM19" s="222">
        <v>-128.6</v>
      </c>
      <c r="EN19" s="222">
        <v>-95.75</v>
      </c>
      <c r="EO19" s="222">
        <v>-69.3</v>
      </c>
      <c r="EP19" s="222">
        <v>-183.9</v>
      </c>
      <c r="EQ19" s="221" t="s">
        <v>570</v>
      </c>
      <c r="ER19" s="222">
        <v>-173.2</v>
      </c>
      <c r="ES19" s="222">
        <v>-199.6</v>
      </c>
      <c r="ET19" s="222">
        <v>-143.5</v>
      </c>
      <c r="EU19" s="222">
        <v>-163</v>
      </c>
      <c r="EV19" s="222">
        <v>-117.4</v>
      </c>
      <c r="EW19" s="91"/>
    </row>
    <row r="20" spans="4:204" s="80" customFormat="1" ht="15" customHeight="1" x14ac:dyDescent="0.2">
      <c r="D20" s="250"/>
      <c r="E20" s="267">
        <v>1</v>
      </c>
      <c r="F20" s="304">
        <v>25</v>
      </c>
      <c r="G20" s="27">
        <v>52.2</v>
      </c>
      <c r="H20" s="28">
        <v>42.6</v>
      </c>
      <c r="I20" s="28">
        <v>27.5</v>
      </c>
      <c r="J20" s="82"/>
      <c r="K20" s="28">
        <v>65.400000000000006</v>
      </c>
      <c r="L20" s="28">
        <v>37.1</v>
      </c>
      <c r="M20" s="28">
        <v>39.6</v>
      </c>
      <c r="N20" s="82"/>
      <c r="O20" s="28">
        <v>57.3</v>
      </c>
      <c r="P20" s="28">
        <v>38.1</v>
      </c>
      <c r="Q20" s="28">
        <v>53.2</v>
      </c>
      <c r="R20" s="82"/>
      <c r="S20" s="28">
        <v>39.799999999999997</v>
      </c>
      <c r="T20" s="28">
        <v>35</v>
      </c>
      <c r="U20" s="28">
        <v>58.2</v>
      </c>
      <c r="V20" s="82"/>
      <c r="W20" s="28">
        <v>37.299999999999997</v>
      </c>
      <c r="X20" s="28">
        <v>23.9</v>
      </c>
      <c r="Y20" s="28">
        <v>53.1</v>
      </c>
      <c r="Z20" s="82"/>
      <c r="AA20" s="28">
        <v>66.3</v>
      </c>
      <c r="AB20" s="28">
        <v>43.3</v>
      </c>
      <c r="AC20" s="28">
        <v>42.2</v>
      </c>
      <c r="AD20" s="82"/>
      <c r="AE20" s="13">
        <f>AVERAGE(G20:J21)</f>
        <v>40.68333333333333</v>
      </c>
      <c r="AF20" s="14">
        <f>AVERAGE(K20:N21)-$AE20</f>
        <v>3.8833333333333329</v>
      </c>
      <c r="AG20" s="14">
        <f>AVERAGE(O20:R21)-$AE20</f>
        <v>2.3000000000000114</v>
      </c>
      <c r="AH20" s="14">
        <f>AVERAGE(S20:V21)-$AE20</f>
        <v>6.1333333333333329</v>
      </c>
      <c r="AI20" s="14">
        <f>AVERAGE(W20:Z21)-$AE20</f>
        <v>-2.0666666666666629</v>
      </c>
      <c r="AJ20" s="15">
        <f>AVERAGE(AA20:AD21)-$AE20</f>
        <v>5.2999999999999972</v>
      </c>
      <c r="AL20" s="250"/>
      <c r="AM20" s="24"/>
      <c r="AN20" s="25"/>
      <c r="AO20" s="26"/>
      <c r="AP20" s="24"/>
      <c r="AQ20" s="25"/>
      <c r="AR20" s="26"/>
      <c r="AS20" s="24"/>
      <c r="AT20" s="25"/>
      <c r="AU20" s="26"/>
      <c r="AV20" s="24"/>
      <c r="AW20" s="25"/>
      <c r="AX20" s="26"/>
      <c r="AY20" s="24"/>
      <c r="AZ20" s="25"/>
      <c r="BA20" s="26"/>
      <c r="BB20" s="24"/>
      <c r="BC20" s="25"/>
      <c r="BD20" s="26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</row>
    <row r="21" spans="4:204" s="80" customFormat="1" ht="15" customHeight="1" x14ac:dyDescent="0.2">
      <c r="D21" s="250"/>
      <c r="E21" s="268"/>
      <c r="F21" s="305"/>
      <c r="G21" s="32">
        <v>46.5</v>
      </c>
      <c r="H21" s="33">
        <v>40.200000000000003</v>
      </c>
      <c r="I21" s="33">
        <v>35.1</v>
      </c>
      <c r="J21" s="84"/>
      <c r="K21" s="33">
        <v>47</v>
      </c>
      <c r="L21" s="33">
        <v>50.6</v>
      </c>
      <c r="M21" s="33">
        <v>27.7</v>
      </c>
      <c r="N21" s="84"/>
      <c r="O21" s="33">
        <v>37.799999999999997</v>
      </c>
      <c r="P21" s="33">
        <v>28.2</v>
      </c>
      <c r="Q21" s="33">
        <v>43.3</v>
      </c>
      <c r="R21" s="84"/>
      <c r="S21" s="33">
        <v>45.6</v>
      </c>
      <c r="T21" s="33">
        <v>47</v>
      </c>
      <c r="U21" s="33">
        <v>55.3</v>
      </c>
      <c r="V21" s="84"/>
      <c r="W21" s="33">
        <v>38</v>
      </c>
      <c r="X21" s="33">
        <v>38.6</v>
      </c>
      <c r="Y21" s="33">
        <v>40.799999999999997</v>
      </c>
      <c r="Z21" s="84"/>
      <c r="AA21" s="33">
        <v>53.7</v>
      </c>
      <c r="AB21" s="33">
        <v>26.5</v>
      </c>
      <c r="AC21" s="33">
        <v>43.9</v>
      </c>
      <c r="AD21" s="84"/>
      <c r="AE21" s="22"/>
      <c r="AF21" s="236"/>
      <c r="AG21" s="30"/>
      <c r="AH21" s="30"/>
      <c r="AI21" s="30"/>
      <c r="AJ21" s="31"/>
      <c r="AL21" s="250"/>
      <c r="AM21" s="24"/>
      <c r="AN21" s="41"/>
      <c r="AO21" s="26"/>
      <c r="AP21" s="24"/>
      <c r="AQ21" s="25"/>
      <c r="AR21" s="26"/>
      <c r="AS21" s="24"/>
      <c r="AT21" s="41"/>
      <c r="AU21" s="26"/>
      <c r="AV21" s="24"/>
      <c r="AW21" s="41"/>
      <c r="AX21" s="26"/>
      <c r="AY21" s="24"/>
      <c r="AZ21" s="41"/>
      <c r="BA21" s="26"/>
      <c r="BB21" s="24"/>
      <c r="BC21" s="41"/>
      <c r="BD21" s="26"/>
      <c r="BH21" s="247" t="s">
        <v>8</v>
      </c>
      <c r="BI21" s="278" t="s">
        <v>15</v>
      </c>
      <c r="BJ21" s="278"/>
      <c r="BK21" s="278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</row>
    <row r="22" spans="4:204" s="80" customFormat="1" ht="15" customHeight="1" x14ac:dyDescent="0.2">
      <c r="D22" s="250"/>
      <c r="E22" s="268"/>
      <c r="F22" s="304">
        <v>26</v>
      </c>
      <c r="G22" s="11">
        <v>62.1</v>
      </c>
      <c r="H22" s="12">
        <v>27.9</v>
      </c>
      <c r="I22" s="12">
        <v>54.8</v>
      </c>
      <c r="J22" s="31"/>
      <c r="K22" s="12">
        <v>58.4</v>
      </c>
      <c r="L22" s="12">
        <v>37</v>
      </c>
      <c r="M22" s="12">
        <v>57.2</v>
      </c>
      <c r="N22" s="31"/>
      <c r="O22" s="12">
        <v>68.2</v>
      </c>
      <c r="P22" s="12">
        <v>55.5</v>
      </c>
      <c r="Q22" s="12">
        <v>36.1</v>
      </c>
      <c r="R22" s="31"/>
      <c r="S22" s="12">
        <v>30</v>
      </c>
      <c r="T22" s="12">
        <v>42.2</v>
      </c>
      <c r="U22" s="12">
        <v>25.8</v>
      </c>
      <c r="V22" s="31"/>
      <c r="W22" s="12">
        <v>65.3</v>
      </c>
      <c r="X22" s="12">
        <v>40.4</v>
      </c>
      <c r="Y22" s="12">
        <v>53.6</v>
      </c>
      <c r="Z22" s="31"/>
      <c r="AA22" s="12">
        <v>39</v>
      </c>
      <c r="AB22" s="12">
        <v>49.7</v>
      </c>
      <c r="AC22" s="12">
        <v>54.6</v>
      </c>
      <c r="AD22" s="31"/>
      <c r="AE22" s="29">
        <f>AVERAGE(G22:J23)</f>
        <v>44.366666666666674</v>
      </c>
      <c r="AF22" s="30">
        <f>AVERAGE(K22:N23)-$AE22</f>
        <v>3.3500000000000014</v>
      </c>
      <c r="AG22" s="30">
        <f>AVERAGE(O22:R23)-$AE22</f>
        <v>-0.56666666666666998</v>
      </c>
      <c r="AH22" s="30">
        <f>AVERAGE(S22:V23)-$AE22</f>
        <v>-7.4333333333333371</v>
      </c>
      <c r="AI22" s="30">
        <f>AVERAGE(W22:Z23)-$AE22</f>
        <v>9.5833333333333215</v>
      </c>
      <c r="AJ22" s="31">
        <f>AVERAGE(AA22:AD23)-$AE22</f>
        <v>3.8499999999999943</v>
      </c>
      <c r="AL22" s="250"/>
      <c r="AM22" s="24"/>
      <c r="AN22" s="41"/>
      <c r="AO22" s="26"/>
      <c r="AP22" s="24"/>
      <c r="AQ22" s="25"/>
      <c r="AR22" s="26"/>
      <c r="AS22" s="24"/>
      <c r="AT22" s="41"/>
      <c r="AU22" s="26"/>
      <c r="AV22" s="24"/>
      <c r="AW22" s="41"/>
      <c r="AX22" s="26"/>
      <c r="AY22" s="24"/>
      <c r="AZ22" s="41"/>
      <c r="BA22" s="26"/>
      <c r="BB22" s="24"/>
      <c r="BC22" s="41"/>
      <c r="BD22" s="26"/>
      <c r="BH22" s="265"/>
      <c r="BI22" s="230" t="s">
        <v>9</v>
      </c>
      <c r="BJ22" s="230" t="s">
        <v>10</v>
      </c>
      <c r="BK22" s="230" t="s">
        <v>11</v>
      </c>
      <c r="BL22" s="81"/>
      <c r="BM22" s="365" t="s">
        <v>570</v>
      </c>
      <c r="BN22" s="363" t="s">
        <v>655</v>
      </c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</row>
    <row r="23" spans="4:204" s="80" customFormat="1" x14ac:dyDescent="0.2">
      <c r="D23" s="250"/>
      <c r="E23" s="268"/>
      <c r="F23" s="305"/>
      <c r="G23" s="20">
        <v>55.4</v>
      </c>
      <c r="H23" s="21">
        <v>25.9</v>
      </c>
      <c r="I23" s="21">
        <v>40.1</v>
      </c>
      <c r="J23" s="31"/>
      <c r="K23" s="21">
        <v>48.9</v>
      </c>
      <c r="L23" s="21">
        <v>41.7</v>
      </c>
      <c r="M23" s="21">
        <v>43.1</v>
      </c>
      <c r="N23" s="31"/>
      <c r="O23" s="21">
        <v>29</v>
      </c>
      <c r="P23" s="21">
        <v>33.700000000000003</v>
      </c>
      <c r="Q23" s="21">
        <v>40.299999999999997</v>
      </c>
      <c r="R23" s="31"/>
      <c r="S23" s="21">
        <v>42.3</v>
      </c>
      <c r="T23" s="21">
        <v>45.5</v>
      </c>
      <c r="U23" s="21">
        <v>35.799999999999997</v>
      </c>
      <c r="V23" s="31"/>
      <c r="W23" s="21">
        <v>51</v>
      </c>
      <c r="X23" s="21">
        <v>57.3</v>
      </c>
      <c r="Y23" s="21">
        <v>56.1</v>
      </c>
      <c r="Z23" s="31"/>
      <c r="AA23" s="21">
        <v>54.9</v>
      </c>
      <c r="AB23" s="21">
        <v>45</v>
      </c>
      <c r="AC23" s="21">
        <v>46.1</v>
      </c>
      <c r="AD23" s="31"/>
      <c r="AE23" s="22"/>
      <c r="AF23" s="236"/>
      <c r="AG23" s="30"/>
      <c r="AH23" s="30"/>
      <c r="AI23" s="30"/>
      <c r="AJ23" s="31"/>
      <c r="AL23" s="250"/>
      <c r="AM23" s="24"/>
      <c r="AN23" s="41"/>
      <c r="AO23" s="26"/>
      <c r="AP23" s="24"/>
      <c r="AQ23" s="25"/>
      <c r="AR23" s="26"/>
      <c r="AS23" s="24"/>
      <c r="AT23" s="41"/>
      <c r="AU23" s="26"/>
      <c r="AV23" s="24"/>
      <c r="AW23" s="41"/>
      <c r="AX23" s="26"/>
      <c r="AY23" s="24"/>
      <c r="AZ23" s="41"/>
      <c r="BA23" s="26"/>
      <c r="BB23" s="24"/>
      <c r="BC23" s="41"/>
      <c r="BD23" s="26"/>
      <c r="BH23" s="178" t="s">
        <v>12</v>
      </c>
      <c r="BI23" s="59">
        <f>AVERAGE(BI19:BP19)</f>
        <v>26.375</v>
      </c>
      <c r="BJ23" s="59">
        <f>STDEV(BI19:BP19)/SQRT(BK23)</f>
        <v>10.554873620411431</v>
      </c>
      <c r="BK23" s="60">
        <f>COUNT(BI19:BP19)</f>
        <v>8</v>
      </c>
      <c r="BL23" s="81"/>
      <c r="BM23" s="85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19"/>
      <c r="CL23" s="19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</row>
    <row r="24" spans="4:204" s="80" customFormat="1" x14ac:dyDescent="0.2">
      <c r="D24" s="250"/>
      <c r="E24" s="268"/>
      <c r="F24" s="304">
        <v>27</v>
      </c>
      <c r="G24" s="11">
        <v>42</v>
      </c>
      <c r="H24" s="12">
        <v>46.1</v>
      </c>
      <c r="I24" s="12">
        <v>30.9</v>
      </c>
      <c r="J24" s="15"/>
      <c r="K24" s="12">
        <v>36.4</v>
      </c>
      <c r="L24" s="12">
        <v>42</v>
      </c>
      <c r="M24" s="12">
        <v>23.9</v>
      </c>
      <c r="N24" s="15"/>
      <c r="O24" s="12">
        <v>30</v>
      </c>
      <c r="P24" s="12">
        <v>47.6</v>
      </c>
      <c r="Q24" s="12">
        <v>43.1</v>
      </c>
      <c r="R24" s="15"/>
      <c r="S24" s="12">
        <v>48.2</v>
      </c>
      <c r="T24" s="12">
        <v>40.5</v>
      </c>
      <c r="U24" s="12">
        <v>67.099999999999994</v>
      </c>
      <c r="V24" s="15"/>
      <c r="W24" s="12">
        <v>50.3</v>
      </c>
      <c r="X24" s="12">
        <v>39.9</v>
      </c>
      <c r="Y24" s="12">
        <v>32.6</v>
      </c>
      <c r="Z24" s="15"/>
      <c r="AA24" s="12">
        <v>44.2</v>
      </c>
      <c r="AB24" s="12">
        <v>60.4</v>
      </c>
      <c r="AC24" s="12">
        <v>65.7</v>
      </c>
      <c r="AD24" s="15"/>
      <c r="AE24" s="29">
        <f>AVERAGE(G24:J25)</f>
        <v>40.533333333333331</v>
      </c>
      <c r="AF24" s="30">
        <f>AVERAGE(K24:N25)-$AE24</f>
        <v>-4.0833333333333286</v>
      </c>
      <c r="AG24" s="30">
        <f>AVERAGE(O24:R25)-$AE24</f>
        <v>2.8000000000000043</v>
      </c>
      <c r="AH24" s="30">
        <f>AVERAGE(S24:V25)-$AE24</f>
        <v>4.7000000000000099</v>
      </c>
      <c r="AI24" s="30">
        <f>AVERAGE(W24:Z25)-$AE24</f>
        <v>-0.9166666666666714</v>
      </c>
      <c r="AJ24" s="31">
        <f>AVERAGE(AA24:AD25)-$AE24</f>
        <v>8.1833333333333371</v>
      </c>
      <c r="AL24" s="250"/>
      <c r="AM24" s="24"/>
      <c r="AN24" s="41"/>
      <c r="AO24" s="26"/>
      <c r="AP24" s="24"/>
      <c r="AQ24" s="25"/>
      <c r="AR24" s="26"/>
      <c r="AS24" s="24"/>
      <c r="AT24" s="41"/>
      <c r="AU24" s="26"/>
      <c r="AV24" s="24"/>
      <c r="AW24" s="41"/>
      <c r="AX24" s="26"/>
      <c r="AY24" s="24"/>
      <c r="AZ24" s="41"/>
      <c r="BA24" s="26"/>
      <c r="BB24" s="24"/>
      <c r="BC24" s="41"/>
      <c r="BD24" s="26"/>
      <c r="BH24" s="178" t="s">
        <v>14</v>
      </c>
      <c r="BI24" s="59">
        <f>AVERAGE(BQ19:CJ19)</f>
        <v>-175.62647058823532</v>
      </c>
      <c r="BJ24" s="59">
        <f>STDEV(BQ19:CJ19)/SQRT(BK24)</f>
        <v>15.764643121582688</v>
      </c>
      <c r="BK24" s="60">
        <f>COUNT(BQ19:CJ19)</f>
        <v>17</v>
      </c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19"/>
      <c r="CL24" s="19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</row>
    <row r="25" spans="4:204" s="80" customFormat="1" x14ac:dyDescent="0.2">
      <c r="D25" s="250"/>
      <c r="E25" s="268"/>
      <c r="F25" s="305"/>
      <c r="G25" s="20">
        <v>41.4</v>
      </c>
      <c r="H25" s="21">
        <v>30.5</v>
      </c>
      <c r="I25" s="21">
        <v>52.3</v>
      </c>
      <c r="J25" s="84"/>
      <c r="K25" s="21">
        <v>46.5</v>
      </c>
      <c r="L25" s="21">
        <v>26.4</v>
      </c>
      <c r="M25" s="21">
        <v>43.5</v>
      </c>
      <c r="N25" s="84"/>
      <c r="O25" s="21">
        <v>63.6</v>
      </c>
      <c r="P25" s="21">
        <v>30.5</v>
      </c>
      <c r="Q25" s="21">
        <v>45.2</v>
      </c>
      <c r="R25" s="84"/>
      <c r="S25" s="21">
        <v>37.5</v>
      </c>
      <c r="T25" s="21">
        <v>32.5</v>
      </c>
      <c r="U25" s="21">
        <v>45.6</v>
      </c>
      <c r="V25" s="84"/>
      <c r="W25" s="21">
        <v>26.5</v>
      </c>
      <c r="X25" s="21">
        <v>48.3</v>
      </c>
      <c r="Y25" s="21">
        <v>40.1</v>
      </c>
      <c r="Z25" s="84"/>
      <c r="AA25" s="21">
        <v>42.6</v>
      </c>
      <c r="AB25" s="21">
        <v>24.4</v>
      </c>
      <c r="AC25" s="21">
        <v>55</v>
      </c>
      <c r="AD25" s="84"/>
      <c r="AE25" s="29"/>
      <c r="AF25" s="236"/>
      <c r="AG25" s="30"/>
      <c r="AH25" s="30"/>
      <c r="AI25" s="30"/>
      <c r="AJ25" s="31"/>
      <c r="AL25" s="250"/>
      <c r="AM25" s="24"/>
      <c r="AN25" s="41"/>
      <c r="AO25" s="26"/>
      <c r="AP25" s="24"/>
      <c r="AQ25" s="25"/>
      <c r="AR25" s="26"/>
      <c r="AS25" s="24"/>
      <c r="AT25" s="41"/>
      <c r="AU25" s="26"/>
      <c r="AV25" s="24"/>
      <c r="AW25" s="41"/>
      <c r="AX25" s="26"/>
      <c r="AY25" s="24"/>
      <c r="AZ25" s="41"/>
      <c r="BA25" s="26"/>
      <c r="BB25" s="24"/>
      <c r="BC25" s="41"/>
      <c r="BD25" s="26"/>
      <c r="BH25" s="178" t="s">
        <v>16</v>
      </c>
      <c r="BI25" s="59">
        <f>AVERAGE(CK19:CR19)</f>
        <v>12.518749999999999</v>
      </c>
      <c r="BJ25" s="59">
        <f>STDEV(CK19:CR19)/SQRT(BK25)</f>
        <v>12.301937773825369</v>
      </c>
      <c r="BK25" s="60">
        <f>COUNT(CK19:CR19)</f>
        <v>8</v>
      </c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19"/>
      <c r="CL25" s="19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</row>
    <row r="26" spans="4:204" s="80" customFormat="1" x14ac:dyDescent="0.2">
      <c r="D26" s="250"/>
      <c r="E26" s="268"/>
      <c r="F26" s="304">
        <v>28</v>
      </c>
      <c r="G26" s="11">
        <v>58.1</v>
      </c>
      <c r="H26" s="12">
        <v>43.5</v>
      </c>
      <c r="I26" s="12">
        <v>37.799999999999997</v>
      </c>
      <c r="J26" s="67"/>
      <c r="K26" s="12">
        <v>37.700000000000003</v>
      </c>
      <c r="L26" s="12">
        <v>49.6</v>
      </c>
      <c r="M26" s="12">
        <v>34.200000000000003</v>
      </c>
      <c r="N26" s="67"/>
      <c r="O26" s="12">
        <v>20.3</v>
      </c>
      <c r="P26" s="12">
        <v>48</v>
      </c>
      <c r="Q26" s="12">
        <v>44.9</v>
      </c>
      <c r="R26" s="67"/>
      <c r="S26" s="12">
        <v>60.8</v>
      </c>
      <c r="T26" s="12">
        <v>35.200000000000003</v>
      </c>
      <c r="U26" s="12">
        <v>43.9</v>
      </c>
      <c r="V26" s="67"/>
      <c r="W26" s="12">
        <v>55.7</v>
      </c>
      <c r="X26" s="12">
        <v>68.5</v>
      </c>
      <c r="Y26" s="12">
        <v>42.8</v>
      </c>
      <c r="Z26" s="67"/>
      <c r="AA26" s="12">
        <v>36.6</v>
      </c>
      <c r="AB26" s="12">
        <v>28.9</v>
      </c>
      <c r="AC26" s="12">
        <v>46.3</v>
      </c>
      <c r="AD26" s="67"/>
      <c r="AE26" s="29">
        <f t="shared" ref="AE26:AE34" si="0">AVERAGE(G26:J27)</f>
        <v>41.766666666666659</v>
      </c>
      <c r="AF26" s="30">
        <f>AVERAGE(K26:N27)-$AE26</f>
        <v>-1.6666666666658614E-2</v>
      </c>
      <c r="AG26" s="30">
        <f>AVERAGE(O26:R27)-$AE26</f>
        <v>-5.2333333333333272</v>
      </c>
      <c r="AH26" s="30">
        <f>AVERAGE(S26:V27)-$AE26</f>
        <v>5.3666666666666742</v>
      </c>
      <c r="AI26" s="30">
        <f>AVERAGE(W26:Z27)-$AE26</f>
        <v>7.7000000000000099</v>
      </c>
      <c r="AJ26" s="31">
        <f>AVERAGE(AA26:AD27)-$AE26</f>
        <v>4.3000000000000043</v>
      </c>
      <c r="AL26" s="250"/>
      <c r="AM26" s="24"/>
      <c r="AN26" s="41"/>
      <c r="AO26" s="26"/>
      <c r="AP26" s="24"/>
      <c r="AQ26" s="25"/>
      <c r="AR26" s="26"/>
      <c r="AS26" s="24"/>
      <c r="AT26" s="41"/>
      <c r="AU26" s="26"/>
      <c r="AV26" s="24"/>
      <c r="AW26" s="41"/>
      <c r="AX26" s="26"/>
      <c r="AY26" s="24"/>
      <c r="AZ26" s="41"/>
      <c r="BA26" s="26"/>
      <c r="BB26" s="24"/>
      <c r="BC26" s="41"/>
      <c r="BD26" s="26"/>
      <c r="BH26" s="178" t="s">
        <v>17</v>
      </c>
      <c r="BI26" s="59">
        <f>AVERAGE(CS19:CZ19)</f>
        <v>-77.807142857142864</v>
      </c>
      <c r="BJ26" s="59">
        <f>STDEV(CS19:CZ19)/SQRT(BK26)</f>
        <v>17.022367737813681</v>
      </c>
      <c r="BK26" s="60">
        <f>COUNT(CS19:CZ19)</f>
        <v>7</v>
      </c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19"/>
      <c r="CL26" s="19"/>
    </row>
    <row r="27" spans="4:204" s="80" customFormat="1" x14ac:dyDescent="0.2">
      <c r="D27" s="280"/>
      <c r="E27" s="269"/>
      <c r="F27" s="305"/>
      <c r="G27" s="20">
        <v>37.9</v>
      </c>
      <c r="H27" s="21">
        <v>29.5</v>
      </c>
      <c r="I27" s="21">
        <v>43.8</v>
      </c>
      <c r="J27" s="67"/>
      <c r="K27" s="21">
        <v>53.8</v>
      </c>
      <c r="L27" s="21">
        <v>41.2</v>
      </c>
      <c r="M27" s="21">
        <v>34</v>
      </c>
      <c r="N27" s="67"/>
      <c r="O27" s="21">
        <v>40.1</v>
      </c>
      <c r="P27" s="21">
        <v>28.8</v>
      </c>
      <c r="Q27" s="21">
        <v>37.1</v>
      </c>
      <c r="R27" s="67"/>
      <c r="S27" s="21">
        <v>51.2</v>
      </c>
      <c r="T27" s="21">
        <v>60.3</v>
      </c>
      <c r="U27" s="21">
        <v>31.4</v>
      </c>
      <c r="V27" s="67"/>
      <c r="W27" s="21">
        <v>39.799999999999997</v>
      </c>
      <c r="X27" s="21">
        <v>51.4</v>
      </c>
      <c r="Y27" s="21">
        <v>38.6</v>
      </c>
      <c r="Z27" s="67"/>
      <c r="AA27" s="21">
        <v>58.4</v>
      </c>
      <c r="AB27" s="21">
        <v>48.1</v>
      </c>
      <c r="AC27" s="21">
        <v>58.1</v>
      </c>
      <c r="AD27" s="67"/>
      <c r="AE27" s="52"/>
      <c r="AF27" s="237"/>
      <c r="AG27" s="48"/>
      <c r="AH27" s="48"/>
      <c r="AI27" s="48"/>
      <c r="AJ27" s="49"/>
      <c r="AL27" s="280"/>
      <c r="AM27" s="53"/>
      <c r="AN27" s="54"/>
      <c r="AO27" s="55"/>
      <c r="AP27" s="56"/>
      <c r="AQ27" s="57"/>
      <c r="AR27" s="58"/>
      <c r="AS27" s="53"/>
      <c r="AT27" s="54"/>
      <c r="AU27" s="55"/>
      <c r="AV27" s="53"/>
      <c r="AW27" s="54"/>
      <c r="AX27" s="55"/>
      <c r="AY27" s="53"/>
      <c r="AZ27" s="54"/>
      <c r="BA27" s="55"/>
      <c r="BB27" s="53"/>
      <c r="BC27" s="54"/>
      <c r="BD27" s="55"/>
      <c r="BH27" s="178" t="s">
        <v>18</v>
      </c>
      <c r="BI27" s="59">
        <f>AVERAGE(DA19:DH19)</f>
        <v>-146.74285714285716</v>
      </c>
      <c r="BJ27" s="59">
        <f>STDEV(DA19:DH19)/SQRT(BK27)</f>
        <v>18.834073189970617</v>
      </c>
      <c r="BK27" s="60">
        <f>COUNT(DA19:DH19)</f>
        <v>7</v>
      </c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19"/>
      <c r="CL27" s="19"/>
    </row>
    <row r="28" spans="4:204" s="80" customFormat="1" ht="15" customHeight="1" x14ac:dyDescent="0.2">
      <c r="D28" s="249" t="s">
        <v>14</v>
      </c>
      <c r="E28" s="267">
        <v>1</v>
      </c>
      <c r="F28" s="304">
        <v>29</v>
      </c>
      <c r="G28" s="11">
        <v>47.8</v>
      </c>
      <c r="H28" s="12">
        <v>58.4</v>
      </c>
      <c r="I28" s="12">
        <v>42.3</v>
      </c>
      <c r="J28" s="82"/>
      <c r="K28" s="28">
        <v>48.2</v>
      </c>
      <c r="L28" s="28">
        <v>58.1</v>
      </c>
      <c r="M28" s="28">
        <v>52.2</v>
      </c>
      <c r="N28" s="82"/>
      <c r="O28" s="12">
        <v>52.6</v>
      </c>
      <c r="P28" s="12">
        <v>34.799999999999997</v>
      </c>
      <c r="Q28" s="12">
        <v>43.2</v>
      </c>
      <c r="R28" s="82"/>
      <c r="S28" s="12">
        <v>26.4</v>
      </c>
      <c r="T28" s="12">
        <v>33</v>
      </c>
      <c r="U28" s="12">
        <v>34.5</v>
      </c>
      <c r="V28" s="82">
        <v>48</v>
      </c>
      <c r="W28" s="12">
        <v>19.399999999999999</v>
      </c>
      <c r="X28" s="12">
        <v>29.5</v>
      </c>
      <c r="Y28" s="12">
        <v>22.5</v>
      </c>
      <c r="Z28" s="82">
        <v>46.9</v>
      </c>
      <c r="AA28" s="12">
        <v>30.6</v>
      </c>
      <c r="AB28" s="12">
        <v>24.9</v>
      </c>
      <c r="AC28" s="12">
        <v>11.8</v>
      </c>
      <c r="AD28" s="86">
        <v>41.1</v>
      </c>
      <c r="AE28" s="13">
        <f t="shared" si="0"/>
        <v>45.016666666666659</v>
      </c>
      <c r="AF28" s="14">
        <f>AVERAGE(K28:N29)-$AE28</f>
        <v>-2.1833333333333229</v>
      </c>
      <c r="AG28" s="14">
        <f>AVERAGE(O28:R29)-$AE28</f>
        <v>-5.9666666666666544</v>
      </c>
      <c r="AH28" s="14">
        <f>AVERAGE(S28:V29)-$AE28</f>
        <v>-9.0833333333333215</v>
      </c>
      <c r="AI28" s="14">
        <f>AVERAGE(W28:Z29)-$AE28</f>
        <v>-16.002380952380943</v>
      </c>
      <c r="AJ28" s="15">
        <f>AVERAGE(AA28:AD29)-$AE28</f>
        <v>-14.416666666666657</v>
      </c>
      <c r="AL28" s="249" t="s">
        <v>14</v>
      </c>
      <c r="AM28" s="16">
        <f>AVERAGE(AE28:AE67)</f>
        <v>43.49175000000001</v>
      </c>
      <c r="AN28" s="17">
        <f>STDEV(AE28:AE67)/SQRT(AO28)</f>
        <v>0.54821274569895151</v>
      </c>
      <c r="AO28" s="18">
        <f>COUNT(AE28:AE67)</f>
        <v>20</v>
      </c>
      <c r="AP28" s="16">
        <f>AVERAGE(AF28:AF67)</f>
        <v>-0.74774999999999958</v>
      </c>
      <c r="AQ28" s="17">
        <f>STDEV(AF28:AF67)/SQRT(AR28)</f>
        <v>0.6747848073157916</v>
      </c>
      <c r="AR28" s="18">
        <f>COUNT(AF28:AF67)</f>
        <v>20</v>
      </c>
      <c r="AS28" s="16">
        <f>AVERAGE(AG28:AG67)</f>
        <v>-17.638982142857138</v>
      </c>
      <c r="AT28" s="17">
        <f>STDEV(AG28:AG67)/SQRT(AU28)</f>
        <v>1.5251091491354636</v>
      </c>
      <c r="AU28" s="18">
        <f>COUNT(AG28:AG67)</f>
        <v>20</v>
      </c>
      <c r="AV28" s="16">
        <f>AVERAGE(AH28:AH67)</f>
        <v>-16.500555555555554</v>
      </c>
      <c r="AW28" s="17">
        <f>STDEV(AH28:AH67)/SQRT(AX28)</f>
        <v>1.2412759982570136</v>
      </c>
      <c r="AX28" s="18">
        <f>COUNT(AH28:AH67)</f>
        <v>18</v>
      </c>
      <c r="AY28" s="16">
        <f>AVERAGE(AI28:AI67)</f>
        <v>-13.155875350140059</v>
      </c>
      <c r="AZ28" s="17">
        <f>STDEV(AI28:AI67)/SQRT(BA28)</f>
        <v>1.5636891757248883</v>
      </c>
      <c r="BA28" s="18">
        <f>COUNT(AI28:AI67)</f>
        <v>17</v>
      </c>
      <c r="BB28" s="16">
        <f>AVERAGE(AJ28:AJ67)</f>
        <v>-17.573382352941177</v>
      </c>
      <c r="BC28" s="17">
        <f>STDEV(AJ28:AJ67)/SQRT(BD28)</f>
        <v>1.5304202391525752</v>
      </c>
      <c r="BD28" s="18">
        <f>COUNT(AJ28:AJ67)</f>
        <v>17</v>
      </c>
      <c r="BH28" s="178" t="s">
        <v>19</v>
      </c>
      <c r="BI28" s="59">
        <f>AVERAGE(DI19:DP19)</f>
        <v>-137.41999999999999</v>
      </c>
      <c r="BJ28" s="59">
        <f>STDEV(DI19:DP19)/SQRT(BK28)</f>
        <v>38.189647157312159</v>
      </c>
      <c r="BK28" s="60">
        <f>COUNT(DI19:DP19)</f>
        <v>5</v>
      </c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19"/>
      <c r="CL28" s="19"/>
    </row>
    <row r="29" spans="4:204" s="80" customFormat="1" x14ac:dyDescent="0.2">
      <c r="D29" s="250"/>
      <c r="E29" s="268"/>
      <c r="F29" s="305"/>
      <c r="G29" s="20">
        <v>34.700000000000003</v>
      </c>
      <c r="H29" s="21">
        <v>34.700000000000003</v>
      </c>
      <c r="I29" s="21">
        <v>52.2</v>
      </c>
      <c r="J29" s="84"/>
      <c r="K29" s="33">
        <v>44.6</v>
      </c>
      <c r="L29" s="33">
        <v>20</v>
      </c>
      <c r="M29" s="33">
        <v>33.9</v>
      </c>
      <c r="N29" s="84"/>
      <c r="O29" s="21">
        <v>32.1</v>
      </c>
      <c r="P29" s="21">
        <v>44.5</v>
      </c>
      <c r="Q29" s="21">
        <v>27.1</v>
      </c>
      <c r="R29" s="84"/>
      <c r="S29" s="21">
        <v>35.9</v>
      </c>
      <c r="T29" s="21">
        <v>37.799999999999997</v>
      </c>
      <c r="U29" s="21"/>
      <c r="V29" s="84"/>
      <c r="W29" s="21">
        <v>32.9</v>
      </c>
      <c r="X29" s="21">
        <v>31.9</v>
      </c>
      <c r="Y29" s="21">
        <v>20</v>
      </c>
      <c r="Z29" s="84"/>
      <c r="AA29" s="21">
        <v>41.9</v>
      </c>
      <c r="AB29" s="21">
        <v>34.9</v>
      </c>
      <c r="AC29" s="21">
        <v>29</v>
      </c>
      <c r="AD29" s="46"/>
      <c r="AE29" s="29"/>
      <c r="AF29" s="236"/>
      <c r="AG29" s="30"/>
      <c r="AH29" s="30"/>
      <c r="AI29" s="30"/>
      <c r="AJ29" s="31"/>
      <c r="AL29" s="250"/>
      <c r="AM29" s="24"/>
      <c r="AN29" s="41"/>
      <c r="AO29" s="26"/>
      <c r="AP29" s="24"/>
      <c r="AQ29" s="41"/>
      <c r="AR29" s="26"/>
      <c r="AS29" s="24"/>
      <c r="AT29" s="41"/>
      <c r="AU29" s="26"/>
      <c r="AV29" s="24"/>
      <c r="AW29" s="41"/>
      <c r="AX29" s="26"/>
      <c r="AY29" s="24"/>
      <c r="AZ29" s="41"/>
      <c r="BA29" s="26"/>
      <c r="BB29" s="24"/>
      <c r="BC29" s="41"/>
      <c r="BD29" s="26"/>
      <c r="BH29" s="178" t="s">
        <v>20</v>
      </c>
      <c r="BI29" s="59">
        <f>AVERAGE(DQ19:DX19)</f>
        <v>7.3000000000000007</v>
      </c>
      <c r="BJ29" s="59">
        <f>STDEV(DQ19:DX19)/SQRT(BK29)</f>
        <v>13.021054379076109</v>
      </c>
      <c r="BK29" s="60">
        <f>COUNT(DQ19:DX19)</f>
        <v>8</v>
      </c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</row>
    <row r="30" spans="4:204" s="80" customFormat="1" x14ac:dyDescent="0.2">
      <c r="D30" s="250"/>
      <c r="E30" s="268"/>
      <c r="F30" s="304">
        <v>30</v>
      </c>
      <c r="G30" s="27">
        <v>50.3</v>
      </c>
      <c r="H30" s="28">
        <v>38.5</v>
      </c>
      <c r="I30" s="28">
        <v>37.299999999999997</v>
      </c>
      <c r="J30" s="67"/>
      <c r="K30" s="12">
        <v>36.200000000000003</v>
      </c>
      <c r="L30" s="12">
        <v>37.1</v>
      </c>
      <c r="M30" s="12">
        <v>44.7</v>
      </c>
      <c r="N30" s="67"/>
      <c r="O30" s="28">
        <v>21.9</v>
      </c>
      <c r="P30" s="28">
        <v>22.3</v>
      </c>
      <c r="Q30" s="28">
        <v>53.1</v>
      </c>
      <c r="R30" s="67"/>
      <c r="S30" s="28">
        <v>24</v>
      </c>
      <c r="T30" s="28">
        <v>12.5</v>
      </c>
      <c r="U30" s="28">
        <v>25.4</v>
      </c>
      <c r="V30" s="67">
        <v>50.7</v>
      </c>
      <c r="W30" s="28">
        <v>35.5</v>
      </c>
      <c r="X30" s="28">
        <v>6.8</v>
      </c>
      <c r="Y30" s="28">
        <v>24.5</v>
      </c>
      <c r="Z30" s="67"/>
      <c r="AA30" s="28">
        <v>14.1</v>
      </c>
      <c r="AB30" s="28">
        <v>35.5</v>
      </c>
      <c r="AC30" s="28">
        <v>21</v>
      </c>
      <c r="AD30" s="43"/>
      <c r="AE30" s="29">
        <f t="shared" si="0"/>
        <v>42.18333333333333</v>
      </c>
      <c r="AF30" s="30">
        <f>AVERAGE(K30:N31)-$AE30</f>
        <v>-2.0499999999999972</v>
      </c>
      <c r="AG30" s="30">
        <f>AVERAGE(O30:R31)-$AE30</f>
        <v>-11.283333333333324</v>
      </c>
      <c r="AH30" s="30">
        <f>AVERAGE(S30:V31)-$AE30</f>
        <v>-11.833333333333332</v>
      </c>
      <c r="AI30" s="30">
        <f>AVERAGE(W30:Z31)-$AE30</f>
        <v>-14.649999999999999</v>
      </c>
      <c r="AJ30" s="31">
        <f>AVERAGE(AA30:AD31)-$AE30</f>
        <v>-14.833333333333332</v>
      </c>
      <c r="AL30" s="250"/>
      <c r="AM30" s="24"/>
      <c r="AN30" s="41"/>
      <c r="AO30" s="26"/>
      <c r="AP30" s="24"/>
      <c r="AQ30" s="41"/>
      <c r="AR30" s="26"/>
      <c r="AS30" s="24"/>
      <c r="AT30" s="41"/>
      <c r="AU30" s="26"/>
      <c r="AV30" s="24"/>
      <c r="AW30" s="41"/>
      <c r="AX30" s="26"/>
      <c r="AY30" s="24"/>
      <c r="AZ30" s="41"/>
      <c r="BA30" s="26"/>
      <c r="BB30" s="24"/>
      <c r="BC30" s="41"/>
      <c r="BD30" s="26"/>
      <c r="BH30" s="178" t="s">
        <v>21</v>
      </c>
      <c r="BI30" s="59">
        <f>AVERAGE(DY19:EF19)</f>
        <v>-10.793750000000001</v>
      </c>
      <c r="BJ30" s="59">
        <f>STDEV(DY19:EF19)/SQRT(BK30)</f>
        <v>24.755589984709946</v>
      </c>
      <c r="BK30" s="60">
        <f>COUNT(DY19:EF19)</f>
        <v>8</v>
      </c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</row>
    <row r="31" spans="4:204" s="80" customFormat="1" x14ac:dyDescent="0.2">
      <c r="D31" s="250"/>
      <c r="E31" s="268"/>
      <c r="F31" s="305"/>
      <c r="G31" s="32">
        <v>54.6</v>
      </c>
      <c r="H31" s="33">
        <v>29</v>
      </c>
      <c r="I31" s="33">
        <v>43.4</v>
      </c>
      <c r="J31" s="67"/>
      <c r="K31" s="21">
        <v>46.8</v>
      </c>
      <c r="L31" s="21">
        <v>49.6</v>
      </c>
      <c r="M31" s="21">
        <v>26.4</v>
      </c>
      <c r="N31" s="67"/>
      <c r="O31" s="33">
        <v>23.8</v>
      </c>
      <c r="P31" s="33">
        <v>28.6</v>
      </c>
      <c r="Q31" s="33">
        <v>35.700000000000003</v>
      </c>
      <c r="R31" s="67"/>
      <c r="S31" s="33">
        <v>24.6</v>
      </c>
      <c r="T31" s="33">
        <v>27.1</v>
      </c>
      <c r="U31" s="33">
        <v>22.6</v>
      </c>
      <c r="V31" s="67">
        <v>55.9</v>
      </c>
      <c r="W31" s="33">
        <v>29</v>
      </c>
      <c r="X31" s="33">
        <v>18</v>
      </c>
      <c r="Y31" s="33">
        <v>51.4</v>
      </c>
      <c r="Z31" s="67"/>
      <c r="AA31" s="33">
        <v>25.8</v>
      </c>
      <c r="AB31" s="33">
        <v>43.6</v>
      </c>
      <c r="AC31" s="33">
        <v>24.1</v>
      </c>
      <c r="AD31" s="43"/>
      <c r="AE31" s="29"/>
      <c r="AF31" s="236"/>
      <c r="AG31" s="30"/>
      <c r="AH31" s="30"/>
      <c r="AI31" s="30"/>
      <c r="AJ31" s="31"/>
      <c r="AL31" s="250"/>
      <c r="AM31" s="24"/>
      <c r="AN31" s="41"/>
      <c r="AO31" s="26"/>
      <c r="AP31" s="24"/>
      <c r="AQ31" s="41"/>
      <c r="AR31" s="26"/>
      <c r="AS31" s="24"/>
      <c r="AT31" s="41"/>
      <c r="AU31" s="26"/>
      <c r="AV31" s="24"/>
      <c r="AW31" s="41"/>
      <c r="AX31" s="26"/>
      <c r="AY31" s="24"/>
      <c r="AZ31" s="41"/>
      <c r="BA31" s="26"/>
      <c r="BB31" s="24"/>
      <c r="BC31" s="41"/>
      <c r="BD31" s="26"/>
      <c r="BH31" s="178" t="s">
        <v>22</v>
      </c>
      <c r="BI31" s="59">
        <f>AVERAGE(EG19:EN19)</f>
        <v>-110.11874999999999</v>
      </c>
      <c r="BJ31" s="59">
        <f>STDEV(EG19:EN19)/SQRT(BK31)</f>
        <v>11.094065890874802</v>
      </c>
      <c r="BK31" s="60">
        <f>COUNT(EG19:EN19)</f>
        <v>8</v>
      </c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</row>
    <row r="32" spans="4:204" s="80" customFormat="1" x14ac:dyDescent="0.2">
      <c r="D32" s="250"/>
      <c r="E32" s="268"/>
      <c r="F32" s="304">
        <v>31</v>
      </c>
      <c r="G32" s="11">
        <v>55.7</v>
      </c>
      <c r="H32" s="12">
        <v>40.4</v>
      </c>
      <c r="I32" s="12">
        <v>39.799999999999997</v>
      </c>
      <c r="J32" s="15"/>
      <c r="K32" s="12">
        <v>58</v>
      </c>
      <c r="L32" s="12">
        <v>46.8</v>
      </c>
      <c r="M32" s="12">
        <v>39.200000000000003</v>
      </c>
      <c r="N32" s="15"/>
      <c r="O32" s="12">
        <v>31.1</v>
      </c>
      <c r="P32" s="12">
        <v>37.4</v>
      </c>
      <c r="Q32" s="12">
        <v>14.9</v>
      </c>
      <c r="R32" s="15">
        <v>9.6</v>
      </c>
      <c r="S32" s="306" t="s">
        <v>609</v>
      </c>
      <c r="T32" s="307"/>
      <c r="U32" s="307"/>
      <c r="V32" s="308"/>
      <c r="W32" s="306" t="s">
        <v>609</v>
      </c>
      <c r="X32" s="307"/>
      <c r="Y32" s="307"/>
      <c r="Z32" s="308"/>
      <c r="AA32" s="306" t="s">
        <v>609</v>
      </c>
      <c r="AB32" s="307"/>
      <c r="AC32" s="307"/>
      <c r="AD32" s="308"/>
      <c r="AE32" s="68">
        <f t="shared" si="0"/>
        <v>42.866666666666667</v>
      </c>
      <c r="AF32" s="69">
        <f>AVERAGE(K32:N33)-$AE32</f>
        <v>1.0933333333333337</v>
      </c>
      <c r="AG32" s="69">
        <f>AVERAGE(O32:R33)-$AE32</f>
        <v>-25.141666666666669</v>
      </c>
      <c r="AH32" s="69" t="s">
        <v>570</v>
      </c>
      <c r="AI32" s="69" t="s">
        <v>570</v>
      </c>
      <c r="AJ32" s="70" t="s">
        <v>570</v>
      </c>
      <c r="AL32" s="250"/>
      <c r="AM32" s="24"/>
      <c r="AN32" s="41"/>
      <c r="AO32" s="26"/>
      <c r="AP32" s="24"/>
      <c r="AQ32" s="41"/>
      <c r="AR32" s="26"/>
      <c r="AS32" s="24"/>
      <c r="AT32" s="41"/>
      <c r="AU32" s="26"/>
      <c r="AV32" s="24"/>
      <c r="AW32" s="41"/>
      <c r="AX32" s="26"/>
      <c r="AY32" s="24"/>
      <c r="AZ32" s="41"/>
      <c r="BA32" s="26"/>
      <c r="BB32" s="24"/>
      <c r="BC32" s="41"/>
      <c r="BD32" s="26"/>
      <c r="BH32" s="178" t="s">
        <v>23</v>
      </c>
      <c r="BI32" s="59">
        <f>AVERAGE(EO19:EV19)</f>
        <v>-149.98571428571429</v>
      </c>
      <c r="BJ32" s="59">
        <f>STDEV(EO19:EV19)/SQRT(BK32)</f>
        <v>16.856614196714279</v>
      </c>
      <c r="BK32" s="60">
        <f>COUNT(EO19:EV19)</f>
        <v>7</v>
      </c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</row>
    <row r="33" spans="4:90" s="80" customFormat="1" x14ac:dyDescent="0.2">
      <c r="D33" s="250"/>
      <c r="E33" s="268"/>
      <c r="F33" s="305"/>
      <c r="G33" s="20">
        <v>42.4</v>
      </c>
      <c r="H33" s="21">
        <v>35.1</v>
      </c>
      <c r="I33" s="21">
        <v>43.8</v>
      </c>
      <c r="J33" s="49"/>
      <c r="K33" s="21">
        <v>40.6</v>
      </c>
      <c r="L33" s="21">
        <v>35.200000000000003</v>
      </c>
      <c r="M33" s="21"/>
      <c r="N33" s="49"/>
      <c r="O33" s="21">
        <v>10.199999999999999</v>
      </c>
      <c r="P33" s="21">
        <v>20.399999999999999</v>
      </c>
      <c r="Q33" s="21">
        <v>12</v>
      </c>
      <c r="R33" s="49">
        <v>6.2</v>
      </c>
      <c r="S33" s="309"/>
      <c r="T33" s="310"/>
      <c r="U33" s="310"/>
      <c r="V33" s="311"/>
      <c r="W33" s="309"/>
      <c r="X33" s="310"/>
      <c r="Y33" s="310"/>
      <c r="Z33" s="311"/>
      <c r="AA33" s="309"/>
      <c r="AB33" s="310"/>
      <c r="AC33" s="310"/>
      <c r="AD33" s="311"/>
      <c r="AE33" s="68"/>
      <c r="AF33" s="75"/>
      <c r="AG33" s="69"/>
      <c r="AH33" s="69"/>
      <c r="AI33" s="69"/>
      <c r="AJ33" s="70"/>
      <c r="AL33" s="250"/>
      <c r="AM33" s="24"/>
      <c r="AN33" s="41"/>
      <c r="AO33" s="26"/>
      <c r="AP33" s="24"/>
      <c r="AQ33" s="25"/>
      <c r="AR33" s="26"/>
      <c r="AS33" s="24"/>
      <c r="AT33" s="41"/>
      <c r="AU33" s="26"/>
      <c r="AV33" s="24"/>
      <c r="AW33" s="41"/>
      <c r="AX33" s="26"/>
      <c r="AY33" s="24"/>
      <c r="AZ33" s="41"/>
      <c r="BA33" s="26"/>
      <c r="BB33" s="24"/>
      <c r="BC33" s="41"/>
      <c r="BD33" s="26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</row>
    <row r="34" spans="4:90" s="80" customFormat="1" x14ac:dyDescent="0.2">
      <c r="D34" s="250"/>
      <c r="E34" s="268"/>
      <c r="F34" s="304">
        <v>32</v>
      </c>
      <c r="G34" s="11">
        <v>39.9</v>
      </c>
      <c r="H34" s="12">
        <v>33.5</v>
      </c>
      <c r="I34" s="12">
        <v>42</v>
      </c>
      <c r="J34" s="15"/>
      <c r="K34" s="11">
        <v>56.1</v>
      </c>
      <c r="L34" s="12">
        <v>35.700000000000003</v>
      </c>
      <c r="M34" s="12">
        <v>46.9</v>
      </c>
      <c r="N34" s="15"/>
      <c r="O34" s="11">
        <v>9.6999999999999993</v>
      </c>
      <c r="P34" s="12">
        <v>13.9</v>
      </c>
      <c r="Q34" s="12">
        <v>15.9</v>
      </c>
      <c r="R34" s="15">
        <v>6.9</v>
      </c>
      <c r="S34" s="306" t="s">
        <v>609</v>
      </c>
      <c r="T34" s="307"/>
      <c r="U34" s="307"/>
      <c r="V34" s="308"/>
      <c r="W34" s="306" t="s">
        <v>609</v>
      </c>
      <c r="X34" s="307"/>
      <c r="Y34" s="307"/>
      <c r="Z34" s="308"/>
      <c r="AA34" s="306" t="s">
        <v>609</v>
      </c>
      <c r="AB34" s="307"/>
      <c r="AC34" s="307"/>
      <c r="AD34" s="308"/>
      <c r="AE34" s="68">
        <f t="shared" si="0"/>
        <v>38.20000000000001</v>
      </c>
      <c r="AF34" s="69">
        <f>AVERAGE(K34:N35)-$AE34</f>
        <v>5.1199999999999903</v>
      </c>
      <c r="AG34" s="69">
        <f>AVERAGE(O34:R35)-$AE34</f>
        <v>-17.70000000000001</v>
      </c>
      <c r="AH34" s="69" t="s">
        <v>570</v>
      </c>
      <c r="AI34" s="69" t="s">
        <v>570</v>
      </c>
      <c r="AJ34" s="70" t="s">
        <v>570</v>
      </c>
      <c r="AL34" s="250"/>
      <c r="AM34" s="24"/>
      <c r="AN34" s="41"/>
      <c r="AO34" s="26"/>
      <c r="AP34" s="24"/>
      <c r="AQ34" s="41"/>
      <c r="AR34" s="26"/>
      <c r="AS34" s="24"/>
      <c r="AT34" s="41"/>
      <c r="AU34" s="26"/>
      <c r="AV34" s="24"/>
      <c r="AW34" s="41"/>
      <c r="AX34" s="26"/>
      <c r="AY34" s="24"/>
      <c r="AZ34" s="41"/>
      <c r="BA34" s="26"/>
      <c r="BB34" s="24"/>
      <c r="BC34" s="41"/>
      <c r="BD34" s="26"/>
    </row>
    <row r="35" spans="4:90" s="80" customFormat="1" x14ac:dyDescent="0.2">
      <c r="D35" s="250"/>
      <c r="E35" s="269"/>
      <c r="F35" s="305"/>
      <c r="G35" s="20">
        <v>30.3</v>
      </c>
      <c r="H35" s="21">
        <v>45.7</v>
      </c>
      <c r="I35" s="21">
        <v>37.799999999999997</v>
      </c>
      <c r="J35" s="84"/>
      <c r="K35" s="20">
        <v>45.8</v>
      </c>
      <c r="L35" s="21">
        <v>32.1</v>
      </c>
      <c r="M35" s="21"/>
      <c r="N35" s="84"/>
      <c r="O35" s="20">
        <v>32.200000000000003</v>
      </c>
      <c r="P35" s="21">
        <v>31</v>
      </c>
      <c r="Q35" s="21">
        <v>48.2</v>
      </c>
      <c r="R35" s="84">
        <v>6.2</v>
      </c>
      <c r="S35" s="309"/>
      <c r="T35" s="310"/>
      <c r="U35" s="310"/>
      <c r="V35" s="311"/>
      <c r="W35" s="309"/>
      <c r="X35" s="310"/>
      <c r="Y35" s="310"/>
      <c r="Z35" s="311"/>
      <c r="AA35" s="309"/>
      <c r="AB35" s="310"/>
      <c r="AC35" s="310"/>
      <c r="AD35" s="311"/>
      <c r="AE35" s="52"/>
      <c r="AF35" s="237"/>
      <c r="AG35" s="48"/>
      <c r="AH35" s="48"/>
      <c r="AI35" s="48"/>
      <c r="AJ35" s="49"/>
      <c r="AL35" s="250"/>
      <c r="AM35" s="24"/>
      <c r="AN35" s="25"/>
      <c r="AO35" s="26"/>
      <c r="AP35" s="24"/>
      <c r="AQ35" s="25"/>
      <c r="AR35" s="26"/>
      <c r="AS35" s="24"/>
      <c r="AT35" s="25"/>
      <c r="AU35" s="26"/>
      <c r="AV35" s="24"/>
      <c r="AW35" s="25"/>
      <c r="AX35" s="26"/>
      <c r="AY35" s="24"/>
      <c r="AZ35" s="25"/>
      <c r="BA35" s="26"/>
      <c r="BB35" s="24"/>
      <c r="BC35" s="25"/>
      <c r="BD35" s="26"/>
    </row>
    <row r="36" spans="4:90" s="80" customFormat="1" x14ac:dyDescent="0.2">
      <c r="D36" s="250"/>
      <c r="E36" s="267">
        <v>2</v>
      </c>
      <c r="F36" s="304">
        <v>1</v>
      </c>
      <c r="G36" s="11">
        <v>46.2</v>
      </c>
      <c r="H36" s="12">
        <v>34.5</v>
      </c>
      <c r="I36" s="12">
        <v>59.3</v>
      </c>
      <c r="J36" s="31"/>
      <c r="K36" s="11">
        <v>38.5</v>
      </c>
      <c r="L36" s="12">
        <v>43.3</v>
      </c>
      <c r="M36" s="12">
        <v>56</v>
      </c>
      <c r="N36" s="31"/>
      <c r="O36" s="11">
        <v>18.899999999999999</v>
      </c>
      <c r="P36" s="12">
        <v>13.7</v>
      </c>
      <c r="Q36" s="12">
        <v>10.3</v>
      </c>
      <c r="R36" s="31">
        <v>39.799999999999997</v>
      </c>
      <c r="S36" s="11">
        <v>38.799999999999997</v>
      </c>
      <c r="T36" s="12">
        <v>34.1</v>
      </c>
      <c r="U36" s="12">
        <v>11.1</v>
      </c>
      <c r="V36" s="31">
        <v>31.8</v>
      </c>
      <c r="W36" s="11">
        <v>24.1</v>
      </c>
      <c r="X36" s="12">
        <v>51.8</v>
      </c>
      <c r="Y36" s="12">
        <v>29.5</v>
      </c>
      <c r="Z36" s="31">
        <v>17.399999999999999</v>
      </c>
      <c r="AA36" s="11">
        <v>26.6</v>
      </c>
      <c r="AB36" s="12">
        <v>15.1</v>
      </c>
      <c r="AC36" s="12">
        <v>15.5</v>
      </c>
      <c r="AD36" s="31">
        <v>33.200000000000003</v>
      </c>
      <c r="AE36" s="13">
        <f>AVERAGE(G36:J37)</f>
        <v>44.449999999999996</v>
      </c>
      <c r="AF36" s="14">
        <f>AVERAGE(K36:N37)-$AE36</f>
        <v>-1.9833333333333272</v>
      </c>
      <c r="AG36" s="14">
        <f>AVERAGE(O36:R37)-$AE36</f>
        <v>-17.287500000000001</v>
      </c>
      <c r="AH36" s="14">
        <f>AVERAGE(S36:V37)-$AE36</f>
        <v>-13.637499999999992</v>
      </c>
      <c r="AI36" s="14">
        <f>AVERAGE(W36:Z37)-$AE36</f>
        <v>-11.699999999999996</v>
      </c>
      <c r="AJ36" s="15">
        <f>AVERAGE(AA36:AD37)-$AE36</f>
        <v>-15.587499999999991</v>
      </c>
      <c r="AL36" s="250"/>
      <c r="AM36" s="24"/>
      <c r="AN36" s="25"/>
      <c r="AO36" s="26"/>
      <c r="AP36" s="24"/>
      <c r="AQ36" s="25"/>
      <c r="AR36" s="26"/>
      <c r="AS36" s="24"/>
      <c r="AT36" s="25"/>
      <c r="AU36" s="26"/>
      <c r="AV36" s="24"/>
      <c r="AW36" s="25"/>
      <c r="AX36" s="26"/>
      <c r="AY36" s="24"/>
      <c r="AZ36" s="25"/>
      <c r="BA36" s="26"/>
      <c r="BB36" s="24"/>
      <c r="BC36" s="25"/>
      <c r="BD36" s="26"/>
    </row>
    <row r="37" spans="4:90" s="80" customFormat="1" x14ac:dyDescent="0.2">
      <c r="D37" s="250"/>
      <c r="E37" s="268"/>
      <c r="F37" s="305"/>
      <c r="G37" s="20">
        <v>47.8</v>
      </c>
      <c r="H37" s="21">
        <v>46.6</v>
      </c>
      <c r="I37" s="21">
        <v>32.299999999999997</v>
      </c>
      <c r="J37" s="31"/>
      <c r="K37" s="20">
        <v>37.9</v>
      </c>
      <c r="L37" s="21">
        <v>36.4</v>
      </c>
      <c r="M37" s="21">
        <v>42.7</v>
      </c>
      <c r="N37" s="31"/>
      <c r="O37" s="20">
        <v>17.600000000000001</v>
      </c>
      <c r="P37" s="21">
        <v>50.6</v>
      </c>
      <c r="Q37" s="21">
        <v>20.2</v>
      </c>
      <c r="R37" s="31">
        <v>46.2</v>
      </c>
      <c r="S37" s="20">
        <v>19.600000000000001</v>
      </c>
      <c r="T37" s="21">
        <v>30.8</v>
      </c>
      <c r="U37" s="21">
        <v>50.5</v>
      </c>
      <c r="V37" s="31">
        <v>29.8</v>
      </c>
      <c r="W37" s="20">
        <v>55.1</v>
      </c>
      <c r="X37" s="21">
        <v>29.4</v>
      </c>
      <c r="Y37" s="21">
        <v>30</v>
      </c>
      <c r="Z37" s="31">
        <v>24.7</v>
      </c>
      <c r="AA37" s="20">
        <v>54.2</v>
      </c>
      <c r="AB37" s="21">
        <v>22.4</v>
      </c>
      <c r="AC37" s="21">
        <v>29.7</v>
      </c>
      <c r="AD37" s="31">
        <v>34.200000000000003</v>
      </c>
      <c r="AE37" s="22"/>
      <c r="AF37" s="236"/>
      <c r="AG37" s="30"/>
      <c r="AH37" s="30"/>
      <c r="AI37" s="30"/>
      <c r="AJ37" s="31"/>
      <c r="AL37" s="250"/>
      <c r="AM37" s="24"/>
      <c r="AN37" s="41"/>
      <c r="AO37" s="26"/>
      <c r="AP37" s="24"/>
      <c r="AQ37" s="41"/>
      <c r="AR37" s="26"/>
      <c r="AS37" s="24"/>
      <c r="AT37" s="41"/>
      <c r="AU37" s="26"/>
      <c r="AV37" s="24"/>
      <c r="AW37" s="41"/>
      <c r="AX37" s="26"/>
      <c r="AY37" s="24"/>
      <c r="AZ37" s="41"/>
      <c r="BA37" s="26"/>
      <c r="BB37" s="24"/>
      <c r="BC37" s="41"/>
      <c r="BD37" s="26"/>
    </row>
    <row r="38" spans="4:90" s="80" customFormat="1" x14ac:dyDescent="0.2">
      <c r="D38" s="250"/>
      <c r="E38" s="268"/>
      <c r="F38" s="304">
        <v>2</v>
      </c>
      <c r="G38" s="11">
        <v>47.4</v>
      </c>
      <c r="H38" s="12">
        <v>35.700000000000003</v>
      </c>
      <c r="I38" s="12">
        <v>58.4</v>
      </c>
      <c r="J38" s="15"/>
      <c r="K38" s="11">
        <v>54.3</v>
      </c>
      <c r="L38" s="12">
        <v>43.3</v>
      </c>
      <c r="M38" s="12">
        <v>45.6</v>
      </c>
      <c r="N38" s="15"/>
      <c r="O38" s="11">
        <v>5.7</v>
      </c>
      <c r="P38" s="12">
        <v>19.2</v>
      </c>
      <c r="Q38" s="12">
        <v>45.2</v>
      </c>
      <c r="R38" s="15">
        <v>10.8</v>
      </c>
      <c r="S38" s="11">
        <v>24.1</v>
      </c>
      <c r="T38" s="12">
        <v>10.6</v>
      </c>
      <c r="U38" s="12">
        <v>14.8</v>
      </c>
      <c r="V38" s="15">
        <v>16.899999999999999</v>
      </c>
      <c r="W38" s="11">
        <v>17.7</v>
      </c>
      <c r="X38" s="12">
        <v>29.8</v>
      </c>
      <c r="Y38" s="12">
        <v>16.2</v>
      </c>
      <c r="Z38" s="15">
        <v>36.799999999999997</v>
      </c>
      <c r="AA38" s="11">
        <v>10.1</v>
      </c>
      <c r="AB38" s="12">
        <v>7.7</v>
      </c>
      <c r="AC38" s="12">
        <v>29.7</v>
      </c>
      <c r="AD38" s="15">
        <v>15.8</v>
      </c>
      <c r="AE38" s="29">
        <f>AVERAGE(G38:J39)</f>
        <v>44.65</v>
      </c>
      <c r="AF38" s="30">
        <f>AVERAGE(K38:N39)-$AE38</f>
        <v>-2.3166666666666629</v>
      </c>
      <c r="AG38" s="30">
        <f>AVERAGE(O38:R39)-$AE38</f>
        <v>-27.412499999999998</v>
      </c>
      <c r="AH38" s="30">
        <f>AVERAGE(S38:V39)-$AE38</f>
        <v>-25.012499999999999</v>
      </c>
      <c r="AI38" s="30">
        <f>AVERAGE(W38:Z39)-$AE38</f>
        <v>-13.95</v>
      </c>
      <c r="AJ38" s="31">
        <f>AVERAGE(AA38:AD39)-$AE38</f>
        <v>-25.499999999999996</v>
      </c>
      <c r="AL38" s="250"/>
      <c r="AM38" s="24"/>
      <c r="AN38" s="41"/>
      <c r="AO38" s="26"/>
      <c r="AP38" s="24"/>
      <c r="AQ38" s="41"/>
      <c r="AR38" s="26"/>
      <c r="AS38" s="24"/>
      <c r="AT38" s="41"/>
      <c r="AU38" s="26"/>
      <c r="AV38" s="24"/>
      <c r="AW38" s="41"/>
      <c r="AX38" s="26"/>
      <c r="AY38" s="24"/>
      <c r="AZ38" s="41"/>
      <c r="BA38" s="26"/>
      <c r="BB38" s="24"/>
      <c r="BC38" s="41"/>
      <c r="BD38" s="26"/>
    </row>
    <row r="39" spans="4:90" s="80" customFormat="1" x14ac:dyDescent="0.2">
      <c r="D39" s="250"/>
      <c r="E39" s="268"/>
      <c r="F39" s="305"/>
      <c r="G39" s="20">
        <v>38.5</v>
      </c>
      <c r="H39" s="21">
        <v>48.7</v>
      </c>
      <c r="I39" s="21">
        <v>39.200000000000003</v>
      </c>
      <c r="J39" s="84"/>
      <c r="K39" s="20">
        <v>29.5</v>
      </c>
      <c r="L39" s="21">
        <v>36.9</v>
      </c>
      <c r="M39" s="21">
        <v>44.4</v>
      </c>
      <c r="N39" s="84"/>
      <c r="O39" s="20">
        <v>13.9</v>
      </c>
      <c r="P39" s="21">
        <v>23.5</v>
      </c>
      <c r="Q39" s="21">
        <v>10.5</v>
      </c>
      <c r="R39" s="84">
        <v>9.1</v>
      </c>
      <c r="S39" s="20">
        <v>35.1</v>
      </c>
      <c r="T39" s="21">
        <v>15.6</v>
      </c>
      <c r="U39" s="21">
        <v>23.6</v>
      </c>
      <c r="V39" s="84">
        <v>16.399999999999999</v>
      </c>
      <c r="W39" s="20">
        <v>45.5</v>
      </c>
      <c r="X39" s="21">
        <v>20</v>
      </c>
      <c r="Y39" s="21">
        <v>65.900000000000006</v>
      </c>
      <c r="Z39" s="84">
        <v>13.7</v>
      </c>
      <c r="AA39" s="20">
        <v>6.4</v>
      </c>
      <c r="AB39" s="21">
        <v>39.799999999999997</v>
      </c>
      <c r="AC39" s="21">
        <v>21.9</v>
      </c>
      <c r="AD39" s="84">
        <v>21.8</v>
      </c>
      <c r="AE39" s="22"/>
      <c r="AF39" s="236"/>
      <c r="AG39" s="30"/>
      <c r="AH39" s="30"/>
      <c r="AI39" s="30"/>
      <c r="AJ39" s="31"/>
      <c r="AL39" s="250"/>
      <c r="AM39" s="24"/>
      <c r="AN39" s="41"/>
      <c r="AO39" s="26"/>
      <c r="AP39" s="24"/>
      <c r="AQ39" s="41"/>
      <c r="AR39" s="26"/>
      <c r="AS39" s="24"/>
      <c r="AT39" s="41"/>
      <c r="AU39" s="26"/>
      <c r="AV39" s="24"/>
      <c r="AW39" s="41"/>
      <c r="AX39" s="26"/>
      <c r="AY39" s="24"/>
      <c r="AZ39" s="41"/>
      <c r="BA39" s="26"/>
      <c r="BB39" s="24"/>
      <c r="BC39" s="41"/>
      <c r="BD39" s="26"/>
    </row>
    <row r="40" spans="4:90" s="80" customFormat="1" x14ac:dyDescent="0.2">
      <c r="D40" s="250"/>
      <c r="E40" s="268"/>
      <c r="F40" s="304">
        <v>3</v>
      </c>
      <c r="G40" s="11">
        <v>35.6</v>
      </c>
      <c r="H40" s="12">
        <v>56.8</v>
      </c>
      <c r="I40" s="12">
        <v>47</v>
      </c>
      <c r="J40" s="82"/>
      <c r="K40" s="11">
        <v>23</v>
      </c>
      <c r="L40" s="12">
        <v>48.8</v>
      </c>
      <c r="M40" s="12">
        <v>68.5</v>
      </c>
      <c r="N40" s="82"/>
      <c r="O40" s="11">
        <v>5.6</v>
      </c>
      <c r="P40" s="12">
        <v>21.7</v>
      </c>
      <c r="Q40" s="12">
        <v>54.2</v>
      </c>
      <c r="R40" s="82">
        <v>22.8</v>
      </c>
      <c r="S40" s="11">
        <v>9.1999999999999993</v>
      </c>
      <c r="T40" s="12">
        <v>20.399999999999999</v>
      </c>
      <c r="U40" s="12">
        <v>56.2</v>
      </c>
      <c r="V40" s="82">
        <v>33.799999999999997</v>
      </c>
      <c r="W40" s="11">
        <v>28.8</v>
      </c>
      <c r="X40" s="12">
        <v>15.4</v>
      </c>
      <c r="Y40" s="12">
        <v>14</v>
      </c>
      <c r="Z40" s="82">
        <v>21.1</v>
      </c>
      <c r="AA40" s="11">
        <v>7.9</v>
      </c>
      <c r="AB40" s="12">
        <v>10</v>
      </c>
      <c r="AC40" s="12">
        <v>17.3</v>
      </c>
      <c r="AD40" s="82">
        <v>9.4</v>
      </c>
      <c r="AE40" s="29">
        <f>AVERAGE(G40:J41)</f>
        <v>46.533333333333339</v>
      </c>
      <c r="AF40" s="30">
        <f>AVERAGE(K40:N41)-$AE40</f>
        <v>-4.06666666666667</v>
      </c>
      <c r="AG40" s="30">
        <f>AVERAGE(O40:R41)-$AE40</f>
        <v>-26.008333333333336</v>
      </c>
      <c r="AH40" s="30">
        <f>AVERAGE(S40:V41)-$AE40</f>
        <v>-20.983333333333341</v>
      </c>
      <c r="AI40" s="30">
        <f>AVERAGE(W40:Z41)-$AE40</f>
        <v>-20.933333333333337</v>
      </c>
      <c r="AJ40" s="31">
        <f>AVERAGE(AA40:AD41)-$AE40</f>
        <v>-27.433333333333337</v>
      </c>
      <c r="AL40" s="250"/>
      <c r="AM40" s="24"/>
      <c r="AN40" s="41"/>
      <c r="AO40" s="26"/>
      <c r="AP40" s="24"/>
      <c r="AQ40" s="41"/>
      <c r="AR40" s="26"/>
      <c r="AS40" s="24"/>
      <c r="AT40" s="41"/>
      <c r="AU40" s="26"/>
      <c r="AV40" s="24"/>
      <c r="AW40" s="41"/>
      <c r="AX40" s="26"/>
      <c r="AY40" s="24"/>
      <c r="AZ40" s="41"/>
      <c r="BA40" s="26"/>
      <c r="BB40" s="24"/>
      <c r="BC40" s="41"/>
      <c r="BD40" s="26"/>
      <c r="BH40" s="23"/>
      <c r="BI40" s="61"/>
      <c r="BJ40" s="61"/>
      <c r="BK40" s="62"/>
    </row>
    <row r="41" spans="4:90" s="80" customFormat="1" x14ac:dyDescent="0.2">
      <c r="D41" s="250"/>
      <c r="E41" s="268"/>
      <c r="F41" s="305"/>
      <c r="G41" s="20">
        <v>57.4</v>
      </c>
      <c r="H41" s="21">
        <v>38.299999999999997</v>
      </c>
      <c r="I41" s="21">
        <v>44.1</v>
      </c>
      <c r="J41" s="84"/>
      <c r="K41" s="20">
        <v>34.200000000000003</v>
      </c>
      <c r="L41" s="21">
        <v>23.8</v>
      </c>
      <c r="M41" s="21">
        <v>56.5</v>
      </c>
      <c r="N41" s="84"/>
      <c r="O41" s="20">
        <v>24.6</v>
      </c>
      <c r="P41" s="21">
        <v>10</v>
      </c>
      <c r="Q41" s="21">
        <v>12.5</v>
      </c>
      <c r="R41" s="84">
        <v>12.8</v>
      </c>
      <c r="S41" s="20">
        <v>14.2</v>
      </c>
      <c r="T41" s="21">
        <v>29.4</v>
      </c>
      <c r="U41" s="21">
        <v>19.2</v>
      </c>
      <c r="V41" s="84">
        <v>22</v>
      </c>
      <c r="W41" s="20">
        <v>52.3</v>
      </c>
      <c r="X41" s="21">
        <v>28.6</v>
      </c>
      <c r="Y41" s="21">
        <v>26.4</v>
      </c>
      <c r="Z41" s="84">
        <v>18.2</v>
      </c>
      <c r="AA41" s="20">
        <v>21.3</v>
      </c>
      <c r="AB41" s="21">
        <v>17.100000000000001</v>
      </c>
      <c r="AC41" s="21">
        <v>24.6</v>
      </c>
      <c r="AD41" s="84">
        <v>45.2</v>
      </c>
      <c r="AE41" s="29"/>
      <c r="AF41" s="236"/>
      <c r="AG41" s="30"/>
      <c r="AH41" s="30"/>
      <c r="AI41" s="30"/>
      <c r="AJ41" s="31"/>
      <c r="AL41" s="250"/>
      <c r="AM41" s="24"/>
      <c r="AN41" s="41"/>
      <c r="AO41" s="26"/>
      <c r="AP41" s="24"/>
      <c r="AQ41" s="41"/>
      <c r="AR41" s="26"/>
      <c r="AS41" s="24"/>
      <c r="AT41" s="41"/>
      <c r="AU41" s="26"/>
      <c r="AV41" s="24"/>
      <c r="AW41" s="41"/>
      <c r="AX41" s="26"/>
      <c r="AY41" s="24"/>
      <c r="AZ41" s="41"/>
      <c r="BA41" s="26"/>
      <c r="BB41" s="24"/>
      <c r="BC41" s="41"/>
      <c r="BD41" s="26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</row>
    <row r="42" spans="4:90" s="80" customFormat="1" x14ac:dyDescent="0.2">
      <c r="D42" s="250"/>
      <c r="E42" s="268"/>
      <c r="F42" s="304">
        <v>4</v>
      </c>
      <c r="G42" s="11">
        <v>30.3</v>
      </c>
      <c r="H42" s="12">
        <v>47.1</v>
      </c>
      <c r="I42" s="12">
        <v>37.200000000000003</v>
      </c>
      <c r="J42" s="67"/>
      <c r="K42" s="11">
        <v>54.2</v>
      </c>
      <c r="L42" s="12">
        <v>33.200000000000003</v>
      </c>
      <c r="M42" s="12">
        <v>62.4</v>
      </c>
      <c r="N42" s="67"/>
      <c r="O42" s="11">
        <v>24.9</v>
      </c>
      <c r="P42" s="12">
        <v>8.1</v>
      </c>
      <c r="Q42" s="12">
        <v>43.9</v>
      </c>
      <c r="R42" s="67">
        <v>27.3</v>
      </c>
      <c r="S42" s="11">
        <v>40.700000000000003</v>
      </c>
      <c r="T42" s="12">
        <v>19.2</v>
      </c>
      <c r="U42" s="12">
        <v>40</v>
      </c>
      <c r="V42" s="67">
        <v>16.7</v>
      </c>
      <c r="W42" s="11">
        <v>24.4</v>
      </c>
      <c r="X42" s="12">
        <v>31.9</v>
      </c>
      <c r="Y42" s="12">
        <v>47.2</v>
      </c>
      <c r="Z42" s="67">
        <v>40.6</v>
      </c>
      <c r="AA42" s="11">
        <v>19.7</v>
      </c>
      <c r="AB42" s="12">
        <v>48.5</v>
      </c>
      <c r="AC42" s="12">
        <v>20.9</v>
      </c>
      <c r="AD42" s="67">
        <v>14.8</v>
      </c>
      <c r="AE42" s="29">
        <f t="shared" ref="AE42" si="1">AVERAGE(G42:J43)</f>
        <v>43.651666666666671</v>
      </c>
      <c r="AF42" s="30">
        <f>AVERAGE(K42:N43)-$AE42</f>
        <v>3.5149999999999935</v>
      </c>
      <c r="AG42" s="30">
        <f>AVERAGE(O42:R43)-$AE42</f>
        <v>-20.001666666666672</v>
      </c>
      <c r="AH42" s="30">
        <f>AVERAGE(S42:V43)-$AE42</f>
        <v>-12.60166666666667</v>
      </c>
      <c r="AI42" s="30">
        <f>AVERAGE(W42:Z43)-$AE42</f>
        <v>-5.9266666666666694</v>
      </c>
      <c r="AJ42" s="31">
        <f>AVERAGE(AA42:AD43)-$AE42</f>
        <v>-12.814166666666672</v>
      </c>
      <c r="AL42" s="250"/>
      <c r="AM42" s="24"/>
      <c r="AN42" s="41"/>
      <c r="AO42" s="26"/>
      <c r="AP42" s="24"/>
      <c r="AQ42" s="41"/>
      <c r="AR42" s="26"/>
      <c r="AS42" s="24"/>
      <c r="AT42" s="41"/>
      <c r="AU42" s="26"/>
      <c r="AV42" s="24"/>
      <c r="AW42" s="41"/>
      <c r="AX42" s="26"/>
      <c r="AY42" s="24"/>
      <c r="AZ42" s="41"/>
      <c r="BA42" s="26"/>
      <c r="BB42" s="24"/>
      <c r="BC42" s="41"/>
      <c r="BD42" s="26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</row>
    <row r="43" spans="4:90" s="80" customFormat="1" x14ac:dyDescent="0.2">
      <c r="D43" s="250"/>
      <c r="E43" s="269"/>
      <c r="F43" s="305"/>
      <c r="G43" s="20">
        <v>58.7</v>
      </c>
      <c r="H43" s="21">
        <v>40.31</v>
      </c>
      <c r="I43" s="21">
        <v>48.3</v>
      </c>
      <c r="J43" s="67"/>
      <c r="K43" s="20">
        <v>42.9</v>
      </c>
      <c r="L43" s="21">
        <v>45.9</v>
      </c>
      <c r="M43" s="21">
        <v>44.4</v>
      </c>
      <c r="N43" s="67"/>
      <c r="O43" s="20">
        <v>27.9</v>
      </c>
      <c r="P43" s="21">
        <v>5.0999999999999996</v>
      </c>
      <c r="Q43" s="21">
        <v>34.5</v>
      </c>
      <c r="R43" s="67">
        <v>17.5</v>
      </c>
      <c r="S43" s="20">
        <v>23.4</v>
      </c>
      <c r="T43" s="21">
        <v>49</v>
      </c>
      <c r="U43" s="21">
        <v>27.8</v>
      </c>
      <c r="V43" s="67">
        <v>31.6</v>
      </c>
      <c r="W43" s="20">
        <v>26.4</v>
      </c>
      <c r="X43" s="21">
        <v>19.899999999999999</v>
      </c>
      <c r="Y43" s="21">
        <v>62.3</v>
      </c>
      <c r="Z43" s="67">
        <v>49.1</v>
      </c>
      <c r="AA43" s="20">
        <v>34.4</v>
      </c>
      <c r="AB43" s="21">
        <v>9.9</v>
      </c>
      <c r="AC43" s="21">
        <v>53</v>
      </c>
      <c r="AD43" s="67">
        <v>45.5</v>
      </c>
      <c r="AE43" s="52"/>
      <c r="AF43" s="237"/>
      <c r="AG43" s="48"/>
      <c r="AH43" s="48"/>
      <c r="AI43" s="48"/>
      <c r="AJ43" s="49"/>
      <c r="AL43" s="250"/>
      <c r="AM43" s="24"/>
      <c r="AN43" s="25"/>
      <c r="AO43" s="26"/>
      <c r="AP43" s="24"/>
      <c r="AQ43" s="25"/>
      <c r="AR43" s="26"/>
      <c r="AS43" s="24"/>
      <c r="AT43" s="25"/>
      <c r="AU43" s="26"/>
      <c r="AV43" s="24"/>
      <c r="AW43" s="25"/>
      <c r="AX43" s="26"/>
      <c r="AY43" s="24"/>
      <c r="AZ43" s="25"/>
      <c r="BA43" s="26"/>
      <c r="BB43" s="24"/>
      <c r="BC43" s="25"/>
      <c r="BD43" s="26"/>
    </row>
    <row r="44" spans="4:90" s="80" customFormat="1" x14ac:dyDescent="0.2">
      <c r="D44" s="250"/>
      <c r="E44" s="267">
        <v>2</v>
      </c>
      <c r="F44" s="304">
        <v>5</v>
      </c>
      <c r="G44" s="27">
        <v>41.7</v>
      </c>
      <c r="H44" s="28">
        <v>55.1</v>
      </c>
      <c r="I44" s="28">
        <v>35.6</v>
      </c>
      <c r="J44" s="82"/>
      <c r="K44" s="27">
        <v>32.200000000000003</v>
      </c>
      <c r="L44" s="28">
        <v>53.7</v>
      </c>
      <c r="M44" s="28">
        <v>51.9</v>
      </c>
      <c r="N44" s="82"/>
      <c r="O44" s="27">
        <v>12.1</v>
      </c>
      <c r="P44" s="28">
        <v>27.9</v>
      </c>
      <c r="Q44" s="28">
        <v>20.3</v>
      </c>
      <c r="R44" s="82">
        <v>53.7</v>
      </c>
      <c r="S44" s="27">
        <v>43.6</v>
      </c>
      <c r="T44" s="28">
        <v>22</v>
      </c>
      <c r="U44" s="28">
        <v>40.9</v>
      </c>
      <c r="V44" s="82">
        <v>34.1</v>
      </c>
      <c r="W44" s="27">
        <v>46.2</v>
      </c>
      <c r="X44" s="28">
        <v>21.9</v>
      </c>
      <c r="Y44" s="28">
        <v>25.6</v>
      </c>
      <c r="Z44" s="82">
        <v>35.200000000000003</v>
      </c>
      <c r="AA44" s="27">
        <v>39.6</v>
      </c>
      <c r="AB44" s="28">
        <v>33.799999999999997</v>
      </c>
      <c r="AC44" s="28">
        <v>22.8</v>
      </c>
      <c r="AD44" s="82">
        <v>21.7</v>
      </c>
      <c r="AE44" s="13">
        <f>AVERAGE(G44:J45)</f>
        <v>44.216666666666669</v>
      </c>
      <c r="AF44" s="14">
        <f>AVERAGE(K44:N45)-$AE44</f>
        <v>-2.9833333333333343</v>
      </c>
      <c r="AG44" s="14">
        <f>AVERAGE(O44:R45)-$AE44</f>
        <v>-12.504166666666674</v>
      </c>
      <c r="AH44" s="14">
        <f>AVERAGE(S44:V45)-$AE44</f>
        <v>-10.329166666666673</v>
      </c>
      <c r="AI44" s="14">
        <f>AVERAGE(W44:Z45)-$AE44</f>
        <v>-9.4291666666666742</v>
      </c>
      <c r="AJ44" s="15">
        <f>AVERAGE(AA44:AD45)-$AE44</f>
        <v>-19.904166666666665</v>
      </c>
      <c r="AL44" s="250"/>
      <c r="AM44" s="24"/>
      <c r="AN44" s="25"/>
      <c r="AO44" s="26"/>
      <c r="AP44" s="24"/>
      <c r="AQ44" s="25"/>
      <c r="AR44" s="26"/>
      <c r="AS44" s="24"/>
      <c r="AT44" s="25"/>
      <c r="AU44" s="26"/>
      <c r="AV44" s="24"/>
      <c r="AW44" s="25"/>
      <c r="AX44" s="26"/>
      <c r="AY44" s="24"/>
      <c r="AZ44" s="25"/>
      <c r="BA44" s="26"/>
      <c r="BB44" s="24"/>
      <c r="BC44" s="25"/>
      <c r="BD44" s="26"/>
    </row>
    <row r="45" spans="4:90" s="80" customFormat="1" x14ac:dyDescent="0.2">
      <c r="D45" s="250"/>
      <c r="E45" s="268"/>
      <c r="F45" s="305"/>
      <c r="G45" s="32">
        <v>41.9</v>
      </c>
      <c r="H45" s="33">
        <v>52</v>
      </c>
      <c r="I45" s="33">
        <v>39</v>
      </c>
      <c r="J45" s="84"/>
      <c r="K45" s="32">
        <v>39.700000000000003</v>
      </c>
      <c r="L45" s="33">
        <v>39.1</v>
      </c>
      <c r="M45" s="33">
        <v>30.8</v>
      </c>
      <c r="N45" s="84"/>
      <c r="O45" s="32">
        <v>43.7</v>
      </c>
      <c r="P45" s="33">
        <v>46.7</v>
      </c>
      <c r="Q45" s="33">
        <v>11.7</v>
      </c>
      <c r="R45" s="84">
        <v>37.6</v>
      </c>
      <c r="S45" s="32">
        <v>27.1</v>
      </c>
      <c r="T45" s="33">
        <v>31.5</v>
      </c>
      <c r="U45" s="33">
        <v>20</v>
      </c>
      <c r="V45" s="84">
        <v>51.9</v>
      </c>
      <c r="W45" s="32">
        <v>35.200000000000003</v>
      </c>
      <c r="X45" s="33">
        <v>49.9</v>
      </c>
      <c r="Y45" s="33">
        <v>30.9</v>
      </c>
      <c r="Z45" s="84">
        <v>33.4</v>
      </c>
      <c r="AA45" s="32">
        <v>9.6999999999999993</v>
      </c>
      <c r="AB45" s="33">
        <v>37.700000000000003</v>
      </c>
      <c r="AC45" s="33">
        <v>7.9</v>
      </c>
      <c r="AD45" s="84">
        <v>21.3</v>
      </c>
      <c r="AE45" s="22"/>
      <c r="AF45" s="236"/>
      <c r="AG45" s="30"/>
      <c r="AH45" s="30"/>
      <c r="AI45" s="30"/>
      <c r="AJ45" s="31"/>
      <c r="AL45" s="250"/>
      <c r="AM45" s="24"/>
      <c r="AN45" s="41"/>
      <c r="AO45" s="26"/>
      <c r="AP45" s="24"/>
      <c r="AQ45" s="41"/>
      <c r="AR45" s="26"/>
      <c r="AS45" s="24"/>
      <c r="AT45" s="41"/>
      <c r="AU45" s="26"/>
      <c r="AV45" s="24"/>
      <c r="AW45" s="41"/>
      <c r="AX45" s="26"/>
      <c r="AY45" s="24"/>
      <c r="AZ45" s="41"/>
      <c r="BA45" s="26"/>
      <c r="BB45" s="24"/>
      <c r="BC45" s="41"/>
      <c r="BD45" s="26"/>
    </row>
    <row r="46" spans="4:90" s="80" customFormat="1" x14ac:dyDescent="0.2">
      <c r="D46" s="250"/>
      <c r="E46" s="268"/>
      <c r="F46" s="304">
        <v>6</v>
      </c>
      <c r="G46" s="11">
        <v>29.5</v>
      </c>
      <c r="H46" s="12">
        <v>52.7</v>
      </c>
      <c r="I46" s="12">
        <v>56.9</v>
      </c>
      <c r="J46" s="31"/>
      <c r="K46" s="11">
        <v>36.5</v>
      </c>
      <c r="L46" s="12">
        <v>34.700000000000003</v>
      </c>
      <c r="M46" s="12">
        <v>52.4</v>
      </c>
      <c r="N46" s="31"/>
      <c r="O46" s="11">
        <v>40.299999999999997</v>
      </c>
      <c r="P46" s="12">
        <v>18.600000000000001</v>
      </c>
      <c r="Q46" s="12">
        <v>37.4</v>
      </c>
      <c r="R46" s="31">
        <v>19.600000000000001</v>
      </c>
      <c r="S46" s="11">
        <v>32</v>
      </c>
      <c r="T46" s="12">
        <v>33.799999999999997</v>
      </c>
      <c r="U46" s="12">
        <v>10.9</v>
      </c>
      <c r="V46" s="31">
        <v>20.3</v>
      </c>
      <c r="W46" s="11">
        <v>39.299999999999997</v>
      </c>
      <c r="X46" s="12">
        <v>34.200000000000003</v>
      </c>
      <c r="Y46" s="12">
        <v>51.5</v>
      </c>
      <c r="Z46" s="31">
        <v>23.4</v>
      </c>
      <c r="AA46" s="11">
        <v>27.7</v>
      </c>
      <c r="AB46" s="12">
        <v>13.7</v>
      </c>
      <c r="AC46" s="12">
        <v>37.6</v>
      </c>
      <c r="AD46" s="31">
        <v>26.8</v>
      </c>
      <c r="AE46" s="29">
        <f>AVERAGE(G46:J47)</f>
        <v>43.816666666666663</v>
      </c>
      <c r="AF46" s="30">
        <f>AVERAGE(K46:N47)-$AE46</f>
        <v>-0.73333333333332718</v>
      </c>
      <c r="AG46" s="30">
        <f>AVERAGE(O46:R47)-$AE46</f>
        <v>-9.4041666666666686</v>
      </c>
      <c r="AH46" s="30">
        <f>AVERAGE(S46:V47)-$AE46</f>
        <v>-15.654166666666661</v>
      </c>
      <c r="AI46" s="30">
        <f>AVERAGE(W46:Z47)-$AE46</f>
        <v>-4.1166666666666671</v>
      </c>
      <c r="AJ46" s="31">
        <f>AVERAGE(AA46:AD47)-$AE46</f>
        <v>-20.516666666666662</v>
      </c>
      <c r="AL46" s="250"/>
      <c r="AM46" s="24"/>
      <c r="AN46" s="41"/>
      <c r="AO46" s="26"/>
      <c r="AP46" s="24"/>
      <c r="AQ46" s="41"/>
      <c r="AR46" s="26"/>
      <c r="AS46" s="24"/>
      <c r="AT46" s="41"/>
      <c r="AU46" s="26"/>
      <c r="AV46" s="24"/>
      <c r="AW46" s="41"/>
      <c r="AX46" s="26"/>
      <c r="AY46" s="24"/>
      <c r="AZ46" s="41"/>
      <c r="BA46" s="26"/>
      <c r="BB46" s="24"/>
      <c r="BC46" s="41"/>
      <c r="BD46" s="26"/>
    </row>
    <row r="47" spans="4:90" s="80" customFormat="1" x14ac:dyDescent="0.2">
      <c r="D47" s="250"/>
      <c r="E47" s="268"/>
      <c r="F47" s="305"/>
      <c r="G47" s="20">
        <v>38.1</v>
      </c>
      <c r="H47" s="21">
        <v>45</v>
      </c>
      <c r="I47" s="21">
        <v>40.700000000000003</v>
      </c>
      <c r="J47" s="31"/>
      <c r="K47" s="20">
        <v>40.799999999999997</v>
      </c>
      <c r="L47" s="21">
        <v>48.1</v>
      </c>
      <c r="M47" s="21">
        <v>46</v>
      </c>
      <c r="N47" s="31"/>
      <c r="O47" s="20">
        <v>41.8</v>
      </c>
      <c r="P47" s="21">
        <v>49.2</v>
      </c>
      <c r="Q47" s="21">
        <v>39.9</v>
      </c>
      <c r="R47" s="31">
        <v>28.5</v>
      </c>
      <c r="S47" s="20">
        <v>30.3</v>
      </c>
      <c r="T47" s="21">
        <v>27</v>
      </c>
      <c r="U47" s="21">
        <v>34.4</v>
      </c>
      <c r="V47" s="31">
        <v>36.6</v>
      </c>
      <c r="W47" s="20">
        <v>56.1</v>
      </c>
      <c r="X47" s="21">
        <v>25.1</v>
      </c>
      <c r="Y47" s="21">
        <v>37.799999999999997</v>
      </c>
      <c r="Z47" s="31">
        <v>50.2</v>
      </c>
      <c r="AA47" s="20">
        <v>18</v>
      </c>
      <c r="AB47" s="21">
        <v>34.6</v>
      </c>
      <c r="AC47" s="21">
        <v>15</v>
      </c>
      <c r="AD47" s="31">
        <v>13</v>
      </c>
      <c r="AE47" s="22"/>
      <c r="AF47" s="236"/>
      <c r="AG47" s="30"/>
      <c r="AH47" s="30"/>
      <c r="AI47" s="30"/>
      <c r="AJ47" s="31"/>
      <c r="AL47" s="250"/>
      <c r="AM47" s="24"/>
      <c r="AN47" s="41"/>
      <c r="AO47" s="26"/>
      <c r="AP47" s="24"/>
      <c r="AQ47" s="41"/>
      <c r="AR47" s="26"/>
      <c r="AS47" s="24"/>
      <c r="AT47" s="41"/>
      <c r="AU47" s="26"/>
      <c r="AV47" s="24"/>
      <c r="AW47" s="41"/>
      <c r="AX47" s="26"/>
      <c r="AY47" s="24"/>
      <c r="AZ47" s="41"/>
      <c r="BA47" s="26"/>
      <c r="BB47" s="24"/>
      <c r="BC47" s="41"/>
      <c r="BD47" s="26"/>
    </row>
    <row r="48" spans="4:90" s="80" customFormat="1" x14ac:dyDescent="0.2">
      <c r="D48" s="250"/>
      <c r="E48" s="268"/>
      <c r="F48" s="304">
        <v>7</v>
      </c>
      <c r="G48" s="11">
        <v>54.4</v>
      </c>
      <c r="H48" s="12">
        <v>60.7</v>
      </c>
      <c r="I48" s="12">
        <v>39.6</v>
      </c>
      <c r="J48" s="15"/>
      <c r="K48" s="11">
        <v>50</v>
      </c>
      <c r="L48" s="12">
        <v>33.1</v>
      </c>
      <c r="M48" s="12">
        <v>23.9</v>
      </c>
      <c r="N48" s="15"/>
      <c r="O48" s="11">
        <v>17.7</v>
      </c>
      <c r="P48" s="12">
        <v>8.9</v>
      </c>
      <c r="Q48" s="12">
        <v>10.7</v>
      </c>
      <c r="R48" s="15">
        <v>5.0999999999999996</v>
      </c>
      <c r="S48" s="11">
        <v>45.8</v>
      </c>
      <c r="T48" s="12">
        <v>16.3</v>
      </c>
      <c r="U48" s="12">
        <v>17.8</v>
      </c>
      <c r="V48" s="15">
        <v>12.9</v>
      </c>
      <c r="W48" s="11">
        <v>10</v>
      </c>
      <c r="X48" s="12">
        <v>13.7</v>
      </c>
      <c r="Y48" s="12">
        <v>15.6</v>
      </c>
      <c r="Z48" s="15">
        <v>26.9</v>
      </c>
      <c r="AA48" s="11">
        <v>19.3</v>
      </c>
      <c r="AB48" s="12">
        <v>25.8</v>
      </c>
      <c r="AC48" s="12">
        <v>20.7</v>
      </c>
      <c r="AD48" s="15">
        <v>8.3000000000000007</v>
      </c>
      <c r="AE48" s="29">
        <f>AVERAGE(G48:J49)</f>
        <v>46.85</v>
      </c>
      <c r="AF48" s="30">
        <f>AVERAGE(K48:N49)-$AE48</f>
        <v>-6.75</v>
      </c>
      <c r="AG48" s="30">
        <f>AVERAGE(O48:R49)-$AE48</f>
        <v>-28.487500000000004</v>
      </c>
      <c r="AH48" s="30">
        <f>AVERAGE(S48:V49)-$AE48</f>
        <v>-24.3</v>
      </c>
      <c r="AI48" s="30">
        <f>AVERAGE(W48:Z49)-$AE48</f>
        <v>-25.587500000000006</v>
      </c>
      <c r="AJ48" s="31">
        <f>AVERAGE(AA48:AD49)-$AE48</f>
        <v>-26.862500000000004</v>
      </c>
      <c r="AL48" s="250"/>
      <c r="AM48" s="24"/>
      <c r="AN48" s="41"/>
      <c r="AO48" s="26"/>
      <c r="AP48" s="24"/>
      <c r="AQ48" s="41"/>
      <c r="AR48" s="26"/>
      <c r="AS48" s="24"/>
      <c r="AT48" s="41"/>
      <c r="AU48" s="26"/>
      <c r="AV48" s="24"/>
      <c r="AW48" s="41"/>
      <c r="AX48" s="26"/>
      <c r="AY48" s="24"/>
      <c r="AZ48" s="41"/>
      <c r="BA48" s="26"/>
      <c r="BB48" s="24"/>
      <c r="BC48" s="41"/>
      <c r="BD48" s="26"/>
    </row>
    <row r="49" spans="4:56" s="80" customFormat="1" x14ac:dyDescent="0.2">
      <c r="D49" s="250"/>
      <c r="E49" s="268"/>
      <c r="F49" s="305"/>
      <c r="G49" s="20">
        <v>40.5</v>
      </c>
      <c r="H49" s="21">
        <v>46.3</v>
      </c>
      <c r="I49" s="21">
        <v>39.6</v>
      </c>
      <c r="J49" s="84"/>
      <c r="K49" s="20">
        <v>55</v>
      </c>
      <c r="L49" s="21">
        <v>42</v>
      </c>
      <c r="M49" s="21">
        <v>36.6</v>
      </c>
      <c r="N49" s="84"/>
      <c r="O49" s="20">
        <v>41.6</v>
      </c>
      <c r="P49" s="21">
        <v>37.700000000000003</v>
      </c>
      <c r="Q49" s="21">
        <v>9.5</v>
      </c>
      <c r="R49" s="84">
        <v>15.7</v>
      </c>
      <c r="S49" s="20">
        <v>20.6</v>
      </c>
      <c r="T49" s="21">
        <v>12.6</v>
      </c>
      <c r="U49" s="21">
        <v>21.4</v>
      </c>
      <c r="V49" s="84">
        <v>33</v>
      </c>
      <c r="W49" s="20">
        <v>13.3</v>
      </c>
      <c r="X49" s="21">
        <v>24.1</v>
      </c>
      <c r="Y49" s="21">
        <v>39.799999999999997</v>
      </c>
      <c r="Z49" s="84">
        <v>26.7</v>
      </c>
      <c r="AA49" s="20">
        <v>10.8</v>
      </c>
      <c r="AB49" s="21">
        <v>24.4</v>
      </c>
      <c r="AC49" s="21">
        <v>11.6</v>
      </c>
      <c r="AD49" s="84">
        <v>39</v>
      </c>
      <c r="AE49" s="29"/>
      <c r="AF49" s="236"/>
      <c r="AG49" s="30"/>
      <c r="AH49" s="30"/>
      <c r="AI49" s="30"/>
      <c r="AJ49" s="31"/>
      <c r="AL49" s="250"/>
      <c r="AM49" s="24"/>
      <c r="AN49" s="41"/>
      <c r="AO49" s="26"/>
      <c r="AP49" s="24"/>
      <c r="AQ49" s="41"/>
      <c r="AR49" s="26"/>
      <c r="AS49" s="24"/>
      <c r="AT49" s="41"/>
      <c r="AU49" s="26"/>
      <c r="AV49" s="24"/>
      <c r="AW49" s="41"/>
      <c r="AX49" s="26"/>
      <c r="AY49" s="24"/>
      <c r="AZ49" s="41"/>
      <c r="BA49" s="26"/>
      <c r="BB49" s="24"/>
      <c r="BC49" s="41"/>
      <c r="BD49" s="26"/>
    </row>
    <row r="50" spans="4:56" s="80" customFormat="1" x14ac:dyDescent="0.2">
      <c r="D50" s="250"/>
      <c r="E50" s="268"/>
      <c r="F50" s="304">
        <v>8</v>
      </c>
      <c r="G50" s="12">
        <v>45</v>
      </c>
      <c r="H50" s="12">
        <v>40.4</v>
      </c>
      <c r="I50" s="12">
        <v>36.9</v>
      </c>
      <c r="J50" s="67"/>
      <c r="K50" s="12">
        <v>29.8</v>
      </c>
      <c r="L50" s="12">
        <v>35.5</v>
      </c>
      <c r="M50" s="12">
        <v>41.1</v>
      </c>
      <c r="N50" s="67"/>
      <c r="O50" s="12">
        <v>36.1</v>
      </c>
      <c r="P50" s="12">
        <v>35.4</v>
      </c>
      <c r="Q50" s="12">
        <v>33.799999999999997</v>
      </c>
      <c r="R50" s="67">
        <v>12.4</v>
      </c>
      <c r="S50" s="12">
        <v>40.6</v>
      </c>
      <c r="T50" s="12">
        <v>18</v>
      </c>
      <c r="U50" s="12">
        <v>16.399999999999999</v>
      </c>
      <c r="V50" s="67">
        <v>26.7</v>
      </c>
      <c r="W50" s="12">
        <v>32.6</v>
      </c>
      <c r="X50" s="12">
        <v>41.7</v>
      </c>
      <c r="Y50" s="12">
        <v>28.6</v>
      </c>
      <c r="Z50" s="67">
        <v>33.4</v>
      </c>
      <c r="AA50" s="12">
        <v>27.2</v>
      </c>
      <c r="AB50" s="12">
        <v>24.8</v>
      </c>
      <c r="AC50" s="12">
        <v>26.1</v>
      </c>
      <c r="AD50" s="67">
        <v>44.3</v>
      </c>
      <c r="AE50" s="29">
        <f t="shared" ref="AE50" si="2">AVERAGE(G50:J51)</f>
        <v>42.43333333333333</v>
      </c>
      <c r="AF50" s="30">
        <f>AVERAGE(K50:N51)-$AE50</f>
        <v>-0.28333333333332433</v>
      </c>
      <c r="AG50" s="30">
        <f>AVERAGE(O50:R51)-$AE50</f>
        <v>-13.070833333333329</v>
      </c>
      <c r="AH50" s="30">
        <f>AVERAGE(S50:V51)-$AE50</f>
        <v>-14.108333333333331</v>
      </c>
      <c r="AI50" s="30">
        <f>AVERAGE(W50:Z51)-$AE50</f>
        <v>-7.9458333333333258</v>
      </c>
      <c r="AJ50" s="31">
        <f>AVERAGE(AA50:AD51)-$AE50</f>
        <v>-6.99583333333333</v>
      </c>
      <c r="AL50" s="250"/>
      <c r="AM50" s="24"/>
      <c r="AN50" s="41"/>
      <c r="AO50" s="26"/>
      <c r="AP50" s="24"/>
      <c r="AQ50" s="41"/>
      <c r="AR50" s="26"/>
      <c r="AS50" s="24"/>
      <c r="AT50" s="41"/>
      <c r="AU50" s="26"/>
      <c r="AV50" s="24"/>
      <c r="AW50" s="41"/>
      <c r="AX50" s="26"/>
      <c r="AY50" s="24"/>
      <c r="AZ50" s="41"/>
      <c r="BA50" s="26"/>
      <c r="BB50" s="24"/>
      <c r="BC50" s="41"/>
      <c r="BD50" s="26"/>
    </row>
    <row r="51" spans="4:56" s="80" customFormat="1" x14ac:dyDescent="0.2">
      <c r="D51" s="250"/>
      <c r="E51" s="269"/>
      <c r="F51" s="305"/>
      <c r="G51" s="21">
        <v>54.7</v>
      </c>
      <c r="H51" s="21">
        <v>46</v>
      </c>
      <c r="I51" s="21">
        <v>31.6</v>
      </c>
      <c r="J51" s="67"/>
      <c r="K51" s="21">
        <v>44.2</v>
      </c>
      <c r="L51" s="21">
        <v>33.5</v>
      </c>
      <c r="M51" s="21">
        <v>68.8</v>
      </c>
      <c r="N51" s="67"/>
      <c r="O51" s="21">
        <v>52.3</v>
      </c>
      <c r="P51" s="21">
        <v>10</v>
      </c>
      <c r="Q51" s="21">
        <v>29.8</v>
      </c>
      <c r="R51" s="67">
        <v>25.1</v>
      </c>
      <c r="S51" s="21">
        <v>22.2</v>
      </c>
      <c r="T51" s="21">
        <v>41.8</v>
      </c>
      <c r="U51" s="21">
        <v>34.6</v>
      </c>
      <c r="V51" s="67">
        <v>26.3</v>
      </c>
      <c r="W51" s="21">
        <v>32</v>
      </c>
      <c r="X51" s="21">
        <v>13.4</v>
      </c>
      <c r="Y51" s="21">
        <v>39.200000000000003</v>
      </c>
      <c r="Z51" s="67">
        <v>55</v>
      </c>
      <c r="AA51" s="21">
        <v>37.9</v>
      </c>
      <c r="AB51" s="21">
        <v>45</v>
      </c>
      <c r="AC51" s="21">
        <v>33</v>
      </c>
      <c r="AD51" s="67">
        <v>45.2</v>
      </c>
      <c r="AE51" s="52"/>
      <c r="AF51" s="237"/>
      <c r="AG51" s="48"/>
      <c r="AH51" s="48"/>
      <c r="AI51" s="48"/>
      <c r="AJ51" s="49"/>
      <c r="AL51" s="250"/>
      <c r="AM51" s="24"/>
      <c r="AN51" s="25"/>
      <c r="AO51" s="26"/>
      <c r="AP51" s="24"/>
      <c r="AQ51" s="25"/>
      <c r="AR51" s="26"/>
      <c r="AS51" s="24"/>
      <c r="AT51" s="25"/>
      <c r="AU51" s="26"/>
      <c r="AV51" s="24"/>
      <c r="AW51" s="25"/>
      <c r="AX51" s="26"/>
      <c r="AY51" s="24"/>
      <c r="AZ51" s="25"/>
      <c r="BA51" s="26"/>
      <c r="BB51" s="24"/>
      <c r="BC51" s="25"/>
      <c r="BD51" s="26"/>
    </row>
    <row r="52" spans="4:56" s="80" customFormat="1" x14ac:dyDescent="0.2">
      <c r="D52" s="250"/>
      <c r="E52" s="267">
        <v>2</v>
      </c>
      <c r="F52" s="304">
        <v>29</v>
      </c>
      <c r="G52" s="11">
        <v>30</v>
      </c>
      <c r="H52" s="12">
        <v>41.3</v>
      </c>
      <c r="I52" s="12">
        <v>49.5</v>
      </c>
      <c r="J52" s="82"/>
      <c r="K52" s="11">
        <v>54.8</v>
      </c>
      <c r="L52" s="12">
        <v>47</v>
      </c>
      <c r="M52" s="12">
        <v>47.4</v>
      </c>
      <c r="N52" s="82"/>
      <c r="O52" s="11">
        <v>17.600000000000001</v>
      </c>
      <c r="P52" s="12">
        <v>6.6</v>
      </c>
      <c r="Q52" s="12">
        <v>33.299999999999997</v>
      </c>
      <c r="R52" s="82">
        <v>20.8</v>
      </c>
      <c r="S52" s="11">
        <v>10</v>
      </c>
      <c r="T52" s="12">
        <v>24.7</v>
      </c>
      <c r="U52" s="12">
        <v>8.3000000000000007</v>
      </c>
      <c r="V52" s="82">
        <v>29.9</v>
      </c>
      <c r="W52" s="11">
        <v>12.9</v>
      </c>
      <c r="X52" s="12">
        <v>8.1999999999999993</v>
      </c>
      <c r="Y52" s="12">
        <v>20.8</v>
      </c>
      <c r="Z52" s="82">
        <v>40.299999999999997</v>
      </c>
      <c r="AA52" s="11">
        <v>16.600000000000001</v>
      </c>
      <c r="AB52" s="12">
        <v>46.6</v>
      </c>
      <c r="AC52" s="12">
        <v>31.9</v>
      </c>
      <c r="AD52" s="82">
        <v>20.9</v>
      </c>
      <c r="AE52" s="13">
        <f>AVERAGE(G52:J53)</f>
        <v>38.950000000000003</v>
      </c>
      <c r="AF52" s="14">
        <f>AVERAGE(K52:N53)-$AE52</f>
        <v>4.36666666666666</v>
      </c>
      <c r="AG52" s="14">
        <f>AVERAGE(O52:R53)-$AE52</f>
        <v>-22.937500000000004</v>
      </c>
      <c r="AH52" s="14">
        <f>AVERAGE(S52:V53)-$AE52</f>
        <v>-19.3</v>
      </c>
      <c r="AI52" s="14">
        <f>AVERAGE(W52:Z53)-$AE52</f>
        <v>-19.712500000000002</v>
      </c>
      <c r="AJ52" s="15">
        <f>AVERAGE(AA52:AD53)-$AE52</f>
        <v>-14.337500000000006</v>
      </c>
      <c r="AL52" s="250"/>
      <c r="AM52" s="24"/>
      <c r="AN52" s="25"/>
      <c r="AO52" s="26"/>
      <c r="AP52" s="24"/>
      <c r="AQ52" s="25"/>
      <c r="AR52" s="26"/>
      <c r="AS52" s="24"/>
      <c r="AT52" s="25"/>
      <c r="AU52" s="26"/>
      <c r="AV52" s="24"/>
      <c r="AW52" s="25"/>
      <c r="AX52" s="26"/>
      <c r="AY52" s="24"/>
      <c r="AZ52" s="25"/>
      <c r="BA52" s="26"/>
      <c r="BB52" s="24"/>
      <c r="BC52" s="25"/>
      <c r="BD52" s="26"/>
    </row>
    <row r="53" spans="4:56" s="80" customFormat="1" x14ac:dyDescent="0.2">
      <c r="D53" s="250"/>
      <c r="E53" s="268"/>
      <c r="F53" s="305"/>
      <c r="G53" s="20">
        <v>28.6</v>
      </c>
      <c r="H53" s="21">
        <v>37.9</v>
      </c>
      <c r="I53" s="21">
        <v>46.4</v>
      </c>
      <c r="J53" s="84"/>
      <c r="K53" s="20">
        <v>31</v>
      </c>
      <c r="L53" s="21">
        <v>37.700000000000003</v>
      </c>
      <c r="M53" s="21">
        <v>42</v>
      </c>
      <c r="N53" s="84"/>
      <c r="O53" s="20">
        <v>13.7</v>
      </c>
      <c r="P53" s="21">
        <v>12.7</v>
      </c>
      <c r="Q53" s="21">
        <v>15</v>
      </c>
      <c r="R53" s="84">
        <v>8.4</v>
      </c>
      <c r="S53" s="20">
        <v>9.9</v>
      </c>
      <c r="T53" s="21">
        <v>18.899999999999999</v>
      </c>
      <c r="U53" s="21">
        <v>38</v>
      </c>
      <c r="V53" s="84">
        <v>17.5</v>
      </c>
      <c r="W53" s="20">
        <v>28.4</v>
      </c>
      <c r="X53" s="21">
        <v>12.7</v>
      </c>
      <c r="Y53" s="21">
        <v>9</v>
      </c>
      <c r="Z53" s="84">
        <v>21.6</v>
      </c>
      <c r="AA53" s="20">
        <v>15.1</v>
      </c>
      <c r="AB53" s="21">
        <v>21.7</v>
      </c>
      <c r="AC53" s="21">
        <v>12.7</v>
      </c>
      <c r="AD53" s="84">
        <v>31.4</v>
      </c>
      <c r="AE53" s="22"/>
      <c r="AF53" s="236"/>
      <c r="AG53" s="30"/>
      <c r="AH53" s="30"/>
      <c r="AI53" s="30"/>
      <c r="AJ53" s="31"/>
      <c r="AL53" s="250"/>
      <c r="AM53" s="24"/>
      <c r="AN53" s="41"/>
      <c r="AO53" s="26"/>
      <c r="AP53" s="24"/>
      <c r="AQ53" s="41"/>
      <c r="AR53" s="26"/>
      <c r="AS53" s="24"/>
      <c r="AT53" s="41"/>
      <c r="AU53" s="26"/>
      <c r="AV53" s="24"/>
      <c r="AW53" s="41"/>
      <c r="AX53" s="26"/>
      <c r="AY53" s="24"/>
      <c r="AZ53" s="41"/>
      <c r="BA53" s="26"/>
      <c r="BB53" s="24"/>
      <c r="BC53" s="41"/>
      <c r="BD53" s="26"/>
    </row>
    <row r="54" spans="4:56" s="80" customFormat="1" x14ac:dyDescent="0.2">
      <c r="D54" s="250"/>
      <c r="E54" s="268"/>
      <c r="F54" s="304">
        <v>30</v>
      </c>
      <c r="G54" s="27">
        <v>24.9</v>
      </c>
      <c r="H54" s="28">
        <v>40.5</v>
      </c>
      <c r="I54" s="28">
        <v>40.9</v>
      </c>
      <c r="J54" s="67"/>
      <c r="K54" s="27">
        <v>29.5</v>
      </c>
      <c r="L54" s="28">
        <v>27</v>
      </c>
      <c r="M54" s="28">
        <v>40</v>
      </c>
      <c r="N54" s="67"/>
      <c r="O54" s="27">
        <v>45.6</v>
      </c>
      <c r="P54" s="28">
        <v>19</v>
      </c>
      <c r="Q54" s="28">
        <v>7.4</v>
      </c>
      <c r="R54" s="67">
        <v>28.4</v>
      </c>
      <c r="S54" s="27">
        <v>43.5</v>
      </c>
      <c r="T54" s="28">
        <v>32.9</v>
      </c>
      <c r="U54" s="28">
        <v>36.299999999999997</v>
      </c>
      <c r="V54" s="67">
        <v>17.899999999999999</v>
      </c>
      <c r="W54" s="27">
        <v>44.1</v>
      </c>
      <c r="X54" s="28">
        <v>29</v>
      </c>
      <c r="Y54" s="28">
        <v>19.100000000000001</v>
      </c>
      <c r="Z54" s="67">
        <v>31.4</v>
      </c>
      <c r="AA54" s="27">
        <v>32.799999999999997</v>
      </c>
      <c r="AB54" s="28">
        <v>5.3</v>
      </c>
      <c r="AC54" s="28">
        <v>41.2</v>
      </c>
      <c r="AD54" s="67">
        <v>30.3</v>
      </c>
      <c r="AE54" s="29">
        <f>AVERAGE(G54:J55)</f>
        <v>40.449999999999996</v>
      </c>
      <c r="AF54" s="30">
        <f>AVERAGE(K54:N55)-$AE54</f>
        <v>-1.6333333333333329</v>
      </c>
      <c r="AG54" s="30">
        <f>AVERAGE(O54:R55)-$AE54</f>
        <v>-11.507142857142849</v>
      </c>
      <c r="AH54" s="30">
        <f>AVERAGE(S54:V55)-$AE54</f>
        <v>-12.824999999999996</v>
      </c>
      <c r="AI54" s="30">
        <f>AVERAGE(W54:Z55)-$AE54</f>
        <v>-14.399999999999999</v>
      </c>
      <c r="AJ54" s="31">
        <f>AVERAGE(AA54:AD55)-$AE54</f>
        <v>-12.474999999999994</v>
      </c>
      <c r="AL54" s="250"/>
      <c r="AM54" s="24"/>
      <c r="AN54" s="41"/>
      <c r="AO54" s="26"/>
      <c r="AP54" s="24"/>
      <c r="AQ54" s="41"/>
      <c r="AR54" s="26"/>
      <c r="AS54" s="24"/>
      <c r="AT54" s="41"/>
      <c r="AU54" s="26"/>
      <c r="AV54" s="24"/>
      <c r="AW54" s="41"/>
      <c r="AX54" s="26"/>
      <c r="AY54" s="24"/>
      <c r="AZ54" s="41"/>
      <c r="BA54" s="26"/>
      <c r="BB54" s="24"/>
      <c r="BC54" s="41"/>
      <c r="BD54" s="26"/>
    </row>
    <row r="55" spans="4:56" s="80" customFormat="1" x14ac:dyDescent="0.2">
      <c r="D55" s="250"/>
      <c r="E55" s="268"/>
      <c r="F55" s="305"/>
      <c r="G55" s="32">
        <v>36.200000000000003</v>
      </c>
      <c r="H55" s="33">
        <v>52.1</v>
      </c>
      <c r="I55" s="33">
        <v>48.1</v>
      </c>
      <c r="J55" s="67"/>
      <c r="K55" s="32">
        <v>53</v>
      </c>
      <c r="L55" s="33">
        <v>37.200000000000003</v>
      </c>
      <c r="M55" s="33">
        <v>46.2</v>
      </c>
      <c r="N55" s="67"/>
      <c r="O55" s="32">
        <v>20.3</v>
      </c>
      <c r="P55" s="33">
        <v>42.2</v>
      </c>
      <c r="Q55" s="33">
        <v>39.700000000000003</v>
      </c>
      <c r="R55" s="67"/>
      <c r="S55" s="32">
        <v>25.9</v>
      </c>
      <c r="T55" s="33">
        <v>22.3</v>
      </c>
      <c r="U55" s="33">
        <v>12.6</v>
      </c>
      <c r="V55" s="67">
        <v>29.6</v>
      </c>
      <c r="W55" s="32">
        <v>23.7</v>
      </c>
      <c r="X55" s="33">
        <v>19.600000000000001</v>
      </c>
      <c r="Y55" s="33">
        <v>20</v>
      </c>
      <c r="Z55" s="67">
        <v>21.5</v>
      </c>
      <c r="AA55" s="32">
        <v>13.6</v>
      </c>
      <c r="AB55" s="33">
        <v>23.3</v>
      </c>
      <c r="AC55" s="33">
        <v>27.5</v>
      </c>
      <c r="AD55" s="67">
        <v>49.8</v>
      </c>
      <c r="AE55" s="22"/>
      <c r="AF55" s="236"/>
      <c r="AG55" s="30"/>
      <c r="AH55" s="30"/>
      <c r="AI55" s="30"/>
      <c r="AJ55" s="31"/>
      <c r="AL55" s="250"/>
      <c r="AM55" s="24"/>
      <c r="AN55" s="41"/>
      <c r="AO55" s="26"/>
      <c r="AP55" s="24"/>
      <c r="AQ55" s="41"/>
      <c r="AR55" s="26"/>
      <c r="AS55" s="24"/>
      <c r="AT55" s="41"/>
      <c r="AU55" s="26"/>
      <c r="AV55" s="24"/>
      <c r="AW55" s="41"/>
      <c r="AX55" s="26"/>
      <c r="AY55" s="24"/>
      <c r="AZ55" s="41"/>
      <c r="BA55" s="26"/>
      <c r="BB55" s="24"/>
      <c r="BC55" s="41"/>
      <c r="BD55" s="26"/>
    </row>
    <row r="56" spans="4:56" s="80" customFormat="1" x14ac:dyDescent="0.2">
      <c r="D56" s="250"/>
      <c r="E56" s="268"/>
      <c r="F56" s="304">
        <v>31</v>
      </c>
      <c r="G56" s="11">
        <v>48.5</v>
      </c>
      <c r="H56" s="12">
        <v>47.4</v>
      </c>
      <c r="I56" s="12">
        <v>33.1</v>
      </c>
      <c r="J56" s="15"/>
      <c r="K56" s="11">
        <v>38.799999999999997</v>
      </c>
      <c r="L56" s="12">
        <v>54.8</v>
      </c>
      <c r="M56" s="12">
        <v>42.2</v>
      </c>
      <c r="N56" s="15"/>
      <c r="O56" s="11">
        <v>27.8</v>
      </c>
      <c r="P56" s="12">
        <v>17</v>
      </c>
      <c r="Q56" s="12">
        <v>41.8</v>
      </c>
      <c r="R56" s="15">
        <v>48.2</v>
      </c>
      <c r="S56" s="11">
        <v>45.2</v>
      </c>
      <c r="T56" s="12">
        <v>17.7</v>
      </c>
      <c r="U56" s="12">
        <v>11.7</v>
      </c>
      <c r="V56" s="15">
        <v>37.1</v>
      </c>
      <c r="W56" s="11">
        <v>19.600000000000001</v>
      </c>
      <c r="X56" s="12">
        <v>31.9</v>
      </c>
      <c r="Y56" s="12">
        <v>57.6</v>
      </c>
      <c r="Z56" s="15">
        <v>16.3</v>
      </c>
      <c r="AA56" s="11">
        <v>25.6</v>
      </c>
      <c r="AB56" s="12">
        <v>26.8</v>
      </c>
      <c r="AC56" s="12">
        <v>44.5</v>
      </c>
      <c r="AD56" s="15">
        <v>26.7</v>
      </c>
      <c r="AE56" s="29">
        <f>AVERAGE(G56:J57)</f>
        <v>41.416666666666664</v>
      </c>
      <c r="AF56" s="30">
        <f>AVERAGE(K56:N57)-$AE56</f>
        <v>0.56666666666666288</v>
      </c>
      <c r="AG56" s="30">
        <f>AVERAGE(O56:R57)-$AE56</f>
        <v>-6.55416666666666</v>
      </c>
      <c r="AH56" s="30">
        <f>AVERAGE(S56:V57)-$AE56</f>
        <v>-15.541666666666661</v>
      </c>
      <c r="AI56" s="30">
        <f>AVERAGE(W56:Z57)-$AE56</f>
        <v>-6.1166666666666671</v>
      </c>
      <c r="AJ56" s="31">
        <f>AVERAGE(AA56:AD57)-$AE56</f>
        <v>-8.86666666666666</v>
      </c>
      <c r="AL56" s="250"/>
      <c r="AM56" s="24"/>
      <c r="AN56" s="41"/>
      <c r="AO56" s="26"/>
      <c r="AP56" s="24"/>
      <c r="AQ56" s="41"/>
      <c r="AR56" s="26"/>
      <c r="AS56" s="24"/>
      <c r="AT56" s="41"/>
      <c r="AU56" s="26"/>
      <c r="AV56" s="24"/>
      <c r="AW56" s="41"/>
      <c r="AX56" s="26"/>
      <c r="AY56" s="24"/>
      <c r="AZ56" s="41"/>
      <c r="BA56" s="26"/>
      <c r="BB56" s="24"/>
      <c r="BC56" s="41"/>
      <c r="BD56" s="26"/>
    </row>
    <row r="57" spans="4:56" s="80" customFormat="1" x14ac:dyDescent="0.2">
      <c r="D57" s="250"/>
      <c r="E57" s="268"/>
      <c r="F57" s="305"/>
      <c r="G57" s="20">
        <v>35.200000000000003</v>
      </c>
      <c r="H57" s="21">
        <v>34.799999999999997</v>
      </c>
      <c r="I57" s="21">
        <v>49.5</v>
      </c>
      <c r="J57" s="49"/>
      <c r="K57" s="20">
        <v>31.2</v>
      </c>
      <c r="L57" s="21">
        <v>34.700000000000003</v>
      </c>
      <c r="M57" s="21">
        <v>50.2</v>
      </c>
      <c r="N57" s="49"/>
      <c r="O57" s="20">
        <v>30.6</v>
      </c>
      <c r="P57" s="21">
        <v>26.8</v>
      </c>
      <c r="Q57" s="21">
        <v>40.1</v>
      </c>
      <c r="R57" s="49">
        <v>46.6</v>
      </c>
      <c r="S57" s="20">
        <v>25</v>
      </c>
      <c r="T57" s="21">
        <v>28.8</v>
      </c>
      <c r="U57" s="21">
        <v>22.6</v>
      </c>
      <c r="V57" s="49">
        <v>18.899999999999999</v>
      </c>
      <c r="W57" s="20">
        <v>45</v>
      </c>
      <c r="X57" s="21">
        <v>49.5</v>
      </c>
      <c r="Y57" s="21">
        <v>45.2</v>
      </c>
      <c r="Z57" s="49">
        <v>17.3</v>
      </c>
      <c r="AA57" s="20">
        <v>24</v>
      </c>
      <c r="AB57" s="21">
        <v>42.6</v>
      </c>
      <c r="AC57" s="21">
        <v>40.700000000000003</v>
      </c>
      <c r="AD57" s="49">
        <v>29.5</v>
      </c>
      <c r="AE57" s="29"/>
      <c r="AF57" s="236"/>
      <c r="AG57" s="30"/>
      <c r="AH57" s="30"/>
      <c r="AI57" s="30"/>
      <c r="AJ57" s="31"/>
      <c r="AL57" s="250"/>
      <c r="AM57" s="24"/>
      <c r="AN57" s="41"/>
      <c r="AO57" s="26"/>
      <c r="AP57" s="24"/>
      <c r="AQ57" s="41"/>
      <c r="AR57" s="26"/>
      <c r="AS57" s="24"/>
      <c r="AT57" s="41"/>
      <c r="AU57" s="26"/>
      <c r="AV57" s="24"/>
      <c r="AW57" s="41"/>
      <c r="AX57" s="26"/>
      <c r="AY57" s="24"/>
      <c r="AZ57" s="41"/>
      <c r="BA57" s="26"/>
      <c r="BB57" s="24"/>
      <c r="BC57" s="41"/>
      <c r="BD57" s="26"/>
    </row>
    <row r="58" spans="4:56" s="80" customFormat="1" x14ac:dyDescent="0.2">
      <c r="D58" s="250"/>
      <c r="E58" s="268"/>
      <c r="F58" s="304">
        <v>32</v>
      </c>
      <c r="G58" s="12">
        <v>51.2</v>
      </c>
      <c r="H58" s="12">
        <v>50.5</v>
      </c>
      <c r="I58" s="12">
        <v>46.6</v>
      </c>
      <c r="J58" s="31"/>
      <c r="K58" s="12">
        <v>29.2</v>
      </c>
      <c r="L58" s="12">
        <v>48</v>
      </c>
      <c r="M58" s="12">
        <v>27.3</v>
      </c>
      <c r="N58" s="31"/>
      <c r="O58" s="12">
        <v>24.2</v>
      </c>
      <c r="P58" s="12">
        <v>10.8</v>
      </c>
      <c r="Q58" s="12">
        <v>16.2</v>
      </c>
      <c r="R58" s="31">
        <v>9.5</v>
      </c>
      <c r="S58" s="12">
        <v>37.1</v>
      </c>
      <c r="T58" s="12">
        <v>9.3000000000000007</v>
      </c>
      <c r="U58" s="12">
        <v>28.4</v>
      </c>
      <c r="V58" s="31">
        <v>40.200000000000003</v>
      </c>
      <c r="W58" s="12">
        <v>51.1</v>
      </c>
      <c r="X58" s="12">
        <v>34.299999999999997</v>
      </c>
      <c r="Y58" s="12">
        <v>22.8</v>
      </c>
      <c r="Z58" s="31">
        <v>36</v>
      </c>
      <c r="AA58" s="12">
        <v>14.1</v>
      </c>
      <c r="AB58" s="12">
        <v>19.5</v>
      </c>
      <c r="AC58" s="12">
        <v>29.3</v>
      </c>
      <c r="AD58" s="31">
        <v>9.1</v>
      </c>
      <c r="AE58" s="29">
        <f t="shared" ref="AE58" si="3">AVERAGE(G58:J59)</f>
        <v>45.150000000000006</v>
      </c>
      <c r="AF58" s="30">
        <f>AVERAGE(K58:N59)-$AE58</f>
        <v>-2.2833333333333385</v>
      </c>
      <c r="AG58" s="30">
        <f>AVERAGE(O58:R59)-$AE58</f>
        <v>-23.75</v>
      </c>
      <c r="AH58" s="30">
        <f>AVERAGE(S58:V59)-$AE58</f>
        <v>-17.912500000000005</v>
      </c>
      <c r="AI58" s="30">
        <f>AVERAGE(W58:Z59)-$AE58</f>
        <v>-14.13750000000001</v>
      </c>
      <c r="AJ58" s="31">
        <f>AVERAGE(AA58:AD59)-$AE58</f>
        <v>-22.575000000000006</v>
      </c>
      <c r="AL58" s="250"/>
      <c r="AM58" s="24"/>
      <c r="AN58" s="41"/>
      <c r="AO58" s="26"/>
      <c r="AP58" s="24"/>
      <c r="AQ58" s="41"/>
      <c r="AR58" s="26"/>
      <c r="AS58" s="24"/>
      <c r="AT58" s="41"/>
      <c r="AU58" s="26"/>
      <c r="AV58" s="24"/>
      <c r="AW58" s="41"/>
      <c r="AX58" s="26"/>
      <c r="AY58" s="24"/>
      <c r="AZ58" s="41"/>
      <c r="BA58" s="26"/>
      <c r="BB58" s="24"/>
      <c r="BC58" s="41"/>
      <c r="BD58" s="26"/>
    </row>
    <row r="59" spans="4:56" s="80" customFormat="1" x14ac:dyDescent="0.2">
      <c r="D59" s="250"/>
      <c r="E59" s="269"/>
      <c r="F59" s="305"/>
      <c r="G59" s="21">
        <v>35.9</v>
      </c>
      <c r="H59" s="21">
        <v>39</v>
      </c>
      <c r="I59" s="21">
        <v>47.7</v>
      </c>
      <c r="J59" s="67"/>
      <c r="K59" s="21">
        <v>43.4</v>
      </c>
      <c r="L59" s="21">
        <v>43</v>
      </c>
      <c r="M59" s="21">
        <v>66.3</v>
      </c>
      <c r="N59" s="67"/>
      <c r="O59" s="21">
        <v>30.6</v>
      </c>
      <c r="P59" s="21">
        <v>43.8</v>
      </c>
      <c r="Q59" s="21">
        <v>15.3</v>
      </c>
      <c r="R59" s="67">
        <v>20.8</v>
      </c>
      <c r="S59" s="21">
        <v>17.2</v>
      </c>
      <c r="T59" s="21">
        <v>13.6</v>
      </c>
      <c r="U59" s="21">
        <v>51.7</v>
      </c>
      <c r="V59" s="67">
        <v>20.399999999999999</v>
      </c>
      <c r="W59" s="21">
        <v>23.2</v>
      </c>
      <c r="X59" s="21">
        <v>21</v>
      </c>
      <c r="Y59" s="21">
        <v>42.2</v>
      </c>
      <c r="Z59" s="67">
        <v>17.5</v>
      </c>
      <c r="AA59" s="21">
        <v>12.3</v>
      </c>
      <c r="AB59" s="21">
        <v>29.1</v>
      </c>
      <c r="AC59" s="21">
        <v>48.6</v>
      </c>
      <c r="AD59" s="67">
        <v>18.600000000000001</v>
      </c>
      <c r="AE59" s="52"/>
      <c r="AF59" s="237"/>
      <c r="AG59" s="48"/>
      <c r="AH59" s="48"/>
      <c r="AI59" s="48"/>
      <c r="AJ59" s="49"/>
      <c r="AL59" s="250"/>
      <c r="AM59" s="24"/>
      <c r="AN59" s="25"/>
      <c r="AO59" s="26"/>
      <c r="AP59" s="24"/>
      <c r="AQ59" s="25"/>
      <c r="AR59" s="26"/>
      <c r="AS59" s="24"/>
      <c r="AT59" s="25"/>
      <c r="AU59" s="26"/>
      <c r="AV59" s="24"/>
      <c r="AW59" s="25"/>
      <c r="AX59" s="26"/>
      <c r="AY59" s="24"/>
      <c r="AZ59" s="25"/>
      <c r="BA59" s="26"/>
      <c r="BB59" s="24"/>
      <c r="BC59" s="25"/>
      <c r="BD59" s="26"/>
    </row>
    <row r="60" spans="4:56" s="80" customFormat="1" x14ac:dyDescent="0.2">
      <c r="D60" s="250"/>
      <c r="E60" s="267">
        <v>2</v>
      </c>
      <c r="F60" s="304">
        <v>45</v>
      </c>
      <c r="G60" s="11">
        <v>59.7</v>
      </c>
      <c r="H60" s="12">
        <v>49.3</v>
      </c>
      <c r="I60" s="12">
        <v>30.2</v>
      </c>
      <c r="J60" s="82"/>
      <c r="K60" s="11">
        <v>67.2</v>
      </c>
      <c r="L60" s="12">
        <v>33.1</v>
      </c>
      <c r="M60" s="12">
        <v>47.1</v>
      </c>
      <c r="N60" s="82"/>
      <c r="O60" s="11">
        <v>12.7</v>
      </c>
      <c r="P60" s="12">
        <v>32.1</v>
      </c>
      <c r="Q60" s="12">
        <v>19.3</v>
      </c>
      <c r="R60" s="82">
        <v>43.5</v>
      </c>
      <c r="S60" s="11">
        <v>36.799999999999997</v>
      </c>
      <c r="T60" s="12">
        <v>20.100000000000001</v>
      </c>
      <c r="U60" s="12">
        <v>21.9</v>
      </c>
      <c r="V60" s="82">
        <v>14.1</v>
      </c>
      <c r="W60" s="306" t="s">
        <v>609</v>
      </c>
      <c r="X60" s="307"/>
      <c r="Y60" s="307"/>
      <c r="Z60" s="308"/>
      <c r="AA60" s="306" t="s">
        <v>609</v>
      </c>
      <c r="AB60" s="307"/>
      <c r="AC60" s="307"/>
      <c r="AD60" s="308"/>
      <c r="AE60" s="71">
        <f>AVERAGE(G60:J61)</f>
        <v>44.983333333333327</v>
      </c>
      <c r="AF60" s="72">
        <f>AVERAGE(K60:N61)-$AE60</f>
        <v>1.63333333333334</v>
      </c>
      <c r="AG60" s="72">
        <f>AVERAGE(O60:R61)-$AE60</f>
        <v>-16.208333333333332</v>
      </c>
      <c r="AH60" s="72">
        <f>AVERAGE(S60:V61)-$AE60</f>
        <v>-20.833333333333329</v>
      </c>
      <c r="AI60" s="72" t="s">
        <v>570</v>
      </c>
      <c r="AJ60" s="73" t="s">
        <v>570</v>
      </c>
      <c r="AL60" s="250"/>
      <c r="AM60" s="24"/>
      <c r="AN60" s="25"/>
      <c r="AO60" s="26"/>
      <c r="AP60" s="24"/>
      <c r="AQ60" s="25"/>
      <c r="AR60" s="26"/>
      <c r="AS60" s="24"/>
      <c r="AT60" s="25"/>
      <c r="AU60" s="26"/>
      <c r="AV60" s="24"/>
      <c r="AW60" s="25"/>
      <c r="AX60" s="26"/>
      <c r="AY60" s="24"/>
      <c r="AZ60" s="25"/>
      <c r="BA60" s="26"/>
      <c r="BB60" s="24"/>
      <c r="BC60" s="25"/>
      <c r="BD60" s="26"/>
    </row>
    <row r="61" spans="4:56" s="80" customFormat="1" x14ac:dyDescent="0.2">
      <c r="D61" s="250"/>
      <c r="E61" s="268"/>
      <c r="F61" s="305"/>
      <c r="G61" s="20">
        <v>61</v>
      </c>
      <c r="H61" s="21">
        <v>40.1</v>
      </c>
      <c r="I61" s="21">
        <v>29.6</v>
      </c>
      <c r="J61" s="84"/>
      <c r="K61" s="20">
        <v>31.4</v>
      </c>
      <c r="L61" s="21">
        <v>59.2</v>
      </c>
      <c r="M61" s="21">
        <v>41.7</v>
      </c>
      <c r="N61" s="84"/>
      <c r="O61" s="20">
        <v>41.3</v>
      </c>
      <c r="P61" s="21">
        <v>12.7</v>
      </c>
      <c r="Q61" s="21">
        <v>40.200000000000003</v>
      </c>
      <c r="R61" s="84">
        <v>28.4</v>
      </c>
      <c r="S61" s="20">
        <v>22.8</v>
      </c>
      <c r="T61" s="21">
        <v>32</v>
      </c>
      <c r="U61" s="21">
        <v>17.5</v>
      </c>
      <c r="V61" s="84">
        <v>28</v>
      </c>
      <c r="W61" s="309"/>
      <c r="X61" s="310"/>
      <c r="Y61" s="310"/>
      <c r="Z61" s="311"/>
      <c r="AA61" s="309"/>
      <c r="AB61" s="310"/>
      <c r="AC61" s="310"/>
      <c r="AD61" s="311"/>
      <c r="AE61" s="22"/>
      <c r="AF61" s="236"/>
      <c r="AG61" s="30"/>
      <c r="AH61" s="30"/>
      <c r="AI61" s="30"/>
      <c r="AJ61" s="31"/>
      <c r="AL61" s="250"/>
      <c r="AM61" s="24"/>
      <c r="AN61" s="41"/>
      <c r="AO61" s="26"/>
      <c r="AP61" s="24"/>
      <c r="AQ61" s="41"/>
      <c r="AR61" s="26"/>
      <c r="AS61" s="24"/>
      <c r="AT61" s="41"/>
      <c r="AU61" s="26"/>
      <c r="AV61" s="24"/>
      <c r="AW61" s="41"/>
      <c r="AX61" s="26"/>
      <c r="AY61" s="24"/>
      <c r="AZ61" s="41"/>
      <c r="BA61" s="26"/>
      <c r="BB61" s="24"/>
      <c r="BC61" s="41"/>
      <c r="BD61" s="26"/>
    </row>
    <row r="62" spans="4:56" s="80" customFormat="1" x14ac:dyDescent="0.2">
      <c r="D62" s="250"/>
      <c r="E62" s="268"/>
      <c r="F62" s="304">
        <v>46</v>
      </c>
      <c r="G62" s="11">
        <v>29.8</v>
      </c>
      <c r="H62" s="12">
        <v>43.2</v>
      </c>
      <c r="I62" s="12">
        <v>38.9</v>
      </c>
      <c r="J62" s="31"/>
      <c r="K62" s="11">
        <v>57.7</v>
      </c>
      <c r="L62" s="12">
        <v>31.3</v>
      </c>
      <c r="M62" s="12">
        <v>32.200000000000003</v>
      </c>
      <c r="N62" s="31"/>
      <c r="O62" s="11">
        <v>25.3</v>
      </c>
      <c r="P62" s="12">
        <v>14.3</v>
      </c>
      <c r="Q62" s="12">
        <v>29.1</v>
      </c>
      <c r="R62" s="31">
        <v>15.4</v>
      </c>
      <c r="S62" s="11">
        <v>26.9</v>
      </c>
      <c r="T62" s="12">
        <v>10</v>
      </c>
      <c r="U62" s="12">
        <v>23</v>
      </c>
      <c r="V62" s="31">
        <v>54.6</v>
      </c>
      <c r="W62" s="11">
        <v>32.799999999999997</v>
      </c>
      <c r="X62" s="12">
        <v>19.600000000000001</v>
      </c>
      <c r="Y62" s="12">
        <v>48</v>
      </c>
      <c r="Z62" s="31">
        <v>47.9</v>
      </c>
      <c r="AA62" s="11">
        <v>26.5</v>
      </c>
      <c r="AB62" s="12">
        <v>54.6</v>
      </c>
      <c r="AC62" s="12">
        <v>26.7</v>
      </c>
      <c r="AD62" s="31">
        <v>26.3</v>
      </c>
      <c r="AE62" s="29">
        <f>AVERAGE(G62:J63)</f>
        <v>41.733333333333334</v>
      </c>
      <c r="AF62" s="30">
        <f>AVERAGE(K62:N63)-$AE62</f>
        <v>2.2333333333333343</v>
      </c>
      <c r="AG62" s="30">
        <f>AVERAGE(O62:R63)-$AE62</f>
        <v>-16.408333333333331</v>
      </c>
      <c r="AH62" s="30">
        <f>AVERAGE(S62:V63)-$AE62</f>
        <v>-10.445833333333336</v>
      </c>
      <c r="AI62" s="30">
        <f>AVERAGE(W62:Z63)-$AE62</f>
        <v>-2.4708333333333314</v>
      </c>
      <c r="AJ62" s="31">
        <f>AVERAGE(AA62:AD63)-$AE62</f>
        <v>-11.483333333333338</v>
      </c>
      <c r="AL62" s="250"/>
      <c r="AM62" s="24"/>
      <c r="AN62" s="41"/>
      <c r="AO62" s="26"/>
      <c r="AP62" s="24"/>
      <c r="AQ62" s="41"/>
      <c r="AR62" s="26"/>
      <c r="AS62" s="24"/>
      <c r="AT62" s="41"/>
      <c r="AU62" s="26"/>
      <c r="AV62" s="24"/>
      <c r="AW62" s="41"/>
      <c r="AX62" s="26"/>
      <c r="AY62" s="24"/>
      <c r="AZ62" s="41"/>
      <c r="BA62" s="26"/>
      <c r="BB62" s="24"/>
      <c r="BC62" s="41"/>
      <c r="BD62" s="26"/>
    </row>
    <row r="63" spans="4:56" s="80" customFormat="1" x14ac:dyDescent="0.2">
      <c r="D63" s="250"/>
      <c r="E63" s="268"/>
      <c r="F63" s="305"/>
      <c r="G63" s="20">
        <v>60</v>
      </c>
      <c r="H63" s="21">
        <v>27.6</v>
      </c>
      <c r="I63" s="21">
        <v>50.9</v>
      </c>
      <c r="J63" s="31"/>
      <c r="K63" s="20">
        <v>56.7</v>
      </c>
      <c r="L63" s="21">
        <v>38.6</v>
      </c>
      <c r="M63" s="21">
        <v>47.3</v>
      </c>
      <c r="N63" s="31"/>
      <c r="O63" s="20">
        <v>35.799999999999997</v>
      </c>
      <c r="P63" s="21">
        <v>15.3</v>
      </c>
      <c r="Q63" s="21">
        <v>24.6</v>
      </c>
      <c r="R63" s="31">
        <v>42.8</v>
      </c>
      <c r="S63" s="20">
        <v>26.2</v>
      </c>
      <c r="T63" s="21">
        <v>35.9</v>
      </c>
      <c r="U63" s="21">
        <v>57.3</v>
      </c>
      <c r="V63" s="31">
        <v>16.399999999999999</v>
      </c>
      <c r="W63" s="20">
        <v>20.7</v>
      </c>
      <c r="X63" s="21">
        <v>48.8</v>
      </c>
      <c r="Y63" s="21">
        <v>60.7</v>
      </c>
      <c r="Z63" s="31">
        <v>35.6</v>
      </c>
      <c r="AA63" s="20">
        <v>23.6</v>
      </c>
      <c r="AB63" s="21">
        <v>19.2</v>
      </c>
      <c r="AC63" s="21">
        <v>32</v>
      </c>
      <c r="AD63" s="31">
        <v>33.1</v>
      </c>
      <c r="AE63" s="22"/>
      <c r="AF63" s="236"/>
      <c r="AG63" s="30"/>
      <c r="AH63" s="30"/>
      <c r="AI63" s="30"/>
      <c r="AJ63" s="31"/>
      <c r="AL63" s="250"/>
      <c r="AM63" s="24"/>
      <c r="AN63" s="41"/>
      <c r="AO63" s="26"/>
      <c r="AP63" s="24"/>
      <c r="AQ63" s="41"/>
      <c r="AR63" s="26"/>
      <c r="AS63" s="24"/>
      <c r="AT63" s="41"/>
      <c r="AU63" s="26"/>
      <c r="AV63" s="24"/>
      <c r="AW63" s="41"/>
      <c r="AX63" s="26"/>
      <c r="AY63" s="24"/>
      <c r="AZ63" s="41"/>
      <c r="BA63" s="26"/>
      <c r="BB63" s="24"/>
      <c r="BC63" s="41"/>
      <c r="BD63" s="26"/>
    </row>
    <row r="64" spans="4:56" s="80" customFormat="1" x14ac:dyDescent="0.2">
      <c r="D64" s="250"/>
      <c r="E64" s="268"/>
      <c r="F64" s="304">
        <v>47</v>
      </c>
      <c r="G64" s="27">
        <v>55.1</v>
      </c>
      <c r="H64" s="28">
        <v>70.2</v>
      </c>
      <c r="I64" s="28">
        <v>37.700000000000003</v>
      </c>
      <c r="J64" s="15"/>
      <c r="K64" s="27">
        <v>49.4</v>
      </c>
      <c r="L64" s="28">
        <v>52.7</v>
      </c>
      <c r="M64" s="28">
        <v>55.8</v>
      </c>
      <c r="N64" s="15"/>
      <c r="O64" s="27">
        <v>19.100000000000001</v>
      </c>
      <c r="P64" s="28">
        <v>50</v>
      </c>
      <c r="Q64" s="28">
        <v>21</v>
      </c>
      <c r="R64" s="15">
        <v>17.899999999999999</v>
      </c>
      <c r="S64" s="27">
        <v>17.5</v>
      </c>
      <c r="T64" s="28">
        <v>8.3000000000000007</v>
      </c>
      <c r="U64" s="28">
        <v>21.5</v>
      </c>
      <c r="V64" s="15">
        <v>15.3</v>
      </c>
      <c r="W64" s="27">
        <v>25.2</v>
      </c>
      <c r="X64" s="28">
        <v>18.399999999999999</v>
      </c>
      <c r="Y64" s="28">
        <v>37.799999999999997</v>
      </c>
      <c r="Z64" s="15">
        <v>15.8</v>
      </c>
      <c r="AA64" s="27">
        <v>8</v>
      </c>
      <c r="AB64" s="28">
        <v>20</v>
      </c>
      <c r="AC64" s="28">
        <v>27.3</v>
      </c>
      <c r="AD64" s="15">
        <v>19.399999999999999</v>
      </c>
      <c r="AE64" s="29">
        <f>AVERAGE(G64:J65)</f>
        <v>46.816666666666663</v>
      </c>
      <c r="AF64" s="30">
        <f>AVERAGE(K64:N65)-$AE64</f>
        <v>-3.5</v>
      </c>
      <c r="AG64" s="30">
        <f>AVERAGE(O64:R65)-$AE64</f>
        <v>-20.92916666666666</v>
      </c>
      <c r="AH64" s="30">
        <f>AVERAGE(S64:V65)-$AE64</f>
        <v>-26.179166666666664</v>
      </c>
      <c r="AI64" s="30">
        <f>AVERAGE(W64:Z65)-$AE64</f>
        <v>-18.054166666666664</v>
      </c>
      <c r="AJ64" s="31">
        <f>AVERAGE(AA64:AD65)-$AE64</f>
        <v>-23.779166666666661</v>
      </c>
      <c r="AL64" s="250"/>
      <c r="AM64" s="24"/>
      <c r="AN64" s="41"/>
      <c r="AO64" s="26"/>
      <c r="AP64" s="24"/>
      <c r="AQ64" s="41"/>
      <c r="AR64" s="26"/>
      <c r="AS64" s="24"/>
      <c r="AT64" s="41"/>
      <c r="AU64" s="26"/>
      <c r="AV64" s="24"/>
      <c r="AW64" s="41"/>
      <c r="AX64" s="26"/>
      <c r="AY64" s="24"/>
      <c r="AZ64" s="41"/>
      <c r="BA64" s="26"/>
      <c r="BB64" s="24"/>
      <c r="BC64" s="41"/>
      <c r="BD64" s="26"/>
    </row>
    <row r="65" spans="4:56" s="80" customFormat="1" x14ac:dyDescent="0.2">
      <c r="D65" s="250"/>
      <c r="E65" s="268"/>
      <c r="F65" s="305"/>
      <c r="G65" s="32">
        <v>40.700000000000003</v>
      </c>
      <c r="H65" s="33">
        <v>48.6</v>
      </c>
      <c r="I65" s="33">
        <v>28.6</v>
      </c>
      <c r="J65" s="84"/>
      <c r="K65" s="32">
        <v>28.1</v>
      </c>
      <c r="L65" s="33">
        <v>31.3</v>
      </c>
      <c r="M65" s="33">
        <v>42.6</v>
      </c>
      <c r="N65" s="84"/>
      <c r="O65" s="32">
        <v>17.399999999999999</v>
      </c>
      <c r="P65" s="33">
        <v>17.8</v>
      </c>
      <c r="Q65" s="33">
        <v>44.2</v>
      </c>
      <c r="R65" s="84">
        <v>19.7</v>
      </c>
      <c r="S65" s="32">
        <v>46.6</v>
      </c>
      <c r="T65" s="33">
        <v>12.9</v>
      </c>
      <c r="U65" s="33">
        <v>20</v>
      </c>
      <c r="V65" s="84">
        <v>23</v>
      </c>
      <c r="W65" s="32">
        <v>46.9</v>
      </c>
      <c r="X65" s="33">
        <v>15</v>
      </c>
      <c r="Y65" s="33">
        <v>39</v>
      </c>
      <c r="Z65" s="84">
        <v>32</v>
      </c>
      <c r="AA65" s="32">
        <v>15</v>
      </c>
      <c r="AB65" s="33">
        <v>23.4</v>
      </c>
      <c r="AC65" s="33">
        <v>29</v>
      </c>
      <c r="AD65" s="84">
        <v>42.2</v>
      </c>
      <c r="AE65" s="29"/>
      <c r="AF65" s="236"/>
      <c r="AG65" s="30"/>
      <c r="AH65" s="30"/>
      <c r="AI65" s="30"/>
      <c r="AJ65" s="31"/>
      <c r="AL65" s="250"/>
      <c r="AM65" s="24"/>
      <c r="AN65" s="41"/>
      <c r="AO65" s="26"/>
      <c r="AP65" s="24"/>
      <c r="AQ65" s="41"/>
      <c r="AR65" s="26"/>
      <c r="AS65" s="24"/>
      <c r="AT65" s="41"/>
      <c r="AU65" s="26"/>
      <c r="AV65" s="24"/>
      <c r="AW65" s="41"/>
      <c r="AX65" s="26"/>
      <c r="AY65" s="24"/>
      <c r="AZ65" s="41"/>
      <c r="BA65" s="26"/>
      <c r="BB65" s="24"/>
      <c r="BC65" s="41"/>
      <c r="BD65" s="26"/>
    </row>
    <row r="66" spans="4:56" s="80" customFormat="1" x14ac:dyDescent="0.2">
      <c r="D66" s="250"/>
      <c r="E66" s="268"/>
      <c r="F66" s="304">
        <v>48</v>
      </c>
      <c r="G66" s="11">
        <v>43.8</v>
      </c>
      <c r="H66" s="12">
        <v>51.7</v>
      </c>
      <c r="I66" s="12">
        <v>46.2</v>
      </c>
      <c r="J66" s="82"/>
      <c r="K66" s="11">
        <v>45</v>
      </c>
      <c r="L66" s="12">
        <v>49.3</v>
      </c>
      <c r="M66" s="12">
        <v>27.5</v>
      </c>
      <c r="N66" s="82"/>
      <c r="O66" s="11">
        <v>33.9</v>
      </c>
      <c r="P66" s="12">
        <v>38</v>
      </c>
      <c r="Q66" s="12">
        <v>17.899999999999999</v>
      </c>
      <c r="R66" s="82">
        <v>21.7</v>
      </c>
      <c r="S66" s="11">
        <v>45.5</v>
      </c>
      <c r="T66" s="12">
        <v>30</v>
      </c>
      <c r="U66" s="12">
        <v>26.8</v>
      </c>
      <c r="V66" s="82">
        <v>28.8</v>
      </c>
      <c r="W66" s="11">
        <v>11.2</v>
      </c>
      <c r="X66" s="12">
        <v>18.600000000000001</v>
      </c>
      <c r="Y66" s="12">
        <v>14.5</v>
      </c>
      <c r="Z66" s="82">
        <v>34.200000000000003</v>
      </c>
      <c r="AA66" s="11">
        <v>26.1</v>
      </c>
      <c r="AB66" s="12">
        <v>10.7</v>
      </c>
      <c r="AC66" s="12">
        <v>27.7</v>
      </c>
      <c r="AD66" s="82">
        <v>20</v>
      </c>
      <c r="AE66" s="29">
        <f t="shared" ref="AE66" si="4">AVERAGE(G66:J67)</f>
        <v>45.466666666666669</v>
      </c>
      <c r="AF66" s="30">
        <f>AVERAGE(K66:N67)-$AE66</f>
        <v>-2.7166666666666686</v>
      </c>
      <c r="AG66" s="30">
        <f>AVERAGE(O66:R67)-$AE66</f>
        <v>-20.216666666666669</v>
      </c>
      <c r="AH66" s="30">
        <f>AVERAGE(S66:V67)-$AE66</f>
        <v>-16.429166666666667</v>
      </c>
      <c r="AI66" s="30">
        <f>AVERAGE(W66:Z67)-$AE66</f>
        <v>-18.516666666666666</v>
      </c>
      <c r="AJ66" s="31">
        <f>AVERAGE(AA66:AD67)-$AE66</f>
        <v>-20.366666666666671</v>
      </c>
      <c r="AL66" s="250"/>
      <c r="AM66" s="24"/>
      <c r="AN66" s="41"/>
      <c r="AO66" s="26"/>
      <c r="AP66" s="24"/>
      <c r="AQ66" s="41"/>
      <c r="AR66" s="26"/>
      <c r="AS66" s="24"/>
      <c r="AT66" s="41"/>
      <c r="AU66" s="26"/>
      <c r="AV66" s="24"/>
      <c r="AW66" s="41"/>
      <c r="AX66" s="26"/>
      <c r="AY66" s="24"/>
      <c r="AZ66" s="41"/>
      <c r="BA66" s="26"/>
      <c r="BB66" s="24"/>
      <c r="BC66" s="41"/>
      <c r="BD66" s="26"/>
    </row>
    <row r="67" spans="4:56" s="80" customFormat="1" x14ac:dyDescent="0.2">
      <c r="D67" s="251"/>
      <c r="E67" s="269"/>
      <c r="F67" s="305"/>
      <c r="G67" s="20">
        <v>31.2</v>
      </c>
      <c r="H67" s="21">
        <v>51.8</v>
      </c>
      <c r="I67" s="21">
        <v>48.1</v>
      </c>
      <c r="J67" s="84"/>
      <c r="K67" s="20">
        <v>35.5</v>
      </c>
      <c r="L67" s="21">
        <v>43</v>
      </c>
      <c r="M67" s="21">
        <v>56.2</v>
      </c>
      <c r="N67" s="84"/>
      <c r="O67" s="20">
        <v>29.4</v>
      </c>
      <c r="P67" s="21">
        <v>29.7</v>
      </c>
      <c r="Q67" s="21">
        <v>14.3</v>
      </c>
      <c r="R67" s="84">
        <v>17.100000000000001</v>
      </c>
      <c r="S67" s="20">
        <v>15.2</v>
      </c>
      <c r="T67" s="21">
        <v>21.5</v>
      </c>
      <c r="U67" s="21">
        <v>28.3</v>
      </c>
      <c r="V67" s="84">
        <v>36.200000000000003</v>
      </c>
      <c r="W67" s="20">
        <v>11.4</v>
      </c>
      <c r="X67" s="21">
        <v>54.2</v>
      </c>
      <c r="Y67" s="21">
        <v>27.2</v>
      </c>
      <c r="Z67" s="84">
        <v>44.3</v>
      </c>
      <c r="AA67" s="20">
        <v>30.1</v>
      </c>
      <c r="AB67" s="21">
        <v>40.299999999999997</v>
      </c>
      <c r="AC67" s="21">
        <v>13.5</v>
      </c>
      <c r="AD67" s="84">
        <v>32.4</v>
      </c>
      <c r="AE67" s="52"/>
      <c r="AF67" s="237"/>
      <c r="AG67" s="48"/>
      <c r="AH67" s="48"/>
      <c r="AI67" s="48"/>
      <c r="AJ67" s="49"/>
      <c r="AL67" s="251"/>
      <c r="AM67" s="53"/>
      <c r="AN67" s="54"/>
      <c r="AO67" s="55"/>
      <c r="AP67" s="53"/>
      <c r="AQ67" s="54"/>
      <c r="AR67" s="55"/>
      <c r="AS67" s="53"/>
      <c r="AT67" s="54"/>
      <c r="AU67" s="55"/>
      <c r="AV67" s="53"/>
      <c r="AW67" s="54"/>
      <c r="AX67" s="55"/>
      <c r="AY67" s="53"/>
      <c r="AZ67" s="54"/>
      <c r="BA67" s="55"/>
      <c r="BB67" s="53"/>
      <c r="BC67" s="54"/>
      <c r="BD67" s="55"/>
    </row>
    <row r="68" spans="4:56" s="80" customFormat="1" ht="16" customHeight="1" x14ac:dyDescent="0.2">
      <c r="D68" s="312" t="s">
        <v>16</v>
      </c>
      <c r="E68" s="267">
        <v>1</v>
      </c>
      <c r="F68" s="304">
        <v>21</v>
      </c>
      <c r="G68" s="11">
        <v>54.1</v>
      </c>
      <c r="H68" s="12">
        <v>30.2</v>
      </c>
      <c r="I68" s="12">
        <v>60.5</v>
      </c>
      <c r="J68" s="15"/>
      <c r="K68" s="12">
        <v>55.4</v>
      </c>
      <c r="L68" s="12">
        <v>45.6</v>
      </c>
      <c r="M68" s="12">
        <v>55</v>
      </c>
      <c r="N68" s="15"/>
      <c r="O68" s="12">
        <v>43.1</v>
      </c>
      <c r="P68" s="12">
        <v>53.2</v>
      </c>
      <c r="Q68" s="12">
        <v>48.4</v>
      </c>
      <c r="R68" s="15"/>
      <c r="S68" s="12">
        <v>49.8</v>
      </c>
      <c r="T68" s="12">
        <v>43.8</v>
      </c>
      <c r="U68" s="12">
        <v>52.6</v>
      </c>
      <c r="V68" s="15"/>
      <c r="W68" s="12">
        <v>39.299999999999997</v>
      </c>
      <c r="X68" s="12">
        <v>61.3</v>
      </c>
      <c r="Y68" s="12">
        <v>40.200000000000003</v>
      </c>
      <c r="Z68" s="15"/>
      <c r="AA68" s="12">
        <v>40.200000000000003</v>
      </c>
      <c r="AB68" s="12">
        <v>31.3</v>
      </c>
      <c r="AC68" s="12">
        <v>41.7</v>
      </c>
      <c r="AD68" s="15"/>
      <c r="AE68" s="13">
        <f>AVERAGE(G68:J69)</f>
        <v>43.099999999999994</v>
      </c>
      <c r="AF68" s="14">
        <f>AVERAGE(K68:N69)-$AE68</f>
        <v>2.1799999999999997</v>
      </c>
      <c r="AG68" s="14">
        <f>AVERAGE(O68:R69)-$AE68</f>
        <v>4.7000000000000171</v>
      </c>
      <c r="AH68" s="14">
        <f>AVERAGE(S68:V69)-$AE68</f>
        <v>4.9000000000000057</v>
      </c>
      <c r="AI68" s="14">
        <f>AVERAGE(W68:Z69)-$AE68</f>
        <v>-1.6166666666666529</v>
      </c>
      <c r="AJ68" s="15">
        <f>AVERAGE(AA68:AD69)-$AE68</f>
        <v>-0.79999999999999005</v>
      </c>
      <c r="AL68" s="312" t="s">
        <v>16</v>
      </c>
      <c r="AM68" s="16">
        <f>AVERAGE(AE68:AE83)</f>
        <v>43.90208333333333</v>
      </c>
      <c r="AN68" s="17">
        <f>STDEV(AE68:AE83)/SQRT(AO68)</f>
        <v>1.1313464617296749</v>
      </c>
      <c r="AO68" s="18">
        <f>COUNT(AE68:AE83)</f>
        <v>8</v>
      </c>
      <c r="AP68" s="16">
        <f>AVERAGE(AF68:AF83)</f>
        <v>1.0516666666666667</v>
      </c>
      <c r="AQ68" s="17">
        <f>STDEV(AF68:AF83)/SQRT(AR68)</f>
        <v>1.3109503701574188</v>
      </c>
      <c r="AR68" s="18">
        <f>COUNT(AF68:AF83)</f>
        <v>8</v>
      </c>
      <c r="AS68" s="16">
        <f>AVERAGE(AG68:AG83)</f>
        <v>0.6374999999999984</v>
      </c>
      <c r="AT68" s="17">
        <f>STDEV(AG68:AG83)/SQRT(AU68)</f>
        <v>0.87164748909068634</v>
      </c>
      <c r="AU68" s="18">
        <f>COUNT(AG68:AG83)</f>
        <v>8</v>
      </c>
      <c r="AV68" s="16">
        <f>AVERAGE(AH68:AH83)</f>
        <v>1.7374999999999989</v>
      </c>
      <c r="AW68" s="17">
        <f>STDEV(AH68:AH83)/SQRT(AX68)</f>
        <v>1.1713246723668211</v>
      </c>
      <c r="AX68" s="18">
        <f>COUNT(AH68:AH83)</f>
        <v>8</v>
      </c>
      <c r="AY68" s="16">
        <f>AVERAGE(AI68:AI83)</f>
        <v>0.18854166666667016</v>
      </c>
      <c r="AZ68" s="17">
        <f>STDEV(AI68:AI83)/SQRT(BA68)</f>
        <v>1.589124502758628</v>
      </c>
      <c r="BA68" s="18">
        <f>COUNT(AI68:AI83)</f>
        <v>8</v>
      </c>
      <c r="BB68" s="16">
        <f>AVERAGE(AJ68:AJ83)</f>
        <v>0.90781249999999858</v>
      </c>
      <c r="BC68" s="17">
        <f>STDEV(AJ68:AJ83)/SQRT(BD68)</f>
        <v>1.3094786268754259</v>
      </c>
      <c r="BD68" s="18">
        <f>COUNT(AJ68:AJ83)</f>
        <v>8</v>
      </c>
    </row>
    <row r="69" spans="4:56" s="80" customFormat="1" x14ac:dyDescent="0.2">
      <c r="D69" s="312"/>
      <c r="E69" s="268"/>
      <c r="F69" s="305"/>
      <c r="G69" s="20">
        <v>51.7</v>
      </c>
      <c r="H69" s="21">
        <v>26.7</v>
      </c>
      <c r="I69" s="21">
        <v>35.4</v>
      </c>
      <c r="J69" s="49"/>
      <c r="K69" s="21">
        <v>37.1</v>
      </c>
      <c r="L69" s="21">
        <v>33.299999999999997</v>
      </c>
      <c r="M69" s="21"/>
      <c r="N69" s="49"/>
      <c r="O69" s="21">
        <v>36.700000000000003</v>
      </c>
      <c r="P69" s="21">
        <v>55.8</v>
      </c>
      <c r="Q69" s="21">
        <v>49.6</v>
      </c>
      <c r="R69" s="49"/>
      <c r="S69" s="21">
        <v>50.5</v>
      </c>
      <c r="T69" s="21">
        <v>59.5</v>
      </c>
      <c r="U69" s="21">
        <v>31.8</v>
      </c>
      <c r="V69" s="49"/>
      <c r="W69" s="21">
        <v>27.1</v>
      </c>
      <c r="X69" s="21">
        <v>28.3</v>
      </c>
      <c r="Y69" s="21">
        <v>52.7</v>
      </c>
      <c r="Z69" s="49"/>
      <c r="AA69" s="21">
        <v>42.4</v>
      </c>
      <c r="AB69" s="21">
        <v>41.2</v>
      </c>
      <c r="AC69" s="21">
        <v>57</v>
      </c>
      <c r="AD69" s="49"/>
      <c r="AE69" s="22"/>
      <c r="AF69" s="236"/>
      <c r="AG69" s="30"/>
      <c r="AH69" s="30"/>
      <c r="AI69" s="30"/>
      <c r="AJ69" s="31"/>
      <c r="AL69" s="312"/>
      <c r="AM69" s="24"/>
      <c r="AN69" s="25"/>
      <c r="AO69" s="26"/>
      <c r="AP69" s="24"/>
      <c r="AQ69" s="25"/>
      <c r="AR69" s="26"/>
      <c r="AS69" s="24"/>
      <c r="AT69" s="25"/>
      <c r="AU69" s="26"/>
      <c r="AV69" s="24"/>
      <c r="AW69" s="25"/>
      <c r="AX69" s="26"/>
      <c r="AY69" s="24"/>
      <c r="AZ69" s="25"/>
      <c r="BA69" s="26"/>
      <c r="BB69" s="24"/>
      <c r="BC69" s="25"/>
      <c r="BD69" s="26"/>
    </row>
    <row r="70" spans="4:56" s="80" customFormat="1" x14ac:dyDescent="0.2">
      <c r="D70" s="312"/>
      <c r="E70" s="268"/>
      <c r="F70" s="304">
        <v>22</v>
      </c>
      <c r="G70" s="12">
        <v>37.200000000000003</v>
      </c>
      <c r="H70" s="12">
        <v>49.9</v>
      </c>
      <c r="I70" s="12">
        <v>55.5</v>
      </c>
      <c r="J70" s="31"/>
      <c r="K70" s="12">
        <v>65.8</v>
      </c>
      <c r="L70" s="12">
        <v>46.7</v>
      </c>
      <c r="M70" s="12">
        <v>29.4</v>
      </c>
      <c r="N70" s="31"/>
      <c r="O70" s="12">
        <v>46.1</v>
      </c>
      <c r="P70" s="12">
        <v>56</v>
      </c>
      <c r="Q70" s="12">
        <v>41.8</v>
      </c>
      <c r="R70" s="31"/>
      <c r="S70" s="12">
        <v>48.9</v>
      </c>
      <c r="T70" s="12">
        <v>51.7</v>
      </c>
      <c r="U70" s="12">
        <v>42.8</v>
      </c>
      <c r="V70" s="31"/>
      <c r="W70" s="12">
        <v>45.8</v>
      </c>
      <c r="X70" s="12">
        <v>65.400000000000006</v>
      </c>
      <c r="Y70" s="12">
        <v>61.2</v>
      </c>
      <c r="Z70" s="31"/>
      <c r="AA70" s="12">
        <v>48.3</v>
      </c>
      <c r="AB70" s="12">
        <v>44.5</v>
      </c>
      <c r="AC70" s="12">
        <v>30.8</v>
      </c>
      <c r="AD70" s="31"/>
      <c r="AE70" s="29">
        <f>AVERAGE(G70:J71)</f>
        <v>43.633333333333333</v>
      </c>
      <c r="AF70" s="30">
        <f>AVERAGE(K70:N71)-$AE70</f>
        <v>1.2466666666666697</v>
      </c>
      <c r="AG70" s="30">
        <f>AVERAGE(O70:R71)-$AE70</f>
        <v>0.81666666666665577</v>
      </c>
      <c r="AH70" s="30">
        <f>AVERAGE(S70:V71)-$AE70</f>
        <v>0.39999999999999858</v>
      </c>
      <c r="AI70" s="30">
        <f>AVERAGE(W70:Z71)-$AE70</f>
        <v>4.1166666666666742</v>
      </c>
      <c r="AJ70" s="31">
        <f>AVERAGE(AA70:AD71)-$AE70</f>
        <v>0.96666666666666146</v>
      </c>
      <c r="AL70" s="312"/>
      <c r="AM70" s="24"/>
      <c r="AN70" s="25"/>
      <c r="AO70" s="26"/>
      <c r="AP70" s="24"/>
      <c r="AQ70" s="25"/>
      <c r="AR70" s="26"/>
      <c r="AS70" s="24"/>
      <c r="AT70" s="25"/>
      <c r="AU70" s="26"/>
      <c r="AV70" s="24"/>
      <c r="AW70" s="25"/>
      <c r="AX70" s="26"/>
      <c r="AY70" s="24"/>
      <c r="AZ70" s="25"/>
      <c r="BA70" s="26"/>
      <c r="BB70" s="24"/>
      <c r="BC70" s="25"/>
      <c r="BD70" s="26"/>
    </row>
    <row r="71" spans="4:56" s="80" customFormat="1" x14ac:dyDescent="0.2">
      <c r="D71" s="312"/>
      <c r="E71" s="268"/>
      <c r="F71" s="305"/>
      <c r="G71" s="21">
        <v>47.6</v>
      </c>
      <c r="H71" s="21">
        <v>30.3</v>
      </c>
      <c r="I71" s="21">
        <v>41.3</v>
      </c>
      <c r="J71" s="67"/>
      <c r="K71" s="21">
        <v>46.4</v>
      </c>
      <c r="L71" s="21">
        <v>36.1</v>
      </c>
      <c r="M71" s="21"/>
      <c r="N71" s="67"/>
      <c r="O71" s="21">
        <v>42.7</v>
      </c>
      <c r="P71" s="21">
        <v>32.700000000000003</v>
      </c>
      <c r="Q71" s="21">
        <v>47.4</v>
      </c>
      <c r="R71" s="67"/>
      <c r="S71" s="21">
        <v>26.6</v>
      </c>
      <c r="T71" s="21">
        <v>39.700000000000003</v>
      </c>
      <c r="U71" s="21">
        <v>54.5</v>
      </c>
      <c r="V71" s="67"/>
      <c r="W71" s="21">
        <v>27.3</v>
      </c>
      <c r="X71" s="21">
        <v>65.2</v>
      </c>
      <c r="Y71" s="21">
        <v>21.6</v>
      </c>
      <c r="Z71" s="67"/>
      <c r="AA71" s="21">
        <v>51.1</v>
      </c>
      <c r="AB71" s="21">
        <v>31.2</v>
      </c>
      <c r="AC71" s="21">
        <v>61.7</v>
      </c>
      <c r="AD71" s="67"/>
      <c r="AE71" s="22"/>
      <c r="AF71" s="236"/>
      <c r="AG71" s="30"/>
      <c r="AH71" s="30"/>
      <c r="AI71" s="30"/>
      <c r="AJ71" s="31"/>
      <c r="AL71" s="312"/>
      <c r="AM71" s="24"/>
      <c r="AN71" s="25"/>
      <c r="AO71" s="26"/>
      <c r="AP71" s="24"/>
      <c r="AQ71" s="25"/>
      <c r="AR71" s="26"/>
      <c r="AS71" s="24"/>
      <c r="AT71" s="25"/>
      <c r="AU71" s="26"/>
      <c r="AV71" s="24"/>
      <c r="AW71" s="25"/>
      <c r="AX71" s="26"/>
      <c r="AY71" s="24"/>
      <c r="AZ71" s="25"/>
      <c r="BA71" s="26"/>
      <c r="BB71" s="24"/>
      <c r="BC71" s="25"/>
      <c r="BD71" s="26"/>
    </row>
    <row r="72" spans="4:56" s="80" customFormat="1" x14ac:dyDescent="0.2">
      <c r="D72" s="312"/>
      <c r="E72" s="268"/>
      <c r="F72" s="304">
        <v>23</v>
      </c>
      <c r="G72" s="11">
        <v>46.9</v>
      </c>
      <c r="H72" s="12">
        <v>37.9</v>
      </c>
      <c r="I72" s="12">
        <v>42</v>
      </c>
      <c r="J72" s="82"/>
      <c r="K72" s="12">
        <v>47.7</v>
      </c>
      <c r="L72" s="12">
        <v>48.8</v>
      </c>
      <c r="M72" s="12">
        <v>49.9</v>
      </c>
      <c r="N72" s="82"/>
      <c r="O72" s="12">
        <v>33.4</v>
      </c>
      <c r="P72" s="12">
        <v>21.7</v>
      </c>
      <c r="Q72" s="12">
        <v>46.6</v>
      </c>
      <c r="R72" s="82"/>
      <c r="S72" s="12">
        <v>43.2</v>
      </c>
      <c r="T72" s="12">
        <v>39.1</v>
      </c>
      <c r="U72" s="12">
        <v>46.9</v>
      </c>
      <c r="V72" s="82"/>
      <c r="W72" s="12">
        <v>48.7</v>
      </c>
      <c r="X72" s="12">
        <v>45.8</v>
      </c>
      <c r="Y72" s="12">
        <v>27.7</v>
      </c>
      <c r="Z72" s="82"/>
      <c r="AA72" s="12">
        <v>35.200000000000003</v>
      </c>
      <c r="AB72" s="12">
        <v>58.1</v>
      </c>
      <c r="AC72" s="12">
        <v>43.5</v>
      </c>
      <c r="AD72" s="82"/>
      <c r="AE72" s="29">
        <f>AVERAGE(G72:J73)</f>
        <v>39.5</v>
      </c>
      <c r="AF72" s="30">
        <f>AVERAGE(K72:N73)-$AE72</f>
        <v>6.6600000000000037</v>
      </c>
      <c r="AG72" s="30">
        <f>AVERAGE(O72:R73)-$AE72</f>
        <v>2.3500000000000014</v>
      </c>
      <c r="AH72" s="30">
        <f>AVERAGE(S72:V73)-$AE72</f>
        <v>3.1166666666666742</v>
      </c>
      <c r="AI72" s="30">
        <f>AVERAGE(W72:Z73)-$AE72</f>
        <v>0.39999999999999858</v>
      </c>
      <c r="AJ72" s="31">
        <f>AVERAGE(AA72:AD73)-$AE72</f>
        <v>6.06666666666667</v>
      </c>
      <c r="AL72" s="312"/>
      <c r="AM72" s="24"/>
      <c r="AN72" s="25"/>
      <c r="AO72" s="26"/>
      <c r="AP72" s="24"/>
      <c r="AQ72" s="25"/>
      <c r="AR72" s="26"/>
      <c r="AS72" s="24"/>
      <c r="AT72" s="25"/>
      <c r="AU72" s="26"/>
      <c r="AV72" s="24"/>
      <c r="AW72" s="25"/>
      <c r="AX72" s="26"/>
      <c r="AY72" s="24"/>
      <c r="AZ72" s="25"/>
      <c r="BA72" s="26"/>
      <c r="BB72" s="24"/>
      <c r="BC72" s="25"/>
      <c r="BD72" s="26"/>
    </row>
    <row r="73" spans="4:56" s="80" customFormat="1" x14ac:dyDescent="0.2">
      <c r="D73" s="312"/>
      <c r="E73" s="268"/>
      <c r="F73" s="305"/>
      <c r="G73" s="20">
        <v>22.6</v>
      </c>
      <c r="H73" s="21">
        <v>46.1</v>
      </c>
      <c r="I73" s="21">
        <v>41.5</v>
      </c>
      <c r="J73" s="84"/>
      <c r="K73" s="21">
        <v>38.4</v>
      </c>
      <c r="L73" s="21">
        <v>46</v>
      </c>
      <c r="M73" s="21"/>
      <c r="N73" s="84"/>
      <c r="O73" s="21">
        <v>53.9</v>
      </c>
      <c r="P73" s="21">
        <v>60.4</v>
      </c>
      <c r="Q73" s="21">
        <v>35.1</v>
      </c>
      <c r="R73" s="84"/>
      <c r="S73" s="21">
        <v>39.9</v>
      </c>
      <c r="T73" s="21">
        <v>48.3</v>
      </c>
      <c r="U73" s="21">
        <v>38.299999999999997</v>
      </c>
      <c r="V73" s="84"/>
      <c r="W73" s="21">
        <v>46</v>
      </c>
      <c r="X73" s="21">
        <v>30.7</v>
      </c>
      <c r="Y73" s="21">
        <v>40.5</v>
      </c>
      <c r="Z73" s="84"/>
      <c r="AA73" s="21">
        <v>30.3</v>
      </c>
      <c r="AB73" s="21">
        <v>44</v>
      </c>
      <c r="AC73" s="21">
        <v>62.3</v>
      </c>
      <c r="AD73" s="84"/>
      <c r="AE73" s="29"/>
      <c r="AF73" s="236"/>
      <c r="AG73" s="30"/>
      <c r="AH73" s="30"/>
      <c r="AI73" s="30"/>
      <c r="AJ73" s="31"/>
      <c r="AL73" s="312"/>
      <c r="AM73" s="24"/>
      <c r="AN73" s="25"/>
      <c r="AO73" s="26"/>
      <c r="AP73" s="24"/>
      <c r="AQ73" s="25"/>
      <c r="AR73" s="26"/>
      <c r="AS73" s="24"/>
      <c r="AT73" s="25"/>
      <c r="AU73" s="26"/>
      <c r="AV73" s="24"/>
      <c r="AW73" s="25"/>
      <c r="AX73" s="26"/>
      <c r="AY73" s="24"/>
      <c r="AZ73" s="25"/>
      <c r="BA73" s="26"/>
      <c r="BB73" s="24"/>
      <c r="BC73" s="25"/>
      <c r="BD73" s="26"/>
    </row>
    <row r="74" spans="4:56" s="80" customFormat="1" x14ac:dyDescent="0.2">
      <c r="D74" s="312"/>
      <c r="E74" s="268"/>
      <c r="F74" s="304">
        <v>24</v>
      </c>
      <c r="G74" s="11">
        <v>43.3</v>
      </c>
      <c r="H74" s="12">
        <v>32</v>
      </c>
      <c r="I74" s="12">
        <v>45.4</v>
      </c>
      <c r="J74" s="67"/>
      <c r="K74" s="12">
        <v>49.8</v>
      </c>
      <c r="L74" s="12">
        <v>30.3</v>
      </c>
      <c r="M74" s="12">
        <v>51.3</v>
      </c>
      <c r="N74" s="67"/>
      <c r="O74" s="12">
        <v>54</v>
      </c>
      <c r="P74" s="12">
        <v>40.1</v>
      </c>
      <c r="Q74" s="12">
        <v>33.1</v>
      </c>
      <c r="R74" s="67"/>
      <c r="S74" s="12">
        <v>41.1</v>
      </c>
      <c r="T74" s="12">
        <v>45.7</v>
      </c>
      <c r="U74" s="12">
        <v>35.1</v>
      </c>
      <c r="V74" s="67"/>
      <c r="W74" s="12">
        <v>60.9</v>
      </c>
      <c r="X74" s="12">
        <v>48.8</v>
      </c>
      <c r="Y74" s="12">
        <v>49.1</v>
      </c>
      <c r="Z74" s="67"/>
      <c r="AA74" s="12">
        <v>60.1</v>
      </c>
      <c r="AB74" s="12">
        <v>50.9</v>
      </c>
      <c r="AC74" s="12">
        <v>46.7</v>
      </c>
      <c r="AD74" s="67"/>
      <c r="AE74" s="29">
        <f t="shared" ref="AE74" si="5">AVERAGE(G74:J75)</f>
        <v>40.483333333333334</v>
      </c>
      <c r="AF74" s="30">
        <f>AVERAGE(K74:N75)-$AE74</f>
        <v>2.9766666666666595</v>
      </c>
      <c r="AG74" s="30">
        <f>AVERAGE(O74:R75)-$AE74</f>
        <v>0.8333333333333286</v>
      </c>
      <c r="AH74" s="30">
        <f>AVERAGE(S74:V75)-$AE74</f>
        <v>7.2666666666666657</v>
      </c>
      <c r="AI74" s="30">
        <f>AVERAGE(W74:Z75)-$AE74</f>
        <v>8.8333333333333357</v>
      </c>
      <c r="AJ74" s="31">
        <f>AVERAGE(AA74:AD75)-$AE74</f>
        <v>6.5666666666666558</v>
      </c>
      <c r="AL74" s="312"/>
      <c r="AM74" s="24"/>
      <c r="AN74" s="25"/>
      <c r="AO74" s="26"/>
      <c r="AP74" s="24"/>
      <c r="AQ74" s="25"/>
      <c r="AR74" s="26"/>
      <c r="AS74" s="24"/>
      <c r="AT74" s="25"/>
      <c r="AU74" s="26"/>
      <c r="AV74" s="24"/>
      <c r="AW74" s="25"/>
      <c r="AX74" s="26"/>
      <c r="AY74" s="24"/>
      <c r="AZ74" s="25"/>
      <c r="BA74" s="26"/>
      <c r="BB74" s="24"/>
      <c r="BC74" s="25"/>
      <c r="BD74" s="26"/>
    </row>
    <row r="75" spans="4:56" s="80" customFormat="1" x14ac:dyDescent="0.2">
      <c r="D75" s="312"/>
      <c r="E75" s="269"/>
      <c r="F75" s="305"/>
      <c r="G75" s="20">
        <v>34.299999999999997</v>
      </c>
      <c r="H75" s="21">
        <v>44.8</v>
      </c>
      <c r="I75" s="21">
        <v>43.1</v>
      </c>
      <c r="J75" s="67"/>
      <c r="K75" s="21">
        <v>49.5</v>
      </c>
      <c r="L75" s="21">
        <v>36.4</v>
      </c>
      <c r="M75" s="21"/>
      <c r="N75" s="67"/>
      <c r="O75" s="21">
        <v>37</v>
      </c>
      <c r="P75" s="21">
        <v>44.7</v>
      </c>
      <c r="Q75" s="21">
        <v>39</v>
      </c>
      <c r="R75" s="67"/>
      <c r="S75" s="21">
        <v>57.5</v>
      </c>
      <c r="T75" s="21">
        <v>58.3</v>
      </c>
      <c r="U75" s="21">
        <v>48.8</v>
      </c>
      <c r="V75" s="67"/>
      <c r="W75" s="21">
        <v>51.9</v>
      </c>
      <c r="X75" s="21">
        <v>45.6</v>
      </c>
      <c r="Y75" s="21">
        <v>39.6</v>
      </c>
      <c r="Z75" s="67"/>
      <c r="AA75" s="21">
        <v>32.5</v>
      </c>
      <c r="AB75" s="21">
        <v>33.6</v>
      </c>
      <c r="AC75" s="21">
        <v>58.5</v>
      </c>
      <c r="AD75" s="67"/>
      <c r="AE75" s="52"/>
      <c r="AF75" s="237"/>
      <c r="AG75" s="48"/>
      <c r="AH75" s="48"/>
      <c r="AI75" s="48"/>
      <c r="AJ75" s="49"/>
      <c r="AL75" s="312"/>
      <c r="AM75" s="24"/>
      <c r="AN75" s="25"/>
      <c r="AO75" s="26"/>
      <c r="AP75" s="24"/>
      <c r="AQ75" s="25"/>
      <c r="AR75" s="26"/>
      <c r="AS75" s="24"/>
      <c r="AT75" s="25"/>
      <c r="AU75" s="26"/>
      <c r="AV75" s="24"/>
      <c r="AW75" s="25"/>
      <c r="AX75" s="26"/>
      <c r="AY75" s="24"/>
      <c r="AZ75" s="25"/>
      <c r="BA75" s="26"/>
      <c r="BB75" s="24"/>
      <c r="BC75" s="25"/>
      <c r="BD75" s="26"/>
    </row>
    <row r="76" spans="4:56" s="80" customFormat="1" x14ac:dyDescent="0.2">
      <c r="D76" s="312"/>
      <c r="E76" s="267">
        <v>2</v>
      </c>
      <c r="F76" s="304">
        <v>13</v>
      </c>
      <c r="G76" s="11">
        <v>61.3</v>
      </c>
      <c r="H76" s="12">
        <v>40.4</v>
      </c>
      <c r="I76" s="12">
        <v>45.7</v>
      </c>
      <c r="J76" s="82"/>
      <c r="K76" s="11">
        <v>53.2</v>
      </c>
      <c r="L76" s="12">
        <v>23.1</v>
      </c>
      <c r="M76" s="12">
        <v>39.5</v>
      </c>
      <c r="N76" s="82"/>
      <c r="O76" s="11">
        <v>21.5</v>
      </c>
      <c r="P76" s="12">
        <v>46.2</v>
      </c>
      <c r="Q76" s="12">
        <v>50.6</v>
      </c>
      <c r="R76" s="82"/>
      <c r="S76" s="11">
        <v>55.1</v>
      </c>
      <c r="T76" s="12">
        <v>33.700000000000003</v>
      </c>
      <c r="U76" s="12">
        <v>48.1</v>
      </c>
      <c r="V76" s="82"/>
      <c r="W76" s="11">
        <v>39.4</v>
      </c>
      <c r="X76" s="12">
        <v>40.799999999999997</v>
      </c>
      <c r="Y76" s="12">
        <v>44</v>
      </c>
      <c r="Z76" s="82">
        <v>31.7</v>
      </c>
      <c r="AA76" s="11">
        <v>50.2</v>
      </c>
      <c r="AB76" s="12">
        <v>45</v>
      </c>
      <c r="AC76" s="12">
        <v>53.2</v>
      </c>
      <c r="AD76" s="82">
        <v>50.8</v>
      </c>
      <c r="AE76" s="13">
        <f>AVERAGE(G76:J77)</f>
        <v>43</v>
      </c>
      <c r="AF76" s="14">
        <f>AVERAGE(K76:N77)-$AE76</f>
        <v>-2.2166666666666615</v>
      </c>
      <c r="AG76" s="14">
        <f>AVERAGE(O76:R77)-$AE76</f>
        <v>-1.0333333333333314</v>
      </c>
      <c r="AH76" s="14">
        <f>AVERAGE(S76:V77)-$AE76</f>
        <v>2.6999999999999957</v>
      </c>
      <c r="AI76" s="14">
        <f>AVERAGE(W76:Z77)-$AE76</f>
        <v>-0.11249999999999716</v>
      </c>
      <c r="AJ76" s="15">
        <f>AVERAGE(AA76:AD77)-$AE76</f>
        <v>1.4875000000000043</v>
      </c>
      <c r="AL76" s="312"/>
      <c r="AM76" s="24"/>
      <c r="AN76" s="25"/>
      <c r="AO76" s="26"/>
      <c r="AP76" s="24"/>
      <c r="AQ76" s="25"/>
      <c r="AR76" s="26"/>
      <c r="AS76" s="24"/>
      <c r="AT76" s="25"/>
      <c r="AU76" s="26"/>
      <c r="AV76" s="24"/>
      <c r="AW76" s="25"/>
      <c r="AX76" s="26"/>
      <c r="AY76" s="24"/>
      <c r="AZ76" s="25"/>
      <c r="BA76" s="26"/>
      <c r="BB76" s="24"/>
      <c r="BC76" s="25"/>
      <c r="BD76" s="26"/>
    </row>
    <row r="77" spans="4:56" s="80" customFormat="1" x14ac:dyDescent="0.2">
      <c r="D77" s="312"/>
      <c r="E77" s="268"/>
      <c r="F77" s="305"/>
      <c r="G77" s="20">
        <v>40</v>
      </c>
      <c r="H77" s="21">
        <v>44.8</v>
      </c>
      <c r="I77" s="21">
        <v>25.8</v>
      </c>
      <c r="J77" s="84"/>
      <c r="K77" s="20">
        <v>49.1</v>
      </c>
      <c r="L77" s="21">
        <v>47.7</v>
      </c>
      <c r="M77" s="21">
        <v>32.1</v>
      </c>
      <c r="N77" s="84"/>
      <c r="O77" s="20">
        <v>40</v>
      </c>
      <c r="P77" s="21">
        <v>53.3</v>
      </c>
      <c r="Q77" s="21">
        <v>40.200000000000003</v>
      </c>
      <c r="R77" s="84"/>
      <c r="S77" s="20">
        <v>46.7</v>
      </c>
      <c r="T77" s="21">
        <v>55.2</v>
      </c>
      <c r="U77" s="21">
        <v>35.4</v>
      </c>
      <c r="V77" s="84"/>
      <c r="W77" s="20">
        <v>68.099999999999994</v>
      </c>
      <c r="X77" s="21">
        <v>39.4</v>
      </c>
      <c r="Y77" s="21">
        <v>42.6</v>
      </c>
      <c r="Z77" s="84">
        <v>37.1</v>
      </c>
      <c r="AA77" s="20">
        <v>25.4</v>
      </c>
      <c r="AB77" s="21">
        <v>42.5</v>
      </c>
      <c r="AC77" s="21">
        <v>48.1</v>
      </c>
      <c r="AD77" s="84">
        <v>40.700000000000003</v>
      </c>
      <c r="AE77" s="22"/>
      <c r="AF77" s="236"/>
      <c r="AG77" s="30"/>
      <c r="AH77" s="30"/>
      <c r="AI77" s="30"/>
      <c r="AJ77" s="31"/>
      <c r="AL77" s="312"/>
      <c r="AM77" s="24"/>
      <c r="AN77" s="41"/>
      <c r="AO77" s="26"/>
      <c r="AP77" s="24"/>
      <c r="AQ77" s="41"/>
      <c r="AR77" s="26"/>
      <c r="AS77" s="24"/>
      <c r="AT77" s="41"/>
      <c r="AU77" s="26"/>
      <c r="AV77" s="24"/>
      <c r="AW77" s="41"/>
      <c r="AX77" s="26"/>
      <c r="AY77" s="24"/>
      <c r="AZ77" s="41"/>
      <c r="BA77" s="26"/>
      <c r="BB77" s="24"/>
      <c r="BC77" s="41"/>
      <c r="BD77" s="26"/>
    </row>
    <row r="78" spans="4:56" s="80" customFormat="1" x14ac:dyDescent="0.2">
      <c r="D78" s="312"/>
      <c r="E78" s="268"/>
      <c r="F78" s="304">
        <v>14</v>
      </c>
      <c r="G78" s="11">
        <v>35.299999999999997</v>
      </c>
      <c r="H78" s="12">
        <v>57.6</v>
      </c>
      <c r="I78" s="12">
        <v>56.7</v>
      </c>
      <c r="J78" s="67"/>
      <c r="K78" s="11">
        <v>45</v>
      </c>
      <c r="L78" s="12">
        <v>49.3</v>
      </c>
      <c r="M78" s="12">
        <v>41.9</v>
      </c>
      <c r="N78" s="67"/>
      <c r="O78" s="11">
        <v>30.5</v>
      </c>
      <c r="P78" s="12">
        <v>33.200000000000003</v>
      </c>
      <c r="Q78" s="12">
        <v>62.7</v>
      </c>
      <c r="R78" s="67"/>
      <c r="S78" s="11">
        <v>40.4</v>
      </c>
      <c r="T78" s="12">
        <v>60.7</v>
      </c>
      <c r="U78" s="12">
        <v>33.4</v>
      </c>
      <c r="V78" s="67"/>
      <c r="W78" s="11">
        <v>35.5</v>
      </c>
      <c r="X78" s="12">
        <v>50.6</v>
      </c>
      <c r="Y78" s="12">
        <v>43.7</v>
      </c>
      <c r="Z78" s="67">
        <v>50.4</v>
      </c>
      <c r="AA78" s="11">
        <v>35.200000000000003</v>
      </c>
      <c r="AB78" s="12">
        <v>33.299999999999997</v>
      </c>
      <c r="AC78" s="12">
        <v>53.5</v>
      </c>
      <c r="AD78" s="67">
        <v>48.4</v>
      </c>
      <c r="AE78" s="29">
        <f>AVERAGE(G78:J79)</f>
        <v>47.06666666666667</v>
      </c>
      <c r="AF78" s="30">
        <f>AVERAGE(K78:N79)-$AE78</f>
        <v>-2.9833333333333343</v>
      </c>
      <c r="AG78" s="30">
        <f>AVERAGE(O78:R79)-$AE78</f>
        <v>2.1333333333333258</v>
      </c>
      <c r="AH78" s="30">
        <f>AVERAGE(S78:V79)-$AE78</f>
        <v>-1.0500000000000114</v>
      </c>
      <c r="AI78" s="30">
        <f>AVERAGE(W78:Z79)-$AE78</f>
        <v>-2.5916666666666686</v>
      </c>
      <c r="AJ78" s="31">
        <f>AVERAGE(AA78:AD79)-$AE78</f>
        <v>-3.6166666666666742</v>
      </c>
      <c r="AL78" s="312"/>
      <c r="AM78" s="24"/>
      <c r="AN78" s="41"/>
      <c r="AO78" s="26"/>
      <c r="AP78" s="24"/>
      <c r="AQ78" s="41"/>
      <c r="AR78" s="26"/>
      <c r="AS78" s="24"/>
      <c r="AT78" s="41"/>
      <c r="AU78" s="26"/>
      <c r="AV78" s="24"/>
      <c r="AW78" s="41"/>
      <c r="AX78" s="26"/>
      <c r="AY78" s="24"/>
      <c r="AZ78" s="41"/>
      <c r="BA78" s="26"/>
      <c r="BB78" s="24"/>
      <c r="BC78" s="41"/>
      <c r="BD78" s="26"/>
    </row>
    <row r="79" spans="4:56" s="80" customFormat="1" x14ac:dyDescent="0.2">
      <c r="D79" s="312"/>
      <c r="E79" s="268"/>
      <c r="F79" s="305"/>
      <c r="G79" s="20">
        <v>36.1</v>
      </c>
      <c r="H79" s="21">
        <v>35.700000000000003</v>
      </c>
      <c r="I79" s="21">
        <v>61</v>
      </c>
      <c r="J79" s="67"/>
      <c r="K79" s="20">
        <v>27.5</v>
      </c>
      <c r="L79" s="21">
        <v>39.4</v>
      </c>
      <c r="M79" s="21">
        <v>61.4</v>
      </c>
      <c r="N79" s="67"/>
      <c r="O79" s="20">
        <v>69.900000000000006</v>
      </c>
      <c r="P79" s="21">
        <v>50.5</v>
      </c>
      <c r="Q79" s="21">
        <v>48.4</v>
      </c>
      <c r="R79" s="67"/>
      <c r="S79" s="20">
        <v>30.2</v>
      </c>
      <c r="T79" s="21">
        <v>60.6</v>
      </c>
      <c r="U79" s="21">
        <v>50.8</v>
      </c>
      <c r="V79" s="67"/>
      <c r="W79" s="20">
        <v>31.8</v>
      </c>
      <c r="X79" s="21">
        <v>62.5</v>
      </c>
      <c r="Y79" s="21">
        <v>44.6</v>
      </c>
      <c r="Z79" s="67">
        <v>36.700000000000003</v>
      </c>
      <c r="AA79" s="20">
        <v>49</v>
      </c>
      <c r="AB79" s="21">
        <v>38.6</v>
      </c>
      <c r="AC79" s="21">
        <v>40.9</v>
      </c>
      <c r="AD79" s="67">
        <v>48.7</v>
      </c>
      <c r="AE79" s="22"/>
      <c r="AF79" s="236"/>
      <c r="AG79" s="30"/>
      <c r="AH79" s="30"/>
      <c r="AI79" s="30"/>
      <c r="AJ79" s="31"/>
      <c r="AL79" s="312"/>
      <c r="AM79" s="24"/>
      <c r="AN79" s="41"/>
      <c r="AO79" s="26"/>
      <c r="AP79" s="24"/>
      <c r="AQ79" s="41"/>
      <c r="AR79" s="26"/>
      <c r="AS79" s="24"/>
      <c r="AT79" s="41"/>
      <c r="AU79" s="26"/>
      <c r="AV79" s="24"/>
      <c r="AW79" s="41"/>
      <c r="AX79" s="26"/>
      <c r="AY79" s="24"/>
      <c r="AZ79" s="41"/>
      <c r="BA79" s="26"/>
      <c r="BB79" s="24"/>
      <c r="BC79" s="41"/>
      <c r="BD79" s="26"/>
    </row>
    <row r="80" spans="4:56" s="80" customFormat="1" x14ac:dyDescent="0.2">
      <c r="D80" s="312"/>
      <c r="E80" s="268"/>
      <c r="F80" s="304">
        <v>15</v>
      </c>
      <c r="G80" s="27">
        <v>45.9</v>
      </c>
      <c r="H80" s="28">
        <v>47.7</v>
      </c>
      <c r="I80" s="28">
        <v>34.799999999999997</v>
      </c>
      <c r="J80" s="82"/>
      <c r="K80" s="27">
        <v>43</v>
      </c>
      <c r="L80" s="28">
        <v>50.9</v>
      </c>
      <c r="M80" s="28">
        <v>23.8</v>
      </c>
      <c r="N80" s="82"/>
      <c r="O80" s="27">
        <v>52.8</v>
      </c>
      <c r="P80" s="28">
        <v>56.6</v>
      </c>
      <c r="Q80" s="28">
        <v>46</v>
      </c>
      <c r="R80" s="82"/>
      <c r="S80" s="27">
        <v>45.2</v>
      </c>
      <c r="T80" s="28">
        <v>46.6</v>
      </c>
      <c r="U80" s="28">
        <v>50.1</v>
      </c>
      <c r="V80" s="82"/>
      <c r="W80" s="27">
        <v>33.799999999999997</v>
      </c>
      <c r="X80" s="28">
        <v>45.9</v>
      </c>
      <c r="Y80" s="28">
        <v>50.2</v>
      </c>
      <c r="Z80" s="82">
        <v>34.4</v>
      </c>
      <c r="AA80" s="11">
        <v>56.2</v>
      </c>
      <c r="AB80" s="12">
        <v>44.8</v>
      </c>
      <c r="AC80" s="12">
        <v>39.5</v>
      </c>
      <c r="AD80" s="82">
        <v>49.3</v>
      </c>
      <c r="AE80" s="29">
        <f>AVERAGE(G80:J81)</f>
        <v>49.1</v>
      </c>
      <c r="AF80" s="30">
        <f>AVERAGE(K80:N81)-$AE80</f>
        <v>-3.7000000000000028</v>
      </c>
      <c r="AG80" s="30">
        <f>AVERAGE(O80:R81)-$AE80</f>
        <v>-2.6333333333333329</v>
      </c>
      <c r="AH80" s="30">
        <f>AVERAGE(S80:V81)-$AE80</f>
        <v>-1.6500000000000057</v>
      </c>
      <c r="AI80" s="30">
        <f>AVERAGE(W80:Z81)-$AE80</f>
        <v>-5.875</v>
      </c>
      <c r="AJ80" s="31">
        <f>AVERAGE(AA80:AD81)-$AE80</f>
        <v>-1.6124999999999972</v>
      </c>
      <c r="AL80" s="312"/>
      <c r="AM80" s="24"/>
      <c r="AN80" s="41"/>
      <c r="AO80" s="26"/>
      <c r="AP80" s="24"/>
      <c r="AQ80" s="41"/>
      <c r="AR80" s="26"/>
      <c r="AS80" s="24"/>
      <c r="AT80" s="41"/>
      <c r="AU80" s="26"/>
      <c r="AV80" s="24"/>
      <c r="AW80" s="41"/>
      <c r="AX80" s="26"/>
      <c r="AY80" s="24"/>
      <c r="AZ80" s="41"/>
      <c r="BA80" s="26"/>
      <c r="BB80" s="24"/>
      <c r="BC80" s="41"/>
      <c r="BD80" s="26"/>
    </row>
    <row r="81" spans="2:56" s="80" customFormat="1" x14ac:dyDescent="0.2">
      <c r="B81" s="10"/>
      <c r="D81" s="312"/>
      <c r="E81" s="268"/>
      <c r="F81" s="305"/>
      <c r="G81" s="32">
        <v>64.400000000000006</v>
      </c>
      <c r="H81" s="33">
        <v>53.2</v>
      </c>
      <c r="I81" s="33">
        <v>48.6</v>
      </c>
      <c r="J81" s="84"/>
      <c r="K81" s="32">
        <v>66.7</v>
      </c>
      <c r="L81" s="33">
        <v>30.6</v>
      </c>
      <c r="M81" s="33">
        <v>57.4</v>
      </c>
      <c r="N81" s="84"/>
      <c r="O81" s="32">
        <v>46.7</v>
      </c>
      <c r="P81" s="33">
        <v>39.6</v>
      </c>
      <c r="Q81" s="33">
        <v>37.1</v>
      </c>
      <c r="R81" s="84"/>
      <c r="S81" s="32">
        <v>69.099999999999994</v>
      </c>
      <c r="T81" s="33">
        <v>30.6</v>
      </c>
      <c r="U81" s="33">
        <v>43.1</v>
      </c>
      <c r="V81" s="84"/>
      <c r="W81" s="32">
        <v>57.6</v>
      </c>
      <c r="X81" s="33">
        <v>44.2</v>
      </c>
      <c r="Y81" s="33">
        <v>45.6</v>
      </c>
      <c r="Z81" s="84">
        <v>34.1</v>
      </c>
      <c r="AA81" s="20">
        <v>64.900000000000006</v>
      </c>
      <c r="AB81" s="21">
        <v>36</v>
      </c>
      <c r="AC81" s="21">
        <v>56.5</v>
      </c>
      <c r="AD81" s="84">
        <v>32.700000000000003</v>
      </c>
      <c r="AE81" s="29"/>
      <c r="AF81" s="236"/>
      <c r="AG81" s="30"/>
      <c r="AH81" s="30"/>
      <c r="AI81" s="30"/>
      <c r="AJ81" s="31"/>
      <c r="AL81" s="312"/>
      <c r="AM81" s="24"/>
      <c r="AN81" s="41"/>
      <c r="AO81" s="26"/>
      <c r="AP81" s="24"/>
      <c r="AQ81" s="41"/>
      <c r="AR81" s="26"/>
      <c r="AS81" s="24"/>
      <c r="AT81" s="41"/>
      <c r="AU81" s="26"/>
      <c r="AV81" s="24"/>
      <c r="AW81" s="41"/>
      <c r="AX81" s="26"/>
      <c r="AY81" s="24"/>
      <c r="AZ81" s="41"/>
      <c r="BA81" s="26"/>
      <c r="BB81" s="24"/>
      <c r="BC81" s="41"/>
      <c r="BD81" s="26"/>
    </row>
    <row r="82" spans="2:56" s="80" customFormat="1" x14ac:dyDescent="0.2">
      <c r="B82" s="10"/>
      <c r="D82" s="312"/>
      <c r="E82" s="268"/>
      <c r="F82" s="304">
        <v>16</v>
      </c>
      <c r="G82" s="11">
        <v>47.9</v>
      </c>
      <c r="H82" s="12">
        <v>35.6</v>
      </c>
      <c r="I82" s="12">
        <v>54.7</v>
      </c>
      <c r="J82" s="31"/>
      <c r="K82" s="11">
        <v>58.9</v>
      </c>
      <c r="L82" s="12">
        <v>62.2</v>
      </c>
      <c r="M82" s="12">
        <v>48.6</v>
      </c>
      <c r="N82" s="31"/>
      <c r="O82" s="11">
        <v>45</v>
      </c>
      <c r="P82" s="12">
        <v>33.200000000000003</v>
      </c>
      <c r="Q82" s="12">
        <v>40.5</v>
      </c>
      <c r="R82" s="31"/>
      <c r="S82" s="11">
        <v>42.4</v>
      </c>
      <c r="T82" s="12">
        <v>51.5</v>
      </c>
      <c r="U82" s="12">
        <v>56.6</v>
      </c>
      <c r="V82" s="31"/>
      <c r="W82" s="11">
        <v>56.2</v>
      </c>
      <c r="X82" s="12">
        <v>34.9</v>
      </c>
      <c r="Y82" s="12">
        <v>48</v>
      </c>
      <c r="Z82" s="31">
        <v>38.700000000000003</v>
      </c>
      <c r="AA82" s="11">
        <v>52.4</v>
      </c>
      <c r="AB82" s="12">
        <v>44.3</v>
      </c>
      <c r="AC82" s="12">
        <v>45</v>
      </c>
      <c r="AD82" s="31">
        <v>37.200000000000003</v>
      </c>
      <c r="AE82" s="29">
        <f t="shared" ref="AE82" si="6">AVERAGE(G82:J83)</f>
        <v>45.333333333333336</v>
      </c>
      <c r="AF82" s="30">
        <f>AVERAGE(K82:N83)-$AE82</f>
        <v>4.25</v>
      </c>
      <c r="AG82" s="30">
        <f>AVERAGE(O82:R83)-$AE82</f>
        <v>-2.0666666666666771</v>
      </c>
      <c r="AH82" s="30">
        <f>AVERAGE(S82:V83)-$AE82</f>
        <v>-1.7833333333333314</v>
      </c>
      <c r="AI82" s="30">
        <f>AVERAGE(W82:Z83)-$AE82</f>
        <v>-1.6458333333333286</v>
      </c>
      <c r="AJ82" s="31">
        <f>AVERAGE(AA82:AD83)-$AE82</f>
        <v>-1.7958333333333414</v>
      </c>
      <c r="AL82" s="312"/>
      <c r="AM82" s="24"/>
      <c r="AN82" s="41"/>
      <c r="AO82" s="26"/>
      <c r="AP82" s="24"/>
      <c r="AQ82" s="41"/>
      <c r="AR82" s="26"/>
      <c r="AS82" s="24"/>
      <c r="AT82" s="41"/>
      <c r="AU82" s="26"/>
      <c r="AV82" s="24"/>
      <c r="AW82" s="41"/>
      <c r="AX82" s="26"/>
      <c r="AY82" s="24"/>
      <c r="AZ82" s="41"/>
      <c r="BA82" s="26"/>
      <c r="BB82" s="24"/>
      <c r="BC82" s="41"/>
      <c r="BD82" s="26"/>
    </row>
    <row r="83" spans="2:56" s="80" customFormat="1" x14ac:dyDescent="0.2">
      <c r="B83" s="10"/>
      <c r="D83" s="312"/>
      <c r="E83" s="269"/>
      <c r="F83" s="305"/>
      <c r="G83" s="20">
        <v>50</v>
      </c>
      <c r="H83" s="21">
        <v>35.4</v>
      </c>
      <c r="I83" s="21">
        <v>48.4</v>
      </c>
      <c r="J83" s="49"/>
      <c r="K83" s="20">
        <v>43.3</v>
      </c>
      <c r="L83" s="21">
        <v>41.8</v>
      </c>
      <c r="M83" s="21">
        <v>42.7</v>
      </c>
      <c r="N83" s="31"/>
      <c r="O83" s="20">
        <v>40</v>
      </c>
      <c r="P83" s="21">
        <v>45.7</v>
      </c>
      <c r="Q83" s="21">
        <v>55.2</v>
      </c>
      <c r="R83" s="31"/>
      <c r="S83" s="20">
        <v>44.7</v>
      </c>
      <c r="T83" s="21">
        <v>36.299999999999997</v>
      </c>
      <c r="U83" s="21">
        <v>29.8</v>
      </c>
      <c r="V83" s="31"/>
      <c r="W83" s="20">
        <v>55.4</v>
      </c>
      <c r="X83" s="21">
        <v>32.700000000000003</v>
      </c>
      <c r="Y83" s="21">
        <v>37</v>
      </c>
      <c r="Z83" s="31">
        <v>46.6</v>
      </c>
      <c r="AA83" s="20">
        <v>54</v>
      </c>
      <c r="AB83" s="21">
        <v>30.3</v>
      </c>
      <c r="AC83" s="21">
        <v>47.7</v>
      </c>
      <c r="AD83" s="31">
        <v>37.4</v>
      </c>
      <c r="AE83" s="52"/>
      <c r="AF83" s="237"/>
      <c r="AG83" s="48"/>
      <c r="AH83" s="48"/>
      <c r="AI83" s="48"/>
      <c r="AJ83" s="49"/>
      <c r="AL83" s="312"/>
      <c r="AM83" s="53"/>
      <c r="AN83" s="54"/>
      <c r="AO83" s="55"/>
      <c r="AP83" s="53"/>
      <c r="AQ83" s="54"/>
      <c r="AR83" s="55"/>
      <c r="AS83" s="53"/>
      <c r="AT83" s="54"/>
      <c r="AU83" s="55"/>
      <c r="AV83" s="53"/>
      <c r="AW83" s="54"/>
      <c r="AX83" s="55"/>
      <c r="AY83" s="53"/>
      <c r="AZ83" s="54"/>
      <c r="BA83" s="55"/>
      <c r="BB83" s="53"/>
      <c r="BC83" s="54"/>
      <c r="BD83" s="55"/>
    </row>
    <row r="84" spans="2:56" s="80" customFormat="1" ht="16" customHeight="1" x14ac:dyDescent="0.2">
      <c r="B84" s="10"/>
      <c r="D84" s="312" t="s">
        <v>17</v>
      </c>
      <c r="E84" s="267">
        <v>1</v>
      </c>
      <c r="F84" s="304">
        <v>1</v>
      </c>
      <c r="G84" s="11">
        <v>53.2</v>
      </c>
      <c r="H84" s="12">
        <v>47.4</v>
      </c>
      <c r="I84" s="12">
        <v>34.9</v>
      </c>
      <c r="J84" s="31"/>
      <c r="K84" s="12">
        <v>28.9</v>
      </c>
      <c r="L84" s="12">
        <v>65.3</v>
      </c>
      <c r="M84" s="12">
        <v>38.700000000000003</v>
      </c>
      <c r="N84" s="15"/>
      <c r="O84" s="12">
        <v>58.6</v>
      </c>
      <c r="P84" s="12">
        <v>40.1</v>
      </c>
      <c r="Q84" s="12">
        <v>30</v>
      </c>
      <c r="R84" s="15">
        <v>18.8</v>
      </c>
      <c r="S84" s="12">
        <v>26.9</v>
      </c>
      <c r="T84" s="12">
        <v>48.4</v>
      </c>
      <c r="U84" s="12">
        <v>42.5</v>
      </c>
      <c r="V84" s="15">
        <v>22.8</v>
      </c>
      <c r="W84" s="12">
        <v>25.6</v>
      </c>
      <c r="X84" s="12">
        <v>36.200000000000003</v>
      </c>
      <c r="Y84" s="12">
        <v>57.2</v>
      </c>
      <c r="Z84" s="15">
        <v>63.5</v>
      </c>
      <c r="AA84" s="12">
        <v>55.1</v>
      </c>
      <c r="AB84" s="12">
        <v>26.2</v>
      </c>
      <c r="AC84" s="12">
        <v>46.4</v>
      </c>
      <c r="AD84" s="15">
        <v>26</v>
      </c>
      <c r="AE84" s="13">
        <f>AVERAGE(G84:J85)</f>
        <v>44.449999999999996</v>
      </c>
      <c r="AF84" s="14">
        <f>AVERAGE(K84:N85)-$AE84</f>
        <v>1.1300000000000026</v>
      </c>
      <c r="AG84" s="14">
        <f>AVERAGE(O84:R85)-$AE84</f>
        <v>-6.4357142857142833</v>
      </c>
      <c r="AH84" s="14">
        <f>AVERAGE(S84:V85)-$AE84</f>
        <v>-3.75</v>
      </c>
      <c r="AI84" s="14">
        <f>AVERAGE(W84:Z85)-$AE84</f>
        <v>-1.0874999999999915</v>
      </c>
      <c r="AJ84" s="15">
        <f>AVERAGE(AA84:AD85)-$AE84</f>
        <v>-3.0357142857142847</v>
      </c>
      <c r="AL84" s="312" t="s">
        <v>17</v>
      </c>
      <c r="AM84" s="16">
        <f>AVERAGE(AE84:AE99)</f>
        <v>43.881250000000001</v>
      </c>
      <c r="AN84" s="17">
        <f>STDEV(AE84:AE99)/SQRT(AO84)</f>
        <v>0.68028091113565448</v>
      </c>
      <c r="AO84" s="18">
        <f>COUNT(AE84:AE99)</f>
        <v>8</v>
      </c>
      <c r="AP84" s="16">
        <f>AVERAGE(AF84:AF99)</f>
        <v>1.3716666666666653</v>
      </c>
      <c r="AQ84" s="17">
        <f>STDEV(AF84:AF99)/SQRT(AR84)</f>
        <v>0.94059040897742352</v>
      </c>
      <c r="AR84" s="18">
        <f>COUNT(AF84:AF99)</f>
        <v>8</v>
      </c>
      <c r="AS84" s="16">
        <f>AVERAGE(AG84:AG99)</f>
        <v>-9.8723214285714285</v>
      </c>
      <c r="AT84" s="17">
        <f>STDEV(AG84:AG99)/SQRT(AU84)</f>
        <v>2.0538546400883808</v>
      </c>
      <c r="AU84" s="18">
        <f>COUNT(AG84:AG99)</f>
        <v>8</v>
      </c>
      <c r="AV84" s="16">
        <f>AVERAGE(AH84:AH99)</f>
        <v>-5.9303571428571447</v>
      </c>
      <c r="AW84" s="17">
        <f>STDEV(AH84:AH99)/SQRT(AX84)</f>
        <v>1.4880153153140669</v>
      </c>
      <c r="AX84" s="18">
        <f>COUNT(AH84:AH99)</f>
        <v>7</v>
      </c>
      <c r="AY84" s="16">
        <f>AVERAGE(AI84:AI99)</f>
        <v>-4.6750000000000016</v>
      </c>
      <c r="AZ84" s="17">
        <f>STDEV(AI84:AI99)/SQRT(BA84)</f>
        <v>1.3092520912184149</v>
      </c>
      <c r="BA84" s="18">
        <f>COUNT(AI84:AI99)</f>
        <v>7</v>
      </c>
      <c r="BB84" s="16">
        <f>AVERAGE(AJ84:AJ99)</f>
        <v>-4.7967687074829959</v>
      </c>
      <c r="BC84" s="17">
        <f>STDEV(AJ84:AJ99)/SQRT(BD84)</f>
        <v>1.4945322448119682</v>
      </c>
      <c r="BD84" s="18">
        <f>COUNT(AJ84:AJ99)</f>
        <v>7</v>
      </c>
    </row>
    <row r="85" spans="2:56" s="80" customFormat="1" x14ac:dyDescent="0.2">
      <c r="B85" s="10"/>
      <c r="D85" s="312"/>
      <c r="E85" s="268"/>
      <c r="F85" s="305"/>
      <c r="G85" s="20">
        <v>31.5</v>
      </c>
      <c r="H85" s="21">
        <v>53.8</v>
      </c>
      <c r="I85" s="21">
        <v>45.9</v>
      </c>
      <c r="J85" s="31"/>
      <c r="K85" s="21">
        <v>42.2</v>
      </c>
      <c r="L85" s="21">
        <v>52.8</v>
      </c>
      <c r="M85" s="21"/>
      <c r="N85" s="31"/>
      <c r="O85" s="21">
        <v>30</v>
      </c>
      <c r="P85" s="21">
        <v>36.700000000000003</v>
      </c>
      <c r="Q85" s="21">
        <v>51.9</v>
      </c>
      <c r="R85" s="31"/>
      <c r="S85" s="21">
        <v>54.4</v>
      </c>
      <c r="T85" s="21">
        <v>49.7</v>
      </c>
      <c r="U85" s="21">
        <v>40.200000000000003</v>
      </c>
      <c r="V85" s="31"/>
      <c r="W85" s="21">
        <v>38.5</v>
      </c>
      <c r="X85" s="21">
        <v>48.6</v>
      </c>
      <c r="Y85" s="21">
        <v>51.1</v>
      </c>
      <c r="Z85" s="31">
        <v>26.2</v>
      </c>
      <c r="AA85" s="21">
        <v>43.7</v>
      </c>
      <c r="AB85" s="21">
        <v>55.9</v>
      </c>
      <c r="AC85" s="21">
        <v>36.6</v>
      </c>
      <c r="AD85" s="31"/>
      <c r="AE85" s="22"/>
      <c r="AF85" s="236"/>
      <c r="AG85" s="30"/>
      <c r="AH85" s="30"/>
      <c r="AI85" s="30"/>
      <c r="AJ85" s="31"/>
      <c r="AL85" s="312"/>
      <c r="AM85" s="24"/>
      <c r="AN85" s="25"/>
      <c r="AO85" s="26"/>
      <c r="AP85" s="24"/>
      <c r="AQ85" s="25"/>
      <c r="AR85" s="26"/>
      <c r="AS85" s="24"/>
      <c r="AT85" s="25"/>
      <c r="AU85" s="26"/>
      <c r="AV85" s="24"/>
      <c r="AW85" s="25"/>
      <c r="AX85" s="26"/>
      <c r="AY85" s="24"/>
      <c r="AZ85" s="25"/>
      <c r="BA85" s="26"/>
      <c r="BB85" s="24"/>
      <c r="BC85" s="25"/>
      <c r="BD85" s="26"/>
    </row>
    <row r="86" spans="2:56" s="80" customFormat="1" x14ac:dyDescent="0.2">
      <c r="B86" s="10"/>
      <c r="D86" s="312"/>
      <c r="E86" s="268"/>
      <c r="F86" s="304">
        <v>2</v>
      </c>
      <c r="G86" s="11">
        <v>55.1</v>
      </c>
      <c r="H86" s="12">
        <v>52.5</v>
      </c>
      <c r="I86" s="12">
        <v>44.7</v>
      </c>
      <c r="J86" s="15"/>
      <c r="K86" s="12">
        <v>25.3</v>
      </c>
      <c r="L86" s="12">
        <v>61.1</v>
      </c>
      <c r="M86" s="12">
        <v>42.7</v>
      </c>
      <c r="N86" s="15"/>
      <c r="O86" s="12">
        <v>25.6</v>
      </c>
      <c r="P86" s="12">
        <v>50.2</v>
      </c>
      <c r="Q86" s="12">
        <v>22</v>
      </c>
      <c r="R86" s="15">
        <v>13.5</v>
      </c>
      <c r="S86" s="12">
        <v>29.7</v>
      </c>
      <c r="T86" s="12">
        <v>31.1</v>
      </c>
      <c r="U86" s="12">
        <v>60.9</v>
      </c>
      <c r="V86" s="15">
        <v>32.5</v>
      </c>
      <c r="W86" s="12">
        <v>30.6</v>
      </c>
      <c r="X86" s="12">
        <v>40.4</v>
      </c>
      <c r="Y86" s="12">
        <v>30.9</v>
      </c>
      <c r="Z86" s="15">
        <v>31.2</v>
      </c>
      <c r="AA86" s="12">
        <v>28.4</v>
      </c>
      <c r="AB86" s="12">
        <v>48.9</v>
      </c>
      <c r="AC86" s="12">
        <v>37.6</v>
      </c>
      <c r="AD86" s="15">
        <v>31.7</v>
      </c>
      <c r="AE86" s="29">
        <f>AVERAGE(G86:J87)</f>
        <v>47.150000000000006</v>
      </c>
      <c r="AF86" s="30">
        <f>AVERAGE(K86:N87)-$AE86</f>
        <v>0.75</v>
      </c>
      <c r="AG86" s="30">
        <f>AVERAGE(O86:R87)-$AE86</f>
        <v>-18.292857142857148</v>
      </c>
      <c r="AH86" s="30">
        <f>AVERAGE(S86:V87)-$AE86</f>
        <v>-6.1500000000000057</v>
      </c>
      <c r="AI86" s="30">
        <f>AVERAGE(W86:Z87)-$AE86</f>
        <v>-4.9500000000000099</v>
      </c>
      <c r="AJ86" s="31">
        <f>AVERAGE(AA86:AD87)-$AE86</f>
        <v>-6.1500000000000057</v>
      </c>
      <c r="AL86" s="312"/>
      <c r="AM86" s="24"/>
      <c r="AN86" s="25"/>
      <c r="AO86" s="26"/>
      <c r="AP86" s="24"/>
      <c r="AQ86" s="25"/>
      <c r="AR86" s="26"/>
      <c r="AS86" s="24"/>
      <c r="AT86" s="25"/>
      <c r="AU86" s="26"/>
      <c r="AV86" s="24"/>
      <c r="AW86" s="25"/>
      <c r="AX86" s="26"/>
      <c r="AY86" s="24"/>
      <c r="AZ86" s="25"/>
      <c r="BA86" s="26"/>
      <c r="BB86" s="24"/>
      <c r="BC86" s="25"/>
      <c r="BD86" s="26"/>
    </row>
    <row r="87" spans="2:56" s="80" customFormat="1" x14ac:dyDescent="0.2">
      <c r="B87" s="10"/>
      <c r="D87" s="312"/>
      <c r="E87" s="268"/>
      <c r="F87" s="305"/>
      <c r="G87" s="20">
        <v>48.3</v>
      </c>
      <c r="H87" s="21">
        <v>43.6</v>
      </c>
      <c r="I87" s="21">
        <v>38.700000000000003</v>
      </c>
      <c r="J87" s="84"/>
      <c r="K87" s="21">
        <v>59.5</v>
      </c>
      <c r="L87" s="21">
        <v>50.9</v>
      </c>
      <c r="M87" s="21"/>
      <c r="N87" s="84"/>
      <c r="O87" s="21">
        <v>45.7</v>
      </c>
      <c r="P87" s="21">
        <v>21.3</v>
      </c>
      <c r="Q87" s="21">
        <v>23.7</v>
      </c>
      <c r="R87" s="84"/>
      <c r="S87" s="21">
        <v>44</v>
      </c>
      <c r="T87" s="21">
        <v>55.4</v>
      </c>
      <c r="U87" s="21">
        <v>33.4</v>
      </c>
      <c r="V87" s="84"/>
      <c r="W87" s="21">
        <v>57.4</v>
      </c>
      <c r="X87" s="21">
        <v>44.6</v>
      </c>
      <c r="Y87" s="21">
        <v>60.3</v>
      </c>
      <c r="Z87" s="84"/>
      <c r="AA87" s="21">
        <v>61.7</v>
      </c>
      <c r="AB87" s="21">
        <v>35.299999999999997</v>
      </c>
      <c r="AC87" s="21">
        <v>43.4</v>
      </c>
      <c r="AD87" s="84"/>
      <c r="AE87" s="22"/>
      <c r="AF87" s="236"/>
      <c r="AG87" s="30"/>
      <c r="AH87" s="30"/>
      <c r="AI87" s="30"/>
      <c r="AJ87" s="31"/>
      <c r="AL87" s="312"/>
      <c r="AM87" s="24"/>
      <c r="AN87" s="25"/>
      <c r="AO87" s="26"/>
      <c r="AP87" s="24"/>
      <c r="AQ87" s="25"/>
      <c r="AR87" s="26"/>
      <c r="AS87" s="24"/>
      <c r="AT87" s="25"/>
      <c r="AU87" s="26"/>
      <c r="AV87" s="24"/>
      <c r="AW87" s="25"/>
      <c r="AX87" s="26"/>
      <c r="AY87" s="24"/>
      <c r="AZ87" s="25"/>
      <c r="BA87" s="26"/>
      <c r="BB87" s="24"/>
      <c r="BC87" s="25"/>
      <c r="BD87" s="26"/>
    </row>
    <row r="88" spans="2:56" s="80" customFormat="1" x14ac:dyDescent="0.2">
      <c r="B88" s="10"/>
      <c r="D88" s="312"/>
      <c r="E88" s="268"/>
      <c r="F88" s="304">
        <v>3</v>
      </c>
      <c r="G88" s="11">
        <v>48.9</v>
      </c>
      <c r="H88" s="12">
        <v>48</v>
      </c>
      <c r="I88" s="12">
        <v>41.8</v>
      </c>
      <c r="J88" s="82"/>
      <c r="K88" s="12">
        <v>43.6</v>
      </c>
      <c r="L88" s="12">
        <v>30.7</v>
      </c>
      <c r="M88" s="12">
        <v>51.1</v>
      </c>
      <c r="N88" s="82"/>
      <c r="O88" s="12">
        <v>40.1</v>
      </c>
      <c r="P88" s="12">
        <v>26.2</v>
      </c>
      <c r="Q88" s="12">
        <v>44.8</v>
      </c>
      <c r="R88" s="82"/>
      <c r="S88" s="306" t="s">
        <v>609</v>
      </c>
      <c r="T88" s="307"/>
      <c r="U88" s="307"/>
      <c r="V88" s="308"/>
      <c r="W88" s="306" t="s">
        <v>609</v>
      </c>
      <c r="X88" s="307"/>
      <c r="Y88" s="307"/>
      <c r="Z88" s="308"/>
      <c r="AA88" s="306" t="s">
        <v>609</v>
      </c>
      <c r="AB88" s="307"/>
      <c r="AC88" s="307"/>
      <c r="AD88" s="308"/>
      <c r="AE88" s="68">
        <f>AVERAGE(G88:J89)</f>
        <v>41.85</v>
      </c>
      <c r="AF88" s="69">
        <f>AVERAGE(K88:N89)-$AE88</f>
        <v>2.1300000000000026</v>
      </c>
      <c r="AG88" s="69">
        <f>AVERAGE(O88:R89)-$AE88</f>
        <v>-4.6666666666666643</v>
      </c>
      <c r="AH88" s="69" t="s">
        <v>570</v>
      </c>
      <c r="AI88" s="69" t="s">
        <v>570</v>
      </c>
      <c r="AJ88" s="70" t="s">
        <v>570</v>
      </c>
      <c r="AL88" s="312"/>
      <c r="AM88" s="24"/>
      <c r="AN88" s="25"/>
      <c r="AO88" s="26"/>
      <c r="AP88" s="24"/>
      <c r="AQ88" s="25"/>
      <c r="AR88" s="26"/>
      <c r="AS88" s="24"/>
      <c r="AT88" s="25"/>
      <c r="AU88" s="26"/>
      <c r="AV88" s="24"/>
      <c r="AW88" s="25"/>
      <c r="AX88" s="26"/>
      <c r="AY88" s="24"/>
      <c r="AZ88" s="25"/>
      <c r="BA88" s="26"/>
      <c r="BB88" s="24"/>
      <c r="BC88" s="25"/>
      <c r="BD88" s="26"/>
    </row>
    <row r="89" spans="2:56" s="80" customFormat="1" x14ac:dyDescent="0.2">
      <c r="B89" s="10"/>
      <c r="D89" s="312"/>
      <c r="E89" s="268"/>
      <c r="F89" s="305"/>
      <c r="G89" s="20">
        <v>34.6</v>
      </c>
      <c r="H89" s="21">
        <v>24.4</v>
      </c>
      <c r="I89" s="21">
        <v>53.4</v>
      </c>
      <c r="J89" s="84"/>
      <c r="K89" s="21">
        <v>53.2</v>
      </c>
      <c r="L89" s="21">
        <v>41.3</v>
      </c>
      <c r="M89" s="21"/>
      <c r="N89" s="84"/>
      <c r="O89" s="21">
        <v>38.200000000000003</v>
      </c>
      <c r="P89" s="21">
        <v>28.1</v>
      </c>
      <c r="Q89" s="21">
        <v>45.7</v>
      </c>
      <c r="R89" s="84"/>
      <c r="S89" s="309"/>
      <c r="T89" s="310"/>
      <c r="U89" s="310"/>
      <c r="V89" s="311"/>
      <c r="W89" s="309"/>
      <c r="X89" s="310"/>
      <c r="Y89" s="310"/>
      <c r="Z89" s="311"/>
      <c r="AA89" s="309"/>
      <c r="AB89" s="310"/>
      <c r="AC89" s="310"/>
      <c r="AD89" s="311"/>
      <c r="AE89" s="29"/>
      <c r="AF89" s="236"/>
      <c r="AG89" s="30"/>
      <c r="AH89" s="30"/>
      <c r="AI89" s="30"/>
      <c r="AJ89" s="31"/>
      <c r="AL89" s="312"/>
      <c r="AM89" s="24"/>
      <c r="AN89" s="25"/>
      <c r="AO89" s="26"/>
      <c r="AP89" s="24"/>
      <c r="AQ89" s="25"/>
      <c r="AR89" s="26"/>
      <c r="AS89" s="24"/>
      <c r="AT89" s="25"/>
      <c r="AU89" s="26"/>
      <c r="AV89" s="24"/>
      <c r="AW89" s="25"/>
      <c r="AX89" s="26"/>
      <c r="AY89" s="24"/>
      <c r="AZ89" s="25"/>
      <c r="BA89" s="26"/>
      <c r="BB89" s="24"/>
      <c r="BC89" s="25"/>
      <c r="BD89" s="26"/>
    </row>
    <row r="90" spans="2:56" s="80" customFormat="1" x14ac:dyDescent="0.2">
      <c r="B90" s="10"/>
      <c r="D90" s="312"/>
      <c r="E90" s="268"/>
      <c r="F90" s="304">
        <v>4</v>
      </c>
      <c r="G90" s="11">
        <v>49.2</v>
      </c>
      <c r="H90" s="12">
        <v>38.799999999999997</v>
      </c>
      <c r="I90" s="12">
        <v>58</v>
      </c>
      <c r="J90" s="67"/>
      <c r="K90" s="12">
        <v>42.1</v>
      </c>
      <c r="L90" s="12">
        <v>56.3</v>
      </c>
      <c r="M90" s="12">
        <v>35.1</v>
      </c>
      <c r="N90" s="67"/>
      <c r="O90" s="12">
        <v>32.6</v>
      </c>
      <c r="P90" s="12">
        <v>66.3</v>
      </c>
      <c r="Q90" s="12">
        <v>19.3</v>
      </c>
      <c r="R90" s="67"/>
      <c r="S90" s="12">
        <v>22.3</v>
      </c>
      <c r="T90" s="12">
        <v>32.799999999999997</v>
      </c>
      <c r="U90" s="12">
        <v>23.7</v>
      </c>
      <c r="V90" s="67">
        <v>14.3</v>
      </c>
      <c r="W90" s="12">
        <v>41.1</v>
      </c>
      <c r="X90" s="12">
        <v>46.5</v>
      </c>
      <c r="Y90" s="12">
        <v>39.700000000000003</v>
      </c>
      <c r="Z90" s="67">
        <v>21.9</v>
      </c>
      <c r="AA90" s="12">
        <v>35.700000000000003</v>
      </c>
      <c r="AB90" s="12">
        <v>31.7</v>
      </c>
      <c r="AC90" s="12">
        <v>40.799999999999997</v>
      </c>
      <c r="AD90" s="67"/>
      <c r="AE90" s="29">
        <f t="shared" ref="AE90" si="7">AVERAGE(G90:J91)</f>
        <v>45.683333333333337</v>
      </c>
      <c r="AF90" s="30">
        <f>AVERAGE(K90:N91)-$AE90</f>
        <v>-3.8033333333333346</v>
      </c>
      <c r="AG90" s="30">
        <f>AVERAGE(O90:R91)-$AE90</f>
        <v>-11.466666666666669</v>
      </c>
      <c r="AH90" s="30">
        <f>AVERAGE(S90:V91)-$AE90</f>
        <v>-13.883333333333333</v>
      </c>
      <c r="AI90" s="30">
        <f>AVERAGE(W90:Z91)-$AE90</f>
        <v>-4.3458333333333385</v>
      </c>
      <c r="AJ90" s="31">
        <f>AVERAGE(AA90:AD91)-$AE90</f>
        <v>-9.9000000000000057</v>
      </c>
      <c r="AL90" s="312"/>
      <c r="AM90" s="24"/>
      <c r="AN90" s="25"/>
      <c r="AO90" s="26"/>
      <c r="AP90" s="24"/>
      <c r="AQ90" s="25"/>
      <c r="AR90" s="26"/>
      <c r="AS90" s="24"/>
      <c r="AT90" s="25"/>
      <c r="AU90" s="26"/>
      <c r="AV90" s="24"/>
      <c r="AW90" s="25"/>
      <c r="AX90" s="26"/>
      <c r="AY90" s="24"/>
      <c r="AZ90" s="25"/>
      <c r="BA90" s="26"/>
      <c r="BB90" s="24"/>
      <c r="BC90" s="25"/>
      <c r="BD90" s="26"/>
    </row>
    <row r="91" spans="2:56" s="80" customFormat="1" x14ac:dyDescent="0.2">
      <c r="B91" s="10"/>
      <c r="D91" s="312"/>
      <c r="E91" s="269"/>
      <c r="F91" s="305"/>
      <c r="G91" s="20">
        <v>49.6</v>
      </c>
      <c r="H91" s="21">
        <v>32.4</v>
      </c>
      <c r="I91" s="21">
        <v>46.1</v>
      </c>
      <c r="J91" s="67"/>
      <c r="K91" s="21">
        <v>31</v>
      </c>
      <c r="L91" s="21">
        <v>44.9</v>
      </c>
      <c r="M91" s="21"/>
      <c r="N91" s="67"/>
      <c r="O91" s="21">
        <v>13.6</v>
      </c>
      <c r="P91" s="21">
        <v>39.6</v>
      </c>
      <c r="Q91" s="21">
        <v>33.9</v>
      </c>
      <c r="R91" s="67"/>
      <c r="S91" s="21">
        <v>37.700000000000003</v>
      </c>
      <c r="T91" s="21">
        <v>45.5</v>
      </c>
      <c r="U91" s="21">
        <v>46.3</v>
      </c>
      <c r="V91" s="67"/>
      <c r="W91" s="21">
        <v>46.5</v>
      </c>
      <c r="X91" s="21">
        <v>44.5</v>
      </c>
      <c r="Y91" s="21">
        <v>45.7</v>
      </c>
      <c r="Z91" s="67">
        <v>44.8</v>
      </c>
      <c r="AA91" s="21">
        <v>26.1</v>
      </c>
      <c r="AB91" s="21">
        <v>24.6</v>
      </c>
      <c r="AC91" s="21">
        <v>55.8</v>
      </c>
      <c r="AD91" s="67"/>
      <c r="AE91" s="52"/>
      <c r="AF91" s="237"/>
      <c r="AG91" s="48"/>
      <c r="AH91" s="48"/>
      <c r="AI91" s="48"/>
      <c r="AJ91" s="49"/>
      <c r="AL91" s="312"/>
      <c r="AM91" s="24"/>
      <c r="AN91" s="25"/>
      <c r="AO91" s="26"/>
      <c r="AP91" s="24"/>
      <c r="AQ91" s="25"/>
      <c r="AR91" s="26"/>
      <c r="AS91" s="24"/>
      <c r="AT91" s="25"/>
      <c r="AU91" s="26"/>
      <c r="AV91" s="24"/>
      <c r="AW91" s="25"/>
      <c r="AX91" s="26"/>
      <c r="AY91" s="24"/>
      <c r="AZ91" s="25"/>
      <c r="BA91" s="26"/>
      <c r="BB91" s="24"/>
      <c r="BC91" s="25"/>
      <c r="BD91" s="26"/>
    </row>
    <row r="92" spans="2:56" s="80" customFormat="1" x14ac:dyDescent="0.2">
      <c r="B92" s="10"/>
      <c r="D92" s="312"/>
      <c r="E92" s="267">
        <v>2</v>
      </c>
      <c r="F92" s="304">
        <v>9</v>
      </c>
      <c r="G92" s="11">
        <v>38.200000000000003</v>
      </c>
      <c r="H92" s="12">
        <v>47.9</v>
      </c>
      <c r="I92" s="12">
        <v>34.200000000000003</v>
      </c>
      <c r="J92" s="82"/>
      <c r="K92" s="11">
        <v>43.3</v>
      </c>
      <c r="L92" s="12">
        <v>69.2</v>
      </c>
      <c r="M92" s="12">
        <v>35.200000000000003</v>
      </c>
      <c r="N92" s="82"/>
      <c r="O92" s="11">
        <v>48.6</v>
      </c>
      <c r="P92" s="12">
        <v>47.2</v>
      </c>
      <c r="Q92" s="12">
        <v>38.299999999999997</v>
      </c>
      <c r="R92" s="82">
        <v>33.700000000000003</v>
      </c>
      <c r="S92" s="11">
        <v>41.9</v>
      </c>
      <c r="T92" s="12">
        <v>39.5</v>
      </c>
      <c r="U92" s="12">
        <v>60.6</v>
      </c>
      <c r="V92" s="82">
        <v>28.4</v>
      </c>
      <c r="W92" s="11">
        <v>34</v>
      </c>
      <c r="X92" s="12">
        <v>46.9</v>
      </c>
      <c r="Y92" s="12">
        <v>48.8</v>
      </c>
      <c r="Z92" s="82">
        <v>37.6</v>
      </c>
      <c r="AA92" s="11">
        <v>62.7</v>
      </c>
      <c r="AB92" s="12">
        <v>38.299999999999997</v>
      </c>
      <c r="AC92" s="12">
        <v>51.8</v>
      </c>
      <c r="AD92" s="82">
        <v>26.7</v>
      </c>
      <c r="AE92" s="13">
        <f>AVERAGE(G92:J93)</f>
        <v>42.316666666666663</v>
      </c>
      <c r="AF92" s="14">
        <f>AVERAGE(K92:N93)-$AE92</f>
        <v>1.8333333333333357</v>
      </c>
      <c r="AG92" s="14">
        <f>AVERAGE(O92:R93)-$AE92</f>
        <v>-3.67916666666666</v>
      </c>
      <c r="AH92" s="14">
        <f>AVERAGE(S92:V93)-$AE92</f>
        <v>-1.0041666666666629</v>
      </c>
      <c r="AI92" s="14">
        <f>AVERAGE(W92:Z93)-$AE92</f>
        <v>-2.5416666666666643</v>
      </c>
      <c r="AJ92" s="15">
        <f>AVERAGE(AA92:AD93)-$AE92</f>
        <v>0.24583333333334423</v>
      </c>
      <c r="AL92" s="312"/>
      <c r="AM92" s="24"/>
      <c r="AN92" s="25"/>
      <c r="AO92" s="26"/>
      <c r="AP92" s="24"/>
      <c r="AQ92" s="25"/>
      <c r="AR92" s="26"/>
      <c r="AS92" s="24"/>
      <c r="AT92" s="25"/>
      <c r="AU92" s="26"/>
      <c r="AV92" s="24"/>
      <c r="AW92" s="25"/>
      <c r="AX92" s="26"/>
      <c r="AY92" s="24"/>
      <c r="AZ92" s="25"/>
      <c r="BA92" s="26"/>
      <c r="BB92" s="24"/>
      <c r="BC92" s="25"/>
      <c r="BD92" s="26"/>
    </row>
    <row r="93" spans="2:56" s="80" customFormat="1" x14ac:dyDescent="0.2">
      <c r="B93" s="10"/>
      <c r="D93" s="312"/>
      <c r="E93" s="268"/>
      <c r="F93" s="305"/>
      <c r="G93" s="20">
        <v>45.4</v>
      </c>
      <c r="H93" s="21">
        <v>41.2</v>
      </c>
      <c r="I93" s="21">
        <v>47</v>
      </c>
      <c r="J93" s="84"/>
      <c r="K93" s="20">
        <v>49.7</v>
      </c>
      <c r="L93" s="21">
        <v>40.299999999999997</v>
      </c>
      <c r="M93" s="21">
        <v>27.2</v>
      </c>
      <c r="N93" s="84"/>
      <c r="O93" s="20">
        <v>32.799999999999997</v>
      </c>
      <c r="P93" s="21">
        <v>32.5</v>
      </c>
      <c r="Q93" s="21">
        <v>52.9</v>
      </c>
      <c r="R93" s="84">
        <v>23.1</v>
      </c>
      <c r="S93" s="20">
        <v>31</v>
      </c>
      <c r="T93" s="21">
        <v>33.1</v>
      </c>
      <c r="U93" s="21">
        <v>54.5</v>
      </c>
      <c r="V93" s="84">
        <v>41.5</v>
      </c>
      <c r="W93" s="20">
        <v>32.6</v>
      </c>
      <c r="X93" s="21">
        <v>26.3</v>
      </c>
      <c r="Y93" s="21">
        <v>32.4</v>
      </c>
      <c r="Z93" s="84">
        <v>59.6</v>
      </c>
      <c r="AA93" s="20">
        <v>32.4</v>
      </c>
      <c r="AB93" s="21">
        <v>50.2</v>
      </c>
      <c r="AC93" s="21">
        <v>37.6</v>
      </c>
      <c r="AD93" s="84">
        <v>40.799999999999997</v>
      </c>
      <c r="AE93" s="22"/>
      <c r="AF93" s="236"/>
      <c r="AG93" s="30"/>
      <c r="AH93" s="30"/>
      <c r="AI93" s="30"/>
      <c r="AJ93" s="31"/>
      <c r="AL93" s="312"/>
      <c r="AM93" s="24"/>
      <c r="AN93" s="41"/>
      <c r="AO93" s="26"/>
      <c r="AP93" s="24"/>
      <c r="AQ93" s="41"/>
      <c r="AR93" s="26"/>
      <c r="AS93" s="24"/>
      <c r="AT93" s="41"/>
      <c r="AU93" s="26"/>
      <c r="AV93" s="24"/>
      <c r="AW93" s="41"/>
      <c r="AX93" s="26"/>
      <c r="AY93" s="24"/>
      <c r="AZ93" s="41"/>
      <c r="BA93" s="26"/>
      <c r="BB93" s="24"/>
      <c r="BC93" s="41"/>
      <c r="BD93" s="26"/>
    </row>
    <row r="94" spans="2:56" s="80" customFormat="1" x14ac:dyDescent="0.2">
      <c r="B94" s="10"/>
      <c r="D94" s="312"/>
      <c r="E94" s="268"/>
      <c r="F94" s="304">
        <v>10</v>
      </c>
      <c r="G94" s="27">
        <v>48.2</v>
      </c>
      <c r="H94" s="28">
        <v>58.8</v>
      </c>
      <c r="I94" s="28">
        <v>34.4</v>
      </c>
      <c r="J94" s="67"/>
      <c r="K94" s="27">
        <v>49.2</v>
      </c>
      <c r="L94" s="28">
        <v>53.3</v>
      </c>
      <c r="M94" s="28">
        <v>46.6</v>
      </c>
      <c r="N94" s="67"/>
      <c r="O94" s="27">
        <v>27.4</v>
      </c>
      <c r="P94" s="28">
        <v>55.7</v>
      </c>
      <c r="Q94" s="28">
        <v>38</v>
      </c>
      <c r="R94" s="67">
        <v>25.9</v>
      </c>
      <c r="S94" s="27">
        <v>58.6</v>
      </c>
      <c r="T94" s="28">
        <v>38.200000000000003</v>
      </c>
      <c r="U94" s="28">
        <v>29.2</v>
      </c>
      <c r="V94" s="67">
        <v>46.2</v>
      </c>
      <c r="W94" s="27">
        <v>65.900000000000006</v>
      </c>
      <c r="X94" s="28">
        <v>17.2</v>
      </c>
      <c r="Y94" s="28">
        <v>45.5</v>
      </c>
      <c r="Z94" s="67">
        <v>42.8</v>
      </c>
      <c r="AA94" s="27">
        <v>39.299999999999997</v>
      </c>
      <c r="AB94" s="28">
        <v>50.4</v>
      </c>
      <c r="AC94" s="28">
        <v>29.6</v>
      </c>
      <c r="AD94" s="67">
        <v>59.6</v>
      </c>
      <c r="AE94" s="29">
        <f>AVERAGE(G94:J95)</f>
        <v>44.533333333333339</v>
      </c>
      <c r="AF94" s="30">
        <f>AVERAGE(K94:N95)-$AE94</f>
        <v>2.3833333333333258</v>
      </c>
      <c r="AG94" s="30">
        <f>AVERAGE(O94:R95)-$AE94</f>
        <v>-11.408333333333339</v>
      </c>
      <c r="AH94" s="30">
        <f>AVERAGE(S94:V95)-$AE94</f>
        <v>-5.5958333333333385</v>
      </c>
      <c r="AI94" s="30">
        <f>AVERAGE(W94:Z95)-$AE94</f>
        <v>-1.7083333333333357</v>
      </c>
      <c r="AJ94" s="31">
        <f>AVERAGE(AA94:AD95)-$AE94</f>
        <v>-3.5583333333333442</v>
      </c>
      <c r="AL94" s="312"/>
      <c r="AM94" s="24"/>
      <c r="AN94" s="41"/>
      <c r="AO94" s="26"/>
      <c r="AP94" s="24"/>
      <c r="AQ94" s="41"/>
      <c r="AR94" s="26"/>
      <c r="AS94" s="24"/>
      <c r="AT94" s="41"/>
      <c r="AU94" s="26"/>
      <c r="AV94" s="24"/>
      <c r="AW94" s="41"/>
      <c r="AX94" s="26"/>
      <c r="AY94" s="24"/>
      <c r="AZ94" s="41"/>
      <c r="BA94" s="26"/>
      <c r="BB94" s="24"/>
      <c r="BC94" s="41"/>
      <c r="BD94" s="26"/>
    </row>
    <row r="95" spans="2:56" s="80" customFormat="1" x14ac:dyDescent="0.2">
      <c r="B95" s="10"/>
      <c r="D95" s="312"/>
      <c r="E95" s="268"/>
      <c r="F95" s="305"/>
      <c r="G95" s="32">
        <v>29.8</v>
      </c>
      <c r="H95" s="33">
        <v>57.2</v>
      </c>
      <c r="I95" s="33">
        <v>38.799999999999997</v>
      </c>
      <c r="J95" s="67"/>
      <c r="K95" s="32">
        <v>50.7</v>
      </c>
      <c r="L95" s="33">
        <v>30.8</v>
      </c>
      <c r="M95" s="33">
        <v>50.9</v>
      </c>
      <c r="N95" s="67"/>
      <c r="O95" s="32">
        <v>28.9</v>
      </c>
      <c r="P95" s="33">
        <v>20</v>
      </c>
      <c r="Q95" s="33">
        <v>27.8</v>
      </c>
      <c r="R95" s="67">
        <v>41.3</v>
      </c>
      <c r="S95" s="32">
        <v>37.1</v>
      </c>
      <c r="T95" s="33">
        <v>44.4</v>
      </c>
      <c r="U95" s="33">
        <v>21.6</v>
      </c>
      <c r="V95" s="67">
        <v>36.200000000000003</v>
      </c>
      <c r="W95" s="32">
        <v>37.9</v>
      </c>
      <c r="X95" s="33">
        <v>19.7</v>
      </c>
      <c r="Y95" s="33">
        <v>65.599999999999994</v>
      </c>
      <c r="Z95" s="67">
        <v>48</v>
      </c>
      <c r="AA95" s="32">
        <v>19.2</v>
      </c>
      <c r="AB95" s="33">
        <v>36.6</v>
      </c>
      <c r="AC95" s="33">
        <v>67.400000000000006</v>
      </c>
      <c r="AD95" s="67">
        <v>25.7</v>
      </c>
      <c r="AE95" s="22"/>
      <c r="AF95" s="236"/>
      <c r="AG95" s="30"/>
      <c r="AH95" s="30"/>
      <c r="AI95" s="30"/>
      <c r="AJ95" s="31"/>
      <c r="AL95" s="312"/>
      <c r="AM95" s="24"/>
      <c r="AN95" s="41"/>
      <c r="AO95" s="26"/>
      <c r="AP95" s="24"/>
      <c r="AQ95" s="41"/>
      <c r="AR95" s="26"/>
      <c r="AS95" s="24"/>
      <c r="AT95" s="41"/>
      <c r="AU95" s="26"/>
      <c r="AV95" s="24"/>
      <c r="AW95" s="41"/>
      <c r="AX95" s="26"/>
      <c r="AY95" s="24"/>
      <c r="AZ95" s="41"/>
      <c r="BA95" s="26"/>
      <c r="BB95" s="24"/>
      <c r="BC95" s="41"/>
      <c r="BD95" s="26"/>
    </row>
    <row r="96" spans="2:56" s="80" customFormat="1" x14ac:dyDescent="0.2">
      <c r="B96" s="10"/>
      <c r="D96" s="312"/>
      <c r="E96" s="268"/>
      <c r="F96" s="304">
        <v>11</v>
      </c>
      <c r="G96" s="11">
        <v>38.799999999999997</v>
      </c>
      <c r="H96" s="12">
        <v>40.6</v>
      </c>
      <c r="I96" s="12">
        <v>30.7</v>
      </c>
      <c r="J96" s="15"/>
      <c r="K96" s="11">
        <v>29.2</v>
      </c>
      <c r="L96" s="12">
        <v>61.4</v>
      </c>
      <c r="M96" s="12">
        <v>51.4</v>
      </c>
      <c r="N96" s="15"/>
      <c r="O96" s="11">
        <v>24.3</v>
      </c>
      <c r="P96" s="12">
        <v>33.6</v>
      </c>
      <c r="Q96" s="12">
        <v>25.6</v>
      </c>
      <c r="R96" s="15">
        <v>65</v>
      </c>
      <c r="S96" s="11">
        <v>43.9</v>
      </c>
      <c r="T96" s="12">
        <v>24.6</v>
      </c>
      <c r="U96" s="12">
        <v>31.5</v>
      </c>
      <c r="V96" s="15">
        <v>26.2</v>
      </c>
      <c r="W96" s="11">
        <v>30.8</v>
      </c>
      <c r="X96" s="12">
        <v>30.9</v>
      </c>
      <c r="Y96" s="12">
        <v>31.9</v>
      </c>
      <c r="Z96" s="15">
        <v>18.2</v>
      </c>
      <c r="AA96" s="11">
        <v>29.8</v>
      </c>
      <c r="AB96" s="12">
        <v>40.799999999999997</v>
      </c>
      <c r="AC96" s="12">
        <v>56.3</v>
      </c>
      <c r="AD96" s="15">
        <v>44.7</v>
      </c>
      <c r="AE96" s="29">
        <f>AVERAGE(G96:J97)</f>
        <v>41.81666666666667</v>
      </c>
      <c r="AF96" s="30">
        <f>AVERAGE(K96:N97)-$AE96</f>
        <v>5.8499999999999943</v>
      </c>
      <c r="AG96" s="30">
        <f>AVERAGE(O96:R97)-$AE96</f>
        <v>-5.2791666666666686</v>
      </c>
      <c r="AH96" s="30">
        <f>AVERAGE(S96:V97)-$AE96</f>
        <v>-5.1791666666666671</v>
      </c>
      <c r="AI96" s="30">
        <f>AVERAGE(W96:Z97)-$AE96</f>
        <v>-10.966666666666672</v>
      </c>
      <c r="AJ96" s="31">
        <f>AVERAGE(AA96:AD97)-$AE96</f>
        <v>-1.4291666666666742</v>
      </c>
      <c r="AL96" s="312"/>
      <c r="AM96" s="24"/>
      <c r="AN96" s="41"/>
      <c r="AO96" s="26"/>
      <c r="AP96" s="24"/>
      <c r="AQ96" s="41"/>
      <c r="AR96" s="26"/>
      <c r="AS96" s="24"/>
      <c r="AT96" s="41"/>
      <c r="AU96" s="26"/>
      <c r="AV96" s="24"/>
      <c r="AW96" s="41"/>
      <c r="AX96" s="26"/>
      <c r="AY96" s="24"/>
      <c r="AZ96" s="41"/>
      <c r="BA96" s="26"/>
      <c r="BB96" s="24"/>
      <c r="BC96" s="41"/>
      <c r="BD96" s="26"/>
    </row>
    <row r="97" spans="2:56" s="80" customFormat="1" x14ac:dyDescent="0.2">
      <c r="B97" s="10"/>
      <c r="D97" s="312"/>
      <c r="E97" s="268"/>
      <c r="F97" s="305"/>
      <c r="G97" s="20">
        <v>39</v>
      </c>
      <c r="H97" s="21">
        <v>39.1</v>
      </c>
      <c r="I97" s="21">
        <v>62.7</v>
      </c>
      <c r="J97" s="49"/>
      <c r="K97" s="20">
        <v>58.1</v>
      </c>
      <c r="L97" s="21">
        <v>33.1</v>
      </c>
      <c r="M97" s="21">
        <v>52.8</v>
      </c>
      <c r="N97" s="49"/>
      <c r="O97" s="20">
        <v>53.9</v>
      </c>
      <c r="P97" s="21">
        <v>25.7</v>
      </c>
      <c r="Q97" s="21">
        <v>20.9</v>
      </c>
      <c r="R97" s="49">
        <v>43.3</v>
      </c>
      <c r="S97" s="20">
        <v>54.4</v>
      </c>
      <c r="T97" s="21">
        <v>28.6</v>
      </c>
      <c r="U97" s="21">
        <v>39.299999999999997</v>
      </c>
      <c r="V97" s="49">
        <v>44.6</v>
      </c>
      <c r="W97" s="20">
        <v>23.2</v>
      </c>
      <c r="X97" s="21">
        <v>30.6</v>
      </c>
      <c r="Y97" s="21">
        <v>46.6</v>
      </c>
      <c r="Z97" s="49">
        <v>34.6</v>
      </c>
      <c r="AA97" s="20">
        <v>25.1</v>
      </c>
      <c r="AB97" s="21">
        <v>37.700000000000003</v>
      </c>
      <c r="AC97" s="21">
        <v>45.8</v>
      </c>
      <c r="AD97" s="49">
        <v>42.9</v>
      </c>
      <c r="AE97" s="29"/>
      <c r="AF97" s="236"/>
      <c r="AG97" s="30"/>
      <c r="AH97" s="30"/>
      <c r="AI97" s="30"/>
      <c r="AJ97" s="31"/>
      <c r="AL97" s="312"/>
      <c r="AM97" s="24"/>
      <c r="AN97" s="41"/>
      <c r="AO97" s="26"/>
      <c r="AP97" s="24"/>
      <c r="AQ97" s="41"/>
      <c r="AR97" s="26"/>
      <c r="AS97" s="24"/>
      <c r="AT97" s="41"/>
      <c r="AU97" s="26"/>
      <c r="AV97" s="24"/>
      <c r="AW97" s="41"/>
      <c r="AX97" s="26"/>
      <c r="AY97" s="24"/>
      <c r="AZ97" s="41"/>
      <c r="BA97" s="26"/>
      <c r="BB97" s="24"/>
      <c r="BC97" s="41"/>
      <c r="BD97" s="26"/>
    </row>
    <row r="98" spans="2:56" s="80" customFormat="1" x14ac:dyDescent="0.2">
      <c r="B98" s="10"/>
      <c r="D98" s="312"/>
      <c r="E98" s="268"/>
      <c r="F98" s="304">
        <v>12</v>
      </c>
      <c r="G98" s="12">
        <v>46.3</v>
      </c>
      <c r="H98" s="12">
        <v>33.799999999999997</v>
      </c>
      <c r="I98" s="12">
        <v>56.5</v>
      </c>
      <c r="J98" s="31"/>
      <c r="K98" s="12">
        <v>52.5</v>
      </c>
      <c r="L98" s="12">
        <v>36.1</v>
      </c>
      <c r="M98" s="12">
        <v>50.9</v>
      </c>
      <c r="N98" s="31"/>
      <c r="O98" s="12">
        <v>17.3</v>
      </c>
      <c r="P98" s="12">
        <v>19.7</v>
      </c>
      <c r="Q98" s="12">
        <v>42.8</v>
      </c>
      <c r="R98" s="31">
        <v>15.8</v>
      </c>
      <c r="S98" s="12">
        <v>57.9</v>
      </c>
      <c r="T98" s="12">
        <v>19.600000000000001</v>
      </c>
      <c r="U98" s="12">
        <v>33.799999999999997</v>
      </c>
      <c r="V98" s="31">
        <v>34.200000000000003</v>
      </c>
      <c r="W98" s="12">
        <v>36.1</v>
      </c>
      <c r="X98" s="12">
        <v>23</v>
      </c>
      <c r="Y98" s="12">
        <v>49.4</v>
      </c>
      <c r="Z98" s="31">
        <v>32.1</v>
      </c>
      <c r="AA98" s="12">
        <v>21.2</v>
      </c>
      <c r="AB98" s="12">
        <v>34.200000000000003</v>
      </c>
      <c r="AC98" s="12">
        <v>29.3</v>
      </c>
      <c r="AD98" s="31">
        <v>36.200000000000003</v>
      </c>
      <c r="AE98" s="29">
        <f t="shared" ref="AE98" si="8">AVERAGE(G98:J99)</f>
        <v>43.25</v>
      </c>
      <c r="AF98" s="30">
        <f>AVERAGE(K98:N99)-$AE98</f>
        <v>0.69999999999999574</v>
      </c>
      <c r="AG98" s="30">
        <f>AVERAGE(O98:R99)-$AE98</f>
        <v>-17.749999999999996</v>
      </c>
      <c r="AH98" s="30">
        <f>AVERAGE(S98:V99)-$AE98</f>
        <v>-5.9500000000000028</v>
      </c>
      <c r="AI98" s="30">
        <f>AVERAGE(W98:Z99)-$AE98</f>
        <v>-7.125</v>
      </c>
      <c r="AJ98" s="31">
        <f>AVERAGE(AA98:AD99)-$AE98</f>
        <v>-9.75</v>
      </c>
      <c r="AL98" s="312"/>
      <c r="AM98" s="24"/>
      <c r="AN98" s="41"/>
      <c r="AO98" s="26"/>
      <c r="AP98" s="24"/>
      <c r="AQ98" s="41"/>
      <c r="AR98" s="26"/>
      <c r="AS98" s="24"/>
      <c r="AT98" s="41"/>
      <c r="AU98" s="26"/>
      <c r="AV98" s="24"/>
      <c r="AW98" s="41"/>
      <c r="AX98" s="26"/>
      <c r="AY98" s="24"/>
      <c r="AZ98" s="41"/>
      <c r="BA98" s="26"/>
      <c r="BB98" s="24"/>
      <c r="BC98" s="41"/>
      <c r="BD98" s="26"/>
    </row>
    <row r="99" spans="2:56" s="80" customFormat="1" x14ac:dyDescent="0.2">
      <c r="B99" s="10"/>
      <c r="D99" s="312"/>
      <c r="E99" s="269"/>
      <c r="F99" s="305"/>
      <c r="G99" s="21">
        <v>36.200000000000003</v>
      </c>
      <c r="H99" s="21">
        <v>49</v>
      </c>
      <c r="I99" s="21">
        <v>37.700000000000003</v>
      </c>
      <c r="J99" s="67"/>
      <c r="K99" s="21">
        <v>36.6</v>
      </c>
      <c r="L99" s="21">
        <v>36.299999999999997</v>
      </c>
      <c r="M99" s="21">
        <v>51.3</v>
      </c>
      <c r="N99" s="67"/>
      <c r="O99" s="21">
        <v>34.4</v>
      </c>
      <c r="P99" s="21">
        <v>20.3</v>
      </c>
      <c r="Q99" s="21">
        <v>22.4</v>
      </c>
      <c r="R99" s="67">
        <v>31.3</v>
      </c>
      <c r="S99" s="21">
        <v>50.6</v>
      </c>
      <c r="T99" s="21">
        <v>28.2</v>
      </c>
      <c r="U99" s="21">
        <v>45.7</v>
      </c>
      <c r="V99" s="67">
        <v>28.4</v>
      </c>
      <c r="W99" s="21">
        <v>42.3</v>
      </c>
      <c r="X99" s="21">
        <v>44.4</v>
      </c>
      <c r="Y99" s="21">
        <v>41.1</v>
      </c>
      <c r="Z99" s="67">
        <v>20.6</v>
      </c>
      <c r="AA99" s="21">
        <v>60</v>
      </c>
      <c r="AB99" s="21">
        <v>26.3</v>
      </c>
      <c r="AC99" s="21">
        <v>28.9</v>
      </c>
      <c r="AD99" s="67">
        <v>31.9</v>
      </c>
      <c r="AE99" s="52"/>
      <c r="AF99" s="237"/>
      <c r="AG99" s="48"/>
      <c r="AH99" s="48"/>
      <c r="AI99" s="48"/>
      <c r="AJ99" s="49"/>
      <c r="AL99" s="312"/>
      <c r="AM99" s="53"/>
      <c r="AN99" s="54"/>
      <c r="AO99" s="55"/>
      <c r="AP99" s="53"/>
      <c r="AQ99" s="54"/>
      <c r="AR99" s="55"/>
      <c r="AS99" s="53"/>
      <c r="AT99" s="54"/>
      <c r="AU99" s="55"/>
      <c r="AV99" s="53"/>
      <c r="AW99" s="54"/>
      <c r="AX99" s="55"/>
      <c r="AY99" s="53"/>
      <c r="AZ99" s="54"/>
      <c r="BA99" s="55"/>
      <c r="BB99" s="53"/>
      <c r="BC99" s="54"/>
      <c r="BD99" s="55"/>
    </row>
    <row r="100" spans="2:56" s="80" customFormat="1" ht="16" customHeight="1" x14ac:dyDescent="0.2">
      <c r="B100" s="10"/>
      <c r="D100" s="312" t="s">
        <v>18</v>
      </c>
      <c r="E100" s="267">
        <v>1</v>
      </c>
      <c r="F100" s="304">
        <v>5</v>
      </c>
      <c r="G100" s="27">
        <v>42.3</v>
      </c>
      <c r="H100" s="28">
        <v>27.2</v>
      </c>
      <c r="I100" s="28">
        <v>35.4</v>
      </c>
      <c r="J100" s="82"/>
      <c r="K100" s="28">
        <v>51.2</v>
      </c>
      <c r="L100" s="28">
        <v>38.799999999999997</v>
      </c>
      <c r="M100" s="28">
        <v>30.7</v>
      </c>
      <c r="N100" s="82"/>
      <c r="O100" s="28">
        <v>24.5</v>
      </c>
      <c r="P100" s="28">
        <v>18.600000000000001</v>
      </c>
      <c r="Q100" s="28">
        <v>19.600000000000001</v>
      </c>
      <c r="R100" s="82"/>
      <c r="S100" s="28">
        <v>8.4</v>
      </c>
      <c r="T100" s="28">
        <v>26</v>
      </c>
      <c r="U100" s="28">
        <v>24.8</v>
      </c>
      <c r="V100" s="82">
        <v>8.6</v>
      </c>
      <c r="W100" s="28">
        <v>44.3</v>
      </c>
      <c r="X100" s="28">
        <v>42.3</v>
      </c>
      <c r="Y100" s="28">
        <v>23.9</v>
      </c>
      <c r="Z100" s="82">
        <v>9.8000000000000007</v>
      </c>
      <c r="AA100" s="28">
        <v>21.5</v>
      </c>
      <c r="AB100" s="28">
        <v>28.4</v>
      </c>
      <c r="AC100" s="28">
        <v>13.9</v>
      </c>
      <c r="AD100" s="82">
        <v>24.6</v>
      </c>
      <c r="AE100" s="13">
        <f>AVERAGE(G100:J101)</f>
        <v>39.099999999999994</v>
      </c>
      <c r="AF100" s="14">
        <f>AVERAGE(K100:N101)-$AE100</f>
        <v>1.460000000000008</v>
      </c>
      <c r="AG100" s="14">
        <f>AVERAGE(O100:R101)-$AE100</f>
        <v>-9.4999999999999893</v>
      </c>
      <c r="AH100" s="14">
        <f>AVERAGE(S100:V101)-$AE100</f>
        <v>-21.585714285714278</v>
      </c>
      <c r="AI100" s="14">
        <f>AVERAGE(W100:Z101)-$AE100</f>
        <v>-10.924999999999997</v>
      </c>
      <c r="AJ100" s="15">
        <f>AVERAGE(AA100:AD101)-$AE100</f>
        <v>-13.485714285714277</v>
      </c>
      <c r="AL100" s="312" t="s">
        <v>18</v>
      </c>
      <c r="AM100" s="16">
        <f>AVERAGE(AE100:AE115)</f>
        <v>43.435416666666661</v>
      </c>
      <c r="AN100" s="17">
        <f>STDEV(AE100:AE115)/SQRT(AO100)</f>
        <v>1.1025063325412927</v>
      </c>
      <c r="AO100" s="18">
        <f>COUNT(AE100:AE115)</f>
        <v>8</v>
      </c>
      <c r="AP100" s="16">
        <f>AVERAGE(AF100:AF115)</f>
        <v>-0.41208333333333513</v>
      </c>
      <c r="AQ100" s="17">
        <f>STDEV(AF100:AF115)/SQRT(AR100)</f>
        <v>1.1679479252735521</v>
      </c>
      <c r="AR100" s="18">
        <f>COUNT(AF100:AF115)</f>
        <v>8</v>
      </c>
      <c r="AS100" s="16">
        <f>AVERAGE(AG100:AG115)</f>
        <v>-15.931398809523806</v>
      </c>
      <c r="AT100" s="17">
        <f>STDEV(AG100:AG115)/SQRT(AU100)</f>
        <v>2.8818014885623002</v>
      </c>
      <c r="AU100" s="18">
        <f>COUNT(AG100:AG115)</f>
        <v>8</v>
      </c>
      <c r="AV100" s="16">
        <f>AVERAGE(AH100:AH115)</f>
        <v>-14.921875</v>
      </c>
      <c r="AW100" s="17">
        <f>STDEV(AH100:AH115)/SQRT(AX100)</f>
        <v>1.7057291400066021</v>
      </c>
      <c r="AX100" s="18">
        <f>COUNT(AH100:AH115)</f>
        <v>8</v>
      </c>
      <c r="AY100" s="16">
        <f>AVERAGE(AI100:AI115)</f>
        <v>-12.399404761904764</v>
      </c>
      <c r="AZ100" s="17">
        <f>STDEV(AI100:AI115)/SQRT(BA100)</f>
        <v>2.6934391168664011</v>
      </c>
      <c r="BA100" s="18">
        <f>COUNT(AI100:AI115)</f>
        <v>7</v>
      </c>
      <c r="BB100" s="16">
        <f>AVERAGE(AJ100:AJ115)</f>
        <v>-11.989710884353741</v>
      </c>
      <c r="BC100" s="17">
        <f>STDEV(AJ100:AJ115)/SQRT(BD100)</f>
        <v>1.9757808733668745</v>
      </c>
      <c r="BD100" s="18">
        <f>COUNT(AJ100:AJ115)</f>
        <v>7</v>
      </c>
    </row>
    <row r="101" spans="2:56" s="80" customFormat="1" x14ac:dyDescent="0.2">
      <c r="B101" s="10"/>
      <c r="D101" s="312"/>
      <c r="E101" s="268"/>
      <c r="F101" s="305"/>
      <c r="G101" s="32">
        <v>48.3</v>
      </c>
      <c r="H101" s="33">
        <v>39.700000000000003</v>
      </c>
      <c r="I101" s="33">
        <v>41.7</v>
      </c>
      <c r="J101" s="84"/>
      <c r="K101" s="33">
        <v>37.299999999999997</v>
      </c>
      <c r="L101" s="33">
        <v>44.8</v>
      </c>
      <c r="M101" s="33"/>
      <c r="N101" s="84"/>
      <c r="O101" s="33">
        <v>54.2</v>
      </c>
      <c r="P101" s="33">
        <v>37.9</v>
      </c>
      <c r="Q101" s="33">
        <v>22.8</v>
      </c>
      <c r="R101" s="84"/>
      <c r="S101" s="33">
        <v>27.1</v>
      </c>
      <c r="T101" s="33">
        <v>16.399999999999999</v>
      </c>
      <c r="U101" s="33">
        <v>11.3</v>
      </c>
      <c r="V101" s="84"/>
      <c r="W101" s="33">
        <v>27.3</v>
      </c>
      <c r="X101" s="33">
        <v>25.3</v>
      </c>
      <c r="Y101" s="33">
        <v>36.299999999999997</v>
      </c>
      <c r="Z101" s="84">
        <v>16.2</v>
      </c>
      <c r="AA101" s="33">
        <v>32.5</v>
      </c>
      <c r="AB101" s="33">
        <v>26.6</v>
      </c>
      <c r="AC101" s="33">
        <v>31.8</v>
      </c>
      <c r="AD101" s="84"/>
      <c r="AE101" s="22"/>
      <c r="AF101" s="236"/>
      <c r="AG101" s="30"/>
      <c r="AH101" s="30"/>
      <c r="AI101" s="30"/>
      <c r="AJ101" s="31"/>
      <c r="AL101" s="312"/>
      <c r="AM101" s="24"/>
      <c r="AN101" s="25"/>
      <c r="AO101" s="26"/>
      <c r="AP101" s="24"/>
      <c r="AQ101" s="25"/>
      <c r="AR101" s="26"/>
      <c r="AS101" s="24"/>
      <c r="AT101" s="25"/>
      <c r="AU101" s="26"/>
      <c r="AV101" s="24"/>
      <c r="AW101" s="25"/>
      <c r="AX101" s="26"/>
      <c r="AY101" s="24"/>
      <c r="AZ101" s="25"/>
      <c r="BA101" s="26"/>
      <c r="BB101" s="24"/>
      <c r="BC101" s="25"/>
      <c r="BD101" s="26"/>
    </row>
    <row r="102" spans="2:56" s="80" customFormat="1" x14ac:dyDescent="0.2">
      <c r="B102" s="10"/>
      <c r="D102" s="312"/>
      <c r="E102" s="268"/>
      <c r="F102" s="304">
        <v>6</v>
      </c>
      <c r="G102" s="11">
        <v>32</v>
      </c>
      <c r="H102" s="12">
        <v>44.1</v>
      </c>
      <c r="I102" s="12">
        <v>39.5</v>
      </c>
      <c r="J102" s="31"/>
      <c r="K102" s="12">
        <v>54.4</v>
      </c>
      <c r="L102" s="12">
        <v>44.5</v>
      </c>
      <c r="M102" s="12">
        <v>34.799999999999997</v>
      </c>
      <c r="N102" s="31"/>
      <c r="O102" s="12">
        <v>10.3</v>
      </c>
      <c r="P102" s="12">
        <v>13</v>
      </c>
      <c r="Q102" s="12">
        <v>18.899999999999999</v>
      </c>
      <c r="R102" s="31"/>
      <c r="S102" s="12">
        <v>42.8</v>
      </c>
      <c r="T102" s="12">
        <v>30.1</v>
      </c>
      <c r="U102" s="12">
        <v>12.5</v>
      </c>
      <c r="V102" s="31">
        <v>52.6</v>
      </c>
      <c r="W102" s="306" t="s">
        <v>609</v>
      </c>
      <c r="X102" s="307"/>
      <c r="Y102" s="307"/>
      <c r="Z102" s="308"/>
      <c r="AA102" s="306" t="s">
        <v>609</v>
      </c>
      <c r="AB102" s="307"/>
      <c r="AC102" s="307"/>
      <c r="AD102" s="308"/>
      <c r="AE102" s="68">
        <f>AVERAGE(G102:J103)</f>
        <v>44.900000000000006</v>
      </c>
      <c r="AF102" s="69">
        <f>AVERAGE(K102:N103)-$AE102</f>
        <v>-5.4400000000000119</v>
      </c>
      <c r="AG102" s="69">
        <f>AVERAGE(O102:R103)-$AE102</f>
        <v>-26.316666666666674</v>
      </c>
      <c r="AH102" s="69">
        <f>AVERAGE(S102:V103)-$AE102</f>
        <v>-10.51428571428572</v>
      </c>
      <c r="AI102" s="69" t="s">
        <v>570</v>
      </c>
      <c r="AJ102" s="70" t="s">
        <v>570</v>
      </c>
      <c r="AL102" s="312"/>
      <c r="AM102" s="24"/>
      <c r="AN102" s="25"/>
      <c r="AO102" s="26"/>
      <c r="AP102" s="24"/>
      <c r="AQ102" s="25"/>
      <c r="AR102" s="26"/>
      <c r="AS102" s="24"/>
      <c r="AT102" s="25"/>
      <c r="AU102" s="26"/>
      <c r="AV102" s="24"/>
      <c r="AW102" s="25"/>
      <c r="AX102" s="26"/>
      <c r="AY102" s="24"/>
      <c r="AZ102" s="25"/>
      <c r="BA102" s="26"/>
      <c r="BB102" s="24"/>
      <c r="BC102" s="25"/>
      <c r="BD102" s="26"/>
    </row>
    <row r="103" spans="2:56" s="80" customFormat="1" x14ac:dyDescent="0.2">
      <c r="B103" s="10"/>
      <c r="D103" s="312"/>
      <c r="E103" s="268"/>
      <c r="F103" s="305"/>
      <c r="G103" s="20">
        <v>65.2</v>
      </c>
      <c r="H103" s="21">
        <v>36.799999999999997</v>
      </c>
      <c r="I103" s="21">
        <v>51.8</v>
      </c>
      <c r="J103" s="31"/>
      <c r="K103" s="21">
        <v>40.200000000000003</v>
      </c>
      <c r="L103" s="21">
        <v>23.4</v>
      </c>
      <c r="M103" s="21"/>
      <c r="N103" s="31"/>
      <c r="O103" s="21">
        <v>17.5</v>
      </c>
      <c r="P103" s="21">
        <v>18.3</v>
      </c>
      <c r="Q103" s="21">
        <v>33.5</v>
      </c>
      <c r="R103" s="31"/>
      <c r="S103" s="21">
        <v>28.8</v>
      </c>
      <c r="T103" s="21">
        <v>27.3</v>
      </c>
      <c r="U103" s="21">
        <v>46.6</v>
      </c>
      <c r="V103" s="31"/>
      <c r="W103" s="309"/>
      <c r="X103" s="310"/>
      <c r="Y103" s="310"/>
      <c r="Z103" s="311"/>
      <c r="AA103" s="309"/>
      <c r="AB103" s="310"/>
      <c r="AC103" s="310"/>
      <c r="AD103" s="311"/>
      <c r="AE103" s="22"/>
      <c r="AF103" s="236"/>
      <c r="AG103" s="30"/>
      <c r="AH103" s="30"/>
      <c r="AI103" s="30"/>
      <c r="AJ103" s="31"/>
      <c r="AL103" s="312"/>
      <c r="AM103" s="24"/>
      <c r="AN103" s="25"/>
      <c r="AO103" s="26"/>
      <c r="AP103" s="24"/>
      <c r="AQ103" s="25"/>
      <c r="AR103" s="26"/>
      <c r="AS103" s="24"/>
      <c r="AT103" s="25"/>
      <c r="AU103" s="26"/>
      <c r="AV103" s="24"/>
      <c r="AW103" s="25"/>
      <c r="AX103" s="26"/>
      <c r="AY103" s="24"/>
      <c r="AZ103" s="25"/>
      <c r="BA103" s="26"/>
      <c r="BB103" s="24"/>
      <c r="BC103" s="25"/>
      <c r="BD103" s="26"/>
    </row>
    <row r="104" spans="2:56" s="80" customFormat="1" x14ac:dyDescent="0.2">
      <c r="B104" s="10"/>
      <c r="D104" s="312"/>
      <c r="E104" s="268"/>
      <c r="F104" s="304">
        <v>7</v>
      </c>
      <c r="G104" s="11">
        <v>55</v>
      </c>
      <c r="H104" s="12">
        <v>25.5</v>
      </c>
      <c r="I104" s="12">
        <v>38.200000000000003</v>
      </c>
      <c r="J104" s="15"/>
      <c r="K104" s="12">
        <v>34.4</v>
      </c>
      <c r="L104" s="12">
        <v>41.8</v>
      </c>
      <c r="M104" s="12">
        <v>33.700000000000003</v>
      </c>
      <c r="N104" s="15"/>
      <c r="O104" s="12">
        <v>33.4</v>
      </c>
      <c r="P104" s="12">
        <v>31.3</v>
      </c>
      <c r="Q104" s="12">
        <v>62.2</v>
      </c>
      <c r="R104" s="15">
        <v>8.8000000000000007</v>
      </c>
      <c r="S104" s="12">
        <v>31</v>
      </c>
      <c r="T104" s="12">
        <v>47.6</v>
      </c>
      <c r="U104" s="12">
        <v>19.899999999999999</v>
      </c>
      <c r="V104" s="15"/>
      <c r="W104" s="12">
        <v>64.7</v>
      </c>
      <c r="X104" s="12">
        <v>44.9</v>
      </c>
      <c r="Y104" s="12">
        <v>33.700000000000003</v>
      </c>
      <c r="Z104" s="15">
        <v>26.6</v>
      </c>
      <c r="AA104" s="12">
        <v>42.8</v>
      </c>
      <c r="AB104" s="12">
        <v>50.4</v>
      </c>
      <c r="AC104" s="12">
        <v>20.399999999999999</v>
      </c>
      <c r="AD104" s="15">
        <v>23.3</v>
      </c>
      <c r="AE104" s="29">
        <f>AVERAGE(G104:J105)</f>
        <v>41.866666666666667</v>
      </c>
      <c r="AF104" s="30">
        <f>AVERAGE(K104:N105)-$AE104</f>
        <v>-3.2266666666666666</v>
      </c>
      <c r="AG104" s="30">
        <f>AVERAGE(O104:R105)-$AE104</f>
        <v>-14.209523809523805</v>
      </c>
      <c r="AH104" s="30">
        <f>AVERAGE(S104:V105)-$AE104</f>
        <v>-10.733333333333331</v>
      </c>
      <c r="AI104" s="30">
        <f>AVERAGE(W104:Z105)-$AE104</f>
        <v>-5.7041666666666728</v>
      </c>
      <c r="AJ104" s="31">
        <f>AVERAGE(AA104:AD105)-$AE104</f>
        <v>-6.9380952380952365</v>
      </c>
      <c r="AL104" s="312"/>
      <c r="AM104" s="24"/>
      <c r="AN104" s="25"/>
      <c r="AO104" s="26"/>
      <c r="AP104" s="24"/>
      <c r="AQ104" s="25"/>
      <c r="AR104" s="26"/>
      <c r="AS104" s="24"/>
      <c r="AT104" s="25"/>
      <c r="AU104" s="26"/>
      <c r="AV104" s="24"/>
      <c r="AW104" s="25"/>
      <c r="AX104" s="26"/>
      <c r="AY104" s="24"/>
      <c r="AZ104" s="25"/>
      <c r="BA104" s="26"/>
      <c r="BB104" s="24"/>
      <c r="BC104" s="25"/>
      <c r="BD104" s="26"/>
    </row>
    <row r="105" spans="2:56" s="80" customFormat="1" x14ac:dyDescent="0.2">
      <c r="B105" s="10"/>
      <c r="D105" s="312"/>
      <c r="E105" s="268"/>
      <c r="F105" s="305"/>
      <c r="G105" s="20">
        <v>43.2</v>
      </c>
      <c r="H105" s="21">
        <v>36.200000000000003</v>
      </c>
      <c r="I105" s="21">
        <v>53.1</v>
      </c>
      <c r="J105" s="84"/>
      <c r="K105" s="21">
        <v>40.200000000000003</v>
      </c>
      <c r="L105" s="21">
        <v>43.1</v>
      </c>
      <c r="M105" s="21"/>
      <c r="N105" s="84"/>
      <c r="O105" s="21">
        <v>16</v>
      </c>
      <c r="P105" s="21">
        <v>19.899999999999999</v>
      </c>
      <c r="Q105" s="21">
        <v>22</v>
      </c>
      <c r="R105" s="84"/>
      <c r="S105" s="21">
        <v>35.299999999999997</v>
      </c>
      <c r="T105" s="21">
        <v>41.8</v>
      </c>
      <c r="U105" s="21">
        <v>11.2</v>
      </c>
      <c r="V105" s="84"/>
      <c r="W105" s="21">
        <v>35.799999999999997</v>
      </c>
      <c r="X105" s="21">
        <v>29</v>
      </c>
      <c r="Y105" s="21">
        <v>39.4</v>
      </c>
      <c r="Z105" s="84">
        <v>15.2</v>
      </c>
      <c r="AA105" s="21">
        <v>39.700000000000003</v>
      </c>
      <c r="AB105" s="21">
        <v>36.799999999999997</v>
      </c>
      <c r="AC105" s="21">
        <v>31.1</v>
      </c>
      <c r="AD105" s="84"/>
      <c r="AE105" s="29"/>
      <c r="AF105" s="236"/>
      <c r="AG105" s="30"/>
      <c r="AH105" s="30"/>
      <c r="AI105" s="30"/>
      <c r="AJ105" s="31"/>
      <c r="AL105" s="312"/>
      <c r="AM105" s="24"/>
      <c r="AN105" s="25"/>
      <c r="AO105" s="26"/>
      <c r="AP105" s="24"/>
      <c r="AQ105" s="25"/>
      <c r="AR105" s="26"/>
      <c r="AS105" s="24"/>
      <c r="AT105" s="25"/>
      <c r="AU105" s="26"/>
      <c r="AV105" s="24"/>
      <c r="AW105" s="25"/>
      <c r="AX105" s="26"/>
      <c r="AY105" s="24"/>
      <c r="AZ105" s="25"/>
      <c r="BA105" s="26"/>
      <c r="BB105" s="24"/>
      <c r="BC105" s="25"/>
      <c r="BD105" s="26"/>
    </row>
    <row r="106" spans="2:56" s="80" customFormat="1" x14ac:dyDescent="0.2">
      <c r="B106" s="10"/>
      <c r="D106" s="312"/>
      <c r="E106" s="268"/>
      <c r="F106" s="304">
        <v>8</v>
      </c>
      <c r="G106" s="12">
        <v>40.799999999999997</v>
      </c>
      <c r="H106" s="12">
        <v>42.3</v>
      </c>
      <c r="I106" s="12">
        <v>41.3</v>
      </c>
      <c r="J106" s="67"/>
      <c r="K106" s="12">
        <v>44.4</v>
      </c>
      <c r="L106" s="12">
        <v>39</v>
      </c>
      <c r="M106" s="12">
        <v>41.8</v>
      </c>
      <c r="N106" s="67"/>
      <c r="O106" s="12">
        <v>44.9</v>
      </c>
      <c r="P106" s="12">
        <v>20.7</v>
      </c>
      <c r="Q106" s="12">
        <v>39</v>
      </c>
      <c r="R106" s="67"/>
      <c r="S106" s="12">
        <v>43.1</v>
      </c>
      <c r="T106" s="12">
        <v>36.6</v>
      </c>
      <c r="U106" s="12">
        <v>9.3000000000000007</v>
      </c>
      <c r="V106" s="67">
        <v>39.4</v>
      </c>
      <c r="W106" s="12">
        <v>22.2</v>
      </c>
      <c r="X106" s="12">
        <v>48.3</v>
      </c>
      <c r="Y106" s="12">
        <v>29.7</v>
      </c>
      <c r="Z106" s="67">
        <v>43.6</v>
      </c>
      <c r="AA106" s="12">
        <v>17.600000000000001</v>
      </c>
      <c r="AB106" s="12">
        <v>47.7</v>
      </c>
      <c r="AC106" s="12">
        <v>21.9</v>
      </c>
      <c r="AD106" s="67">
        <v>15.4</v>
      </c>
      <c r="AE106" s="29">
        <f t="shared" ref="AE106" si="9">AVERAGE(G106:J107)</f>
        <v>42.666666666666664</v>
      </c>
      <c r="AF106" s="30">
        <f>AVERAGE(K106:N107)-$AE106</f>
        <v>-0.10666666666666913</v>
      </c>
      <c r="AG106" s="30">
        <f>AVERAGE(O106:R107)-$AE106</f>
        <v>-4.6999999999999957</v>
      </c>
      <c r="AH106" s="30">
        <f>AVERAGE(S106:V107)-$AE106</f>
        <v>-9.1291666666666629</v>
      </c>
      <c r="AI106" s="30">
        <f>AVERAGE(W106:Z107)-$AE106</f>
        <v>-9.1416666666666657</v>
      </c>
      <c r="AJ106" s="31">
        <f>AVERAGE(AA106:AD107)-$AE106</f>
        <v>-9.6916666666666629</v>
      </c>
      <c r="AL106" s="312"/>
      <c r="AM106" s="24"/>
      <c r="AN106" s="25"/>
      <c r="AO106" s="26"/>
      <c r="AP106" s="24"/>
      <c r="AQ106" s="25"/>
      <c r="AR106" s="26"/>
      <c r="AS106" s="24"/>
      <c r="AT106" s="25"/>
      <c r="AU106" s="26"/>
      <c r="AV106" s="24"/>
      <c r="AW106" s="25"/>
      <c r="AX106" s="26"/>
      <c r="AY106" s="24"/>
      <c r="AZ106" s="25"/>
      <c r="BA106" s="26"/>
      <c r="BB106" s="24"/>
      <c r="BC106" s="25"/>
      <c r="BD106" s="26"/>
    </row>
    <row r="107" spans="2:56" s="80" customFormat="1" x14ac:dyDescent="0.2">
      <c r="B107" s="10"/>
      <c r="D107" s="312"/>
      <c r="E107" s="269"/>
      <c r="F107" s="305"/>
      <c r="G107" s="21">
        <v>46.9</v>
      </c>
      <c r="H107" s="21">
        <v>43.6</v>
      </c>
      <c r="I107" s="21">
        <v>41.1</v>
      </c>
      <c r="J107" s="84"/>
      <c r="K107" s="21">
        <v>36</v>
      </c>
      <c r="L107" s="21">
        <v>51.6</v>
      </c>
      <c r="M107" s="21"/>
      <c r="N107" s="84"/>
      <c r="O107" s="21">
        <v>41.1</v>
      </c>
      <c r="P107" s="21">
        <v>43.9</v>
      </c>
      <c r="Q107" s="21">
        <v>38.200000000000003</v>
      </c>
      <c r="R107" s="84"/>
      <c r="S107" s="21">
        <v>42.8</v>
      </c>
      <c r="T107" s="21">
        <v>32.4</v>
      </c>
      <c r="U107" s="21">
        <v>51.4</v>
      </c>
      <c r="V107" s="84">
        <v>13.3</v>
      </c>
      <c r="W107" s="21">
        <v>27</v>
      </c>
      <c r="X107" s="21">
        <v>25.3</v>
      </c>
      <c r="Y107" s="21">
        <v>56.7</v>
      </c>
      <c r="Z107" s="84">
        <v>15.4</v>
      </c>
      <c r="AA107" s="21">
        <v>40.799999999999997</v>
      </c>
      <c r="AB107" s="21">
        <v>49.4</v>
      </c>
      <c r="AC107" s="21">
        <v>50.8</v>
      </c>
      <c r="AD107" s="84">
        <v>20.2</v>
      </c>
      <c r="AE107" s="52"/>
      <c r="AF107" s="237"/>
      <c r="AG107" s="48"/>
      <c r="AH107" s="48"/>
      <c r="AI107" s="48"/>
      <c r="AJ107" s="49"/>
      <c r="AL107" s="312"/>
      <c r="AM107" s="24"/>
      <c r="AN107" s="25"/>
      <c r="AO107" s="26"/>
      <c r="AP107" s="24"/>
      <c r="AQ107" s="25"/>
      <c r="AR107" s="26"/>
      <c r="AS107" s="24"/>
      <c r="AT107" s="25"/>
      <c r="AU107" s="26"/>
      <c r="AV107" s="24"/>
      <c r="AW107" s="25"/>
      <c r="AX107" s="26"/>
      <c r="AY107" s="24"/>
      <c r="AZ107" s="25"/>
      <c r="BA107" s="26"/>
      <c r="BB107" s="24"/>
      <c r="BC107" s="25"/>
      <c r="BD107" s="26"/>
    </row>
    <row r="108" spans="2:56" s="80" customFormat="1" x14ac:dyDescent="0.2">
      <c r="B108" s="10"/>
      <c r="D108" s="312"/>
      <c r="E108" s="267">
        <v>2</v>
      </c>
      <c r="F108" s="304">
        <v>41</v>
      </c>
      <c r="G108" s="11">
        <v>50.6</v>
      </c>
      <c r="H108" s="12">
        <v>54.8</v>
      </c>
      <c r="I108" s="12">
        <v>53.5</v>
      </c>
      <c r="J108" s="15"/>
      <c r="K108" s="11">
        <v>35</v>
      </c>
      <c r="L108" s="12">
        <v>59.5</v>
      </c>
      <c r="M108" s="12">
        <v>50.3</v>
      </c>
      <c r="N108" s="15"/>
      <c r="O108" s="11">
        <v>37.200000000000003</v>
      </c>
      <c r="P108" s="12">
        <v>35.4</v>
      </c>
      <c r="Q108" s="12">
        <v>16</v>
      </c>
      <c r="R108" s="15">
        <v>18.2</v>
      </c>
      <c r="S108" s="11">
        <v>37.799999999999997</v>
      </c>
      <c r="T108" s="12">
        <v>20.3</v>
      </c>
      <c r="U108" s="12">
        <v>25.8</v>
      </c>
      <c r="V108" s="15">
        <v>21.6</v>
      </c>
      <c r="W108" s="11">
        <v>36.9</v>
      </c>
      <c r="X108" s="12">
        <v>21.6</v>
      </c>
      <c r="Y108" s="12">
        <v>35.6</v>
      </c>
      <c r="Z108" s="15">
        <v>37.799999999999997</v>
      </c>
      <c r="AA108" s="11">
        <v>30</v>
      </c>
      <c r="AB108" s="12">
        <v>32.700000000000003</v>
      </c>
      <c r="AC108" s="12">
        <v>46.5</v>
      </c>
      <c r="AD108" s="15">
        <v>20.3</v>
      </c>
      <c r="AE108" s="13">
        <f>AVERAGE(G108:J109)</f>
        <v>49.566666666666663</v>
      </c>
      <c r="AF108" s="14">
        <f>AVERAGE(K108:N109)-$AE108</f>
        <v>-3.5333333333333314</v>
      </c>
      <c r="AG108" s="14">
        <f>AVERAGE(O108:R109)-$AE108</f>
        <v>-22.629166666666663</v>
      </c>
      <c r="AH108" s="14">
        <f>AVERAGE(S108:V109)-$AE108</f>
        <v>-14.266666666666666</v>
      </c>
      <c r="AI108" s="14">
        <f>AVERAGE(W108:Z109)-$AE108</f>
        <v>-15.466666666666661</v>
      </c>
      <c r="AJ108" s="15">
        <f>AVERAGE(AA108:AD109)-$AE108</f>
        <v>-18.629166666666666</v>
      </c>
      <c r="AL108" s="312"/>
      <c r="AM108" s="24"/>
      <c r="AN108" s="25"/>
      <c r="AO108" s="26"/>
      <c r="AP108" s="24"/>
      <c r="AQ108" s="25"/>
      <c r="AR108" s="26"/>
      <c r="AS108" s="24"/>
      <c r="AT108" s="25"/>
      <c r="AU108" s="26"/>
      <c r="AV108" s="24"/>
      <c r="AW108" s="25"/>
      <c r="AX108" s="26"/>
      <c r="AY108" s="24"/>
      <c r="AZ108" s="25"/>
      <c r="BA108" s="26"/>
      <c r="BB108" s="24"/>
      <c r="BC108" s="25"/>
      <c r="BD108" s="26"/>
    </row>
    <row r="109" spans="2:56" s="80" customFormat="1" x14ac:dyDescent="0.2">
      <c r="B109" s="10"/>
      <c r="D109" s="312"/>
      <c r="E109" s="268"/>
      <c r="F109" s="305"/>
      <c r="G109" s="20">
        <v>44.3</v>
      </c>
      <c r="H109" s="21">
        <v>36.9</v>
      </c>
      <c r="I109" s="21">
        <v>57.3</v>
      </c>
      <c r="J109" s="49"/>
      <c r="K109" s="20">
        <v>48.6</v>
      </c>
      <c r="L109" s="21">
        <v>32.6</v>
      </c>
      <c r="M109" s="21">
        <v>50.2</v>
      </c>
      <c r="N109" s="49"/>
      <c r="O109" s="20">
        <v>13.6</v>
      </c>
      <c r="P109" s="21">
        <v>47.3</v>
      </c>
      <c r="Q109" s="21">
        <v>26.9</v>
      </c>
      <c r="R109" s="49">
        <v>20.9</v>
      </c>
      <c r="S109" s="20">
        <v>65.2</v>
      </c>
      <c r="T109" s="21">
        <v>23.2</v>
      </c>
      <c r="U109" s="21">
        <v>40</v>
      </c>
      <c r="V109" s="49">
        <v>48.5</v>
      </c>
      <c r="W109" s="20">
        <v>34.799999999999997</v>
      </c>
      <c r="X109" s="21">
        <v>21</v>
      </c>
      <c r="Y109" s="21">
        <v>34.5</v>
      </c>
      <c r="Z109" s="49">
        <v>50.6</v>
      </c>
      <c r="AA109" s="20">
        <v>24.7</v>
      </c>
      <c r="AB109" s="21">
        <v>10.9</v>
      </c>
      <c r="AC109" s="21">
        <v>61.8</v>
      </c>
      <c r="AD109" s="49">
        <v>20.6</v>
      </c>
      <c r="AE109" s="22"/>
      <c r="AF109" s="236"/>
      <c r="AG109" s="30"/>
      <c r="AH109" s="30"/>
      <c r="AI109" s="30"/>
      <c r="AJ109" s="31"/>
      <c r="AL109" s="312"/>
      <c r="AM109" s="24"/>
      <c r="AN109" s="41"/>
      <c r="AO109" s="26"/>
      <c r="AP109" s="24"/>
      <c r="AQ109" s="41"/>
      <c r="AR109" s="26"/>
      <c r="AS109" s="24"/>
      <c r="AT109" s="41"/>
      <c r="AU109" s="26"/>
      <c r="AV109" s="24"/>
      <c r="AW109" s="41"/>
      <c r="AX109" s="26"/>
      <c r="AY109" s="24"/>
      <c r="AZ109" s="41"/>
      <c r="BA109" s="26"/>
      <c r="BB109" s="24"/>
      <c r="BC109" s="41"/>
      <c r="BD109" s="26"/>
    </row>
    <row r="110" spans="2:56" s="80" customFormat="1" x14ac:dyDescent="0.2">
      <c r="B110" s="10"/>
      <c r="D110" s="312"/>
      <c r="E110" s="268"/>
      <c r="F110" s="304">
        <v>42</v>
      </c>
      <c r="G110" s="27">
        <v>52</v>
      </c>
      <c r="H110" s="28">
        <v>50.8</v>
      </c>
      <c r="I110" s="28">
        <v>43.6</v>
      </c>
      <c r="J110" s="31"/>
      <c r="K110" s="27">
        <v>54.9</v>
      </c>
      <c r="L110" s="28">
        <v>46.7</v>
      </c>
      <c r="M110" s="28">
        <v>23.6</v>
      </c>
      <c r="N110" s="31"/>
      <c r="O110" s="27">
        <v>13.4</v>
      </c>
      <c r="P110" s="28">
        <v>20.9</v>
      </c>
      <c r="Q110" s="28">
        <v>13.7</v>
      </c>
      <c r="R110" s="31">
        <v>12.4</v>
      </c>
      <c r="S110" s="27">
        <v>25.1</v>
      </c>
      <c r="T110" s="28">
        <v>20.9</v>
      </c>
      <c r="U110" s="28">
        <v>23.8</v>
      </c>
      <c r="V110" s="31">
        <v>10.5</v>
      </c>
      <c r="W110" s="27">
        <v>37.6</v>
      </c>
      <c r="X110" s="28">
        <v>57</v>
      </c>
      <c r="Y110" s="28">
        <v>43.6</v>
      </c>
      <c r="Z110" s="31">
        <v>17.100000000000001</v>
      </c>
      <c r="AA110" s="27">
        <v>35.799999999999997</v>
      </c>
      <c r="AB110" s="28">
        <v>28.7</v>
      </c>
      <c r="AC110" s="28">
        <v>50</v>
      </c>
      <c r="AD110" s="31">
        <v>37.799999999999997</v>
      </c>
      <c r="AE110" s="29">
        <f>AVERAGE(G110:J111)</f>
        <v>41.316666666666663</v>
      </c>
      <c r="AF110" s="30">
        <f>AVERAGE(K110:N111)-$AE110</f>
        <v>0.86666666666666714</v>
      </c>
      <c r="AG110" s="30">
        <f>AVERAGE(O110:R111)-$AE110</f>
        <v>-25.754166666666663</v>
      </c>
      <c r="AH110" s="30">
        <f>AVERAGE(S110:V111)-$AE110</f>
        <v>-16.391666666666666</v>
      </c>
      <c r="AI110" s="30">
        <f>AVERAGE(W110:Z111)-$AE110</f>
        <v>-7.0291666666666686</v>
      </c>
      <c r="AJ110" s="31">
        <f>AVERAGE(AA110:AD111)-$AE110</f>
        <v>-4.9416666666666629</v>
      </c>
      <c r="AL110" s="312"/>
      <c r="AM110" s="24"/>
      <c r="AN110" s="41"/>
      <c r="AO110" s="26"/>
      <c r="AP110" s="24"/>
      <c r="AQ110" s="41"/>
      <c r="AR110" s="26"/>
      <c r="AS110" s="24"/>
      <c r="AT110" s="41"/>
      <c r="AU110" s="26"/>
      <c r="AV110" s="24"/>
      <c r="AW110" s="41"/>
      <c r="AX110" s="26"/>
      <c r="AY110" s="24"/>
      <c r="AZ110" s="41"/>
      <c r="BA110" s="26"/>
      <c r="BB110" s="24"/>
      <c r="BC110" s="41"/>
      <c r="BD110" s="26"/>
    </row>
    <row r="111" spans="2:56" s="80" customFormat="1" x14ac:dyDescent="0.2">
      <c r="B111" s="10"/>
      <c r="D111" s="312"/>
      <c r="E111" s="268"/>
      <c r="F111" s="305"/>
      <c r="G111" s="32">
        <v>30.7</v>
      </c>
      <c r="H111" s="33">
        <v>31.6</v>
      </c>
      <c r="I111" s="33">
        <v>39.200000000000003</v>
      </c>
      <c r="J111" s="67"/>
      <c r="K111" s="32">
        <v>40.5</v>
      </c>
      <c r="L111" s="33">
        <v>46.3</v>
      </c>
      <c r="M111" s="33">
        <v>41.1</v>
      </c>
      <c r="N111" s="67"/>
      <c r="O111" s="32">
        <v>17.100000000000001</v>
      </c>
      <c r="P111" s="33">
        <v>12.3</v>
      </c>
      <c r="Q111" s="33">
        <v>20.3</v>
      </c>
      <c r="R111" s="67">
        <v>14.4</v>
      </c>
      <c r="S111" s="32">
        <v>56.4</v>
      </c>
      <c r="T111" s="33">
        <v>29.7</v>
      </c>
      <c r="U111" s="33">
        <v>20.3</v>
      </c>
      <c r="V111" s="67">
        <v>12.7</v>
      </c>
      <c r="W111" s="32">
        <v>38.200000000000003</v>
      </c>
      <c r="X111" s="33">
        <v>40.200000000000003</v>
      </c>
      <c r="Y111" s="33">
        <v>17.100000000000001</v>
      </c>
      <c r="Z111" s="67">
        <v>23.5</v>
      </c>
      <c r="AA111" s="32">
        <v>28.6</v>
      </c>
      <c r="AB111" s="33">
        <v>49.9</v>
      </c>
      <c r="AC111" s="33">
        <v>35.799999999999997</v>
      </c>
      <c r="AD111" s="67">
        <v>24.4</v>
      </c>
      <c r="AE111" s="22"/>
      <c r="AF111" s="236"/>
      <c r="AG111" s="30"/>
      <c r="AH111" s="30"/>
      <c r="AI111" s="30"/>
      <c r="AJ111" s="31"/>
      <c r="AL111" s="312"/>
      <c r="AM111" s="24"/>
      <c r="AN111" s="41"/>
      <c r="AO111" s="26"/>
      <c r="AP111" s="24"/>
      <c r="AQ111" s="41"/>
      <c r="AR111" s="26"/>
      <c r="AS111" s="24"/>
      <c r="AT111" s="41"/>
      <c r="AU111" s="26"/>
      <c r="AV111" s="24"/>
      <c r="AW111" s="41"/>
      <c r="AX111" s="26"/>
      <c r="AY111" s="24"/>
      <c r="AZ111" s="41"/>
      <c r="BA111" s="26"/>
      <c r="BB111" s="24"/>
      <c r="BC111" s="41"/>
      <c r="BD111" s="26"/>
    </row>
    <row r="112" spans="2:56" s="80" customFormat="1" x14ac:dyDescent="0.2">
      <c r="B112" s="10"/>
      <c r="D112" s="312"/>
      <c r="E112" s="268"/>
      <c r="F112" s="304">
        <v>43</v>
      </c>
      <c r="G112" s="11">
        <v>54.3</v>
      </c>
      <c r="H112" s="12">
        <v>32.200000000000003</v>
      </c>
      <c r="I112" s="12">
        <v>47.8</v>
      </c>
      <c r="J112" s="82"/>
      <c r="K112" s="11">
        <v>63.4</v>
      </c>
      <c r="L112" s="12">
        <v>28.4</v>
      </c>
      <c r="M112" s="12">
        <v>56.3</v>
      </c>
      <c r="N112" s="82"/>
      <c r="O112" s="11">
        <v>21.9</v>
      </c>
      <c r="P112" s="12">
        <v>20.399999999999999</v>
      </c>
      <c r="Q112" s="12">
        <v>49.6</v>
      </c>
      <c r="R112" s="82">
        <v>58.6</v>
      </c>
      <c r="S112" s="11">
        <v>17.7</v>
      </c>
      <c r="T112" s="12">
        <v>31.3</v>
      </c>
      <c r="U112" s="12">
        <v>35.799999999999997</v>
      </c>
      <c r="V112" s="82">
        <v>43</v>
      </c>
      <c r="W112" s="11">
        <v>42.6</v>
      </c>
      <c r="X112" s="12">
        <v>28.9</v>
      </c>
      <c r="Y112" s="12">
        <v>10.3</v>
      </c>
      <c r="Z112" s="82">
        <v>39.700000000000003</v>
      </c>
      <c r="AA112" s="11">
        <v>28.1</v>
      </c>
      <c r="AB112" s="12">
        <v>46.8</v>
      </c>
      <c r="AC112" s="12">
        <v>16</v>
      </c>
      <c r="AD112" s="82">
        <v>42.7</v>
      </c>
      <c r="AE112" s="29">
        <f>AVERAGE(G112:J113)</f>
        <v>43.233333333333341</v>
      </c>
      <c r="AF112" s="30">
        <f>AVERAGE(K112:N113)-$AE112</f>
        <v>3.4666666666666544</v>
      </c>
      <c r="AG112" s="30">
        <f>AVERAGE(O112:R113)-$AE112</f>
        <v>-9.2458333333333442</v>
      </c>
      <c r="AH112" s="30">
        <f>AVERAGE(S112:V113)-$AE112</f>
        <v>-15.095833333333342</v>
      </c>
      <c r="AI112" s="30">
        <f>AVERAGE(W112:Z113)-$AE112</f>
        <v>-11.69583333333334</v>
      </c>
      <c r="AJ112" s="31">
        <f>AVERAGE(AA112:AD113)-$AE112</f>
        <v>-12.158333333333339</v>
      </c>
      <c r="AL112" s="312"/>
      <c r="AM112" s="24"/>
      <c r="AN112" s="41"/>
      <c r="AO112" s="26"/>
      <c r="AP112" s="24"/>
      <c r="AQ112" s="41"/>
      <c r="AR112" s="26"/>
      <c r="AS112" s="24"/>
      <c r="AT112" s="41"/>
      <c r="AU112" s="26"/>
      <c r="AV112" s="24"/>
      <c r="AW112" s="41"/>
      <c r="AX112" s="26"/>
      <c r="AY112" s="24"/>
      <c r="AZ112" s="41"/>
      <c r="BA112" s="26"/>
      <c r="BB112" s="24"/>
      <c r="BC112" s="41"/>
      <c r="BD112" s="26"/>
    </row>
    <row r="113" spans="2:56" s="80" customFormat="1" x14ac:dyDescent="0.2">
      <c r="B113" s="10"/>
      <c r="D113" s="312"/>
      <c r="E113" s="268"/>
      <c r="F113" s="305"/>
      <c r="G113" s="20">
        <v>41.6</v>
      </c>
      <c r="H113" s="21">
        <v>46.7</v>
      </c>
      <c r="I113" s="21">
        <v>36.799999999999997</v>
      </c>
      <c r="J113" s="84"/>
      <c r="K113" s="20">
        <v>48.4</v>
      </c>
      <c r="L113" s="21">
        <v>44.7</v>
      </c>
      <c r="M113" s="21">
        <v>39</v>
      </c>
      <c r="N113" s="84"/>
      <c r="O113" s="20">
        <v>18.8</v>
      </c>
      <c r="P113" s="21">
        <v>59.6</v>
      </c>
      <c r="Q113" s="21">
        <v>17.600000000000001</v>
      </c>
      <c r="R113" s="84">
        <v>25.4</v>
      </c>
      <c r="S113" s="20">
        <v>18.899999999999999</v>
      </c>
      <c r="T113" s="21">
        <v>13.1</v>
      </c>
      <c r="U113" s="21">
        <v>19.899999999999999</v>
      </c>
      <c r="V113" s="84">
        <v>45.4</v>
      </c>
      <c r="W113" s="20">
        <v>40.5</v>
      </c>
      <c r="X113" s="21">
        <v>20.100000000000001</v>
      </c>
      <c r="Y113" s="21">
        <v>26.4</v>
      </c>
      <c r="Z113" s="84">
        <v>43.8</v>
      </c>
      <c r="AA113" s="20">
        <v>26.4</v>
      </c>
      <c r="AB113" s="21">
        <v>34.799999999999997</v>
      </c>
      <c r="AC113" s="21">
        <v>33.5</v>
      </c>
      <c r="AD113" s="84">
        <v>20.3</v>
      </c>
      <c r="AE113" s="29"/>
      <c r="AF113" s="236"/>
      <c r="AG113" s="30"/>
      <c r="AH113" s="30"/>
      <c r="AI113" s="30"/>
      <c r="AJ113" s="31"/>
      <c r="AL113" s="312"/>
      <c r="AM113" s="24"/>
      <c r="AN113" s="41"/>
      <c r="AO113" s="26"/>
      <c r="AP113" s="24"/>
      <c r="AQ113" s="41"/>
      <c r="AR113" s="26"/>
      <c r="AS113" s="24"/>
      <c r="AT113" s="41"/>
      <c r="AU113" s="26"/>
      <c r="AV113" s="24"/>
      <c r="AW113" s="41"/>
      <c r="AX113" s="26"/>
      <c r="AY113" s="24"/>
      <c r="AZ113" s="41"/>
      <c r="BA113" s="26"/>
      <c r="BB113" s="24"/>
      <c r="BC113" s="41"/>
      <c r="BD113" s="26"/>
    </row>
    <row r="114" spans="2:56" s="80" customFormat="1" x14ac:dyDescent="0.2">
      <c r="B114" s="10"/>
      <c r="D114" s="312"/>
      <c r="E114" s="268"/>
      <c r="F114" s="304">
        <v>44</v>
      </c>
      <c r="G114" s="12">
        <v>57.2</v>
      </c>
      <c r="H114" s="12">
        <v>42</v>
      </c>
      <c r="I114" s="12">
        <v>36.6</v>
      </c>
      <c r="J114" s="67"/>
      <c r="K114" s="12">
        <v>58.6</v>
      </c>
      <c r="L114" s="12">
        <v>54.4</v>
      </c>
      <c r="M114" s="12">
        <v>55.4</v>
      </c>
      <c r="N114" s="67"/>
      <c r="O114" s="12">
        <v>11.4</v>
      </c>
      <c r="P114" s="12">
        <v>22.9</v>
      </c>
      <c r="Q114" s="12">
        <v>23.5</v>
      </c>
      <c r="R114" s="67">
        <v>28.3</v>
      </c>
      <c r="S114" s="12">
        <v>29.7</v>
      </c>
      <c r="T114" s="12">
        <v>37.299999999999997</v>
      </c>
      <c r="U114" s="12">
        <v>18.100000000000001</v>
      </c>
      <c r="V114" s="67">
        <v>30.3</v>
      </c>
      <c r="W114" s="12">
        <v>20.7</v>
      </c>
      <c r="X114" s="12">
        <v>21.6</v>
      </c>
      <c r="Y114" s="12">
        <v>20.100000000000001</v>
      </c>
      <c r="Z114" s="67">
        <v>22.1</v>
      </c>
      <c r="AA114" s="12">
        <v>28.3</v>
      </c>
      <c r="AB114" s="12">
        <v>27.6</v>
      </c>
      <c r="AC114" s="12">
        <v>44</v>
      </c>
      <c r="AD114" s="67">
        <v>18.8</v>
      </c>
      <c r="AE114" s="29">
        <f t="shared" ref="AE114" si="10">AVERAGE(G114:J115)</f>
        <v>44.833333333333336</v>
      </c>
      <c r="AF114" s="30">
        <f>AVERAGE(K114:N115)-$AE114</f>
        <v>3.2166666666666686</v>
      </c>
      <c r="AG114" s="30">
        <f>AVERAGE(O114:R115)-$AE114</f>
        <v>-15.095833333333335</v>
      </c>
      <c r="AH114" s="30">
        <f>AVERAGE(S114:V115)-$AE114</f>
        <v>-21.658333333333339</v>
      </c>
      <c r="AI114" s="30">
        <f>AVERAGE(W114:Z115)-$AE114</f>
        <v>-26.833333333333336</v>
      </c>
      <c r="AJ114" s="31">
        <f>AVERAGE(AA114:AD115)-$AE114</f>
        <v>-18.083333333333336</v>
      </c>
      <c r="AL114" s="312"/>
      <c r="AM114" s="24"/>
      <c r="AN114" s="41"/>
      <c r="AO114" s="26"/>
      <c r="AP114" s="24"/>
      <c r="AQ114" s="41"/>
      <c r="AR114" s="26"/>
      <c r="AS114" s="24"/>
      <c r="AT114" s="41"/>
      <c r="AU114" s="26"/>
      <c r="AV114" s="24"/>
      <c r="AW114" s="41"/>
      <c r="AX114" s="26"/>
      <c r="AY114" s="24"/>
      <c r="AZ114" s="41"/>
      <c r="BA114" s="26"/>
      <c r="BB114" s="24"/>
      <c r="BC114" s="41"/>
      <c r="BD114" s="26"/>
    </row>
    <row r="115" spans="2:56" s="80" customFormat="1" x14ac:dyDescent="0.2">
      <c r="B115" s="10"/>
      <c r="D115" s="312"/>
      <c r="E115" s="269"/>
      <c r="F115" s="305"/>
      <c r="G115" s="21">
        <v>60.3</v>
      </c>
      <c r="H115" s="21">
        <v>37.9</v>
      </c>
      <c r="I115" s="21">
        <v>35</v>
      </c>
      <c r="J115" s="67"/>
      <c r="K115" s="21">
        <v>40.200000000000003</v>
      </c>
      <c r="L115" s="21">
        <v>38</v>
      </c>
      <c r="M115" s="21">
        <v>41.7</v>
      </c>
      <c r="N115" s="67"/>
      <c r="O115" s="21">
        <v>58.6</v>
      </c>
      <c r="P115" s="21">
        <v>16.3</v>
      </c>
      <c r="Q115" s="21">
        <v>55.8</v>
      </c>
      <c r="R115" s="67">
        <v>21.1</v>
      </c>
      <c r="S115" s="21">
        <v>26</v>
      </c>
      <c r="T115" s="21">
        <v>9.4</v>
      </c>
      <c r="U115" s="21">
        <v>14.4</v>
      </c>
      <c r="V115" s="67">
        <v>20.2</v>
      </c>
      <c r="W115" s="21">
        <v>7</v>
      </c>
      <c r="X115" s="21">
        <v>25.2</v>
      </c>
      <c r="Y115" s="21">
        <v>5</v>
      </c>
      <c r="Z115" s="67">
        <v>22.3</v>
      </c>
      <c r="AA115" s="21">
        <v>13.5</v>
      </c>
      <c r="AB115" s="21">
        <v>17.8</v>
      </c>
      <c r="AC115" s="21">
        <v>41.5</v>
      </c>
      <c r="AD115" s="67">
        <v>22.5</v>
      </c>
      <c r="AE115" s="52"/>
      <c r="AF115" s="237"/>
      <c r="AG115" s="48"/>
      <c r="AH115" s="48"/>
      <c r="AI115" s="48"/>
      <c r="AJ115" s="49"/>
      <c r="AL115" s="312"/>
      <c r="AM115" s="53"/>
      <c r="AN115" s="54"/>
      <c r="AO115" s="55"/>
      <c r="AP115" s="53"/>
      <c r="AQ115" s="54"/>
      <c r="AR115" s="55"/>
      <c r="AS115" s="53"/>
      <c r="AT115" s="54"/>
      <c r="AU115" s="55"/>
      <c r="AV115" s="53"/>
      <c r="AW115" s="54"/>
      <c r="AX115" s="55"/>
      <c r="AY115" s="53"/>
      <c r="AZ115" s="54"/>
      <c r="BA115" s="55"/>
      <c r="BB115" s="53"/>
      <c r="BC115" s="54"/>
      <c r="BD115" s="55"/>
    </row>
    <row r="116" spans="2:56" s="80" customFormat="1" ht="16" customHeight="1" x14ac:dyDescent="0.2">
      <c r="B116" s="10"/>
      <c r="D116" s="312" t="s">
        <v>19</v>
      </c>
      <c r="E116" s="267">
        <v>1</v>
      </c>
      <c r="F116" s="304">
        <v>37</v>
      </c>
      <c r="G116" s="27">
        <v>42.3</v>
      </c>
      <c r="H116" s="28">
        <v>34.200000000000003</v>
      </c>
      <c r="I116" s="28">
        <v>39.799999999999997</v>
      </c>
      <c r="J116" s="15"/>
      <c r="K116" s="28">
        <v>28.5</v>
      </c>
      <c r="L116" s="28">
        <v>42</v>
      </c>
      <c r="M116" s="28">
        <v>32</v>
      </c>
      <c r="N116" s="15"/>
      <c r="O116" s="12">
        <v>18</v>
      </c>
      <c r="P116" s="12">
        <v>11</v>
      </c>
      <c r="Q116" s="12">
        <v>23.1</v>
      </c>
      <c r="R116" s="15"/>
      <c r="S116" s="12">
        <v>39</v>
      </c>
      <c r="T116" s="12">
        <v>6.8</v>
      </c>
      <c r="U116" s="12">
        <v>14.2</v>
      </c>
      <c r="V116" s="15">
        <v>9</v>
      </c>
      <c r="W116" s="306" t="s">
        <v>609</v>
      </c>
      <c r="X116" s="307"/>
      <c r="Y116" s="307"/>
      <c r="Z116" s="308"/>
      <c r="AA116" s="306" t="s">
        <v>609</v>
      </c>
      <c r="AB116" s="307"/>
      <c r="AC116" s="307"/>
      <c r="AD116" s="308"/>
      <c r="AE116" s="71">
        <f>AVERAGE(G116:J117)</f>
        <v>40.099999999999994</v>
      </c>
      <c r="AF116" s="72">
        <f>AVERAGE(K116:N117)-$AE116</f>
        <v>-1.0799999999999912</v>
      </c>
      <c r="AG116" s="72">
        <f>AVERAGE(O116:R117)-$AE116</f>
        <v>-20.199999999999992</v>
      </c>
      <c r="AH116" s="72">
        <f>AVERAGE(S116:V117)-$AE116</f>
        <v>-19.512499999999996</v>
      </c>
      <c r="AI116" s="72" t="s">
        <v>570</v>
      </c>
      <c r="AJ116" s="73" t="s">
        <v>570</v>
      </c>
      <c r="AL116" s="312" t="s">
        <v>19</v>
      </c>
      <c r="AM116" s="16">
        <f>AVERAGE(AE116:AE131)</f>
        <v>43.000000000000007</v>
      </c>
      <c r="AN116" s="17">
        <f>STDEV(AE116:AE131)/SQRT(AO116)</f>
        <v>0.91791041164676057</v>
      </c>
      <c r="AO116" s="18">
        <f>COUNT(AE116:AE131)</f>
        <v>8</v>
      </c>
      <c r="AP116" s="16">
        <f>AVERAGE(AF116:AF131)</f>
        <v>0.17999999999999972</v>
      </c>
      <c r="AQ116" s="17">
        <f>STDEV(AF116:AF131)/SQRT(AR116)</f>
        <v>1.0448122030693072</v>
      </c>
      <c r="AR116" s="18">
        <f>COUNT(AF116:AF131)</f>
        <v>8</v>
      </c>
      <c r="AS116" s="16">
        <f>AVERAGE(AG116:AG131)</f>
        <v>-17.813318452380958</v>
      </c>
      <c r="AT116" s="17">
        <f>STDEV(AG116:AG131)/SQRT(AU116)</f>
        <v>2.9501127501366984</v>
      </c>
      <c r="AU116" s="18">
        <f>COUNT(AG116:AG131)</f>
        <v>8</v>
      </c>
      <c r="AV116" s="16">
        <f>AVERAGE(AH116:AH131)</f>
        <v>-12.443452380952383</v>
      </c>
      <c r="AW116" s="17">
        <f>STDEV(AH116:AH131)/SQRT(AX116)</f>
        <v>2.7435738194063815</v>
      </c>
      <c r="AX116" s="18">
        <f>COUNT(AH116:AH131)</f>
        <v>7</v>
      </c>
      <c r="AY116" s="16">
        <f>AVERAGE(AI116:AI131)</f>
        <v>-9.595833333333335</v>
      </c>
      <c r="AZ116" s="17">
        <f>STDEV(AI116:AI131)/SQRT(BA116)</f>
        <v>3.6152750298790082</v>
      </c>
      <c r="BA116" s="18">
        <f>COUNT(AI116:AI131)</f>
        <v>5</v>
      </c>
      <c r="BB116" s="16">
        <f>AVERAGE(AJ116:AJ131)</f>
        <v>-6.06666666666667</v>
      </c>
      <c r="BC116" s="17">
        <f>STDEV(AJ116:AJ131)/SQRT(BD116)</f>
        <v>4.3197308542058233</v>
      </c>
      <c r="BD116" s="18">
        <f>COUNT(AJ116:AJ131)</f>
        <v>5</v>
      </c>
    </row>
    <row r="117" spans="2:56" s="80" customFormat="1" x14ac:dyDescent="0.2">
      <c r="B117" s="10"/>
      <c r="D117" s="312"/>
      <c r="E117" s="268"/>
      <c r="F117" s="305"/>
      <c r="G117" s="32">
        <v>48.9</v>
      </c>
      <c r="H117" s="33">
        <v>35.200000000000003</v>
      </c>
      <c r="I117" s="33">
        <v>40.200000000000003</v>
      </c>
      <c r="J117" s="84"/>
      <c r="K117" s="33">
        <v>42.9</v>
      </c>
      <c r="L117" s="33">
        <v>49.7</v>
      </c>
      <c r="M117" s="33"/>
      <c r="N117" s="84"/>
      <c r="O117" s="21">
        <v>16.899999999999999</v>
      </c>
      <c r="P117" s="21">
        <v>34.9</v>
      </c>
      <c r="Q117" s="21">
        <v>15.5</v>
      </c>
      <c r="R117" s="84"/>
      <c r="S117" s="21">
        <v>28.9</v>
      </c>
      <c r="T117" s="21">
        <v>22.8</v>
      </c>
      <c r="U117" s="21">
        <v>26</v>
      </c>
      <c r="V117" s="84">
        <v>18</v>
      </c>
      <c r="W117" s="309"/>
      <c r="X117" s="310"/>
      <c r="Y117" s="310"/>
      <c r="Z117" s="311"/>
      <c r="AA117" s="309"/>
      <c r="AB117" s="310"/>
      <c r="AC117" s="310"/>
      <c r="AD117" s="311"/>
      <c r="AE117" s="74"/>
      <c r="AF117" s="75"/>
      <c r="AG117" s="69"/>
      <c r="AH117" s="69"/>
      <c r="AI117" s="69"/>
      <c r="AJ117" s="70"/>
      <c r="AL117" s="312"/>
      <c r="AM117" s="24"/>
      <c r="AN117" s="25"/>
      <c r="AO117" s="26"/>
      <c r="AP117" s="24"/>
      <c r="AQ117" s="25"/>
      <c r="AR117" s="26"/>
      <c r="AS117" s="24"/>
      <c r="AT117" s="25"/>
      <c r="AU117" s="26"/>
      <c r="AV117" s="24"/>
      <c r="AW117" s="25"/>
      <c r="AX117" s="26"/>
      <c r="AY117" s="24"/>
      <c r="AZ117" s="25"/>
      <c r="BA117" s="26"/>
      <c r="BB117" s="24"/>
      <c r="BC117" s="25"/>
      <c r="BD117" s="26"/>
    </row>
    <row r="118" spans="2:56" s="80" customFormat="1" x14ac:dyDescent="0.2">
      <c r="B118" s="10"/>
      <c r="D118" s="312"/>
      <c r="E118" s="268"/>
      <c r="F118" s="304">
        <v>38</v>
      </c>
      <c r="G118" s="11">
        <v>43.3</v>
      </c>
      <c r="H118" s="12">
        <v>37.6</v>
      </c>
      <c r="I118" s="12">
        <v>37.200000000000003</v>
      </c>
      <c r="J118" s="67"/>
      <c r="K118" s="12">
        <v>38.9</v>
      </c>
      <c r="L118" s="12">
        <v>33.700000000000003</v>
      </c>
      <c r="M118" s="12">
        <v>46.2</v>
      </c>
      <c r="N118" s="67"/>
      <c r="O118" s="12">
        <v>35.9</v>
      </c>
      <c r="P118" s="12">
        <v>11.7</v>
      </c>
      <c r="Q118" s="12">
        <v>45.2</v>
      </c>
      <c r="R118" s="67"/>
      <c r="S118" s="12">
        <v>13.5</v>
      </c>
      <c r="T118" s="12">
        <v>37</v>
      </c>
      <c r="U118" s="12">
        <v>25</v>
      </c>
      <c r="V118" s="67">
        <v>20.399999999999999</v>
      </c>
      <c r="W118" s="306" t="s">
        <v>609</v>
      </c>
      <c r="X118" s="307"/>
      <c r="Y118" s="307"/>
      <c r="Z118" s="308"/>
      <c r="AA118" s="306" t="s">
        <v>609</v>
      </c>
      <c r="AB118" s="307"/>
      <c r="AC118" s="307"/>
      <c r="AD118" s="308"/>
      <c r="AE118" s="68">
        <f>AVERAGE(G118:J119)</f>
        <v>41.383333333333333</v>
      </c>
      <c r="AF118" s="69">
        <f>AVERAGE(K118:N119)-$AE118</f>
        <v>0.11666666666666714</v>
      </c>
      <c r="AG118" s="69">
        <f>AVERAGE(O118:R119)-$AE118</f>
        <v>-12.166666666666664</v>
      </c>
      <c r="AH118" s="69">
        <f>AVERAGE(S118:V119)-$AE118</f>
        <v>-13.983333333333334</v>
      </c>
      <c r="AI118" s="69" t="s">
        <v>570</v>
      </c>
      <c r="AJ118" s="70" t="s">
        <v>570</v>
      </c>
      <c r="AL118" s="312"/>
      <c r="AM118" s="24"/>
      <c r="AN118" s="25"/>
      <c r="AO118" s="26"/>
      <c r="AP118" s="24"/>
      <c r="AQ118" s="25"/>
      <c r="AR118" s="26"/>
      <c r="AS118" s="24"/>
      <c r="AT118" s="25"/>
      <c r="AU118" s="26"/>
      <c r="AV118" s="24"/>
      <c r="AW118" s="25"/>
      <c r="AX118" s="26"/>
      <c r="AY118" s="24"/>
      <c r="AZ118" s="25"/>
      <c r="BA118" s="26"/>
      <c r="BB118" s="24"/>
      <c r="BC118" s="25"/>
      <c r="BD118" s="26"/>
    </row>
    <row r="119" spans="2:56" s="80" customFormat="1" x14ac:dyDescent="0.2">
      <c r="B119" s="10"/>
      <c r="D119" s="312"/>
      <c r="E119" s="268"/>
      <c r="F119" s="305"/>
      <c r="G119" s="20">
        <v>52.3</v>
      </c>
      <c r="H119" s="21">
        <v>43.7</v>
      </c>
      <c r="I119" s="21">
        <v>34.200000000000003</v>
      </c>
      <c r="J119" s="67"/>
      <c r="K119" s="21">
        <v>46.4</v>
      </c>
      <c r="L119" s="21">
        <v>42.3</v>
      </c>
      <c r="M119" s="21"/>
      <c r="N119" s="67"/>
      <c r="O119" s="21">
        <v>11.2</v>
      </c>
      <c r="P119" s="21">
        <v>55.3</v>
      </c>
      <c r="Q119" s="21">
        <v>16</v>
      </c>
      <c r="R119" s="67"/>
      <c r="S119" s="21">
        <v>28.5</v>
      </c>
      <c r="T119" s="21">
        <v>31.6</v>
      </c>
      <c r="U119" s="21">
        <v>32.1</v>
      </c>
      <c r="V119" s="67">
        <v>31.1</v>
      </c>
      <c r="W119" s="309"/>
      <c r="X119" s="310"/>
      <c r="Y119" s="310"/>
      <c r="Z119" s="311"/>
      <c r="AA119" s="309"/>
      <c r="AB119" s="310"/>
      <c r="AC119" s="310"/>
      <c r="AD119" s="311"/>
      <c r="AE119" s="74"/>
      <c r="AF119" s="75"/>
      <c r="AG119" s="69"/>
      <c r="AH119" s="69"/>
      <c r="AI119" s="69"/>
      <c r="AJ119" s="70"/>
      <c r="AL119" s="312"/>
      <c r="AM119" s="24"/>
      <c r="AN119" s="25"/>
      <c r="AO119" s="26"/>
      <c r="AP119" s="24"/>
      <c r="AQ119" s="25"/>
      <c r="AR119" s="26"/>
      <c r="AS119" s="24"/>
      <c r="AT119" s="25"/>
      <c r="AU119" s="26"/>
      <c r="AV119" s="24"/>
      <c r="AW119" s="25"/>
      <c r="AX119" s="26"/>
      <c r="AY119" s="24"/>
      <c r="AZ119" s="25"/>
      <c r="BA119" s="26"/>
      <c r="BB119" s="24"/>
      <c r="BC119" s="25"/>
      <c r="BD119" s="26"/>
    </row>
    <row r="120" spans="2:56" s="80" customFormat="1" x14ac:dyDescent="0.2">
      <c r="B120" s="10"/>
      <c r="D120" s="312"/>
      <c r="E120" s="268"/>
      <c r="F120" s="304">
        <v>39</v>
      </c>
      <c r="G120" s="11">
        <v>57.7</v>
      </c>
      <c r="H120" s="12">
        <v>34.4</v>
      </c>
      <c r="I120" s="12">
        <v>45.6</v>
      </c>
      <c r="J120" s="82"/>
      <c r="K120" s="12">
        <v>30.2</v>
      </c>
      <c r="L120" s="12">
        <v>31.3</v>
      </c>
      <c r="M120" s="12">
        <v>49</v>
      </c>
      <c r="N120" s="82"/>
      <c r="O120" s="12">
        <v>5.6</v>
      </c>
      <c r="P120" s="12">
        <v>17.7</v>
      </c>
      <c r="Q120" s="12">
        <v>36.1</v>
      </c>
      <c r="R120" s="82">
        <v>22.9</v>
      </c>
      <c r="S120" s="306" t="s">
        <v>609</v>
      </c>
      <c r="T120" s="307"/>
      <c r="U120" s="307"/>
      <c r="V120" s="308"/>
      <c r="W120" s="306" t="s">
        <v>609</v>
      </c>
      <c r="X120" s="307"/>
      <c r="Y120" s="307"/>
      <c r="Z120" s="308"/>
      <c r="AA120" s="306" t="s">
        <v>609</v>
      </c>
      <c r="AB120" s="307"/>
      <c r="AC120" s="307"/>
      <c r="AD120" s="308"/>
      <c r="AE120" s="68">
        <f>AVERAGE(G120:J121)</f>
        <v>42.75</v>
      </c>
      <c r="AF120" s="69">
        <f>AVERAGE(K120:N121)-$AE120</f>
        <v>-0.57000000000000739</v>
      </c>
      <c r="AG120" s="69">
        <f>AVERAGE(O120:R121)-$AE120</f>
        <v>-22.907142857142855</v>
      </c>
      <c r="AH120" s="69" t="s">
        <v>570</v>
      </c>
      <c r="AI120" s="69" t="s">
        <v>570</v>
      </c>
      <c r="AJ120" s="70" t="s">
        <v>570</v>
      </c>
      <c r="AL120" s="312"/>
      <c r="AM120" s="24"/>
      <c r="AN120" s="25"/>
      <c r="AO120" s="26"/>
      <c r="AP120" s="24"/>
      <c r="AQ120" s="25"/>
      <c r="AR120" s="26"/>
      <c r="AS120" s="24"/>
      <c r="AT120" s="25"/>
      <c r="AU120" s="26"/>
      <c r="AV120" s="24"/>
      <c r="AW120" s="25"/>
      <c r="AX120" s="26"/>
      <c r="AY120" s="24"/>
      <c r="AZ120" s="25"/>
      <c r="BA120" s="26"/>
      <c r="BB120" s="24"/>
      <c r="BC120" s="25"/>
      <c r="BD120" s="26"/>
    </row>
    <row r="121" spans="2:56" s="80" customFormat="1" x14ac:dyDescent="0.2">
      <c r="B121" s="10"/>
      <c r="D121" s="312"/>
      <c r="E121" s="268"/>
      <c r="F121" s="305"/>
      <c r="G121" s="20">
        <v>38.299999999999997</v>
      </c>
      <c r="H121" s="21">
        <v>33.5</v>
      </c>
      <c r="I121" s="21">
        <v>47</v>
      </c>
      <c r="J121" s="84"/>
      <c r="K121" s="21">
        <v>56.2</v>
      </c>
      <c r="L121" s="21">
        <v>44.2</v>
      </c>
      <c r="M121" s="21"/>
      <c r="N121" s="84"/>
      <c r="O121" s="21">
        <v>12.4</v>
      </c>
      <c r="P121" s="21">
        <v>38.299999999999997</v>
      </c>
      <c r="Q121" s="21">
        <v>5.9</v>
      </c>
      <c r="R121" s="84"/>
      <c r="S121" s="309"/>
      <c r="T121" s="310"/>
      <c r="U121" s="310"/>
      <c r="V121" s="311"/>
      <c r="W121" s="309"/>
      <c r="X121" s="310"/>
      <c r="Y121" s="310"/>
      <c r="Z121" s="311"/>
      <c r="AA121" s="309"/>
      <c r="AB121" s="310"/>
      <c r="AC121" s="310"/>
      <c r="AD121" s="311"/>
      <c r="AE121" s="29"/>
      <c r="AF121" s="236"/>
      <c r="AG121" s="30"/>
      <c r="AH121" s="30"/>
      <c r="AI121" s="30"/>
      <c r="AJ121" s="31"/>
      <c r="AL121" s="312"/>
      <c r="AM121" s="24"/>
      <c r="AN121" s="25"/>
      <c r="AO121" s="26"/>
      <c r="AP121" s="24"/>
      <c r="AQ121" s="25"/>
      <c r="AR121" s="26"/>
      <c r="AS121" s="24"/>
      <c r="AT121" s="25"/>
      <c r="AU121" s="26"/>
      <c r="AV121" s="24"/>
      <c r="AW121" s="25"/>
      <c r="AX121" s="26"/>
      <c r="AY121" s="24"/>
      <c r="AZ121" s="25"/>
      <c r="BA121" s="26"/>
      <c r="BB121" s="24"/>
      <c r="BC121" s="25"/>
      <c r="BD121" s="26"/>
    </row>
    <row r="122" spans="2:56" s="80" customFormat="1" x14ac:dyDescent="0.2">
      <c r="B122" s="10"/>
      <c r="D122" s="312"/>
      <c r="E122" s="268"/>
      <c r="F122" s="304">
        <v>40</v>
      </c>
      <c r="G122" s="11">
        <v>37.700000000000003</v>
      </c>
      <c r="H122" s="12">
        <v>33.700000000000003</v>
      </c>
      <c r="I122" s="12">
        <v>64.8</v>
      </c>
      <c r="J122" s="67"/>
      <c r="K122" s="12">
        <v>29.5</v>
      </c>
      <c r="L122" s="12">
        <v>37.6</v>
      </c>
      <c r="M122" s="12">
        <v>42</v>
      </c>
      <c r="N122" s="67"/>
      <c r="O122" s="28">
        <v>15.5</v>
      </c>
      <c r="P122" s="28">
        <v>15.9</v>
      </c>
      <c r="Q122" s="28">
        <v>7.5</v>
      </c>
      <c r="R122" s="67">
        <v>6.5</v>
      </c>
      <c r="S122" s="28">
        <v>8.6</v>
      </c>
      <c r="T122" s="28">
        <v>27.4</v>
      </c>
      <c r="U122" s="28">
        <v>15.8</v>
      </c>
      <c r="V122" s="67"/>
      <c r="W122" s="28">
        <v>8.6999999999999993</v>
      </c>
      <c r="X122" s="28">
        <v>19.2</v>
      </c>
      <c r="Y122" s="28">
        <v>14.1</v>
      </c>
      <c r="Z122" s="67">
        <v>9</v>
      </c>
      <c r="AA122" s="28">
        <v>38.200000000000003</v>
      </c>
      <c r="AB122" s="28">
        <v>8.6</v>
      </c>
      <c r="AC122" s="28">
        <v>13.8</v>
      </c>
      <c r="AD122" s="67"/>
      <c r="AE122" s="29">
        <f t="shared" ref="AE122" si="11">AVERAGE(G122:J123)</f>
        <v>41.333333333333336</v>
      </c>
      <c r="AF122" s="30">
        <f>AVERAGE(K122:N123)-$AE122</f>
        <v>4.8066666666666649</v>
      </c>
      <c r="AG122" s="30">
        <f>AVERAGE(O122:R123)-$AE122</f>
        <v>-30.661904761904765</v>
      </c>
      <c r="AH122" s="30">
        <f>AVERAGE(S122:V123)-$AE122</f>
        <v>-22.950000000000006</v>
      </c>
      <c r="AI122" s="30">
        <f>AVERAGE(W122:Z123)-$AE122</f>
        <v>-23.045833333333334</v>
      </c>
      <c r="AJ122" s="31">
        <f>AVERAGE(AA122:AD123)-$AE122</f>
        <v>-23.1</v>
      </c>
      <c r="AL122" s="312"/>
      <c r="AM122" s="24"/>
      <c r="AN122" s="25"/>
      <c r="AO122" s="26"/>
      <c r="AP122" s="24"/>
      <c r="AQ122" s="25"/>
      <c r="AR122" s="26"/>
      <c r="AS122" s="24"/>
      <c r="AT122" s="25"/>
      <c r="AU122" s="26"/>
      <c r="AV122" s="24"/>
      <c r="AW122" s="25"/>
      <c r="AX122" s="26"/>
      <c r="AY122" s="24"/>
      <c r="AZ122" s="25"/>
      <c r="BA122" s="26"/>
      <c r="BB122" s="24"/>
      <c r="BC122" s="25"/>
      <c r="BD122" s="26"/>
    </row>
    <row r="123" spans="2:56" s="80" customFormat="1" x14ac:dyDescent="0.2">
      <c r="B123" s="10"/>
      <c r="D123" s="312"/>
      <c r="E123" s="269"/>
      <c r="F123" s="305"/>
      <c r="G123" s="20">
        <v>37.5</v>
      </c>
      <c r="H123" s="21">
        <v>48.4</v>
      </c>
      <c r="I123" s="21">
        <v>25.9</v>
      </c>
      <c r="J123" s="84"/>
      <c r="K123" s="21">
        <v>60.3</v>
      </c>
      <c r="L123" s="21">
        <v>61.3</v>
      </c>
      <c r="M123" s="21"/>
      <c r="N123" s="84"/>
      <c r="O123" s="33">
        <v>10.7</v>
      </c>
      <c r="P123" s="33">
        <v>12.7</v>
      </c>
      <c r="Q123" s="33">
        <v>5.9</v>
      </c>
      <c r="R123" s="84"/>
      <c r="S123" s="33">
        <v>9.4</v>
      </c>
      <c r="T123" s="33">
        <v>19.7</v>
      </c>
      <c r="U123" s="33">
        <v>29.4</v>
      </c>
      <c r="V123" s="84"/>
      <c r="W123" s="33">
        <v>17.399999999999999</v>
      </c>
      <c r="X123" s="33">
        <v>41.2</v>
      </c>
      <c r="Y123" s="33">
        <v>21</v>
      </c>
      <c r="Z123" s="84">
        <v>15.7</v>
      </c>
      <c r="AA123" s="33">
        <v>16.899999999999999</v>
      </c>
      <c r="AB123" s="33">
        <v>21.7</v>
      </c>
      <c r="AC123" s="33">
        <v>10.199999999999999</v>
      </c>
      <c r="AD123" s="84"/>
      <c r="AE123" s="52"/>
      <c r="AF123" s="237"/>
      <c r="AG123" s="48"/>
      <c r="AH123" s="48"/>
      <c r="AI123" s="48"/>
      <c r="AJ123" s="49"/>
      <c r="AL123" s="312"/>
      <c r="AM123" s="24"/>
      <c r="AN123" s="25"/>
      <c r="AO123" s="26"/>
      <c r="AP123" s="24"/>
      <c r="AQ123" s="25"/>
      <c r="AR123" s="26"/>
      <c r="AS123" s="24"/>
      <c r="AT123" s="25"/>
      <c r="AU123" s="26"/>
      <c r="AV123" s="24"/>
      <c r="AW123" s="25"/>
      <c r="AX123" s="26"/>
      <c r="AY123" s="24"/>
      <c r="AZ123" s="25"/>
      <c r="BA123" s="26"/>
      <c r="BB123" s="24"/>
      <c r="BC123" s="25"/>
      <c r="BD123" s="26"/>
    </row>
    <row r="124" spans="2:56" s="80" customFormat="1" x14ac:dyDescent="0.2">
      <c r="B124" s="10"/>
      <c r="D124" s="312"/>
      <c r="E124" s="267">
        <v>2</v>
      </c>
      <c r="F124" s="304">
        <v>21</v>
      </c>
      <c r="G124" s="11">
        <v>63.5</v>
      </c>
      <c r="H124" s="12">
        <v>56.1</v>
      </c>
      <c r="I124" s="12">
        <v>36.700000000000003</v>
      </c>
      <c r="J124" s="15"/>
      <c r="K124" s="11">
        <v>53.9</v>
      </c>
      <c r="L124" s="12">
        <v>46.5</v>
      </c>
      <c r="M124" s="12">
        <v>53.2</v>
      </c>
      <c r="N124" s="15"/>
      <c r="O124" s="11">
        <v>37.6</v>
      </c>
      <c r="P124" s="12">
        <v>25.9</v>
      </c>
      <c r="Q124" s="12">
        <v>46.5</v>
      </c>
      <c r="R124" s="15">
        <v>13.5</v>
      </c>
      <c r="S124" s="11">
        <v>24.7</v>
      </c>
      <c r="T124" s="12">
        <v>10.5</v>
      </c>
      <c r="U124" s="12">
        <v>39.1</v>
      </c>
      <c r="V124" s="15">
        <v>42.2</v>
      </c>
      <c r="W124" s="11">
        <v>29.8</v>
      </c>
      <c r="X124" s="12">
        <v>62</v>
      </c>
      <c r="Y124" s="12">
        <v>13.8</v>
      </c>
      <c r="Z124" s="15">
        <v>40.6</v>
      </c>
      <c r="AA124" s="11">
        <v>51.3</v>
      </c>
      <c r="AB124" s="12">
        <v>59.9</v>
      </c>
      <c r="AC124" s="12">
        <v>66.3</v>
      </c>
      <c r="AD124" s="15">
        <v>39.799999999999997</v>
      </c>
      <c r="AE124" s="13">
        <f>AVERAGE(G124:J125)</f>
        <v>48.183333333333337</v>
      </c>
      <c r="AF124" s="14">
        <f>AVERAGE(K124:N125)-$AE124</f>
        <v>-3.4666666666666686</v>
      </c>
      <c r="AG124" s="14">
        <f>AVERAGE(O124:R125)-$AE124</f>
        <v>-17.208333333333336</v>
      </c>
      <c r="AH124" s="14">
        <f>AVERAGE(S124:V125)-$AE124</f>
        <v>-13.770833333333336</v>
      </c>
      <c r="AI124" s="14">
        <f>AVERAGE(W124:Z125)-$AE124</f>
        <v>-10.233333333333334</v>
      </c>
      <c r="AJ124" s="15">
        <f>AVERAGE(AA124:AD125)-$AE124</f>
        <v>-1.8958333333333357</v>
      </c>
      <c r="AL124" s="312"/>
      <c r="AM124" s="24"/>
      <c r="AN124" s="25"/>
      <c r="AO124" s="26"/>
      <c r="AP124" s="24"/>
      <c r="AQ124" s="25"/>
      <c r="AR124" s="26"/>
      <c r="AS124" s="24"/>
      <c r="AT124" s="25"/>
      <c r="AU124" s="26"/>
      <c r="AV124" s="24"/>
      <c r="AW124" s="25"/>
      <c r="AX124" s="26"/>
      <c r="AY124" s="24"/>
      <c r="AZ124" s="25"/>
      <c r="BA124" s="26"/>
      <c r="BB124" s="24"/>
      <c r="BC124" s="25"/>
      <c r="BD124" s="26"/>
    </row>
    <row r="125" spans="2:56" s="80" customFormat="1" x14ac:dyDescent="0.2">
      <c r="B125" s="10"/>
      <c r="D125" s="312"/>
      <c r="E125" s="268"/>
      <c r="F125" s="305"/>
      <c r="G125" s="20">
        <v>39.9</v>
      </c>
      <c r="H125" s="21">
        <v>54.9</v>
      </c>
      <c r="I125" s="21">
        <v>38</v>
      </c>
      <c r="J125" s="49"/>
      <c r="K125" s="20">
        <v>35</v>
      </c>
      <c r="L125" s="21">
        <v>33.299999999999997</v>
      </c>
      <c r="M125" s="21">
        <v>46.4</v>
      </c>
      <c r="N125" s="49"/>
      <c r="O125" s="20">
        <v>33</v>
      </c>
      <c r="P125" s="21">
        <v>24.4</v>
      </c>
      <c r="Q125" s="21">
        <v>46.1</v>
      </c>
      <c r="R125" s="49">
        <v>20.8</v>
      </c>
      <c r="S125" s="20">
        <v>37.5</v>
      </c>
      <c r="T125" s="21">
        <v>49.7</v>
      </c>
      <c r="U125" s="21">
        <v>52</v>
      </c>
      <c r="V125" s="49">
        <v>19.600000000000001</v>
      </c>
      <c r="W125" s="20">
        <v>26.6</v>
      </c>
      <c r="X125" s="21">
        <v>52.9</v>
      </c>
      <c r="Y125" s="21">
        <v>30.8</v>
      </c>
      <c r="Z125" s="49">
        <v>47.1</v>
      </c>
      <c r="AA125" s="20">
        <v>48.8</v>
      </c>
      <c r="AB125" s="21">
        <v>37.200000000000003</v>
      </c>
      <c r="AC125" s="21">
        <v>32.799999999999997</v>
      </c>
      <c r="AD125" s="49">
        <v>34.200000000000003</v>
      </c>
      <c r="AE125" s="22"/>
      <c r="AF125" s="236"/>
      <c r="AG125" s="30"/>
      <c r="AH125" s="30"/>
      <c r="AI125" s="30"/>
      <c r="AJ125" s="31"/>
      <c r="AL125" s="312"/>
      <c r="AM125" s="24"/>
      <c r="AN125" s="41"/>
      <c r="AO125" s="26"/>
      <c r="AP125" s="24"/>
      <c r="AQ125" s="41"/>
      <c r="AR125" s="26"/>
      <c r="AS125" s="24"/>
      <c r="AT125" s="41"/>
      <c r="AU125" s="26"/>
      <c r="AV125" s="24"/>
      <c r="AW125" s="41"/>
      <c r="AX125" s="26"/>
      <c r="AY125" s="24"/>
      <c r="AZ125" s="41"/>
      <c r="BA125" s="26"/>
      <c r="BB125" s="24"/>
      <c r="BC125" s="41"/>
      <c r="BD125" s="26"/>
    </row>
    <row r="126" spans="2:56" s="80" customFormat="1" x14ac:dyDescent="0.2">
      <c r="B126" s="10"/>
      <c r="D126" s="312"/>
      <c r="E126" s="268"/>
      <c r="F126" s="304">
        <v>22</v>
      </c>
      <c r="G126" s="12">
        <v>44.4</v>
      </c>
      <c r="H126" s="12">
        <v>37.700000000000003</v>
      </c>
      <c r="I126" s="12">
        <v>33.200000000000003</v>
      </c>
      <c r="J126" s="31"/>
      <c r="K126" s="12">
        <v>59.6</v>
      </c>
      <c r="L126" s="12">
        <v>40.200000000000003</v>
      </c>
      <c r="M126" s="12">
        <v>24.9</v>
      </c>
      <c r="N126" s="31"/>
      <c r="O126" s="12">
        <v>36.9</v>
      </c>
      <c r="P126" s="12">
        <v>17.7</v>
      </c>
      <c r="Q126" s="12">
        <v>3.6</v>
      </c>
      <c r="R126" s="31">
        <v>12.6</v>
      </c>
      <c r="S126" s="12">
        <v>21.8</v>
      </c>
      <c r="T126" s="12">
        <v>18.600000000000001</v>
      </c>
      <c r="U126" s="12">
        <v>74.900000000000006</v>
      </c>
      <c r="V126" s="31">
        <v>31.1</v>
      </c>
      <c r="W126" s="12">
        <v>46.3</v>
      </c>
      <c r="X126" s="12">
        <v>17.7</v>
      </c>
      <c r="Y126" s="12">
        <v>34.700000000000003</v>
      </c>
      <c r="Z126" s="31">
        <v>27.7</v>
      </c>
      <c r="AA126" s="12">
        <v>29.9</v>
      </c>
      <c r="AB126" s="12">
        <v>29.7</v>
      </c>
      <c r="AC126" s="12">
        <v>55.7</v>
      </c>
      <c r="AD126" s="31">
        <v>52.1</v>
      </c>
      <c r="AE126" s="29">
        <f>AVERAGE(G126:J127)</f>
        <v>42.550000000000004</v>
      </c>
      <c r="AF126" s="30">
        <f>AVERAGE(K126:N127)-$AE126</f>
        <v>-0.98333333333333428</v>
      </c>
      <c r="AG126" s="30">
        <f>AVERAGE(O126:R127)-$AE126</f>
        <v>-23.350000000000005</v>
      </c>
      <c r="AH126" s="30">
        <f>AVERAGE(S126:V127)-$AE126</f>
        <v>-2.7625000000000028</v>
      </c>
      <c r="AI126" s="30">
        <f>AVERAGE(W126:Z127)-$AE126</f>
        <v>-7.9125000000000014</v>
      </c>
      <c r="AJ126" s="31">
        <f>AVERAGE(AA126:AD127)-$AE126</f>
        <v>0.74999999999999289</v>
      </c>
      <c r="AL126" s="312"/>
      <c r="AM126" s="24"/>
      <c r="AN126" s="41"/>
      <c r="AO126" s="26"/>
      <c r="AP126" s="24"/>
      <c r="AQ126" s="41"/>
      <c r="AR126" s="26"/>
      <c r="AS126" s="24"/>
      <c r="AT126" s="41"/>
      <c r="AU126" s="26"/>
      <c r="AV126" s="24"/>
      <c r="AW126" s="41"/>
      <c r="AX126" s="26"/>
      <c r="AY126" s="24"/>
      <c r="AZ126" s="41"/>
      <c r="BA126" s="26"/>
      <c r="BB126" s="24"/>
      <c r="BC126" s="41"/>
      <c r="BD126" s="26"/>
    </row>
    <row r="127" spans="2:56" s="80" customFormat="1" x14ac:dyDescent="0.2">
      <c r="B127" s="10"/>
      <c r="D127" s="312"/>
      <c r="E127" s="268"/>
      <c r="F127" s="305"/>
      <c r="G127" s="21">
        <v>40.700000000000003</v>
      </c>
      <c r="H127" s="21">
        <v>46</v>
      </c>
      <c r="I127" s="21">
        <v>53.3</v>
      </c>
      <c r="J127" s="67"/>
      <c r="K127" s="21">
        <v>39.5</v>
      </c>
      <c r="L127" s="21">
        <v>36.200000000000003</v>
      </c>
      <c r="M127" s="21">
        <v>49</v>
      </c>
      <c r="N127" s="67"/>
      <c r="O127" s="21">
        <v>11.1</v>
      </c>
      <c r="P127" s="21">
        <v>16.5</v>
      </c>
      <c r="Q127" s="21">
        <v>15.1</v>
      </c>
      <c r="R127" s="67">
        <v>40.1</v>
      </c>
      <c r="S127" s="21">
        <v>51.2</v>
      </c>
      <c r="T127" s="21">
        <v>29.2</v>
      </c>
      <c r="U127" s="21">
        <v>33</v>
      </c>
      <c r="V127" s="67">
        <v>58.5</v>
      </c>
      <c r="W127" s="21">
        <v>27.9</v>
      </c>
      <c r="X127" s="21">
        <v>68.5</v>
      </c>
      <c r="Y127" s="21">
        <v>24</v>
      </c>
      <c r="Z127" s="67">
        <v>30.3</v>
      </c>
      <c r="AA127" s="21">
        <v>56.3</v>
      </c>
      <c r="AB127" s="21">
        <v>36.200000000000003</v>
      </c>
      <c r="AC127" s="21">
        <v>35.799999999999997</v>
      </c>
      <c r="AD127" s="67">
        <v>50.7</v>
      </c>
      <c r="AE127" s="22"/>
      <c r="AF127" s="236"/>
      <c r="AG127" s="30"/>
      <c r="AH127" s="30"/>
      <c r="AI127" s="30"/>
      <c r="AJ127" s="31"/>
      <c r="AL127" s="312"/>
      <c r="AM127" s="24"/>
      <c r="AN127" s="41"/>
      <c r="AO127" s="26"/>
      <c r="AP127" s="24"/>
      <c r="AQ127" s="41"/>
      <c r="AR127" s="26"/>
      <c r="AS127" s="24"/>
      <c r="AT127" s="41"/>
      <c r="AU127" s="26"/>
      <c r="AV127" s="24"/>
      <c r="AW127" s="41"/>
      <c r="AX127" s="26"/>
      <c r="AY127" s="24"/>
      <c r="AZ127" s="41"/>
      <c r="BA127" s="26"/>
      <c r="BB127" s="24"/>
      <c r="BC127" s="41"/>
      <c r="BD127" s="26"/>
    </row>
    <row r="128" spans="2:56" s="80" customFormat="1" x14ac:dyDescent="0.2">
      <c r="B128" s="10"/>
      <c r="D128" s="312"/>
      <c r="E128" s="268"/>
      <c r="F128" s="304">
        <v>23</v>
      </c>
      <c r="G128" s="11">
        <v>34.200000000000003</v>
      </c>
      <c r="H128" s="12">
        <v>70.900000000000006</v>
      </c>
      <c r="I128" s="12">
        <v>35.6</v>
      </c>
      <c r="J128" s="82"/>
      <c r="K128" s="11">
        <v>59.2</v>
      </c>
      <c r="L128" s="12">
        <v>45.3</v>
      </c>
      <c r="M128" s="12">
        <v>52.6</v>
      </c>
      <c r="N128" s="82"/>
      <c r="O128" s="11">
        <v>33.6</v>
      </c>
      <c r="P128" s="12">
        <v>43.3</v>
      </c>
      <c r="Q128" s="12">
        <v>48.6</v>
      </c>
      <c r="R128" s="82">
        <v>57.9</v>
      </c>
      <c r="S128" s="11">
        <v>31.6</v>
      </c>
      <c r="T128" s="12">
        <v>30.4</v>
      </c>
      <c r="U128" s="12">
        <v>51.1</v>
      </c>
      <c r="V128" s="82">
        <v>32.6</v>
      </c>
      <c r="W128" s="11">
        <v>46.9</v>
      </c>
      <c r="X128" s="12">
        <v>48.4</v>
      </c>
      <c r="Y128" s="12">
        <v>28.4</v>
      </c>
      <c r="Z128" s="82">
        <v>35.5</v>
      </c>
      <c r="AA128" s="11">
        <v>33.4</v>
      </c>
      <c r="AB128" s="12">
        <v>37.1</v>
      </c>
      <c r="AC128" s="12">
        <v>27.2</v>
      </c>
      <c r="AD128" s="82">
        <v>28</v>
      </c>
      <c r="AE128" s="29">
        <f>AVERAGE(G128:J129)</f>
        <v>45.400000000000006</v>
      </c>
      <c r="AF128" s="30">
        <f>AVERAGE(K128:N129)-$AE128</f>
        <v>4.5</v>
      </c>
      <c r="AG128" s="30">
        <f>AVERAGE(O128:R129)-$AE128</f>
        <v>-3.8000000000000114</v>
      </c>
      <c r="AH128" s="30">
        <f>AVERAGE(S128:V129)-$AE128</f>
        <v>-6.9625000000000057</v>
      </c>
      <c r="AI128" s="30">
        <f>AVERAGE(W128:Z129)-$AE128</f>
        <v>-3.8000000000000043</v>
      </c>
      <c r="AJ128" s="31">
        <f>AVERAGE(AA128:AD129)-$AE128</f>
        <v>-3.7250000000000085</v>
      </c>
      <c r="AL128" s="312"/>
      <c r="AM128" s="24"/>
      <c r="AN128" s="41"/>
      <c r="AO128" s="26"/>
      <c r="AP128" s="24"/>
      <c r="AQ128" s="41"/>
      <c r="AR128" s="26"/>
      <c r="AS128" s="24"/>
      <c r="AT128" s="41"/>
      <c r="AU128" s="26"/>
      <c r="AV128" s="24"/>
      <c r="AW128" s="41"/>
      <c r="AX128" s="26"/>
      <c r="AY128" s="24"/>
      <c r="AZ128" s="41"/>
      <c r="BA128" s="26"/>
      <c r="BB128" s="24"/>
      <c r="BC128" s="41"/>
      <c r="BD128" s="26"/>
    </row>
    <row r="129" spans="2:56" s="80" customFormat="1" x14ac:dyDescent="0.2">
      <c r="B129" s="10"/>
      <c r="D129" s="312"/>
      <c r="E129" s="268"/>
      <c r="F129" s="305"/>
      <c r="G129" s="20">
        <v>50.2</v>
      </c>
      <c r="H129" s="21">
        <v>45.2</v>
      </c>
      <c r="I129" s="21">
        <v>36.299999999999997</v>
      </c>
      <c r="J129" s="84"/>
      <c r="K129" s="20">
        <v>48</v>
      </c>
      <c r="L129" s="21">
        <v>43.2</v>
      </c>
      <c r="M129" s="21">
        <v>51.1</v>
      </c>
      <c r="N129" s="84"/>
      <c r="O129" s="20">
        <v>48.8</v>
      </c>
      <c r="P129" s="21">
        <v>34.4</v>
      </c>
      <c r="Q129" s="21">
        <v>26.9</v>
      </c>
      <c r="R129" s="84">
        <v>39.299999999999997</v>
      </c>
      <c r="S129" s="20">
        <v>54.1</v>
      </c>
      <c r="T129" s="21">
        <v>31.5</v>
      </c>
      <c r="U129" s="21">
        <v>23.7</v>
      </c>
      <c r="V129" s="84">
        <v>52.5</v>
      </c>
      <c r="W129" s="20">
        <v>53.9</v>
      </c>
      <c r="X129" s="21">
        <v>35</v>
      </c>
      <c r="Y129" s="21">
        <v>69.900000000000006</v>
      </c>
      <c r="Z129" s="84">
        <v>14.8</v>
      </c>
      <c r="AA129" s="20">
        <v>57.3</v>
      </c>
      <c r="AB129" s="21">
        <v>64.7</v>
      </c>
      <c r="AC129" s="21">
        <v>34.700000000000003</v>
      </c>
      <c r="AD129" s="84">
        <v>51</v>
      </c>
      <c r="AE129" s="29"/>
      <c r="AF129" s="236"/>
      <c r="AG129" s="30"/>
      <c r="AH129" s="30"/>
      <c r="AI129" s="30"/>
      <c r="AJ129" s="31"/>
      <c r="AL129" s="312"/>
      <c r="AM129" s="24"/>
      <c r="AN129" s="41"/>
      <c r="AO129" s="26"/>
      <c r="AP129" s="24"/>
      <c r="AQ129" s="41"/>
      <c r="AR129" s="26"/>
      <c r="AS129" s="24"/>
      <c r="AT129" s="41"/>
      <c r="AU129" s="26"/>
      <c r="AV129" s="24"/>
      <c r="AW129" s="41"/>
      <c r="AX129" s="26"/>
      <c r="AY129" s="24"/>
      <c r="AZ129" s="41"/>
      <c r="BA129" s="26"/>
      <c r="BB129" s="24"/>
      <c r="BC129" s="41"/>
      <c r="BD129" s="26"/>
    </row>
    <row r="130" spans="2:56" s="80" customFormat="1" x14ac:dyDescent="0.2">
      <c r="B130" s="10"/>
      <c r="D130" s="312"/>
      <c r="E130" s="268"/>
      <c r="F130" s="304">
        <v>24</v>
      </c>
      <c r="G130" s="11">
        <v>29.9</v>
      </c>
      <c r="H130" s="12">
        <v>37.200000000000003</v>
      </c>
      <c r="I130" s="12">
        <v>38.299999999999997</v>
      </c>
      <c r="J130" s="67"/>
      <c r="K130" s="11">
        <v>33.299999999999997</v>
      </c>
      <c r="L130" s="12">
        <v>47.7</v>
      </c>
      <c r="M130" s="12">
        <v>27</v>
      </c>
      <c r="N130" s="67"/>
      <c r="O130" s="11">
        <v>24.4</v>
      </c>
      <c r="P130" s="12">
        <v>51.9</v>
      </c>
      <c r="Q130" s="12">
        <v>17.5</v>
      </c>
      <c r="R130" s="67">
        <v>25.2</v>
      </c>
      <c r="S130" s="11">
        <v>27</v>
      </c>
      <c r="T130" s="12">
        <v>34.200000000000003</v>
      </c>
      <c r="U130" s="12">
        <v>31.9</v>
      </c>
      <c r="V130" s="67">
        <v>26.3</v>
      </c>
      <c r="W130" s="11">
        <v>31.6</v>
      </c>
      <c r="X130" s="12">
        <v>44.2</v>
      </c>
      <c r="Y130" s="12">
        <v>44.3</v>
      </c>
      <c r="Z130" s="67">
        <v>39.299999999999997</v>
      </c>
      <c r="AA130" s="11">
        <v>35.9</v>
      </c>
      <c r="AB130" s="12">
        <v>34.4</v>
      </c>
      <c r="AC130" s="12">
        <v>37.1</v>
      </c>
      <c r="AD130" s="67">
        <v>32.200000000000003</v>
      </c>
      <c r="AE130" s="29">
        <f t="shared" ref="AE130" si="12">AVERAGE(G130:J131)</f>
        <v>42.3</v>
      </c>
      <c r="AF130" s="30">
        <f>AVERAGE(K130:N131)-$AE130</f>
        <v>-1.8833333333333329</v>
      </c>
      <c r="AG130" s="30">
        <f>AVERAGE(O130:R131)-$AE130</f>
        <v>-12.212499999999999</v>
      </c>
      <c r="AH130" s="30">
        <f>AVERAGE(S130:V131)-$AE130</f>
        <v>-7.1625000000000014</v>
      </c>
      <c r="AI130" s="30">
        <f>AVERAGE(W130:Z131)-$AE130</f>
        <v>-2.9874999999999972</v>
      </c>
      <c r="AJ130" s="31">
        <f>AVERAGE(AA130:AD131)-$AE130</f>
        <v>-2.3624999999999972</v>
      </c>
      <c r="AL130" s="312"/>
      <c r="AM130" s="24"/>
      <c r="AN130" s="41"/>
      <c r="AO130" s="26"/>
      <c r="AP130" s="24"/>
      <c r="AQ130" s="41"/>
      <c r="AR130" s="26"/>
      <c r="AS130" s="24"/>
      <c r="AT130" s="41"/>
      <c r="AU130" s="26"/>
      <c r="AV130" s="24"/>
      <c r="AW130" s="41"/>
      <c r="AX130" s="26"/>
      <c r="AY130" s="24"/>
      <c r="AZ130" s="41"/>
      <c r="BA130" s="26"/>
      <c r="BB130" s="24"/>
      <c r="BC130" s="41"/>
      <c r="BD130" s="26"/>
    </row>
    <row r="131" spans="2:56" s="80" customFormat="1" x14ac:dyDescent="0.2">
      <c r="B131" s="10"/>
      <c r="D131" s="312"/>
      <c r="E131" s="269"/>
      <c r="F131" s="305"/>
      <c r="G131" s="20">
        <v>49.4</v>
      </c>
      <c r="H131" s="21">
        <v>38.4</v>
      </c>
      <c r="I131" s="21">
        <v>60.6</v>
      </c>
      <c r="J131" s="67"/>
      <c r="K131" s="20">
        <v>43.3</v>
      </c>
      <c r="L131" s="21">
        <v>30</v>
      </c>
      <c r="M131" s="21">
        <v>61.2</v>
      </c>
      <c r="N131" s="67"/>
      <c r="O131" s="20">
        <v>31.2</v>
      </c>
      <c r="P131" s="21">
        <v>28.5</v>
      </c>
      <c r="Q131" s="21">
        <v>40.1</v>
      </c>
      <c r="R131" s="67">
        <v>21.9</v>
      </c>
      <c r="S131" s="20">
        <v>35</v>
      </c>
      <c r="T131" s="21">
        <v>30.6</v>
      </c>
      <c r="U131" s="21">
        <v>49.3</v>
      </c>
      <c r="V131" s="67">
        <v>46.8</v>
      </c>
      <c r="W131" s="20">
        <v>22.2</v>
      </c>
      <c r="X131" s="21">
        <v>61.7</v>
      </c>
      <c r="Y131" s="21">
        <v>40.9</v>
      </c>
      <c r="Z131" s="67">
        <v>30.3</v>
      </c>
      <c r="AA131" s="20">
        <v>65.099999999999994</v>
      </c>
      <c r="AB131" s="21">
        <v>21</v>
      </c>
      <c r="AC131" s="21">
        <v>50.6</v>
      </c>
      <c r="AD131" s="67">
        <v>43.2</v>
      </c>
      <c r="AE131" s="52"/>
      <c r="AF131" s="237"/>
      <c r="AG131" s="48"/>
      <c r="AH131" s="48"/>
      <c r="AI131" s="48"/>
      <c r="AJ131" s="49"/>
      <c r="AL131" s="312"/>
      <c r="AM131" s="53"/>
      <c r="AN131" s="54"/>
      <c r="AO131" s="55"/>
      <c r="AP131" s="53"/>
      <c r="AQ131" s="54"/>
      <c r="AR131" s="55"/>
      <c r="AS131" s="53"/>
      <c r="AT131" s="54"/>
      <c r="AU131" s="55"/>
      <c r="AV131" s="53"/>
      <c r="AW131" s="54"/>
      <c r="AX131" s="55"/>
      <c r="AY131" s="53"/>
      <c r="AZ131" s="54"/>
      <c r="BA131" s="55"/>
      <c r="BB131" s="53"/>
      <c r="BC131" s="54"/>
      <c r="BD131" s="55"/>
    </row>
    <row r="132" spans="2:56" s="80" customFormat="1" ht="16" customHeight="1" x14ac:dyDescent="0.2">
      <c r="B132" s="10"/>
      <c r="D132" s="312" t="s">
        <v>20</v>
      </c>
      <c r="E132" s="267">
        <v>1</v>
      </c>
      <c r="F132" s="304">
        <v>33</v>
      </c>
      <c r="G132" s="11">
        <v>40</v>
      </c>
      <c r="H132" s="12">
        <v>42.2</v>
      </c>
      <c r="I132" s="12">
        <v>36</v>
      </c>
      <c r="J132" s="82"/>
      <c r="K132" s="12">
        <v>38.700000000000003</v>
      </c>
      <c r="L132" s="12">
        <v>36.9</v>
      </c>
      <c r="M132" s="12">
        <v>60.9</v>
      </c>
      <c r="N132" s="82"/>
      <c r="O132" s="12">
        <v>50.7</v>
      </c>
      <c r="P132" s="12">
        <v>51.3</v>
      </c>
      <c r="Q132" s="12">
        <v>48.6</v>
      </c>
      <c r="R132" s="82"/>
      <c r="S132" s="12">
        <v>31.9</v>
      </c>
      <c r="T132" s="12">
        <v>48.2</v>
      </c>
      <c r="U132" s="12">
        <v>39.700000000000003</v>
      </c>
      <c r="V132" s="82"/>
      <c r="W132" s="12">
        <v>42.5</v>
      </c>
      <c r="X132" s="12">
        <v>42.9</v>
      </c>
      <c r="Y132" s="12">
        <v>22.8</v>
      </c>
      <c r="Z132" s="82"/>
      <c r="AA132" s="12">
        <v>31.3</v>
      </c>
      <c r="AB132" s="12">
        <v>37.700000000000003</v>
      </c>
      <c r="AC132" s="12">
        <v>59.2</v>
      </c>
      <c r="AD132" s="82"/>
      <c r="AE132" s="13">
        <f>AVERAGE(G132:J133)</f>
        <v>39.533333333333339</v>
      </c>
      <c r="AF132" s="14">
        <f>AVERAGE(K132:N133)-$AE132</f>
        <v>3.3266666666666609</v>
      </c>
      <c r="AG132" s="14">
        <f>AVERAGE(O132:R133)-$AE132</f>
        <v>10.416666666666657</v>
      </c>
      <c r="AH132" s="14">
        <f>AVERAGE(S132:V133)-$AE132</f>
        <v>2.6666666666666572</v>
      </c>
      <c r="AI132" s="14">
        <f>AVERAGE(W132:Z133)-$AE132</f>
        <v>4.8333333333333286</v>
      </c>
      <c r="AJ132" s="15">
        <f>AVERAGE(AA132:AD133)-$AE132</f>
        <v>3.61666666666666</v>
      </c>
      <c r="AL132" s="312" t="s">
        <v>20</v>
      </c>
      <c r="AM132" s="16">
        <f>AVERAGE(AE132:AE147)</f>
        <v>44.891666666666659</v>
      </c>
      <c r="AN132" s="17">
        <f>STDEV(AE132:AE147)/SQRT(AO132)</f>
        <v>1.0480518586466501</v>
      </c>
      <c r="AO132" s="18">
        <f>COUNT(AE132:AE147)</f>
        <v>8</v>
      </c>
      <c r="AP132" s="16">
        <f>AVERAGE(AF132:AF147)</f>
        <v>-0.11374999999999691</v>
      </c>
      <c r="AQ132" s="17">
        <f>STDEV(AF132:AF147)/SQRT(AR132)</f>
        <v>0.92649609544830247</v>
      </c>
      <c r="AR132" s="18">
        <f>COUNT(AF132:AF147)</f>
        <v>8</v>
      </c>
      <c r="AS132" s="16">
        <f>AVERAGE(AG132:AG147)</f>
        <v>0.59166666666666412</v>
      </c>
      <c r="AT132" s="17">
        <f>STDEV(AG132:AG147)/SQRT(AU132)</f>
        <v>1.5897676280233883</v>
      </c>
      <c r="AU132" s="18">
        <f>COUNT(AG132:AG147)</f>
        <v>8</v>
      </c>
      <c r="AV132" s="16">
        <f>AVERAGE(AH132:AH147)</f>
        <v>1.8145833333333341</v>
      </c>
      <c r="AW132" s="17">
        <f>STDEV(AH132:AH147)/SQRT(AX132)</f>
        <v>0.807507171696493</v>
      </c>
      <c r="AX132" s="18">
        <f>COUNT(AH132:AH147)</f>
        <v>8</v>
      </c>
      <c r="AY132" s="16">
        <f>AVERAGE(AI132:AI147)</f>
        <v>0.39114583333333375</v>
      </c>
      <c r="AZ132" s="17">
        <f>STDEV(AI132:AI147)/SQRT(BA132)</f>
        <v>1.5213299167872181</v>
      </c>
      <c r="BA132" s="18">
        <f>COUNT(AI132:AI147)</f>
        <v>8</v>
      </c>
      <c r="BB132" s="16">
        <f>AVERAGE(AJ132:AJ147)</f>
        <v>-0.45312499999999911</v>
      </c>
      <c r="BC132" s="17">
        <f>STDEV(AJ132:AJ147)/SQRT(BD132)</f>
        <v>1.3752152496561783</v>
      </c>
      <c r="BD132" s="18">
        <f>COUNT(AJ132:AJ147)</f>
        <v>8</v>
      </c>
    </row>
    <row r="133" spans="2:56" s="80" customFormat="1" x14ac:dyDescent="0.2">
      <c r="B133" s="10"/>
      <c r="D133" s="312"/>
      <c r="E133" s="268"/>
      <c r="F133" s="305"/>
      <c r="G133" s="20">
        <v>36.1</v>
      </c>
      <c r="H133" s="21">
        <v>52</v>
      </c>
      <c r="I133" s="21">
        <v>30.9</v>
      </c>
      <c r="J133" s="84"/>
      <c r="K133" s="21">
        <v>43.8</v>
      </c>
      <c r="L133" s="21">
        <v>34</v>
      </c>
      <c r="M133" s="21"/>
      <c r="N133" s="84"/>
      <c r="O133" s="21">
        <v>58.2</v>
      </c>
      <c r="P133" s="21">
        <v>49.4</v>
      </c>
      <c r="Q133" s="21">
        <v>41.5</v>
      </c>
      <c r="R133" s="84"/>
      <c r="S133" s="21">
        <v>39.9</v>
      </c>
      <c r="T133" s="21">
        <v>50.9</v>
      </c>
      <c r="U133" s="21">
        <v>42.6</v>
      </c>
      <c r="V133" s="84"/>
      <c r="W133" s="21">
        <v>68.400000000000006</v>
      </c>
      <c r="X133" s="21">
        <v>34.700000000000003</v>
      </c>
      <c r="Y133" s="21">
        <v>54.9</v>
      </c>
      <c r="Z133" s="84"/>
      <c r="AA133" s="21">
        <v>44.6</v>
      </c>
      <c r="AB133" s="21">
        <v>44.1</v>
      </c>
      <c r="AC133" s="21">
        <v>42</v>
      </c>
      <c r="AD133" s="84"/>
      <c r="AE133" s="22"/>
      <c r="AF133" s="236"/>
      <c r="AG133" s="30"/>
      <c r="AH133" s="30"/>
      <c r="AI133" s="30"/>
      <c r="AJ133" s="31"/>
      <c r="AL133" s="312"/>
      <c r="AM133" s="24"/>
      <c r="AN133" s="25"/>
      <c r="AO133" s="26"/>
      <c r="AP133" s="24"/>
      <c r="AQ133" s="25"/>
      <c r="AR133" s="26"/>
      <c r="AS133" s="24"/>
      <c r="AT133" s="25"/>
      <c r="AU133" s="26"/>
      <c r="AV133" s="24"/>
      <c r="AW133" s="25"/>
      <c r="AX133" s="26"/>
      <c r="AY133" s="24"/>
      <c r="AZ133" s="25"/>
      <c r="BA133" s="26"/>
      <c r="BB133" s="24"/>
      <c r="BC133" s="25"/>
      <c r="BD133" s="26"/>
    </row>
    <row r="134" spans="2:56" s="80" customFormat="1" x14ac:dyDescent="0.2">
      <c r="B134" s="10"/>
      <c r="D134" s="312"/>
      <c r="E134" s="268"/>
      <c r="F134" s="304">
        <v>34</v>
      </c>
      <c r="G134" s="11">
        <v>45.7</v>
      </c>
      <c r="H134" s="12">
        <v>58.2</v>
      </c>
      <c r="I134" s="12">
        <v>38.6</v>
      </c>
      <c r="J134" s="67"/>
      <c r="K134" s="28">
        <v>50.5</v>
      </c>
      <c r="L134" s="28">
        <v>46.6</v>
      </c>
      <c r="M134" s="28">
        <v>44.7</v>
      </c>
      <c r="N134" s="67"/>
      <c r="O134" s="12">
        <v>50.6</v>
      </c>
      <c r="P134" s="12">
        <v>34.4</v>
      </c>
      <c r="Q134" s="12">
        <v>58.1</v>
      </c>
      <c r="R134" s="67"/>
      <c r="S134" s="12">
        <v>47.5</v>
      </c>
      <c r="T134" s="12">
        <v>45.3</v>
      </c>
      <c r="U134" s="12">
        <v>45.2</v>
      </c>
      <c r="V134" s="67"/>
      <c r="W134" s="12">
        <v>57.8</v>
      </c>
      <c r="X134" s="12">
        <v>33.299999999999997</v>
      </c>
      <c r="Y134" s="12">
        <v>43.2</v>
      </c>
      <c r="Z134" s="67"/>
      <c r="AA134" s="12">
        <v>44.8</v>
      </c>
      <c r="AB134" s="12">
        <v>52.6</v>
      </c>
      <c r="AC134" s="12">
        <v>39</v>
      </c>
      <c r="AD134" s="67"/>
      <c r="AE134" s="29">
        <f>AVERAGE(G134:J135)</f>
        <v>44.75</v>
      </c>
      <c r="AF134" s="30">
        <f>AVERAGE(K134:N135)-$AE134</f>
        <v>4.9999999999997158E-2</v>
      </c>
      <c r="AG134" s="30">
        <f>AVERAGE(O134:R135)-$AE134</f>
        <v>-3.2500000000000071</v>
      </c>
      <c r="AH134" s="30">
        <f>AVERAGE(S134:V135)-$AE134</f>
        <v>0.39999999999999858</v>
      </c>
      <c r="AI134" s="30">
        <f>AVERAGE(W134:Z135)-$AE134</f>
        <v>-3.0833333333333286</v>
      </c>
      <c r="AJ134" s="31">
        <f>AVERAGE(AA134:AD135)-$AE134</f>
        <v>-4.0166666666666657</v>
      </c>
      <c r="AL134" s="312"/>
      <c r="AM134" s="24"/>
      <c r="AN134" s="25"/>
      <c r="AO134" s="26"/>
      <c r="AP134" s="24"/>
      <c r="AQ134" s="25"/>
      <c r="AR134" s="26"/>
      <c r="AS134" s="24"/>
      <c r="AT134" s="25"/>
      <c r="AU134" s="26"/>
      <c r="AV134" s="24"/>
      <c r="AW134" s="25"/>
      <c r="AX134" s="26"/>
      <c r="AY134" s="24"/>
      <c r="AZ134" s="25"/>
      <c r="BA134" s="26"/>
      <c r="BB134" s="24"/>
      <c r="BC134" s="25"/>
      <c r="BD134" s="26"/>
    </row>
    <row r="135" spans="2:56" s="80" customFormat="1" x14ac:dyDescent="0.2">
      <c r="B135" s="10"/>
      <c r="D135" s="312"/>
      <c r="E135" s="268"/>
      <c r="F135" s="305"/>
      <c r="G135" s="20">
        <v>43.3</v>
      </c>
      <c r="H135" s="21">
        <v>42.8</v>
      </c>
      <c r="I135" s="21">
        <v>39.9</v>
      </c>
      <c r="J135" s="67"/>
      <c r="K135" s="33">
        <v>55.5</v>
      </c>
      <c r="L135" s="33">
        <v>26.7</v>
      </c>
      <c r="M135" s="33"/>
      <c r="N135" s="67"/>
      <c r="O135" s="21">
        <v>40.299999999999997</v>
      </c>
      <c r="P135" s="21">
        <v>26.7</v>
      </c>
      <c r="Q135" s="21">
        <v>38.9</v>
      </c>
      <c r="R135" s="67"/>
      <c r="S135" s="21">
        <v>42.3</v>
      </c>
      <c r="T135" s="21">
        <v>40.700000000000003</v>
      </c>
      <c r="U135" s="21">
        <v>49.9</v>
      </c>
      <c r="V135" s="67"/>
      <c r="W135" s="21">
        <v>35.9</v>
      </c>
      <c r="X135" s="21">
        <v>31.4</v>
      </c>
      <c r="Y135" s="21">
        <v>48.4</v>
      </c>
      <c r="Z135" s="67"/>
      <c r="AA135" s="21">
        <v>35.200000000000003</v>
      </c>
      <c r="AB135" s="21">
        <v>37.700000000000003</v>
      </c>
      <c r="AC135" s="21">
        <v>35.1</v>
      </c>
      <c r="AD135" s="67"/>
      <c r="AE135" s="22"/>
      <c r="AF135" s="236"/>
      <c r="AG135" s="30"/>
      <c r="AH135" s="30"/>
      <c r="AI135" s="30"/>
      <c r="AJ135" s="31"/>
      <c r="AL135" s="312"/>
      <c r="AM135" s="24"/>
      <c r="AN135" s="25"/>
      <c r="AO135" s="26"/>
      <c r="AP135" s="24"/>
      <c r="AQ135" s="25"/>
      <c r="AR135" s="26"/>
      <c r="AS135" s="24"/>
      <c r="AT135" s="25"/>
      <c r="AU135" s="26"/>
      <c r="AV135" s="24"/>
      <c r="AW135" s="25"/>
      <c r="AX135" s="26"/>
      <c r="AY135" s="24"/>
      <c r="AZ135" s="25"/>
      <c r="BA135" s="26"/>
      <c r="BB135" s="24"/>
      <c r="BC135" s="25"/>
      <c r="BD135" s="26"/>
    </row>
    <row r="136" spans="2:56" s="80" customFormat="1" x14ac:dyDescent="0.2">
      <c r="B136" s="10"/>
      <c r="D136" s="312"/>
      <c r="E136" s="268"/>
      <c r="F136" s="304">
        <v>35</v>
      </c>
      <c r="G136" s="27">
        <v>52.7</v>
      </c>
      <c r="H136" s="28">
        <v>25.1</v>
      </c>
      <c r="I136" s="28">
        <v>58.6</v>
      </c>
      <c r="J136" s="82"/>
      <c r="K136" s="12">
        <v>40.6</v>
      </c>
      <c r="L136" s="12">
        <v>35.1</v>
      </c>
      <c r="M136" s="12">
        <v>38.1</v>
      </c>
      <c r="N136" s="82"/>
      <c r="O136" s="28">
        <v>48.2</v>
      </c>
      <c r="P136" s="28">
        <v>52.9</v>
      </c>
      <c r="Q136" s="28">
        <v>28.7</v>
      </c>
      <c r="R136" s="82"/>
      <c r="S136" s="28">
        <v>36.700000000000003</v>
      </c>
      <c r="T136" s="28">
        <v>34.700000000000003</v>
      </c>
      <c r="U136" s="28">
        <v>56</v>
      </c>
      <c r="V136" s="82"/>
      <c r="W136" s="28">
        <v>41.2</v>
      </c>
      <c r="X136" s="28">
        <v>59.6</v>
      </c>
      <c r="Y136" s="28">
        <v>57.8</v>
      </c>
      <c r="Z136" s="82"/>
      <c r="AA136" s="28">
        <v>52.5</v>
      </c>
      <c r="AB136" s="28">
        <v>55.7</v>
      </c>
      <c r="AC136" s="28">
        <v>53.3</v>
      </c>
      <c r="AD136" s="82"/>
      <c r="AE136" s="29">
        <f>AVERAGE(G136:J137)</f>
        <v>41.916666666666664</v>
      </c>
      <c r="AF136" s="30">
        <f>AVERAGE(K136:N137)-$AE136</f>
        <v>-1.4766666666666595</v>
      </c>
      <c r="AG136" s="30">
        <f>AVERAGE(O136:R137)-$AE136</f>
        <v>-2.56666666666667</v>
      </c>
      <c r="AH136" s="30">
        <f>AVERAGE(S136:V137)-$AE136</f>
        <v>4.5166666666666657</v>
      </c>
      <c r="AI136" s="30">
        <f>AVERAGE(W136:Z137)-$AE136</f>
        <v>6.13333333333334</v>
      </c>
      <c r="AJ136" s="31">
        <f>AVERAGE(AA136:AD137)-$AE136</f>
        <v>6.9666666666666686</v>
      </c>
      <c r="AL136" s="312"/>
      <c r="AM136" s="24"/>
      <c r="AN136" s="25"/>
      <c r="AO136" s="26"/>
      <c r="AP136" s="24"/>
      <c r="AQ136" s="25"/>
      <c r="AR136" s="26"/>
      <c r="AS136" s="24"/>
      <c r="AT136" s="25"/>
      <c r="AU136" s="26"/>
      <c r="AV136" s="24"/>
      <c r="AW136" s="25"/>
      <c r="AX136" s="26"/>
      <c r="AY136" s="24"/>
      <c r="AZ136" s="25"/>
      <c r="BA136" s="26"/>
      <c r="BB136" s="24"/>
      <c r="BC136" s="25"/>
      <c r="BD136" s="26"/>
    </row>
    <row r="137" spans="2:56" s="80" customFormat="1" x14ac:dyDescent="0.2">
      <c r="B137" s="10"/>
      <c r="D137" s="312"/>
      <c r="E137" s="268"/>
      <c r="F137" s="305"/>
      <c r="G137" s="32">
        <v>41.4</v>
      </c>
      <c r="H137" s="33">
        <v>37.1</v>
      </c>
      <c r="I137" s="33">
        <v>36.6</v>
      </c>
      <c r="J137" s="84"/>
      <c r="K137" s="21">
        <v>40.4</v>
      </c>
      <c r="L137" s="21">
        <v>48</v>
      </c>
      <c r="M137" s="21"/>
      <c r="N137" s="84"/>
      <c r="O137" s="33">
        <v>32.9</v>
      </c>
      <c r="P137" s="33">
        <v>25.2</v>
      </c>
      <c r="Q137" s="33">
        <v>48.2</v>
      </c>
      <c r="R137" s="84"/>
      <c r="S137" s="33">
        <v>50.3</v>
      </c>
      <c r="T137" s="33">
        <v>55.5</v>
      </c>
      <c r="U137" s="33">
        <v>45.4</v>
      </c>
      <c r="V137" s="84"/>
      <c r="W137" s="33">
        <v>42.9</v>
      </c>
      <c r="X137" s="33">
        <v>60.8</v>
      </c>
      <c r="Y137" s="33">
        <v>26</v>
      </c>
      <c r="Z137" s="84"/>
      <c r="AA137" s="33">
        <v>67</v>
      </c>
      <c r="AB137" s="33">
        <v>30.1</v>
      </c>
      <c r="AC137" s="33">
        <v>34.700000000000003</v>
      </c>
      <c r="AD137" s="84"/>
      <c r="AE137" s="29"/>
      <c r="AF137" s="236"/>
      <c r="AG137" s="30"/>
      <c r="AH137" s="30"/>
      <c r="AI137" s="30"/>
      <c r="AJ137" s="31"/>
      <c r="AL137" s="312"/>
      <c r="AM137" s="24"/>
      <c r="AN137" s="25"/>
      <c r="AO137" s="26"/>
      <c r="AP137" s="24"/>
      <c r="AQ137" s="25"/>
      <c r="AR137" s="26"/>
      <c r="AS137" s="24"/>
      <c r="AT137" s="25"/>
      <c r="AU137" s="26"/>
      <c r="AV137" s="24"/>
      <c r="AW137" s="25"/>
      <c r="AX137" s="26"/>
      <c r="AY137" s="24"/>
      <c r="AZ137" s="25"/>
      <c r="BA137" s="26"/>
      <c r="BB137" s="24"/>
      <c r="BC137" s="25"/>
      <c r="BD137" s="26"/>
    </row>
    <row r="138" spans="2:56" s="80" customFormat="1" x14ac:dyDescent="0.2">
      <c r="B138" s="10"/>
      <c r="D138" s="312"/>
      <c r="E138" s="268"/>
      <c r="F138" s="304">
        <v>36</v>
      </c>
      <c r="G138" s="11">
        <v>47.2</v>
      </c>
      <c r="H138" s="12">
        <v>48.6</v>
      </c>
      <c r="I138" s="12">
        <v>47.7</v>
      </c>
      <c r="J138" s="31"/>
      <c r="K138" s="12">
        <v>33.700000000000003</v>
      </c>
      <c r="L138" s="12">
        <v>36.799999999999997</v>
      </c>
      <c r="M138" s="12">
        <v>36.299999999999997</v>
      </c>
      <c r="N138" s="31"/>
      <c r="O138" s="12">
        <v>58.9</v>
      </c>
      <c r="P138" s="12">
        <v>56.9</v>
      </c>
      <c r="Q138" s="12">
        <v>47.9</v>
      </c>
      <c r="R138" s="31"/>
      <c r="S138" s="12">
        <v>35.9</v>
      </c>
      <c r="T138" s="12">
        <v>50</v>
      </c>
      <c r="U138" s="12">
        <v>54.7</v>
      </c>
      <c r="V138" s="31"/>
      <c r="W138" s="12">
        <v>46</v>
      </c>
      <c r="X138" s="12">
        <v>51.5</v>
      </c>
      <c r="Y138" s="12">
        <v>38.6</v>
      </c>
      <c r="Z138" s="31"/>
      <c r="AA138" s="12">
        <v>35.700000000000003</v>
      </c>
      <c r="AB138" s="12">
        <v>53</v>
      </c>
      <c r="AC138" s="12">
        <v>40.9</v>
      </c>
      <c r="AD138" s="31"/>
      <c r="AE138" s="29">
        <f t="shared" ref="AE138" si="13">AVERAGE(G138:J139)</f>
        <v>46.416666666666664</v>
      </c>
      <c r="AF138" s="30">
        <f>AVERAGE(K138:N139)-$AE138</f>
        <v>-4.9766666666666595</v>
      </c>
      <c r="AG138" s="30">
        <f>AVERAGE(O138:R139)-$AE138</f>
        <v>-0.28333333333333144</v>
      </c>
      <c r="AH138" s="30">
        <f>AVERAGE(S138:V139)-$AE138</f>
        <v>-2.0833333333333286</v>
      </c>
      <c r="AI138" s="30">
        <f>AVERAGE(W138:Z139)-$AE138</f>
        <v>-2.9499999999999957</v>
      </c>
      <c r="AJ138" s="31">
        <f>AVERAGE(AA138:AD139)-$AE138</f>
        <v>-2.2999999999999972</v>
      </c>
      <c r="AL138" s="312"/>
      <c r="AM138" s="24"/>
      <c r="AN138" s="25"/>
      <c r="AO138" s="26"/>
      <c r="AP138" s="24"/>
      <c r="AQ138" s="25"/>
      <c r="AR138" s="26"/>
      <c r="AS138" s="24"/>
      <c r="AT138" s="25"/>
      <c r="AU138" s="26"/>
      <c r="AV138" s="24"/>
      <c r="AW138" s="25"/>
      <c r="AX138" s="26"/>
      <c r="AY138" s="24"/>
      <c r="AZ138" s="25"/>
      <c r="BA138" s="26"/>
      <c r="BB138" s="24"/>
      <c r="BC138" s="25"/>
      <c r="BD138" s="26"/>
    </row>
    <row r="139" spans="2:56" s="80" customFormat="1" x14ac:dyDescent="0.2">
      <c r="B139" s="10"/>
      <c r="D139" s="312"/>
      <c r="E139" s="269"/>
      <c r="F139" s="305"/>
      <c r="G139" s="20">
        <v>50.4</v>
      </c>
      <c r="H139" s="21">
        <v>45.1</v>
      </c>
      <c r="I139" s="21">
        <v>39.5</v>
      </c>
      <c r="J139" s="49"/>
      <c r="K139" s="21">
        <v>41</v>
      </c>
      <c r="L139" s="21">
        <v>59.4</v>
      </c>
      <c r="M139" s="21"/>
      <c r="N139" s="49"/>
      <c r="O139" s="21">
        <v>31.3</v>
      </c>
      <c r="P139" s="21">
        <v>40</v>
      </c>
      <c r="Q139" s="21">
        <v>41.8</v>
      </c>
      <c r="R139" s="49"/>
      <c r="S139" s="21">
        <v>39.5</v>
      </c>
      <c r="T139" s="21">
        <v>38</v>
      </c>
      <c r="U139" s="21">
        <v>47.9</v>
      </c>
      <c r="V139" s="49"/>
      <c r="W139" s="21">
        <v>30.9</v>
      </c>
      <c r="X139" s="21">
        <v>46.5</v>
      </c>
      <c r="Y139" s="21">
        <v>47.3</v>
      </c>
      <c r="Z139" s="49"/>
      <c r="AA139" s="21">
        <v>31.2</v>
      </c>
      <c r="AB139" s="21">
        <v>61.1</v>
      </c>
      <c r="AC139" s="21">
        <v>42.8</v>
      </c>
      <c r="AD139" s="49"/>
      <c r="AE139" s="52"/>
      <c r="AF139" s="237"/>
      <c r="AG139" s="48"/>
      <c r="AH139" s="48"/>
      <c r="AI139" s="48"/>
      <c r="AJ139" s="49"/>
      <c r="AL139" s="312"/>
      <c r="AM139" s="24"/>
      <c r="AN139" s="25"/>
      <c r="AO139" s="26"/>
      <c r="AP139" s="24"/>
      <c r="AQ139" s="25"/>
      <c r="AR139" s="26"/>
      <c r="AS139" s="24"/>
      <c r="AT139" s="25"/>
      <c r="AU139" s="26"/>
      <c r="AV139" s="24"/>
      <c r="AW139" s="25"/>
      <c r="AX139" s="26"/>
      <c r="AY139" s="24"/>
      <c r="AZ139" s="25"/>
      <c r="BA139" s="26"/>
      <c r="BB139" s="24"/>
      <c r="BC139" s="25"/>
      <c r="BD139" s="26"/>
    </row>
    <row r="140" spans="2:56" s="80" customFormat="1" x14ac:dyDescent="0.2">
      <c r="B140" s="10"/>
      <c r="D140" s="312"/>
      <c r="E140" s="267">
        <v>2</v>
      </c>
      <c r="F140" s="304">
        <v>37</v>
      </c>
      <c r="G140" s="27">
        <v>31.8</v>
      </c>
      <c r="H140" s="28">
        <v>61</v>
      </c>
      <c r="I140" s="28">
        <v>34.4</v>
      </c>
      <c r="J140" s="15"/>
      <c r="K140" s="27">
        <v>43.7</v>
      </c>
      <c r="L140" s="28">
        <v>68.099999999999994</v>
      </c>
      <c r="M140" s="28">
        <v>49.5</v>
      </c>
      <c r="N140" s="15"/>
      <c r="O140" s="27">
        <v>55.8</v>
      </c>
      <c r="P140" s="28">
        <v>38.9</v>
      </c>
      <c r="Q140" s="28">
        <v>45.8</v>
      </c>
      <c r="R140" s="15"/>
      <c r="S140" s="27">
        <v>52.2</v>
      </c>
      <c r="T140" s="28">
        <v>21.6</v>
      </c>
      <c r="U140" s="28">
        <v>41.1</v>
      </c>
      <c r="V140" s="15"/>
      <c r="W140" s="27">
        <v>49.7</v>
      </c>
      <c r="X140" s="28">
        <v>50</v>
      </c>
      <c r="Y140" s="28">
        <v>49.5</v>
      </c>
      <c r="Z140" s="15">
        <v>60.2</v>
      </c>
      <c r="AA140" s="27">
        <v>36.799999999999997</v>
      </c>
      <c r="AB140" s="28">
        <v>44.7</v>
      </c>
      <c r="AC140" s="28">
        <v>68.3</v>
      </c>
      <c r="AD140" s="15">
        <v>40.700000000000003</v>
      </c>
      <c r="AE140" s="13">
        <f>AVERAGE(G140:J141)</f>
        <v>45.283333333333331</v>
      </c>
      <c r="AF140" s="14">
        <f>AVERAGE(K140:N141)-$AE140</f>
        <v>3.0833333333333357</v>
      </c>
      <c r="AG140" s="14">
        <f>AVERAGE(O140:R141)-$AE140</f>
        <v>-1.3666666666666671</v>
      </c>
      <c r="AH140" s="14">
        <f>AVERAGE(S140:V141)-$AE140</f>
        <v>0.30000000000000426</v>
      </c>
      <c r="AI140" s="14">
        <f>AVERAGE(W140:Z141)-$AE140</f>
        <v>5.2916666666666572</v>
      </c>
      <c r="AJ140" s="15">
        <f>AVERAGE(AA140:AD141)-$AE140</f>
        <v>-1.30833333333333</v>
      </c>
      <c r="AL140" s="312"/>
      <c r="AM140" s="24"/>
      <c r="AN140" s="25"/>
      <c r="AO140" s="26"/>
      <c r="AP140" s="24"/>
      <c r="AQ140" s="25"/>
      <c r="AR140" s="26"/>
      <c r="AS140" s="24"/>
      <c r="AT140" s="25"/>
      <c r="AU140" s="26"/>
      <c r="AV140" s="24"/>
      <c r="AW140" s="25"/>
      <c r="AX140" s="26"/>
      <c r="AY140" s="24"/>
      <c r="AZ140" s="25"/>
      <c r="BA140" s="26"/>
      <c r="BB140" s="24"/>
      <c r="BC140" s="25"/>
      <c r="BD140" s="26"/>
    </row>
    <row r="141" spans="2:56" s="80" customFormat="1" x14ac:dyDescent="0.2">
      <c r="B141" s="10"/>
      <c r="D141" s="312"/>
      <c r="E141" s="268"/>
      <c r="F141" s="305"/>
      <c r="G141" s="32">
        <v>50.6</v>
      </c>
      <c r="H141" s="33">
        <v>39.6</v>
      </c>
      <c r="I141" s="33">
        <v>54.3</v>
      </c>
      <c r="J141" s="84"/>
      <c r="K141" s="32">
        <v>47.1</v>
      </c>
      <c r="L141" s="33">
        <v>51.3</v>
      </c>
      <c r="M141" s="33">
        <v>30.5</v>
      </c>
      <c r="N141" s="84"/>
      <c r="O141" s="32">
        <v>49.7</v>
      </c>
      <c r="P141" s="33">
        <v>40.1</v>
      </c>
      <c r="Q141" s="33">
        <v>33.200000000000003</v>
      </c>
      <c r="R141" s="84"/>
      <c r="S141" s="32">
        <v>55.3</v>
      </c>
      <c r="T141" s="33">
        <v>47</v>
      </c>
      <c r="U141" s="33">
        <v>56.3</v>
      </c>
      <c r="V141" s="84"/>
      <c r="W141" s="32">
        <v>55.4</v>
      </c>
      <c r="X141" s="33">
        <v>42.2</v>
      </c>
      <c r="Y141" s="33">
        <v>51.2</v>
      </c>
      <c r="Z141" s="84">
        <v>46.4</v>
      </c>
      <c r="AA141" s="32">
        <v>38.4</v>
      </c>
      <c r="AB141" s="33">
        <v>45.7</v>
      </c>
      <c r="AC141" s="33">
        <v>31.9</v>
      </c>
      <c r="AD141" s="84">
        <v>45.3</v>
      </c>
      <c r="AE141" s="22"/>
      <c r="AF141" s="236"/>
      <c r="AG141" s="30"/>
      <c r="AH141" s="30"/>
      <c r="AI141" s="30"/>
      <c r="AJ141" s="31"/>
      <c r="AL141" s="312"/>
      <c r="AM141" s="24"/>
      <c r="AN141" s="41"/>
      <c r="AO141" s="26"/>
      <c r="AP141" s="24"/>
      <c r="AQ141" s="41"/>
      <c r="AR141" s="26"/>
      <c r="AS141" s="24"/>
      <c r="AT141" s="41"/>
      <c r="AU141" s="26"/>
      <c r="AV141" s="24"/>
      <c r="AW141" s="41"/>
      <c r="AX141" s="26"/>
      <c r="AY141" s="24"/>
      <c r="AZ141" s="41"/>
      <c r="BA141" s="26"/>
      <c r="BB141" s="24"/>
      <c r="BC141" s="41"/>
      <c r="BD141" s="26"/>
    </row>
    <row r="142" spans="2:56" s="80" customFormat="1" x14ac:dyDescent="0.2">
      <c r="B142" s="10"/>
      <c r="D142" s="312"/>
      <c r="E142" s="268"/>
      <c r="F142" s="304">
        <v>38</v>
      </c>
      <c r="G142" s="11">
        <v>40.5</v>
      </c>
      <c r="H142" s="12">
        <v>48.6</v>
      </c>
      <c r="I142" s="12">
        <v>30.2</v>
      </c>
      <c r="J142" s="67"/>
      <c r="K142" s="11">
        <v>66.599999999999994</v>
      </c>
      <c r="L142" s="12">
        <v>53.2</v>
      </c>
      <c r="M142" s="12">
        <v>38.299999999999997</v>
      </c>
      <c r="N142" s="67"/>
      <c r="O142" s="11">
        <v>41</v>
      </c>
      <c r="P142" s="12">
        <v>45.3</v>
      </c>
      <c r="Q142" s="12">
        <v>56.6</v>
      </c>
      <c r="R142" s="67"/>
      <c r="S142" s="11">
        <v>37.4</v>
      </c>
      <c r="T142" s="12">
        <v>44.8</v>
      </c>
      <c r="U142" s="12">
        <v>54.3</v>
      </c>
      <c r="V142" s="67"/>
      <c r="W142" s="11">
        <v>67.5</v>
      </c>
      <c r="X142" s="12">
        <v>32</v>
      </c>
      <c r="Y142" s="12">
        <v>45.5</v>
      </c>
      <c r="Z142" s="67">
        <v>39.1</v>
      </c>
      <c r="AA142" s="11">
        <v>55.8</v>
      </c>
      <c r="AB142" s="12">
        <v>45.5</v>
      </c>
      <c r="AC142" s="12">
        <v>40.700000000000003</v>
      </c>
      <c r="AD142" s="67">
        <v>48.3</v>
      </c>
      <c r="AE142" s="29">
        <f>AVERAGE(G142:J143)</f>
        <v>45.25</v>
      </c>
      <c r="AF142" s="30">
        <f>AVERAGE(K142:N143)-$AE142</f>
        <v>5.0000000000004263E-2</v>
      </c>
      <c r="AG142" s="30">
        <f>AVERAGE(O142:R143)-$AE142</f>
        <v>2.5166666666666728</v>
      </c>
      <c r="AH142" s="30">
        <f>AVERAGE(S142:V143)-$AE142</f>
        <v>1.1833333333333371</v>
      </c>
      <c r="AI142" s="30">
        <f>AVERAGE(W142:Z143)-$AE142</f>
        <v>-1.8624999999999972</v>
      </c>
      <c r="AJ142" s="31">
        <f>AVERAGE(AA142:AD143)-$AE142</f>
        <v>-0.98749999999999005</v>
      </c>
      <c r="AL142" s="312"/>
      <c r="AM142" s="24"/>
      <c r="AN142" s="41"/>
      <c r="AO142" s="26"/>
      <c r="AP142" s="24"/>
      <c r="AQ142" s="41"/>
      <c r="AR142" s="26"/>
      <c r="AS142" s="24"/>
      <c r="AT142" s="41"/>
      <c r="AU142" s="26"/>
      <c r="AV142" s="24"/>
      <c r="AW142" s="41"/>
      <c r="AX142" s="26"/>
      <c r="AY142" s="24"/>
      <c r="AZ142" s="41"/>
      <c r="BA142" s="26"/>
      <c r="BB142" s="24"/>
      <c r="BC142" s="41"/>
      <c r="BD142" s="26"/>
    </row>
    <row r="143" spans="2:56" s="80" customFormat="1" x14ac:dyDescent="0.2">
      <c r="B143" s="10"/>
      <c r="D143" s="312"/>
      <c r="E143" s="268"/>
      <c r="F143" s="305"/>
      <c r="G143" s="20">
        <v>48.7</v>
      </c>
      <c r="H143" s="21">
        <v>58.2</v>
      </c>
      <c r="I143" s="21">
        <v>45.3</v>
      </c>
      <c r="J143" s="67"/>
      <c r="K143" s="20">
        <v>34</v>
      </c>
      <c r="L143" s="21">
        <v>43.5</v>
      </c>
      <c r="M143" s="21">
        <v>36.200000000000003</v>
      </c>
      <c r="N143" s="67"/>
      <c r="O143" s="20">
        <v>43.1</v>
      </c>
      <c r="P143" s="21">
        <v>49.9</v>
      </c>
      <c r="Q143" s="21">
        <v>50.7</v>
      </c>
      <c r="R143" s="67"/>
      <c r="S143" s="20">
        <v>42.1</v>
      </c>
      <c r="T143" s="21">
        <v>52.2</v>
      </c>
      <c r="U143" s="21">
        <v>47.8</v>
      </c>
      <c r="V143" s="67"/>
      <c r="W143" s="20">
        <v>42.5</v>
      </c>
      <c r="X143" s="21">
        <v>33.1</v>
      </c>
      <c r="Y143" s="21">
        <v>60.3</v>
      </c>
      <c r="Z143" s="67">
        <v>27.1</v>
      </c>
      <c r="AA143" s="20">
        <v>50.9</v>
      </c>
      <c r="AB143" s="21">
        <v>31.5</v>
      </c>
      <c r="AC143" s="21">
        <v>46.3</v>
      </c>
      <c r="AD143" s="67">
        <v>35.1</v>
      </c>
      <c r="AE143" s="22"/>
      <c r="AF143" s="236"/>
      <c r="AG143" s="30"/>
      <c r="AH143" s="30"/>
      <c r="AI143" s="30"/>
      <c r="AJ143" s="31"/>
      <c r="AL143" s="312"/>
      <c r="AM143" s="24"/>
      <c r="AN143" s="41"/>
      <c r="AO143" s="26"/>
      <c r="AP143" s="24"/>
      <c r="AQ143" s="41"/>
      <c r="AR143" s="26"/>
      <c r="AS143" s="24"/>
      <c r="AT143" s="41"/>
      <c r="AU143" s="26"/>
      <c r="AV143" s="24"/>
      <c r="AW143" s="41"/>
      <c r="AX143" s="26"/>
      <c r="AY143" s="24"/>
      <c r="AZ143" s="41"/>
      <c r="BA143" s="26"/>
      <c r="BB143" s="24"/>
      <c r="BC143" s="41"/>
      <c r="BD143" s="26"/>
    </row>
    <row r="144" spans="2:56" s="80" customFormat="1" x14ac:dyDescent="0.2">
      <c r="B144" s="10"/>
      <c r="D144" s="312"/>
      <c r="E144" s="268"/>
      <c r="F144" s="304">
        <v>39</v>
      </c>
      <c r="G144" s="11">
        <v>41.7</v>
      </c>
      <c r="H144" s="12">
        <v>54.9</v>
      </c>
      <c r="I144" s="12">
        <v>36.4</v>
      </c>
      <c r="J144" s="82"/>
      <c r="K144" s="11">
        <v>43.6</v>
      </c>
      <c r="L144" s="12">
        <v>36.700000000000003</v>
      </c>
      <c r="M144" s="12">
        <v>51.3</v>
      </c>
      <c r="N144" s="82"/>
      <c r="O144" s="11">
        <v>66.7</v>
      </c>
      <c r="P144" s="12">
        <v>44.7</v>
      </c>
      <c r="Q144" s="12">
        <v>51.3</v>
      </c>
      <c r="R144" s="82"/>
      <c r="S144" s="11">
        <v>55.9</v>
      </c>
      <c r="T144" s="12">
        <v>46.2</v>
      </c>
      <c r="U144" s="12">
        <v>54.9</v>
      </c>
      <c r="V144" s="82"/>
      <c r="W144" s="11">
        <v>59.6</v>
      </c>
      <c r="X144" s="12">
        <v>25.4</v>
      </c>
      <c r="Y144" s="12">
        <v>56.4</v>
      </c>
      <c r="Z144" s="82">
        <v>37.299999999999997</v>
      </c>
      <c r="AA144" s="11">
        <v>42</v>
      </c>
      <c r="AB144" s="12">
        <v>66.5</v>
      </c>
      <c r="AC144" s="12">
        <v>51</v>
      </c>
      <c r="AD144" s="82">
        <v>45.2</v>
      </c>
      <c r="AE144" s="29">
        <f>AVERAGE(G144:J145)</f>
        <v>46.966666666666661</v>
      </c>
      <c r="AF144" s="30">
        <f>AVERAGE(K144:N145)-$AE144</f>
        <v>-0.18333333333332291</v>
      </c>
      <c r="AG144" s="30">
        <f>AVERAGE(O144:R145)-$AE144</f>
        <v>1.8833333333333329</v>
      </c>
      <c r="AH144" s="30">
        <f>AVERAGE(S144:V145)-$AE144</f>
        <v>4.4666666666666757</v>
      </c>
      <c r="AI144" s="30">
        <f>AVERAGE(W144:Z145)-$AE144</f>
        <v>-0.81666666666666288</v>
      </c>
      <c r="AJ144" s="31">
        <f>AVERAGE(AA144:AD145)-$AE144</f>
        <v>-1.0416666666666643</v>
      </c>
      <c r="AL144" s="312"/>
      <c r="AM144" s="24"/>
      <c r="AN144" s="41"/>
      <c r="AO144" s="26"/>
      <c r="AP144" s="24"/>
      <c r="AQ144" s="41"/>
      <c r="AR144" s="26"/>
      <c r="AS144" s="24"/>
      <c r="AT144" s="41"/>
      <c r="AU144" s="26"/>
      <c r="AV144" s="24"/>
      <c r="AW144" s="41"/>
      <c r="AX144" s="26"/>
      <c r="AY144" s="24"/>
      <c r="AZ144" s="41"/>
      <c r="BA144" s="26"/>
      <c r="BB144" s="24"/>
      <c r="BC144" s="41"/>
      <c r="BD144" s="26"/>
    </row>
    <row r="145" spans="2:56" s="80" customFormat="1" x14ac:dyDescent="0.2">
      <c r="B145" s="10"/>
      <c r="D145" s="312"/>
      <c r="E145" s="268"/>
      <c r="F145" s="305"/>
      <c r="G145" s="20">
        <v>54.2</v>
      </c>
      <c r="H145" s="21">
        <v>44.1</v>
      </c>
      <c r="I145" s="21">
        <v>50.5</v>
      </c>
      <c r="J145" s="84"/>
      <c r="K145" s="20">
        <v>56.8</v>
      </c>
      <c r="L145" s="21">
        <v>58.9</v>
      </c>
      <c r="M145" s="21">
        <v>33.4</v>
      </c>
      <c r="N145" s="84"/>
      <c r="O145" s="20">
        <v>51.7</v>
      </c>
      <c r="P145" s="21">
        <v>45.9</v>
      </c>
      <c r="Q145" s="21">
        <v>32.799999999999997</v>
      </c>
      <c r="R145" s="84"/>
      <c r="S145" s="20">
        <v>43.6</v>
      </c>
      <c r="T145" s="21">
        <v>60.7</v>
      </c>
      <c r="U145" s="21">
        <v>47.3</v>
      </c>
      <c r="V145" s="84"/>
      <c r="W145" s="20">
        <v>48</v>
      </c>
      <c r="X145" s="21">
        <v>48.9</v>
      </c>
      <c r="Y145" s="21">
        <v>52.8</v>
      </c>
      <c r="Z145" s="84">
        <v>40.799999999999997</v>
      </c>
      <c r="AA145" s="20">
        <v>48.8</v>
      </c>
      <c r="AB145" s="21">
        <v>37.799999999999997</v>
      </c>
      <c r="AC145" s="21">
        <v>28.9</v>
      </c>
      <c r="AD145" s="84">
        <v>47.2</v>
      </c>
      <c r="AE145" s="29"/>
      <c r="AF145" s="236"/>
      <c r="AG145" s="30"/>
      <c r="AH145" s="30"/>
      <c r="AI145" s="30"/>
      <c r="AJ145" s="31"/>
      <c r="AL145" s="312"/>
      <c r="AM145" s="24"/>
      <c r="AN145" s="41"/>
      <c r="AO145" s="26"/>
      <c r="AP145" s="24"/>
      <c r="AQ145" s="41"/>
      <c r="AR145" s="26"/>
      <c r="AS145" s="24"/>
      <c r="AT145" s="41"/>
      <c r="AU145" s="26"/>
      <c r="AV145" s="24"/>
      <c r="AW145" s="41"/>
      <c r="AX145" s="26"/>
      <c r="AY145" s="24"/>
      <c r="AZ145" s="41"/>
      <c r="BA145" s="26"/>
      <c r="BB145" s="24"/>
      <c r="BC145" s="41"/>
      <c r="BD145" s="26"/>
    </row>
    <row r="146" spans="2:56" s="80" customFormat="1" x14ac:dyDescent="0.2">
      <c r="B146" s="10"/>
      <c r="D146" s="312"/>
      <c r="E146" s="268"/>
      <c r="F146" s="304">
        <v>40</v>
      </c>
      <c r="G146" s="11">
        <v>52.5</v>
      </c>
      <c r="H146" s="12">
        <v>65.3</v>
      </c>
      <c r="I146" s="12">
        <v>35.6</v>
      </c>
      <c r="J146" s="67"/>
      <c r="K146" s="11">
        <v>56.3</v>
      </c>
      <c r="L146" s="12">
        <v>67</v>
      </c>
      <c r="M146" s="12">
        <v>47</v>
      </c>
      <c r="N146" s="67"/>
      <c r="O146" s="11">
        <v>55.5</v>
      </c>
      <c r="P146" s="12">
        <v>49.2</v>
      </c>
      <c r="Q146" s="12">
        <v>58.8</v>
      </c>
      <c r="R146" s="67"/>
      <c r="S146" s="11">
        <v>48.1</v>
      </c>
      <c r="T146" s="12">
        <v>60.6</v>
      </c>
      <c r="U146" s="12">
        <v>59.8</v>
      </c>
      <c r="V146" s="67"/>
      <c r="W146" s="11">
        <v>51.1</v>
      </c>
      <c r="X146" s="12">
        <v>57.6</v>
      </c>
      <c r="Y146" s="12">
        <v>29.7</v>
      </c>
      <c r="Z146" s="67">
        <v>57.1</v>
      </c>
      <c r="AA146" s="11">
        <v>37.799999999999997</v>
      </c>
      <c r="AB146" s="12">
        <v>44</v>
      </c>
      <c r="AC146" s="12">
        <v>35</v>
      </c>
      <c r="AD146" s="67">
        <v>48.9</v>
      </c>
      <c r="AE146" s="29">
        <f t="shared" ref="AE146" si="14">AVERAGE(G146:J147)</f>
        <v>49.016666666666673</v>
      </c>
      <c r="AF146" s="30">
        <f>AVERAGE(K146:N147)-$AE146</f>
        <v>-0.78333333333333144</v>
      </c>
      <c r="AG146" s="30">
        <f>AVERAGE(O146:R147)-$AE146</f>
        <v>-2.6166666666666742</v>
      </c>
      <c r="AH146" s="30">
        <f>AVERAGE(S146:V147)-$AE146</f>
        <v>3.0666666666666629</v>
      </c>
      <c r="AI146" s="30">
        <f>AVERAGE(W146:Z147)-$AE146</f>
        <v>-4.4166666666666714</v>
      </c>
      <c r="AJ146" s="31">
        <f>AVERAGE(AA146:AD147)-$AE146</f>
        <v>-4.5541666666666742</v>
      </c>
      <c r="AL146" s="312"/>
      <c r="AM146" s="24"/>
      <c r="AN146" s="41"/>
      <c r="AO146" s="26"/>
      <c r="AP146" s="24"/>
      <c r="AQ146" s="41"/>
      <c r="AR146" s="26"/>
      <c r="AS146" s="24"/>
      <c r="AT146" s="41"/>
      <c r="AU146" s="26"/>
      <c r="AV146" s="24"/>
      <c r="AW146" s="41"/>
      <c r="AX146" s="26"/>
      <c r="AY146" s="24"/>
      <c r="AZ146" s="41"/>
      <c r="BA146" s="26"/>
      <c r="BB146" s="24"/>
      <c r="BC146" s="41"/>
      <c r="BD146" s="26"/>
    </row>
    <row r="147" spans="2:56" s="80" customFormat="1" x14ac:dyDescent="0.2">
      <c r="B147" s="10"/>
      <c r="D147" s="312"/>
      <c r="E147" s="269"/>
      <c r="F147" s="305"/>
      <c r="G147" s="20">
        <v>47.4</v>
      </c>
      <c r="H147" s="21">
        <v>54.9</v>
      </c>
      <c r="I147" s="21">
        <v>38.4</v>
      </c>
      <c r="J147" s="67"/>
      <c r="K147" s="20">
        <v>46.9</v>
      </c>
      <c r="L147" s="21">
        <v>29.6</v>
      </c>
      <c r="M147" s="21">
        <v>42.6</v>
      </c>
      <c r="N147" s="67"/>
      <c r="O147" s="20">
        <v>45.4</v>
      </c>
      <c r="P147" s="21">
        <v>36.299999999999997</v>
      </c>
      <c r="Q147" s="21">
        <v>33.200000000000003</v>
      </c>
      <c r="R147" s="67"/>
      <c r="S147" s="20">
        <v>50.7</v>
      </c>
      <c r="T147" s="21">
        <v>41.1</v>
      </c>
      <c r="U147" s="21">
        <v>52.2</v>
      </c>
      <c r="V147" s="67"/>
      <c r="W147" s="20">
        <v>37.299999999999997</v>
      </c>
      <c r="X147" s="21">
        <v>38.5</v>
      </c>
      <c r="Y147" s="21">
        <v>40.9</v>
      </c>
      <c r="Z147" s="67"/>
      <c r="AA147" s="20">
        <v>41.5</v>
      </c>
      <c r="AB147" s="21">
        <v>56.4</v>
      </c>
      <c r="AC147" s="21">
        <v>42.6</v>
      </c>
      <c r="AD147" s="67">
        <v>49.5</v>
      </c>
      <c r="AE147" s="52"/>
      <c r="AF147" s="237"/>
      <c r="AG147" s="48"/>
      <c r="AH147" s="48"/>
      <c r="AI147" s="48"/>
      <c r="AJ147" s="49"/>
      <c r="AL147" s="312"/>
      <c r="AM147" s="53"/>
      <c r="AN147" s="54"/>
      <c r="AO147" s="55"/>
      <c r="AP147" s="53"/>
      <c r="AQ147" s="54"/>
      <c r="AR147" s="55"/>
      <c r="AS147" s="53"/>
      <c r="AT147" s="54"/>
      <c r="AU147" s="55"/>
      <c r="AV147" s="53"/>
      <c r="AW147" s="54"/>
      <c r="AX147" s="55"/>
      <c r="AY147" s="53"/>
      <c r="AZ147" s="54"/>
      <c r="BA147" s="55"/>
      <c r="BB147" s="53"/>
      <c r="BC147" s="54"/>
      <c r="BD147" s="55"/>
    </row>
    <row r="148" spans="2:56" s="80" customFormat="1" ht="16" customHeight="1" x14ac:dyDescent="0.2">
      <c r="B148" s="10"/>
      <c r="D148" s="312" t="s">
        <v>21</v>
      </c>
      <c r="E148" s="267">
        <v>1</v>
      </c>
      <c r="F148" s="304">
        <v>17</v>
      </c>
      <c r="G148" s="11">
        <v>23.9</v>
      </c>
      <c r="H148" s="12">
        <v>59.2</v>
      </c>
      <c r="I148" s="12">
        <v>33.299999999999997</v>
      </c>
      <c r="J148" s="15"/>
      <c r="K148" s="12">
        <v>33.700000000000003</v>
      </c>
      <c r="L148" s="12">
        <v>64.8</v>
      </c>
      <c r="M148" s="12">
        <v>63</v>
      </c>
      <c r="N148" s="15"/>
      <c r="O148" s="12">
        <v>29.6</v>
      </c>
      <c r="P148" s="12">
        <v>43.4</v>
      </c>
      <c r="Q148" s="12">
        <v>38.299999999999997</v>
      </c>
      <c r="R148" s="15">
        <v>43</v>
      </c>
      <c r="S148" s="12">
        <v>60.3</v>
      </c>
      <c r="T148" s="12">
        <v>27.6</v>
      </c>
      <c r="U148" s="12">
        <v>53.5</v>
      </c>
      <c r="V148" s="15">
        <v>24.1</v>
      </c>
      <c r="W148" s="12">
        <v>60.1</v>
      </c>
      <c r="X148" s="12">
        <v>30.3</v>
      </c>
      <c r="Y148" s="12">
        <v>35.5</v>
      </c>
      <c r="Z148" s="15">
        <v>43.9</v>
      </c>
      <c r="AA148" s="12">
        <v>45.9</v>
      </c>
      <c r="AB148" s="12">
        <v>66.8</v>
      </c>
      <c r="AC148" s="12">
        <v>22.8</v>
      </c>
      <c r="AD148" s="15"/>
      <c r="AE148" s="13">
        <f>AVERAGE(G148:J149)</f>
        <v>37.633333333333333</v>
      </c>
      <c r="AF148" s="14">
        <f>AVERAGE(K148:N149)-$AE148</f>
        <v>10.826666666666661</v>
      </c>
      <c r="AG148" s="14">
        <f>AVERAGE(O148:R149)-$AE148</f>
        <v>1.8095238095238102</v>
      </c>
      <c r="AH148" s="14">
        <f>AVERAGE(S148:V149)-$AE148</f>
        <v>4.2238095238095212</v>
      </c>
      <c r="AI148" s="14">
        <f>AVERAGE(W148:Z149)-$AE148</f>
        <v>4.7380952380952408</v>
      </c>
      <c r="AJ148" s="15">
        <f>AVERAGE(AA148:AD149)-$AE148</f>
        <v>10.25</v>
      </c>
      <c r="AL148" s="312" t="s">
        <v>21</v>
      </c>
      <c r="AM148" s="16">
        <f>AVERAGE(AE148:AE163)</f>
        <v>41.050000000000004</v>
      </c>
      <c r="AN148" s="17">
        <f>STDEV(AE148:AE163)/SQRT(AO148)</f>
        <v>0.98006417833262016</v>
      </c>
      <c r="AO148" s="18">
        <f>COUNT(AE148:AE163)</f>
        <v>8</v>
      </c>
      <c r="AP148" s="16">
        <f>AVERAGE(AF148:AF163)</f>
        <v>2.272916666666668</v>
      </c>
      <c r="AQ148" s="17">
        <f>STDEV(AF148:AF163)/SQRT(AR148)</f>
        <v>1.5972239604890457</v>
      </c>
      <c r="AR148" s="18">
        <f>COUNT(AF148:AF163)</f>
        <v>8</v>
      </c>
      <c r="AS148" s="16">
        <f>AVERAGE(AG148:AG163)</f>
        <v>-3.5134672619047627</v>
      </c>
      <c r="AT148" s="17">
        <f>STDEV(AG148:AG163)/SQRT(AU148)</f>
        <v>2.145078892212863</v>
      </c>
      <c r="AU148" s="18">
        <f>COUNT(AG148:AG163)</f>
        <v>8</v>
      </c>
      <c r="AV148" s="16">
        <f>AVERAGE(AH148:AH163)</f>
        <v>-0.21688988095238138</v>
      </c>
      <c r="AW148" s="17">
        <f>STDEV(AH148:AH163)/SQRT(AX148)</f>
        <v>2.1168373134925047</v>
      </c>
      <c r="AX148" s="18">
        <f>COUNT(AH148:AH163)</f>
        <v>8</v>
      </c>
      <c r="AY148" s="16">
        <f>AVERAGE(AI148:AI163)</f>
        <v>5.1205357142856567E-2</v>
      </c>
      <c r="AZ148" s="17">
        <f>STDEV(AI148:AI163)/SQRT(BA148)</f>
        <v>2.810961461937751</v>
      </c>
      <c r="BA148" s="18">
        <f>COUNT(AI148:AI163)</f>
        <v>8</v>
      </c>
      <c r="BB148" s="16">
        <f>AVERAGE(AJ148:AJ163)</f>
        <v>-0.82812500000000044</v>
      </c>
      <c r="BC148" s="17">
        <f>STDEV(AJ148:AJ163)/SQRT(BD148)</f>
        <v>3.6952011953018085</v>
      </c>
      <c r="BD148" s="18">
        <f>COUNT(AJ148:AJ163)</f>
        <v>8</v>
      </c>
    </row>
    <row r="149" spans="2:56" s="80" customFormat="1" x14ac:dyDescent="0.2">
      <c r="B149" s="10"/>
      <c r="D149" s="312"/>
      <c r="E149" s="268"/>
      <c r="F149" s="305"/>
      <c r="G149" s="20">
        <v>32.9</v>
      </c>
      <c r="H149" s="21">
        <v>28.8</v>
      </c>
      <c r="I149" s="21">
        <v>47.7</v>
      </c>
      <c r="J149" s="84"/>
      <c r="K149" s="21">
        <v>32.200000000000003</v>
      </c>
      <c r="L149" s="21">
        <v>48.6</v>
      </c>
      <c r="M149" s="21"/>
      <c r="N149" s="84"/>
      <c r="O149" s="21">
        <v>38.700000000000003</v>
      </c>
      <c r="P149" s="21">
        <v>40.1</v>
      </c>
      <c r="Q149" s="21">
        <v>43</v>
      </c>
      <c r="R149" s="84"/>
      <c r="S149" s="21">
        <v>46.8</v>
      </c>
      <c r="T149" s="21">
        <v>49.8</v>
      </c>
      <c r="U149" s="21">
        <v>30.9</v>
      </c>
      <c r="V149" s="84"/>
      <c r="W149" s="21">
        <v>28.4</v>
      </c>
      <c r="X149" s="21">
        <v>68.2</v>
      </c>
      <c r="Y149" s="21">
        <v>30.2</v>
      </c>
      <c r="Z149" s="84"/>
      <c r="AA149" s="21">
        <v>56</v>
      </c>
      <c r="AB149" s="21">
        <v>60</v>
      </c>
      <c r="AC149" s="21">
        <v>35.799999999999997</v>
      </c>
      <c r="AD149" s="84"/>
      <c r="AE149" s="22"/>
      <c r="AF149" s="236"/>
      <c r="AG149" s="30"/>
      <c r="AH149" s="30"/>
      <c r="AI149" s="30"/>
      <c r="AJ149" s="31"/>
      <c r="AL149" s="312"/>
      <c r="AM149" s="24"/>
      <c r="AN149" s="25"/>
      <c r="AO149" s="26"/>
      <c r="AP149" s="24"/>
      <c r="AQ149" s="25"/>
      <c r="AR149" s="26"/>
      <c r="AS149" s="24"/>
      <c r="AT149" s="25"/>
      <c r="AU149" s="26"/>
      <c r="AV149" s="24"/>
      <c r="AW149" s="25"/>
      <c r="AX149" s="26"/>
      <c r="AY149" s="24"/>
      <c r="AZ149" s="25"/>
      <c r="BA149" s="26"/>
      <c r="BB149" s="24"/>
      <c r="BC149" s="25"/>
      <c r="BD149" s="26"/>
    </row>
    <row r="150" spans="2:56" s="80" customFormat="1" x14ac:dyDescent="0.2">
      <c r="B150" s="10"/>
      <c r="D150" s="312"/>
      <c r="E150" s="268"/>
      <c r="F150" s="304">
        <v>18</v>
      </c>
      <c r="G150" s="11">
        <v>25.2</v>
      </c>
      <c r="H150" s="12">
        <v>59.3</v>
      </c>
      <c r="I150" s="12">
        <v>48.4</v>
      </c>
      <c r="J150" s="67"/>
      <c r="K150" s="12">
        <v>50.8</v>
      </c>
      <c r="L150" s="12">
        <v>32.700000000000003</v>
      </c>
      <c r="M150" s="12">
        <v>31.1</v>
      </c>
      <c r="N150" s="67"/>
      <c r="O150" s="12">
        <v>29</v>
      </c>
      <c r="P150" s="12">
        <v>31.5</v>
      </c>
      <c r="Q150" s="12">
        <v>44.5</v>
      </c>
      <c r="R150" s="67">
        <v>36.700000000000003</v>
      </c>
      <c r="S150" s="12">
        <v>15</v>
      </c>
      <c r="T150" s="12">
        <v>24.4</v>
      </c>
      <c r="U150" s="12">
        <v>45.2</v>
      </c>
      <c r="V150" s="67">
        <v>27.8</v>
      </c>
      <c r="W150" s="12">
        <v>18</v>
      </c>
      <c r="X150" s="12">
        <v>14.5</v>
      </c>
      <c r="Y150" s="12">
        <v>15.2</v>
      </c>
      <c r="Z150" s="67">
        <v>18.600000000000001</v>
      </c>
      <c r="AA150" s="28">
        <v>26.8</v>
      </c>
      <c r="AB150" s="28">
        <v>12.8</v>
      </c>
      <c r="AC150" s="28">
        <v>26.1</v>
      </c>
      <c r="AD150" s="67"/>
      <c r="AE150" s="29">
        <f>AVERAGE(G150:J151)</f>
        <v>44.75</v>
      </c>
      <c r="AF150" s="30">
        <f>AVERAGE(K150:N151)-$AE150</f>
        <v>-4.3299999999999983</v>
      </c>
      <c r="AG150" s="43">
        <f>AVERAGE(O150:R151)-$AE150</f>
        <v>-6.0875000000000057</v>
      </c>
      <c r="AH150" s="43">
        <f>AVERAGE(S150:V151)-$AE150</f>
        <v>-12.835714285714289</v>
      </c>
      <c r="AI150" s="43">
        <f>AVERAGE(W150:Z151)-$AE150</f>
        <v>-18.62142857142857</v>
      </c>
      <c r="AJ150" s="67">
        <f>AVERAGE(AA150:AD151)-$AE150</f>
        <v>-22.95</v>
      </c>
      <c r="AL150" s="312"/>
      <c r="AM150" s="24"/>
      <c r="AN150" s="25"/>
      <c r="AO150" s="26"/>
      <c r="AP150" s="24"/>
      <c r="AQ150" s="25"/>
      <c r="AR150" s="26"/>
      <c r="AS150" s="24"/>
      <c r="AT150" s="25"/>
      <c r="AU150" s="26"/>
      <c r="AV150" s="24"/>
      <c r="AW150" s="25"/>
      <c r="AX150" s="26"/>
      <c r="AY150" s="24"/>
      <c r="AZ150" s="25"/>
      <c r="BA150" s="26"/>
      <c r="BB150" s="24"/>
      <c r="BC150" s="25"/>
      <c r="BD150" s="26"/>
    </row>
    <row r="151" spans="2:56" s="80" customFormat="1" x14ac:dyDescent="0.2">
      <c r="B151" s="10"/>
      <c r="D151" s="312"/>
      <c r="E151" s="268"/>
      <c r="F151" s="305"/>
      <c r="G151" s="20">
        <v>50.4</v>
      </c>
      <c r="H151" s="21">
        <v>52.5</v>
      </c>
      <c r="I151" s="21">
        <v>32.700000000000003</v>
      </c>
      <c r="J151" s="67"/>
      <c r="K151" s="21">
        <v>45.6</v>
      </c>
      <c r="L151" s="21">
        <v>41.9</v>
      </c>
      <c r="M151" s="21"/>
      <c r="N151" s="67"/>
      <c r="O151" s="21">
        <v>45</v>
      </c>
      <c r="P151" s="21">
        <v>34.6</v>
      </c>
      <c r="Q151" s="21">
        <v>44</v>
      </c>
      <c r="R151" s="67">
        <v>44</v>
      </c>
      <c r="S151" s="21">
        <v>37.799999999999997</v>
      </c>
      <c r="T151" s="21">
        <v>21.6</v>
      </c>
      <c r="U151" s="21">
        <v>51.6</v>
      </c>
      <c r="V151" s="67"/>
      <c r="W151" s="21">
        <v>55.5</v>
      </c>
      <c r="X151" s="21">
        <v>24</v>
      </c>
      <c r="Y151" s="21">
        <v>37.1</v>
      </c>
      <c r="Z151" s="67"/>
      <c r="AA151" s="33">
        <v>11.2</v>
      </c>
      <c r="AB151" s="33">
        <v>22.8</v>
      </c>
      <c r="AC151" s="33">
        <v>31.1</v>
      </c>
      <c r="AD151" s="67"/>
      <c r="AE151" s="22"/>
      <c r="AF151" s="236"/>
      <c r="AG151" s="43"/>
      <c r="AH151" s="43"/>
      <c r="AI151" s="43"/>
      <c r="AJ151" s="67"/>
      <c r="AL151" s="312"/>
      <c r="AM151" s="24"/>
      <c r="AN151" s="25"/>
      <c r="AO151" s="26"/>
      <c r="AP151" s="24"/>
      <c r="AQ151" s="25"/>
      <c r="AR151" s="26"/>
      <c r="AS151" s="24"/>
      <c r="AT151" s="25"/>
      <c r="AU151" s="26"/>
      <c r="AV151" s="24"/>
      <c r="AW151" s="25"/>
      <c r="AX151" s="26"/>
      <c r="AY151" s="24"/>
      <c r="AZ151" s="25"/>
      <c r="BA151" s="26"/>
      <c r="BB151" s="24"/>
      <c r="BC151" s="25"/>
      <c r="BD151" s="26"/>
    </row>
    <row r="152" spans="2:56" s="80" customFormat="1" x14ac:dyDescent="0.2">
      <c r="B152" s="10"/>
      <c r="D152" s="312"/>
      <c r="E152" s="268"/>
      <c r="F152" s="304">
        <v>19</v>
      </c>
      <c r="G152" s="11">
        <v>29</v>
      </c>
      <c r="H152" s="12">
        <v>57.5</v>
      </c>
      <c r="I152" s="12">
        <v>32.5</v>
      </c>
      <c r="J152" s="82"/>
      <c r="K152" s="12">
        <v>37.200000000000003</v>
      </c>
      <c r="L152" s="12">
        <v>42.8</v>
      </c>
      <c r="M152" s="12">
        <v>52.4</v>
      </c>
      <c r="N152" s="82"/>
      <c r="O152" s="12">
        <v>17.100000000000001</v>
      </c>
      <c r="P152" s="12">
        <v>25.2</v>
      </c>
      <c r="Q152" s="12">
        <v>15.7</v>
      </c>
      <c r="R152" s="82"/>
      <c r="S152" s="12">
        <v>35.1</v>
      </c>
      <c r="T152" s="12">
        <v>52</v>
      </c>
      <c r="U152" s="12">
        <v>48.9</v>
      </c>
      <c r="V152" s="82"/>
      <c r="W152" s="12">
        <v>51.8</v>
      </c>
      <c r="X152" s="12">
        <v>29.6</v>
      </c>
      <c r="Y152" s="12">
        <v>31.1</v>
      </c>
      <c r="Z152" s="82">
        <v>26</v>
      </c>
      <c r="AA152" s="12">
        <v>50.5</v>
      </c>
      <c r="AB152" s="12">
        <v>41.7</v>
      </c>
      <c r="AC152" s="12">
        <v>46.7</v>
      </c>
      <c r="AD152" s="82"/>
      <c r="AE152" s="29">
        <f>AVERAGE(G152:J153)</f>
        <v>40.666666666666664</v>
      </c>
      <c r="AF152" s="30">
        <f>AVERAGE(K152:N153)-$AE152</f>
        <v>2.5133333333333354</v>
      </c>
      <c r="AG152" s="30">
        <f>AVERAGE(O152:R153)-$AE152</f>
        <v>-13.083333333333332</v>
      </c>
      <c r="AH152" s="30">
        <f>AVERAGE(S152:V153)-$AE152</f>
        <v>2.9000000000000057</v>
      </c>
      <c r="AI152" s="30">
        <f>AVERAGE(W152:Z153)-$AE152</f>
        <v>2.5619047619047564</v>
      </c>
      <c r="AJ152" s="31">
        <f>AVERAGE(AA152:AD153)-$AE152</f>
        <v>8.25</v>
      </c>
      <c r="AL152" s="312"/>
      <c r="AM152" s="24"/>
      <c r="AN152" s="25"/>
      <c r="AO152" s="26"/>
      <c r="AP152" s="24"/>
      <c r="AQ152" s="25"/>
      <c r="AR152" s="26"/>
      <c r="AS152" s="24"/>
      <c r="AT152" s="25"/>
      <c r="AU152" s="26"/>
      <c r="AV152" s="24"/>
      <c r="AW152" s="25"/>
      <c r="AX152" s="26"/>
      <c r="AY152" s="24"/>
      <c r="AZ152" s="25"/>
      <c r="BA152" s="26"/>
      <c r="BB152" s="24"/>
      <c r="BC152" s="25"/>
      <c r="BD152" s="26"/>
    </row>
    <row r="153" spans="2:56" s="80" customFormat="1" x14ac:dyDescent="0.2">
      <c r="B153" s="10"/>
      <c r="D153" s="312"/>
      <c r="E153" s="268"/>
      <c r="F153" s="305"/>
      <c r="G153" s="20">
        <v>35.799999999999997</v>
      </c>
      <c r="H153" s="21">
        <v>50.5</v>
      </c>
      <c r="I153" s="21">
        <v>38.700000000000003</v>
      </c>
      <c r="J153" s="84"/>
      <c r="K153" s="21">
        <v>51.1</v>
      </c>
      <c r="L153" s="21">
        <v>32.4</v>
      </c>
      <c r="M153" s="21"/>
      <c r="N153" s="84"/>
      <c r="O153" s="21">
        <v>27.6</v>
      </c>
      <c r="P153" s="21">
        <v>41.5</v>
      </c>
      <c r="Q153" s="21">
        <v>38.4</v>
      </c>
      <c r="R153" s="84"/>
      <c r="S153" s="21">
        <v>41.5</v>
      </c>
      <c r="T153" s="21">
        <v>34.299999999999997</v>
      </c>
      <c r="U153" s="21">
        <v>49.6</v>
      </c>
      <c r="V153" s="84"/>
      <c r="W153" s="21">
        <v>56.1</v>
      </c>
      <c r="X153" s="21">
        <v>57.1</v>
      </c>
      <c r="Y153" s="21">
        <v>50.9</v>
      </c>
      <c r="Z153" s="84"/>
      <c r="AA153" s="21">
        <v>52.5</v>
      </c>
      <c r="AB153" s="21">
        <v>52.8</v>
      </c>
      <c r="AC153" s="21">
        <v>49.3</v>
      </c>
      <c r="AD153" s="84"/>
      <c r="AE153" s="29"/>
      <c r="AF153" s="236"/>
      <c r="AG153" s="30"/>
      <c r="AH153" s="30"/>
      <c r="AI153" s="30"/>
      <c r="AJ153" s="31"/>
      <c r="AL153" s="312"/>
      <c r="AM153" s="24"/>
      <c r="AN153" s="25"/>
      <c r="AO153" s="26"/>
      <c r="AP153" s="24"/>
      <c r="AQ153" s="25"/>
      <c r="AR153" s="26"/>
      <c r="AS153" s="24"/>
      <c r="AT153" s="25"/>
      <c r="AU153" s="26"/>
      <c r="AV153" s="24"/>
      <c r="AW153" s="25"/>
      <c r="AX153" s="26"/>
      <c r="AY153" s="24"/>
      <c r="AZ153" s="25"/>
      <c r="BA153" s="26"/>
      <c r="BB153" s="24"/>
      <c r="BC153" s="25"/>
      <c r="BD153" s="26"/>
    </row>
    <row r="154" spans="2:56" s="80" customFormat="1" x14ac:dyDescent="0.2">
      <c r="B154" s="10"/>
      <c r="D154" s="312"/>
      <c r="E154" s="268"/>
      <c r="F154" s="304">
        <v>20</v>
      </c>
      <c r="G154" s="27">
        <v>29.8</v>
      </c>
      <c r="H154" s="28">
        <v>30.2</v>
      </c>
      <c r="I154" s="28">
        <v>37.799999999999997</v>
      </c>
      <c r="J154" s="67"/>
      <c r="K154" s="28">
        <v>45.7</v>
      </c>
      <c r="L154" s="28">
        <v>33.1</v>
      </c>
      <c r="M154" s="28">
        <v>42.6</v>
      </c>
      <c r="N154" s="67"/>
      <c r="O154" s="28">
        <v>46.4</v>
      </c>
      <c r="P154" s="28">
        <v>57.7</v>
      </c>
      <c r="Q154" s="28">
        <v>54.3</v>
      </c>
      <c r="R154" s="67">
        <v>27.2</v>
      </c>
      <c r="S154" s="28">
        <v>52.6</v>
      </c>
      <c r="T154" s="28">
        <v>37.6</v>
      </c>
      <c r="U154" s="28">
        <v>45.6</v>
      </c>
      <c r="V154" s="67">
        <v>30.1</v>
      </c>
      <c r="W154" s="28">
        <v>19.3</v>
      </c>
      <c r="X154" s="28">
        <v>52.3</v>
      </c>
      <c r="Y154" s="28">
        <v>66.8</v>
      </c>
      <c r="Z154" s="67">
        <v>63.9</v>
      </c>
      <c r="AA154" s="28">
        <v>23.5</v>
      </c>
      <c r="AB154" s="28">
        <v>41.5</v>
      </c>
      <c r="AC154" s="28">
        <v>45.2</v>
      </c>
      <c r="AD154" s="67">
        <v>22.1</v>
      </c>
      <c r="AE154" s="29">
        <f t="shared" ref="AE154" si="15">AVERAGE(G154:J155)</f>
        <v>40.466666666666669</v>
      </c>
      <c r="AF154" s="30">
        <f>AVERAGE(K154:N155)-$AE154</f>
        <v>1.7733333333333334</v>
      </c>
      <c r="AG154" s="30">
        <f>AVERAGE(O154:R155)-$AE154</f>
        <v>3.3619047619047606</v>
      </c>
      <c r="AH154" s="30">
        <f>AVERAGE(S154:V155)-$AE154</f>
        <v>3.2476190476190467</v>
      </c>
      <c r="AI154" s="30">
        <f>AVERAGE(W154:Z155)-$AE154</f>
        <v>6.961904761904762</v>
      </c>
      <c r="AJ154" s="31">
        <f>AVERAGE(AA154:AD155)-$AE154</f>
        <v>-6.2166666666666686</v>
      </c>
      <c r="AL154" s="312"/>
      <c r="AM154" s="24"/>
      <c r="AN154" s="25"/>
      <c r="AO154" s="26"/>
      <c r="AP154" s="24"/>
      <c r="AQ154" s="25"/>
      <c r="AR154" s="26"/>
      <c r="AS154" s="24"/>
      <c r="AT154" s="25"/>
      <c r="AU154" s="26"/>
      <c r="AV154" s="24"/>
      <c r="AW154" s="25"/>
      <c r="AX154" s="26"/>
      <c r="AY154" s="24"/>
      <c r="AZ154" s="25"/>
      <c r="BA154" s="26"/>
      <c r="BB154" s="24"/>
      <c r="BC154" s="25"/>
      <c r="BD154" s="26"/>
    </row>
    <row r="155" spans="2:56" s="80" customFormat="1" x14ac:dyDescent="0.2">
      <c r="B155" s="10"/>
      <c r="D155" s="312"/>
      <c r="E155" s="269"/>
      <c r="F155" s="305"/>
      <c r="G155" s="32">
        <v>44</v>
      </c>
      <c r="H155" s="33">
        <v>62.8</v>
      </c>
      <c r="I155" s="33">
        <v>38.200000000000003</v>
      </c>
      <c r="J155" s="84"/>
      <c r="K155" s="33">
        <v>50.9</v>
      </c>
      <c r="L155" s="33">
        <v>38.9</v>
      </c>
      <c r="M155" s="33"/>
      <c r="N155" s="84"/>
      <c r="O155" s="33">
        <v>41.4</v>
      </c>
      <c r="P155" s="33">
        <v>29.5</v>
      </c>
      <c r="Q155" s="33">
        <v>50.3</v>
      </c>
      <c r="R155" s="84"/>
      <c r="S155" s="33">
        <v>45.6</v>
      </c>
      <c r="T155" s="33">
        <v>53.9</v>
      </c>
      <c r="U155" s="33">
        <v>40.6</v>
      </c>
      <c r="V155" s="84"/>
      <c r="W155" s="33">
        <v>59.7</v>
      </c>
      <c r="X155" s="33">
        <v>29</v>
      </c>
      <c r="Y155" s="33">
        <v>41</v>
      </c>
      <c r="Z155" s="84"/>
      <c r="AA155" s="33">
        <v>44.2</v>
      </c>
      <c r="AB155" s="33">
        <v>29.6</v>
      </c>
      <c r="AC155" s="33">
        <v>42.1</v>
      </c>
      <c r="AD155" s="84">
        <v>25.8</v>
      </c>
      <c r="AE155" s="52"/>
      <c r="AF155" s="237"/>
      <c r="AG155" s="48"/>
      <c r="AH155" s="48"/>
      <c r="AI155" s="48"/>
      <c r="AJ155" s="49"/>
      <c r="AL155" s="312"/>
      <c r="AM155" s="24"/>
      <c r="AN155" s="25"/>
      <c r="AO155" s="26"/>
      <c r="AP155" s="24"/>
      <c r="AQ155" s="25"/>
      <c r="AR155" s="26"/>
      <c r="AS155" s="24"/>
      <c r="AT155" s="25"/>
      <c r="AU155" s="26"/>
      <c r="AV155" s="24"/>
      <c r="AW155" s="25"/>
      <c r="AX155" s="26"/>
      <c r="AY155" s="24"/>
      <c r="AZ155" s="25"/>
      <c r="BA155" s="26"/>
      <c r="BB155" s="24"/>
      <c r="BC155" s="25"/>
      <c r="BD155" s="26"/>
    </row>
    <row r="156" spans="2:56" s="80" customFormat="1" x14ac:dyDescent="0.2">
      <c r="B156" s="10"/>
      <c r="D156" s="312"/>
      <c r="E156" s="267">
        <v>2</v>
      </c>
      <c r="F156" s="304">
        <v>25</v>
      </c>
      <c r="G156" s="27">
        <v>37.5</v>
      </c>
      <c r="H156" s="28">
        <v>45.7</v>
      </c>
      <c r="I156" s="28">
        <v>34.200000000000003</v>
      </c>
      <c r="J156" s="82"/>
      <c r="K156" s="27">
        <v>58.3</v>
      </c>
      <c r="L156" s="28">
        <v>57.6</v>
      </c>
      <c r="M156" s="28">
        <v>45.7</v>
      </c>
      <c r="N156" s="82"/>
      <c r="O156" s="27">
        <v>39.6</v>
      </c>
      <c r="P156" s="28">
        <v>53.6</v>
      </c>
      <c r="Q156" s="28">
        <v>23.4</v>
      </c>
      <c r="R156" s="82">
        <v>61.2</v>
      </c>
      <c r="S156" s="27">
        <v>37.799999999999997</v>
      </c>
      <c r="T156" s="28">
        <v>35.700000000000003</v>
      </c>
      <c r="U156" s="28">
        <v>43.1</v>
      </c>
      <c r="V156" s="82">
        <v>64.5</v>
      </c>
      <c r="W156" s="27">
        <v>34.700000000000003</v>
      </c>
      <c r="X156" s="28">
        <v>37.200000000000003</v>
      </c>
      <c r="Y156" s="28">
        <v>68.599999999999994</v>
      </c>
      <c r="Z156" s="82">
        <v>41.8</v>
      </c>
      <c r="AA156" s="27">
        <v>49.3</v>
      </c>
      <c r="AB156" s="28">
        <v>39.200000000000003</v>
      </c>
      <c r="AC156" s="28">
        <v>28.8</v>
      </c>
      <c r="AD156" s="82">
        <v>62.4</v>
      </c>
      <c r="AE156" s="13">
        <f>AVERAGE(G156:J157)</f>
        <v>43.766666666666673</v>
      </c>
      <c r="AF156" s="14">
        <f>AVERAGE(K156:N157)-$AE156</f>
        <v>3.75</v>
      </c>
      <c r="AG156" s="14">
        <f>AVERAGE(O156:R157)-$AE156</f>
        <v>-0.89166666666667282</v>
      </c>
      <c r="AH156" s="14">
        <f>AVERAGE(S156:V157)-$AE156</f>
        <v>4.6958333333333258</v>
      </c>
      <c r="AI156" s="14">
        <f>AVERAGE(W156:Z157)-$AE156</f>
        <v>0.37083333333333002</v>
      </c>
      <c r="AJ156" s="15">
        <f>AVERAGE(AA156:AD157)-$AE156</f>
        <v>3.0333333333333172</v>
      </c>
      <c r="AL156" s="312"/>
      <c r="AM156" s="24"/>
      <c r="AN156" s="25"/>
      <c r="AO156" s="26"/>
      <c r="AP156" s="24"/>
      <c r="AQ156" s="25"/>
      <c r="AR156" s="26"/>
      <c r="AS156" s="24"/>
      <c r="AT156" s="25"/>
      <c r="AU156" s="26"/>
      <c r="AV156" s="24"/>
      <c r="AW156" s="25"/>
      <c r="AX156" s="26"/>
      <c r="AY156" s="24"/>
      <c r="AZ156" s="25"/>
      <c r="BA156" s="26"/>
      <c r="BB156" s="24"/>
      <c r="BC156" s="25"/>
      <c r="BD156" s="26"/>
    </row>
    <row r="157" spans="2:56" s="80" customFormat="1" x14ac:dyDescent="0.2">
      <c r="B157" s="10"/>
      <c r="D157" s="312"/>
      <c r="E157" s="268"/>
      <c r="F157" s="305"/>
      <c r="G157" s="32">
        <v>54.2</v>
      </c>
      <c r="H157" s="33">
        <v>52.6</v>
      </c>
      <c r="I157" s="33">
        <v>38.4</v>
      </c>
      <c r="J157" s="84"/>
      <c r="K157" s="32">
        <v>43.3</v>
      </c>
      <c r="L157" s="33">
        <v>39.299999999999997</v>
      </c>
      <c r="M157" s="33">
        <v>40.9</v>
      </c>
      <c r="N157" s="84"/>
      <c r="O157" s="32">
        <v>43</v>
      </c>
      <c r="P157" s="33">
        <v>50.2</v>
      </c>
      <c r="Q157" s="33">
        <v>27.3</v>
      </c>
      <c r="R157" s="84">
        <v>44.7</v>
      </c>
      <c r="S157" s="32">
        <v>50.7</v>
      </c>
      <c r="T157" s="33">
        <v>54.9</v>
      </c>
      <c r="U157" s="33">
        <v>48.7</v>
      </c>
      <c r="V157" s="84">
        <v>52.3</v>
      </c>
      <c r="W157" s="32">
        <v>20</v>
      </c>
      <c r="X157" s="33">
        <v>45.6</v>
      </c>
      <c r="Y157" s="33">
        <v>58.6</v>
      </c>
      <c r="Z157" s="84">
        <v>46.6</v>
      </c>
      <c r="AA157" s="32">
        <v>35.1</v>
      </c>
      <c r="AB157" s="33">
        <v>48</v>
      </c>
      <c r="AC157" s="33">
        <v>48.9</v>
      </c>
      <c r="AD157" s="84">
        <v>62.7</v>
      </c>
      <c r="AE157" s="22"/>
      <c r="AF157" s="236"/>
      <c r="AG157" s="30"/>
      <c r="AH157" s="30"/>
      <c r="AI157" s="30"/>
      <c r="AJ157" s="31"/>
      <c r="AL157" s="312"/>
      <c r="AM157" s="24"/>
      <c r="AN157" s="41"/>
      <c r="AO157" s="26"/>
      <c r="AP157" s="24"/>
      <c r="AQ157" s="41"/>
      <c r="AR157" s="26"/>
      <c r="AS157" s="24"/>
      <c r="AT157" s="41"/>
      <c r="AU157" s="26"/>
      <c r="AV157" s="24"/>
      <c r="AW157" s="41"/>
      <c r="AX157" s="26"/>
      <c r="AY157" s="24"/>
      <c r="AZ157" s="41"/>
      <c r="BA157" s="26"/>
      <c r="BB157" s="24"/>
      <c r="BC157" s="41"/>
      <c r="BD157" s="26"/>
    </row>
    <row r="158" spans="2:56" s="80" customFormat="1" x14ac:dyDescent="0.2">
      <c r="B158" s="10"/>
      <c r="D158" s="312"/>
      <c r="E158" s="268"/>
      <c r="F158" s="304">
        <v>26</v>
      </c>
      <c r="G158" s="11">
        <v>39.4</v>
      </c>
      <c r="H158" s="12">
        <v>51.7</v>
      </c>
      <c r="I158" s="12">
        <v>39.9</v>
      </c>
      <c r="J158" s="31"/>
      <c r="K158" s="11">
        <v>23.5</v>
      </c>
      <c r="L158" s="12">
        <v>64.900000000000006</v>
      </c>
      <c r="M158" s="12">
        <v>38.4</v>
      </c>
      <c r="N158" s="31"/>
      <c r="O158" s="11">
        <v>18.600000000000001</v>
      </c>
      <c r="P158" s="12">
        <v>39.1</v>
      </c>
      <c r="Q158" s="12">
        <v>41.6</v>
      </c>
      <c r="R158" s="31">
        <v>28.3</v>
      </c>
      <c r="S158" s="11">
        <v>33.799999999999997</v>
      </c>
      <c r="T158" s="12">
        <v>63.7</v>
      </c>
      <c r="U158" s="12">
        <v>35.700000000000003</v>
      </c>
      <c r="V158" s="31">
        <v>38.5</v>
      </c>
      <c r="W158" s="11">
        <v>68.599999999999994</v>
      </c>
      <c r="X158" s="12">
        <v>29.3</v>
      </c>
      <c r="Y158" s="12">
        <v>64.3</v>
      </c>
      <c r="Z158" s="31">
        <v>27.3</v>
      </c>
      <c r="AA158" s="11">
        <v>22.3</v>
      </c>
      <c r="AB158" s="12">
        <v>23.5</v>
      </c>
      <c r="AC158" s="12">
        <v>53.5</v>
      </c>
      <c r="AD158" s="31">
        <v>55.7</v>
      </c>
      <c r="AE158" s="29">
        <f>AVERAGE(G158:J159)</f>
        <v>43.566666666666663</v>
      </c>
      <c r="AF158" s="30">
        <f>AVERAGE(K158:N159)-$AE158</f>
        <v>-2.2999999999999901</v>
      </c>
      <c r="AG158" s="30">
        <f>AVERAGE(O158:R159)-$AE158</f>
        <v>-10.029166666666661</v>
      </c>
      <c r="AH158" s="30">
        <f>AVERAGE(S158:V159)-$AE158</f>
        <v>-1.61666666666666</v>
      </c>
      <c r="AI158" s="30">
        <f>AVERAGE(W158:Z159)-$AE158</f>
        <v>-0.95416666666666572</v>
      </c>
      <c r="AJ158" s="31">
        <f>AVERAGE(AA158:AD159)-$AE158</f>
        <v>-2.9041666666666615</v>
      </c>
      <c r="AL158" s="312"/>
      <c r="AM158" s="24"/>
      <c r="AN158" s="41"/>
      <c r="AO158" s="26"/>
      <c r="AP158" s="24"/>
      <c r="AQ158" s="41"/>
      <c r="AR158" s="26"/>
      <c r="AS158" s="24"/>
      <c r="AT158" s="41"/>
      <c r="AU158" s="26"/>
      <c r="AV158" s="24"/>
      <c r="AW158" s="41"/>
      <c r="AX158" s="26"/>
      <c r="AY158" s="24"/>
      <c r="AZ158" s="41"/>
      <c r="BA158" s="26"/>
      <c r="BB158" s="24"/>
      <c r="BC158" s="41"/>
      <c r="BD158" s="26"/>
    </row>
    <row r="159" spans="2:56" s="80" customFormat="1" x14ac:dyDescent="0.2">
      <c r="B159" s="10"/>
      <c r="D159" s="312"/>
      <c r="E159" s="268"/>
      <c r="F159" s="305"/>
      <c r="G159" s="20">
        <v>46.4</v>
      </c>
      <c r="H159" s="21">
        <v>36.1</v>
      </c>
      <c r="I159" s="21">
        <v>47.9</v>
      </c>
      <c r="J159" s="31"/>
      <c r="K159" s="20">
        <v>35.299999999999997</v>
      </c>
      <c r="L159" s="21">
        <v>34.6</v>
      </c>
      <c r="M159" s="21">
        <v>50.9</v>
      </c>
      <c r="N159" s="31"/>
      <c r="O159" s="20">
        <v>38.9</v>
      </c>
      <c r="P159" s="21">
        <v>33.1</v>
      </c>
      <c r="Q159" s="21">
        <v>30.4</v>
      </c>
      <c r="R159" s="31">
        <v>38.299999999999997</v>
      </c>
      <c r="S159" s="20">
        <v>38.799999999999997</v>
      </c>
      <c r="T159" s="21">
        <v>34.799999999999997</v>
      </c>
      <c r="U159" s="21">
        <v>49</v>
      </c>
      <c r="V159" s="31">
        <v>41.3</v>
      </c>
      <c r="W159" s="20">
        <v>58.9</v>
      </c>
      <c r="X159" s="21">
        <v>27.3</v>
      </c>
      <c r="Y159" s="21">
        <v>29.7</v>
      </c>
      <c r="Z159" s="31">
        <v>35.5</v>
      </c>
      <c r="AA159" s="20">
        <v>32</v>
      </c>
      <c r="AB159" s="21">
        <v>40.9</v>
      </c>
      <c r="AC159" s="21">
        <v>52.8</v>
      </c>
      <c r="AD159" s="31">
        <v>44.6</v>
      </c>
      <c r="AE159" s="22"/>
      <c r="AF159" s="236"/>
      <c r="AG159" s="30"/>
      <c r="AH159" s="30"/>
      <c r="AI159" s="30"/>
      <c r="AJ159" s="31"/>
      <c r="AL159" s="312"/>
      <c r="AM159" s="24"/>
      <c r="AN159" s="41"/>
      <c r="AO159" s="26"/>
      <c r="AP159" s="24"/>
      <c r="AQ159" s="41"/>
      <c r="AR159" s="26"/>
      <c r="AS159" s="24"/>
      <c r="AT159" s="41"/>
      <c r="AU159" s="26"/>
      <c r="AV159" s="24"/>
      <c r="AW159" s="41"/>
      <c r="AX159" s="26"/>
      <c r="AY159" s="24"/>
      <c r="AZ159" s="41"/>
      <c r="BA159" s="26"/>
      <c r="BB159" s="24"/>
      <c r="BC159" s="41"/>
      <c r="BD159" s="26"/>
    </row>
    <row r="160" spans="2:56" s="80" customFormat="1" x14ac:dyDescent="0.2">
      <c r="B160" s="10"/>
      <c r="D160" s="312"/>
      <c r="E160" s="268"/>
      <c r="F160" s="304">
        <v>27</v>
      </c>
      <c r="G160" s="11">
        <v>28</v>
      </c>
      <c r="H160" s="12">
        <v>37.4</v>
      </c>
      <c r="I160" s="12">
        <v>42.4</v>
      </c>
      <c r="J160" s="15"/>
      <c r="K160" s="11">
        <v>25.7</v>
      </c>
      <c r="L160" s="12">
        <v>35.799999999999997</v>
      </c>
      <c r="M160" s="12">
        <v>47.7</v>
      </c>
      <c r="N160" s="15"/>
      <c r="O160" s="11">
        <v>29.5</v>
      </c>
      <c r="P160" s="12">
        <v>52.2</v>
      </c>
      <c r="Q160" s="12">
        <v>44</v>
      </c>
      <c r="R160" s="15">
        <v>41.7</v>
      </c>
      <c r="S160" s="11">
        <v>34.200000000000003</v>
      </c>
      <c r="T160" s="12">
        <v>36.799999999999997</v>
      </c>
      <c r="U160" s="12">
        <v>42.5</v>
      </c>
      <c r="V160" s="15">
        <v>48.7</v>
      </c>
      <c r="W160" s="11">
        <v>35.799999999999997</v>
      </c>
      <c r="X160" s="12">
        <v>44.3</v>
      </c>
      <c r="Y160" s="12">
        <v>25.3</v>
      </c>
      <c r="Z160" s="15">
        <v>39.9</v>
      </c>
      <c r="AA160" s="11">
        <v>39.6</v>
      </c>
      <c r="AB160" s="12">
        <v>47.6</v>
      </c>
      <c r="AC160" s="12">
        <v>46.1</v>
      </c>
      <c r="AD160" s="15">
        <v>33.5</v>
      </c>
      <c r="AE160" s="29">
        <f>AVERAGE(G160:J161)</f>
        <v>37.383333333333333</v>
      </c>
      <c r="AF160" s="30">
        <f>AVERAGE(K160:N161)-$AE160</f>
        <v>3.8999999999999986</v>
      </c>
      <c r="AG160" s="30">
        <f>AVERAGE(O160:R161)-$AE160</f>
        <v>2.0916666666666615</v>
      </c>
      <c r="AH160" s="30">
        <f>AVERAGE(S160:V161)-$AE160</f>
        <v>2.1666666666666643</v>
      </c>
      <c r="AI160" s="30">
        <f>AVERAGE(W160:Z161)-$AE160</f>
        <v>3.8791666666666629</v>
      </c>
      <c r="AJ160" s="31">
        <f>AVERAGE(AA160:AD161)-$AE160</f>
        <v>3.7416666666666671</v>
      </c>
      <c r="AL160" s="312"/>
      <c r="AM160" s="24"/>
      <c r="AN160" s="41"/>
      <c r="AO160" s="26"/>
      <c r="AP160" s="24"/>
      <c r="AQ160" s="41"/>
      <c r="AR160" s="26"/>
      <c r="AS160" s="24"/>
      <c r="AT160" s="41"/>
      <c r="AU160" s="26"/>
      <c r="AV160" s="24"/>
      <c r="AW160" s="41"/>
      <c r="AX160" s="26"/>
      <c r="AY160" s="24"/>
      <c r="AZ160" s="41"/>
      <c r="BA160" s="26"/>
      <c r="BB160" s="24"/>
      <c r="BC160" s="41"/>
      <c r="BD160" s="26"/>
    </row>
    <row r="161" spans="2:56" s="80" customFormat="1" x14ac:dyDescent="0.2">
      <c r="B161" s="10"/>
      <c r="D161" s="312"/>
      <c r="E161" s="268"/>
      <c r="F161" s="305"/>
      <c r="G161" s="20">
        <v>45.1</v>
      </c>
      <c r="H161" s="21">
        <v>25.3</v>
      </c>
      <c r="I161" s="21">
        <v>46.1</v>
      </c>
      <c r="J161" s="84"/>
      <c r="K161" s="20">
        <v>45.5</v>
      </c>
      <c r="L161" s="21">
        <v>42.2</v>
      </c>
      <c r="M161" s="21">
        <v>50.8</v>
      </c>
      <c r="N161" s="84"/>
      <c r="O161" s="20">
        <v>32.299999999999997</v>
      </c>
      <c r="P161" s="21">
        <v>50.2</v>
      </c>
      <c r="Q161" s="21">
        <v>29.9</v>
      </c>
      <c r="R161" s="84">
        <v>36</v>
      </c>
      <c r="S161" s="20">
        <v>22.1</v>
      </c>
      <c r="T161" s="21">
        <v>40.5</v>
      </c>
      <c r="U161" s="21">
        <v>56.8</v>
      </c>
      <c r="V161" s="84">
        <v>34.799999999999997</v>
      </c>
      <c r="W161" s="20">
        <v>28.3</v>
      </c>
      <c r="X161" s="21">
        <v>66</v>
      </c>
      <c r="Y161" s="21">
        <v>36.6</v>
      </c>
      <c r="Z161" s="84">
        <v>53.9</v>
      </c>
      <c r="AA161" s="20">
        <v>26.2</v>
      </c>
      <c r="AB161" s="21">
        <v>40.9</v>
      </c>
      <c r="AC161" s="21">
        <v>54</v>
      </c>
      <c r="AD161" s="84">
        <v>41.1</v>
      </c>
      <c r="AE161" s="29"/>
      <c r="AF161" s="236"/>
      <c r="AG161" s="30"/>
      <c r="AH161" s="30"/>
      <c r="AI161" s="30"/>
      <c r="AJ161" s="31"/>
      <c r="AL161" s="312"/>
      <c r="AM161" s="24"/>
      <c r="AN161" s="41"/>
      <c r="AO161" s="26"/>
      <c r="AP161" s="24"/>
      <c r="AQ161" s="41"/>
      <c r="AR161" s="26"/>
      <c r="AS161" s="24"/>
      <c r="AT161" s="41"/>
      <c r="AU161" s="26"/>
      <c r="AV161" s="24"/>
      <c r="AW161" s="41"/>
      <c r="AX161" s="26"/>
      <c r="AY161" s="24"/>
      <c r="AZ161" s="41"/>
      <c r="BA161" s="26"/>
      <c r="BB161" s="24"/>
      <c r="BC161" s="41"/>
      <c r="BD161" s="26"/>
    </row>
    <row r="162" spans="2:56" s="80" customFormat="1" x14ac:dyDescent="0.2">
      <c r="B162" s="10"/>
      <c r="D162" s="312"/>
      <c r="E162" s="268"/>
      <c r="F162" s="304">
        <v>28</v>
      </c>
      <c r="G162" s="11">
        <v>46.6</v>
      </c>
      <c r="H162" s="12">
        <v>35.6</v>
      </c>
      <c r="I162" s="12">
        <v>45.2</v>
      </c>
      <c r="J162" s="67"/>
      <c r="K162" s="11">
        <v>45.8</v>
      </c>
      <c r="L162" s="12">
        <v>34</v>
      </c>
      <c r="M162" s="12">
        <v>42.2</v>
      </c>
      <c r="N162" s="67"/>
      <c r="O162" s="11">
        <v>67.7</v>
      </c>
      <c r="P162" s="12">
        <v>23.7</v>
      </c>
      <c r="Q162" s="12">
        <v>19.899999999999999</v>
      </c>
      <c r="R162" s="67">
        <v>20.9</v>
      </c>
      <c r="S162" s="11">
        <v>20.8</v>
      </c>
      <c r="T162" s="12">
        <v>45.5</v>
      </c>
      <c r="U162" s="12">
        <v>30.8</v>
      </c>
      <c r="V162" s="67"/>
      <c r="W162" s="11">
        <v>53.8</v>
      </c>
      <c r="X162" s="12">
        <v>57.3</v>
      </c>
      <c r="Y162" s="12">
        <v>44.7</v>
      </c>
      <c r="Z162" s="67"/>
      <c r="AA162" s="11">
        <v>53</v>
      </c>
      <c r="AB162" s="12">
        <v>31.3</v>
      </c>
      <c r="AC162" s="12">
        <v>33</v>
      </c>
      <c r="AD162" s="67">
        <v>58.1</v>
      </c>
      <c r="AE162" s="29">
        <f t="shared" ref="AE162" si="16">AVERAGE(G162:J163)</f>
        <v>40.166666666666664</v>
      </c>
      <c r="AF162" s="30">
        <f>AVERAGE(K162:N163)-$AE162</f>
        <v>2.0500000000000043</v>
      </c>
      <c r="AG162" s="30">
        <f>AVERAGE(O162:R163)-$AE162</f>
        <v>-5.2791666666666615</v>
      </c>
      <c r="AH162" s="30">
        <f>AVERAGE(S162:V163)-$AE162</f>
        <v>-4.5166666666666657</v>
      </c>
      <c r="AI162" s="30">
        <f>AVERAGE(W162:Z163)-$AE162</f>
        <v>1.4733333333333363</v>
      </c>
      <c r="AJ162" s="31">
        <f>AVERAGE(AA162:AD163)-$AE162</f>
        <v>0.17083333333334139</v>
      </c>
      <c r="AL162" s="312"/>
      <c r="AM162" s="24"/>
      <c r="AN162" s="41"/>
      <c r="AO162" s="26"/>
      <c r="AP162" s="24"/>
      <c r="AQ162" s="41"/>
      <c r="AR162" s="26"/>
      <c r="AS162" s="24"/>
      <c r="AT162" s="41"/>
      <c r="AU162" s="26"/>
      <c r="AV162" s="24"/>
      <c r="AW162" s="41"/>
      <c r="AX162" s="26"/>
      <c r="AY162" s="24"/>
      <c r="AZ162" s="41"/>
      <c r="BA162" s="26"/>
      <c r="BB162" s="24"/>
      <c r="BC162" s="41"/>
      <c r="BD162" s="26"/>
    </row>
    <row r="163" spans="2:56" s="80" customFormat="1" x14ac:dyDescent="0.2">
      <c r="B163" s="10"/>
      <c r="D163" s="312"/>
      <c r="E163" s="269"/>
      <c r="F163" s="305"/>
      <c r="G163" s="20">
        <v>33.5</v>
      </c>
      <c r="H163" s="21">
        <v>44</v>
      </c>
      <c r="I163" s="21">
        <v>36.1</v>
      </c>
      <c r="J163" s="67"/>
      <c r="K163" s="20">
        <v>30.8</v>
      </c>
      <c r="L163" s="21">
        <v>48.6</v>
      </c>
      <c r="M163" s="21">
        <v>51.9</v>
      </c>
      <c r="N163" s="67"/>
      <c r="O163" s="20">
        <v>29</v>
      </c>
      <c r="P163" s="21">
        <v>46.4</v>
      </c>
      <c r="Q163" s="21">
        <v>33.9</v>
      </c>
      <c r="R163" s="67">
        <v>37.6</v>
      </c>
      <c r="S163" s="20">
        <v>51.9</v>
      </c>
      <c r="T163" s="21">
        <v>20.9</v>
      </c>
      <c r="U163" s="21">
        <v>44</v>
      </c>
      <c r="V163" s="67"/>
      <c r="W163" s="20">
        <v>18</v>
      </c>
      <c r="X163" s="21">
        <v>34.4</v>
      </c>
      <c r="Y163" s="21"/>
      <c r="Z163" s="67"/>
      <c r="AA163" s="20">
        <v>31.3</v>
      </c>
      <c r="AB163" s="21">
        <v>61.7</v>
      </c>
      <c r="AC163" s="21">
        <v>20.5</v>
      </c>
      <c r="AD163" s="67">
        <v>33.799999999999997</v>
      </c>
      <c r="AE163" s="52"/>
      <c r="AF163" s="237"/>
      <c r="AG163" s="48"/>
      <c r="AH163" s="48"/>
      <c r="AI163" s="48"/>
      <c r="AJ163" s="49"/>
      <c r="AL163" s="312"/>
      <c r="AM163" s="53"/>
      <c r="AN163" s="54"/>
      <c r="AO163" s="55"/>
      <c r="AP163" s="53"/>
      <c r="AQ163" s="54"/>
      <c r="AR163" s="55"/>
      <c r="AS163" s="53"/>
      <c r="AT163" s="54"/>
      <c r="AU163" s="55"/>
      <c r="AV163" s="53"/>
      <c r="AW163" s="54"/>
      <c r="AX163" s="55"/>
      <c r="AY163" s="53"/>
      <c r="AZ163" s="54"/>
      <c r="BA163" s="55"/>
      <c r="BB163" s="53"/>
      <c r="BC163" s="54"/>
      <c r="BD163" s="55"/>
    </row>
    <row r="164" spans="2:56" s="80" customFormat="1" ht="16" customHeight="1" x14ac:dyDescent="0.2">
      <c r="B164" s="10"/>
      <c r="D164" s="312" t="s">
        <v>22</v>
      </c>
      <c r="E164" s="267">
        <v>1</v>
      </c>
      <c r="F164" s="304">
        <v>41</v>
      </c>
      <c r="G164" s="11">
        <v>23.6</v>
      </c>
      <c r="H164" s="12">
        <v>52.1</v>
      </c>
      <c r="I164" s="12">
        <v>54.3</v>
      </c>
      <c r="J164" s="15"/>
      <c r="K164" s="28">
        <v>50.3</v>
      </c>
      <c r="L164" s="28">
        <v>39.200000000000003</v>
      </c>
      <c r="M164" s="28">
        <v>32.700000000000003</v>
      </c>
      <c r="N164" s="15"/>
      <c r="O164" s="12">
        <v>10.6</v>
      </c>
      <c r="P164" s="12">
        <v>20.8</v>
      </c>
      <c r="Q164" s="12">
        <v>11.5</v>
      </c>
      <c r="R164" s="15"/>
      <c r="S164" s="12">
        <v>37.700000000000003</v>
      </c>
      <c r="T164" s="12">
        <v>24.6</v>
      </c>
      <c r="U164" s="12">
        <v>25</v>
      </c>
      <c r="V164" s="15">
        <v>20.7</v>
      </c>
      <c r="W164" s="12">
        <v>43.4</v>
      </c>
      <c r="X164" s="12">
        <v>23.3</v>
      </c>
      <c r="Y164" s="12">
        <v>42.2</v>
      </c>
      <c r="Z164" s="15">
        <v>39.200000000000003</v>
      </c>
      <c r="AA164" s="12">
        <v>30.2</v>
      </c>
      <c r="AB164" s="12">
        <v>35.6</v>
      </c>
      <c r="AC164" s="12">
        <v>54.6</v>
      </c>
      <c r="AD164" s="15">
        <v>22.1</v>
      </c>
      <c r="AE164" s="13">
        <f>AVERAGE(G164:J165)</f>
        <v>41.233333333333334</v>
      </c>
      <c r="AF164" s="14">
        <f>AVERAGE(K164:N165)-$AE164</f>
        <v>-2.3933333333333309</v>
      </c>
      <c r="AG164" s="14">
        <f>AVERAGE(O164:R165)-$AE164</f>
        <v>-20.200000000000003</v>
      </c>
      <c r="AH164" s="14">
        <f>AVERAGE(S164:V165)-$AE164</f>
        <v>-11.820833333333336</v>
      </c>
      <c r="AI164" s="14">
        <f>AVERAGE(W164:Z165)-$AE164</f>
        <v>-0.12083333333332291</v>
      </c>
      <c r="AJ164" s="15">
        <f>AVERAGE(AA164:AD165)-$AE164</f>
        <v>1.2791666666666615</v>
      </c>
      <c r="AL164" s="312" t="s">
        <v>22</v>
      </c>
      <c r="AM164" s="16">
        <f>AVERAGE(AE164:AE179)</f>
        <v>42.28541666666667</v>
      </c>
      <c r="AN164" s="17">
        <f>STDEV(AE164:AE179)/SQRT(AO164)</f>
        <v>0.91318297717466623</v>
      </c>
      <c r="AO164" s="18">
        <f>COUNT(AE164:AE179)</f>
        <v>8</v>
      </c>
      <c r="AP164" s="16">
        <f>AVERAGE(AF164:AF179)</f>
        <v>-0.89958333333333229</v>
      </c>
      <c r="AQ164" s="17">
        <f>STDEV(AF164:AF179)/SQRT(AR164)</f>
        <v>1.1499210527594346</v>
      </c>
      <c r="AR164" s="18">
        <f>COUNT(AF164:AF179)</f>
        <v>8</v>
      </c>
      <c r="AS164" s="16">
        <f>AVERAGE(AG164:AG179)</f>
        <v>-13.67998511904762</v>
      </c>
      <c r="AT164" s="17">
        <f>STDEV(AG164:AG179)/SQRT(AU164)</f>
        <v>1.7883176704994825</v>
      </c>
      <c r="AU164" s="18">
        <f>COUNT(AG164:AG179)</f>
        <v>8</v>
      </c>
      <c r="AV164" s="16">
        <f>AVERAGE(AH164:AH179)</f>
        <v>-10.540252976190473</v>
      </c>
      <c r="AW164" s="17">
        <f>STDEV(AH164:AH179)/SQRT(AX164)</f>
        <v>1.1168616869861274</v>
      </c>
      <c r="AX164" s="18">
        <f>COUNT(AH164:AH179)</f>
        <v>8</v>
      </c>
      <c r="AY164" s="16">
        <f>AVERAGE(AI164:AI179)</f>
        <v>-4.3190104166666634</v>
      </c>
      <c r="AZ164" s="17">
        <f>STDEV(AI164:AI179)/SQRT(BA164)</f>
        <v>1.550669370189603</v>
      </c>
      <c r="BA164" s="18">
        <f>COUNT(AI164:AI179)</f>
        <v>8</v>
      </c>
      <c r="BB164" s="16">
        <f>AVERAGE(AJ164:AJ179)</f>
        <v>-3.6007440476190475</v>
      </c>
      <c r="BC164" s="17">
        <f>STDEV(AJ164:AJ179)/SQRT(BD164)</f>
        <v>2.3869583707686641</v>
      </c>
      <c r="BD164" s="18">
        <f>COUNT(AJ164:AJ179)</f>
        <v>8</v>
      </c>
    </row>
    <row r="165" spans="2:56" s="80" customFormat="1" x14ac:dyDescent="0.2">
      <c r="B165" s="10"/>
      <c r="D165" s="312"/>
      <c r="E165" s="268"/>
      <c r="F165" s="305"/>
      <c r="G165" s="20">
        <v>39.4</v>
      </c>
      <c r="H165" s="21">
        <v>37.4</v>
      </c>
      <c r="I165" s="21">
        <v>40.6</v>
      </c>
      <c r="J165" s="49"/>
      <c r="K165" s="33">
        <v>29.6</v>
      </c>
      <c r="L165" s="33">
        <v>42.4</v>
      </c>
      <c r="M165" s="33"/>
      <c r="N165" s="49"/>
      <c r="O165" s="21">
        <v>16.600000000000001</v>
      </c>
      <c r="P165" s="21">
        <v>36.799999999999997</v>
      </c>
      <c r="Q165" s="21">
        <v>29.9</v>
      </c>
      <c r="R165" s="49"/>
      <c r="S165" s="21">
        <v>26.9</v>
      </c>
      <c r="T165" s="21">
        <v>50.1</v>
      </c>
      <c r="U165" s="21">
        <v>22.6</v>
      </c>
      <c r="V165" s="49">
        <v>27.7</v>
      </c>
      <c r="W165" s="21">
        <v>53.5</v>
      </c>
      <c r="X165" s="21">
        <v>65.599999999999994</v>
      </c>
      <c r="Y165" s="21">
        <v>41.6</v>
      </c>
      <c r="Z165" s="49">
        <v>20.100000000000001</v>
      </c>
      <c r="AA165" s="21">
        <v>48.7</v>
      </c>
      <c r="AB165" s="21">
        <v>59.6</v>
      </c>
      <c r="AC165" s="21">
        <v>35.9</v>
      </c>
      <c r="AD165" s="49">
        <v>53.4</v>
      </c>
      <c r="AE165" s="22"/>
      <c r="AF165" s="236"/>
      <c r="AG165" s="30"/>
      <c r="AH165" s="30"/>
      <c r="AI165" s="30"/>
      <c r="AJ165" s="31"/>
      <c r="AL165" s="312"/>
      <c r="AM165" s="24"/>
      <c r="AN165" s="25"/>
      <c r="AO165" s="26"/>
      <c r="AP165" s="24"/>
      <c r="AQ165" s="25"/>
      <c r="AR165" s="26"/>
      <c r="AS165" s="24"/>
      <c r="AT165" s="25"/>
      <c r="AU165" s="26"/>
      <c r="AV165" s="24"/>
      <c r="AW165" s="25"/>
      <c r="AX165" s="26"/>
      <c r="AY165" s="24"/>
      <c r="AZ165" s="25"/>
      <c r="BA165" s="26"/>
      <c r="BB165" s="24"/>
      <c r="BC165" s="25"/>
      <c r="BD165" s="26"/>
    </row>
    <row r="166" spans="2:56" s="80" customFormat="1" x14ac:dyDescent="0.2">
      <c r="B166" s="10"/>
      <c r="D166" s="312"/>
      <c r="E166" s="268"/>
      <c r="F166" s="304">
        <v>42</v>
      </c>
      <c r="G166" s="27">
        <v>22</v>
      </c>
      <c r="H166" s="28">
        <v>34</v>
      </c>
      <c r="I166" s="28">
        <v>29.1</v>
      </c>
      <c r="J166" s="31"/>
      <c r="K166" s="12">
        <v>45.9</v>
      </c>
      <c r="L166" s="12">
        <v>49</v>
      </c>
      <c r="M166" s="12">
        <v>47.1</v>
      </c>
      <c r="N166" s="31"/>
      <c r="O166" s="12">
        <v>12.2</v>
      </c>
      <c r="P166" s="12">
        <v>11.7</v>
      </c>
      <c r="Q166" s="12">
        <v>12.7</v>
      </c>
      <c r="R166" s="31"/>
      <c r="S166" s="12">
        <v>25.1</v>
      </c>
      <c r="T166" s="12">
        <v>15.6</v>
      </c>
      <c r="U166" s="12">
        <v>17.7</v>
      </c>
      <c r="V166" s="31">
        <v>37.799999999999997</v>
      </c>
      <c r="W166" s="12">
        <v>23.8</v>
      </c>
      <c r="X166" s="12">
        <v>32.700000000000003</v>
      </c>
      <c r="Y166" s="12">
        <v>20.100000000000001</v>
      </c>
      <c r="Z166" s="31">
        <v>36.6</v>
      </c>
      <c r="AA166" s="12">
        <v>33.200000000000003</v>
      </c>
      <c r="AB166" s="12">
        <v>24.3</v>
      </c>
      <c r="AC166" s="12">
        <v>23.1</v>
      </c>
      <c r="AD166" s="31"/>
      <c r="AE166" s="29">
        <f>AVERAGE(G166:J167)</f>
        <v>37.916666666666664</v>
      </c>
      <c r="AF166" s="30">
        <f>AVERAGE(K166:N167)-$AE166</f>
        <v>6.1033333333333388</v>
      </c>
      <c r="AG166" s="30">
        <f>AVERAGE(O166:R167)-$AE166</f>
        <v>-13.033333333333328</v>
      </c>
      <c r="AH166" s="30">
        <f>AVERAGE(S166:V167)-$AE166</f>
        <v>-13.004166666666663</v>
      </c>
      <c r="AI166" s="30">
        <f>AVERAGE(W166:Z167)-$AE166</f>
        <v>-1.4666666666666686</v>
      </c>
      <c r="AJ166" s="31">
        <f>AVERAGE(AA166:AD167)-$AE166</f>
        <v>4.6499999999999986</v>
      </c>
      <c r="AL166" s="312"/>
      <c r="AM166" s="24"/>
      <c r="AN166" s="25"/>
      <c r="AO166" s="26"/>
      <c r="AP166" s="24"/>
      <c r="AQ166" s="25"/>
      <c r="AR166" s="26"/>
      <c r="AS166" s="24"/>
      <c r="AT166" s="25"/>
      <c r="AU166" s="26"/>
      <c r="AV166" s="24"/>
      <c r="AW166" s="25"/>
      <c r="AX166" s="26"/>
      <c r="AY166" s="24"/>
      <c r="AZ166" s="25"/>
      <c r="BA166" s="26"/>
      <c r="BB166" s="24"/>
      <c r="BC166" s="25"/>
      <c r="BD166" s="26"/>
    </row>
    <row r="167" spans="2:56" s="80" customFormat="1" x14ac:dyDescent="0.2">
      <c r="B167" s="10"/>
      <c r="D167" s="312"/>
      <c r="E167" s="268"/>
      <c r="F167" s="305"/>
      <c r="G167" s="32">
        <v>44.9</v>
      </c>
      <c r="H167" s="33">
        <v>47.1</v>
      </c>
      <c r="I167" s="33">
        <v>50.4</v>
      </c>
      <c r="J167" s="67"/>
      <c r="K167" s="21">
        <v>44.4</v>
      </c>
      <c r="L167" s="21">
        <v>33.700000000000003</v>
      </c>
      <c r="M167" s="21"/>
      <c r="N167" s="67"/>
      <c r="O167" s="21">
        <v>63.2</v>
      </c>
      <c r="P167" s="21">
        <v>18</v>
      </c>
      <c r="Q167" s="21">
        <v>31.5</v>
      </c>
      <c r="R167" s="67"/>
      <c r="S167" s="21">
        <v>32.299999999999997</v>
      </c>
      <c r="T167" s="21">
        <v>22.2</v>
      </c>
      <c r="U167" s="21">
        <v>37.799999999999997</v>
      </c>
      <c r="V167" s="67">
        <v>10.8</v>
      </c>
      <c r="W167" s="21">
        <v>63.7</v>
      </c>
      <c r="X167" s="21">
        <v>55.4</v>
      </c>
      <c r="Y167" s="21">
        <v>26.9</v>
      </c>
      <c r="Z167" s="67">
        <v>32.4</v>
      </c>
      <c r="AA167" s="21">
        <v>65.900000000000006</v>
      </c>
      <c r="AB167" s="21">
        <v>54.1</v>
      </c>
      <c r="AC167" s="21">
        <v>54.8</v>
      </c>
      <c r="AD167" s="67"/>
      <c r="AE167" s="22"/>
      <c r="AF167" s="236"/>
      <c r="AG167" s="30"/>
      <c r="AH167" s="30"/>
      <c r="AI167" s="30"/>
      <c r="AJ167" s="31"/>
      <c r="AL167" s="312"/>
      <c r="AM167" s="24"/>
      <c r="AN167" s="25"/>
      <c r="AO167" s="26"/>
      <c r="AP167" s="24"/>
      <c r="AQ167" s="25"/>
      <c r="AR167" s="26"/>
      <c r="AS167" s="24"/>
      <c r="AT167" s="25"/>
      <c r="AU167" s="26"/>
      <c r="AV167" s="24"/>
      <c r="AW167" s="25"/>
      <c r="AX167" s="26"/>
      <c r="AY167" s="24"/>
      <c r="AZ167" s="25"/>
      <c r="BA167" s="26"/>
      <c r="BB167" s="24"/>
      <c r="BC167" s="25"/>
      <c r="BD167" s="26"/>
    </row>
    <row r="168" spans="2:56" s="80" customFormat="1" x14ac:dyDescent="0.2">
      <c r="B168" s="10"/>
      <c r="D168" s="312"/>
      <c r="E168" s="268"/>
      <c r="F168" s="304">
        <v>43</v>
      </c>
      <c r="G168" s="11">
        <v>57.6</v>
      </c>
      <c r="H168" s="12">
        <v>22.7</v>
      </c>
      <c r="I168" s="12">
        <v>34.9</v>
      </c>
      <c r="J168" s="82"/>
      <c r="K168" s="12">
        <v>35.299999999999997</v>
      </c>
      <c r="L168" s="12">
        <v>40.799999999999997</v>
      </c>
      <c r="M168" s="12">
        <v>38.6</v>
      </c>
      <c r="N168" s="82"/>
      <c r="O168" s="12">
        <v>32.299999999999997</v>
      </c>
      <c r="P168" s="12">
        <v>20.7</v>
      </c>
      <c r="Q168" s="12">
        <v>53.2</v>
      </c>
      <c r="R168" s="82"/>
      <c r="S168" s="12">
        <v>50.2</v>
      </c>
      <c r="T168" s="12">
        <v>27.2</v>
      </c>
      <c r="U168" s="12">
        <v>43.9</v>
      </c>
      <c r="V168" s="82">
        <v>10</v>
      </c>
      <c r="W168" s="12">
        <v>42.4</v>
      </c>
      <c r="X168" s="12">
        <v>34.1</v>
      </c>
      <c r="Y168" s="12">
        <v>41.8</v>
      </c>
      <c r="Z168" s="82">
        <v>21</v>
      </c>
      <c r="AA168" s="12">
        <v>38.9</v>
      </c>
      <c r="AB168" s="12">
        <v>18.399999999999999</v>
      </c>
      <c r="AC168" s="12">
        <v>35.1</v>
      </c>
      <c r="AD168" s="82">
        <v>61.4</v>
      </c>
      <c r="AE168" s="29">
        <f>AVERAGE(G168:J169)</f>
        <v>41.983333333333327</v>
      </c>
      <c r="AF168" s="30">
        <f>AVERAGE(K168:N169)-$AE168</f>
        <v>-1.6433333333333309</v>
      </c>
      <c r="AG168" s="30">
        <f>AVERAGE(O168:R169)-$AE168</f>
        <v>-4.68333333333333</v>
      </c>
      <c r="AH168" s="30">
        <f>AVERAGE(S168:V169)-$AE168</f>
        <v>-7.3261904761904688</v>
      </c>
      <c r="AI168" s="30">
        <f>AVERAGE(W168:Z169)-$AE168</f>
        <v>-7.2708333333333215</v>
      </c>
      <c r="AJ168" s="31">
        <f>AVERAGE(AA168:AD169)-$AE168</f>
        <v>3.3023809523809575</v>
      </c>
      <c r="AL168" s="312"/>
      <c r="AM168" s="24"/>
      <c r="AN168" s="25"/>
      <c r="AO168" s="26"/>
      <c r="AP168" s="24"/>
      <c r="AQ168" s="25"/>
      <c r="AR168" s="26"/>
      <c r="AS168" s="24"/>
      <c r="AT168" s="25"/>
      <c r="AU168" s="26"/>
      <c r="AV168" s="24"/>
      <c r="AW168" s="25"/>
      <c r="AX168" s="26"/>
      <c r="AY168" s="24"/>
      <c r="AZ168" s="25"/>
      <c r="BA168" s="26"/>
      <c r="BB168" s="24"/>
      <c r="BC168" s="25"/>
      <c r="BD168" s="26"/>
    </row>
    <row r="169" spans="2:56" s="80" customFormat="1" x14ac:dyDescent="0.2">
      <c r="B169" s="10"/>
      <c r="D169" s="312"/>
      <c r="E169" s="268"/>
      <c r="F169" s="305"/>
      <c r="G169" s="20">
        <v>61.1</v>
      </c>
      <c r="H169" s="21">
        <v>43.6</v>
      </c>
      <c r="I169" s="21">
        <v>32</v>
      </c>
      <c r="J169" s="84"/>
      <c r="K169" s="21">
        <v>40.799999999999997</v>
      </c>
      <c r="L169" s="21">
        <v>46.2</v>
      </c>
      <c r="M169" s="21"/>
      <c r="N169" s="84"/>
      <c r="O169" s="21">
        <v>25.7</v>
      </c>
      <c r="P169" s="21">
        <v>58.3</v>
      </c>
      <c r="Q169" s="21">
        <v>33.6</v>
      </c>
      <c r="R169" s="84"/>
      <c r="S169" s="21">
        <v>20.3</v>
      </c>
      <c r="T169" s="21">
        <v>47.2</v>
      </c>
      <c r="U169" s="21">
        <v>43.8</v>
      </c>
      <c r="V169" s="84"/>
      <c r="W169" s="21">
        <v>45.7</v>
      </c>
      <c r="X169" s="21">
        <v>28.3</v>
      </c>
      <c r="Y169" s="21">
        <v>42.4</v>
      </c>
      <c r="Z169" s="84">
        <v>22</v>
      </c>
      <c r="AA169" s="21">
        <v>52.2</v>
      </c>
      <c r="AB169" s="21">
        <v>58.9</v>
      </c>
      <c r="AC169" s="21">
        <v>52.1</v>
      </c>
      <c r="AD169" s="84"/>
      <c r="AE169" s="29"/>
      <c r="AF169" s="236"/>
      <c r="AG169" s="30"/>
      <c r="AH169" s="30"/>
      <c r="AI169" s="30"/>
      <c r="AJ169" s="31"/>
      <c r="AL169" s="312"/>
      <c r="AM169" s="24"/>
      <c r="AN169" s="25"/>
      <c r="AO169" s="26"/>
      <c r="AP169" s="24"/>
      <c r="AQ169" s="25"/>
      <c r="AR169" s="26"/>
      <c r="AS169" s="24"/>
      <c r="AT169" s="25"/>
      <c r="AU169" s="26"/>
      <c r="AV169" s="24"/>
      <c r="AW169" s="25"/>
      <c r="AX169" s="26"/>
      <c r="AY169" s="24"/>
      <c r="AZ169" s="25"/>
      <c r="BA169" s="26"/>
      <c r="BB169" s="24"/>
      <c r="BC169" s="25"/>
      <c r="BD169" s="26"/>
    </row>
    <row r="170" spans="2:56" s="80" customFormat="1" x14ac:dyDescent="0.2">
      <c r="B170" s="10"/>
      <c r="D170" s="312"/>
      <c r="E170" s="268"/>
      <c r="F170" s="304">
        <v>44</v>
      </c>
      <c r="G170" s="12">
        <v>56.9</v>
      </c>
      <c r="H170" s="12">
        <v>48.8</v>
      </c>
      <c r="I170" s="12">
        <v>33.299999999999997</v>
      </c>
      <c r="J170" s="67"/>
      <c r="K170" s="12">
        <v>45.3</v>
      </c>
      <c r="L170" s="12">
        <v>51.9</v>
      </c>
      <c r="M170" s="12">
        <v>33.700000000000003</v>
      </c>
      <c r="N170" s="67"/>
      <c r="O170" s="12">
        <v>12.7</v>
      </c>
      <c r="P170" s="12">
        <v>13.6</v>
      </c>
      <c r="Q170" s="12">
        <v>22.4</v>
      </c>
      <c r="R170" s="67">
        <v>17.100000000000001</v>
      </c>
      <c r="S170" s="12">
        <v>41.6</v>
      </c>
      <c r="T170" s="12">
        <v>46.4</v>
      </c>
      <c r="U170" s="12">
        <v>23.8</v>
      </c>
      <c r="V170" s="67"/>
      <c r="W170" s="12">
        <v>66.900000000000006</v>
      </c>
      <c r="X170" s="12">
        <v>28.5</v>
      </c>
      <c r="Y170" s="12">
        <v>47.4</v>
      </c>
      <c r="Z170" s="67">
        <v>18.399999999999999</v>
      </c>
      <c r="AA170" s="12">
        <v>36.1</v>
      </c>
      <c r="AB170" s="12">
        <v>33.4</v>
      </c>
      <c r="AC170" s="12">
        <v>52.8</v>
      </c>
      <c r="AD170" s="67">
        <v>19.3</v>
      </c>
      <c r="AE170" s="29">
        <f t="shared" ref="AE170" si="17">AVERAGE(G170:J171)</f>
        <v>42.533333333333331</v>
      </c>
      <c r="AF170" s="30">
        <f>AVERAGE(K170:N171)-$AE170</f>
        <v>-1.8133333333333397</v>
      </c>
      <c r="AG170" s="30">
        <f>AVERAGE(O170:R171)-$AE170</f>
        <v>-17.976190476190474</v>
      </c>
      <c r="AH170" s="30">
        <f>AVERAGE(S170:V171)-$AE170</f>
        <v>-7.6166666666666671</v>
      </c>
      <c r="AI170" s="30">
        <f>AVERAGE(W170:Z171)-$AE170</f>
        <v>0.33541666666667425</v>
      </c>
      <c r="AJ170" s="31">
        <f>AVERAGE(AA170:AD171)-$AE170</f>
        <v>-6.5333333333333385</v>
      </c>
      <c r="AL170" s="312"/>
      <c r="AM170" s="24"/>
      <c r="AN170" s="25"/>
      <c r="AO170" s="26"/>
      <c r="AP170" s="24"/>
      <c r="AQ170" s="25"/>
      <c r="AR170" s="26"/>
      <c r="AS170" s="24"/>
      <c r="AT170" s="25"/>
      <c r="AU170" s="26"/>
      <c r="AV170" s="24"/>
      <c r="AW170" s="25"/>
      <c r="AX170" s="26"/>
      <c r="AY170" s="24"/>
      <c r="AZ170" s="25"/>
      <c r="BA170" s="26"/>
      <c r="BB170" s="24"/>
      <c r="BC170" s="25"/>
      <c r="BD170" s="26"/>
    </row>
    <row r="171" spans="2:56" s="80" customFormat="1" x14ac:dyDescent="0.2">
      <c r="B171" s="10"/>
      <c r="D171" s="312"/>
      <c r="E171" s="269"/>
      <c r="F171" s="305"/>
      <c r="G171" s="21">
        <v>35.299999999999997</v>
      </c>
      <c r="H171" s="21">
        <v>38.6</v>
      </c>
      <c r="I171" s="21">
        <v>42.3</v>
      </c>
      <c r="J171" s="84"/>
      <c r="K171" s="21">
        <v>37.1</v>
      </c>
      <c r="L171" s="21">
        <v>35.6</v>
      </c>
      <c r="M171" s="21"/>
      <c r="N171" s="84"/>
      <c r="O171" s="21">
        <v>24.5</v>
      </c>
      <c r="P171" s="21">
        <v>32.6</v>
      </c>
      <c r="Q171" s="21">
        <v>49</v>
      </c>
      <c r="R171" s="84"/>
      <c r="S171" s="21">
        <v>35.6</v>
      </c>
      <c r="T171" s="21">
        <v>38.299999999999997</v>
      </c>
      <c r="U171" s="21">
        <v>23.8</v>
      </c>
      <c r="V171" s="84"/>
      <c r="W171" s="21">
        <v>64.599999999999994</v>
      </c>
      <c r="X171" s="21">
        <v>50.6</v>
      </c>
      <c r="Y171" s="21">
        <v>38.25</v>
      </c>
      <c r="Z171" s="84">
        <v>28.3</v>
      </c>
      <c r="AA171" s="21">
        <v>30.7</v>
      </c>
      <c r="AB171" s="21">
        <v>33.1</v>
      </c>
      <c r="AC171" s="21">
        <v>46.6</v>
      </c>
      <c r="AD171" s="84"/>
      <c r="AE171" s="52"/>
      <c r="AF171" s="237"/>
      <c r="AG171" s="48"/>
      <c r="AH171" s="48"/>
      <c r="AI171" s="48"/>
      <c r="AJ171" s="49"/>
      <c r="AL171" s="312"/>
      <c r="AM171" s="24"/>
      <c r="AN171" s="25"/>
      <c r="AO171" s="26"/>
      <c r="AP171" s="24"/>
      <c r="AQ171" s="25"/>
      <c r="AR171" s="26"/>
      <c r="AS171" s="24"/>
      <c r="AT171" s="25"/>
      <c r="AU171" s="26"/>
      <c r="AV171" s="24"/>
      <c r="AW171" s="25"/>
      <c r="AX171" s="26"/>
      <c r="AY171" s="24"/>
      <c r="AZ171" s="25"/>
      <c r="BA171" s="26"/>
      <c r="BB171" s="24"/>
      <c r="BC171" s="25"/>
      <c r="BD171" s="26"/>
    </row>
    <row r="172" spans="2:56" s="80" customFormat="1" x14ac:dyDescent="0.2">
      <c r="B172" s="10"/>
      <c r="D172" s="312"/>
      <c r="E172" s="267">
        <v>2</v>
      </c>
      <c r="F172" s="304">
        <v>33</v>
      </c>
      <c r="G172" s="11">
        <v>55.9</v>
      </c>
      <c r="H172" s="12">
        <v>51.5</v>
      </c>
      <c r="I172" s="12">
        <v>50</v>
      </c>
      <c r="J172" s="82"/>
      <c r="K172" s="11">
        <v>54.3</v>
      </c>
      <c r="L172" s="12">
        <v>37.9</v>
      </c>
      <c r="M172" s="12">
        <v>51.1</v>
      </c>
      <c r="N172" s="82"/>
      <c r="O172" s="11">
        <v>29.1</v>
      </c>
      <c r="P172" s="12">
        <v>25.1</v>
      </c>
      <c r="Q172" s="12">
        <v>44.8</v>
      </c>
      <c r="R172" s="82">
        <v>46.8</v>
      </c>
      <c r="S172" s="11">
        <v>46.2</v>
      </c>
      <c r="T172" s="12">
        <v>20.100000000000001</v>
      </c>
      <c r="U172" s="12">
        <v>45</v>
      </c>
      <c r="V172" s="82">
        <v>45.3</v>
      </c>
      <c r="W172" s="11">
        <v>19</v>
      </c>
      <c r="X172" s="12">
        <v>29.8</v>
      </c>
      <c r="Y172" s="12">
        <v>58.9</v>
      </c>
      <c r="Z172" s="82">
        <v>21</v>
      </c>
      <c r="AA172" s="11">
        <v>23.9</v>
      </c>
      <c r="AB172" s="12">
        <v>21.9</v>
      </c>
      <c r="AC172" s="12">
        <v>39.799999999999997</v>
      </c>
      <c r="AD172" s="82">
        <v>20.5</v>
      </c>
      <c r="AE172" s="13">
        <f>AVERAGE(G172:J173)</f>
        <v>44.816666666666663</v>
      </c>
      <c r="AF172" s="14">
        <f>AVERAGE(K172:N173)-$AE172</f>
        <v>-2.3166666666666629</v>
      </c>
      <c r="AG172" s="14">
        <f>AVERAGE(O172:R173)-$AE172</f>
        <v>-10.159523809523805</v>
      </c>
      <c r="AH172" s="14">
        <f>AVERAGE(S172:V173)-$AE172</f>
        <v>-6.24166666666666</v>
      </c>
      <c r="AI172" s="14">
        <f>AVERAGE(W172:Z173)-$AE172</f>
        <v>-12.529166666666661</v>
      </c>
      <c r="AJ172" s="15">
        <f>AVERAGE(AA172:AD173)-$AE172</f>
        <v>-16.016666666666662</v>
      </c>
      <c r="AL172" s="312"/>
      <c r="AM172" s="24"/>
      <c r="AN172" s="25"/>
      <c r="AO172" s="26"/>
      <c r="AP172" s="24"/>
      <c r="AQ172" s="25"/>
      <c r="AR172" s="26"/>
      <c r="AS172" s="24"/>
      <c r="AT172" s="25"/>
      <c r="AU172" s="26"/>
      <c r="AV172" s="24"/>
      <c r="AW172" s="25"/>
      <c r="AX172" s="26"/>
      <c r="AY172" s="24"/>
      <c r="AZ172" s="25"/>
      <c r="BA172" s="26"/>
      <c r="BB172" s="24"/>
      <c r="BC172" s="25"/>
      <c r="BD172" s="26"/>
    </row>
    <row r="173" spans="2:56" s="80" customFormat="1" x14ac:dyDescent="0.2">
      <c r="B173" s="10"/>
      <c r="D173" s="312"/>
      <c r="E173" s="268"/>
      <c r="F173" s="305"/>
      <c r="G173" s="20">
        <v>28.2</v>
      </c>
      <c r="H173" s="21">
        <v>49.1</v>
      </c>
      <c r="I173" s="21">
        <v>34.200000000000003</v>
      </c>
      <c r="J173" s="84"/>
      <c r="K173" s="20">
        <v>33.200000000000003</v>
      </c>
      <c r="L173" s="21">
        <v>41.9</v>
      </c>
      <c r="M173" s="21">
        <v>36.6</v>
      </c>
      <c r="N173" s="84"/>
      <c r="O173" s="20">
        <v>17.399999999999999</v>
      </c>
      <c r="P173" s="21">
        <v>16.2</v>
      </c>
      <c r="Q173" s="21">
        <v>63.2</v>
      </c>
      <c r="R173" s="84"/>
      <c r="S173" s="20">
        <v>45.5</v>
      </c>
      <c r="T173" s="21">
        <v>28.6</v>
      </c>
      <c r="U173" s="21">
        <v>29.5</v>
      </c>
      <c r="V173" s="84">
        <v>48.4</v>
      </c>
      <c r="W173" s="20">
        <v>37.4</v>
      </c>
      <c r="X173" s="21">
        <v>21.7</v>
      </c>
      <c r="Y173" s="21">
        <v>37.700000000000003</v>
      </c>
      <c r="Z173" s="84">
        <v>32.799999999999997</v>
      </c>
      <c r="AA173" s="20">
        <v>43.2</v>
      </c>
      <c r="AB173" s="21">
        <v>27.3</v>
      </c>
      <c r="AC173" s="21">
        <v>14.2</v>
      </c>
      <c r="AD173" s="84">
        <v>39.6</v>
      </c>
      <c r="AE173" s="22"/>
      <c r="AF173" s="236"/>
      <c r="AG173" s="30"/>
      <c r="AH173" s="30"/>
      <c r="AI173" s="30"/>
      <c r="AJ173" s="31"/>
      <c r="AL173" s="312"/>
      <c r="AM173" s="24"/>
      <c r="AN173" s="41"/>
      <c r="AO173" s="26"/>
      <c r="AP173" s="24"/>
      <c r="AQ173" s="41"/>
      <c r="AR173" s="26"/>
      <c r="AS173" s="24"/>
      <c r="AT173" s="41"/>
      <c r="AU173" s="26"/>
      <c r="AV173" s="24"/>
      <c r="AW173" s="41"/>
      <c r="AX173" s="26"/>
      <c r="AY173" s="24"/>
      <c r="AZ173" s="41"/>
      <c r="BA173" s="26"/>
      <c r="BB173" s="24"/>
      <c r="BC173" s="41"/>
      <c r="BD173" s="26"/>
    </row>
    <row r="174" spans="2:56" s="80" customFormat="1" x14ac:dyDescent="0.2">
      <c r="B174" s="10"/>
      <c r="D174" s="312"/>
      <c r="E174" s="268"/>
      <c r="F174" s="304">
        <v>34</v>
      </c>
      <c r="G174" s="11">
        <v>41.7</v>
      </c>
      <c r="H174" s="12">
        <v>62.8</v>
      </c>
      <c r="I174" s="12">
        <v>52.2</v>
      </c>
      <c r="J174" s="67"/>
      <c r="K174" s="11">
        <v>48.4</v>
      </c>
      <c r="L174" s="12">
        <v>49.5</v>
      </c>
      <c r="M174" s="12">
        <v>29.2</v>
      </c>
      <c r="N174" s="67"/>
      <c r="O174" s="11">
        <v>40.4</v>
      </c>
      <c r="P174" s="12">
        <v>29.6</v>
      </c>
      <c r="Q174" s="12">
        <v>30.5</v>
      </c>
      <c r="R174" s="67">
        <v>29.2</v>
      </c>
      <c r="S174" s="11">
        <v>32.9</v>
      </c>
      <c r="T174" s="12">
        <v>36.799999999999997</v>
      </c>
      <c r="U174" s="12">
        <v>26.3</v>
      </c>
      <c r="V174" s="67">
        <v>34.5</v>
      </c>
      <c r="W174" s="11">
        <v>27.8</v>
      </c>
      <c r="X174" s="12">
        <v>61.6</v>
      </c>
      <c r="Y174" s="12">
        <v>35.299999999999997</v>
      </c>
      <c r="Z174" s="67">
        <v>65.2</v>
      </c>
      <c r="AA174" s="11">
        <v>62.3</v>
      </c>
      <c r="AB174" s="12">
        <v>46.7</v>
      </c>
      <c r="AC174" s="12">
        <v>25.7</v>
      </c>
      <c r="AD174" s="67">
        <v>49.3</v>
      </c>
      <c r="AE174" s="29">
        <f>AVERAGE(G174:J175)</f>
        <v>46.633333333333333</v>
      </c>
      <c r="AF174" s="30">
        <f>AVERAGE(K174:N175)-$AE174</f>
        <v>-4.8833333333333329</v>
      </c>
      <c r="AG174" s="30">
        <f>AVERAGE(O174:R175)-$AE174</f>
        <v>-16.070833333333336</v>
      </c>
      <c r="AH174" s="30">
        <f>AVERAGE(S174:V175)-$AE174</f>
        <v>-14.695833333333329</v>
      </c>
      <c r="AI174" s="30">
        <f>AVERAGE(W174:Z175)-$AE174</f>
        <v>-5.1833333333333371</v>
      </c>
      <c r="AJ174" s="31">
        <f>AVERAGE(AA174:AD175)-$AE174</f>
        <v>-4.0583333333333371</v>
      </c>
      <c r="AL174" s="312"/>
      <c r="AM174" s="24"/>
      <c r="AN174" s="41"/>
      <c r="AO174" s="26"/>
      <c r="AP174" s="24"/>
      <c r="AQ174" s="41"/>
      <c r="AR174" s="26"/>
      <c r="AS174" s="24"/>
      <c r="AT174" s="41"/>
      <c r="AU174" s="26"/>
      <c r="AV174" s="24"/>
      <c r="AW174" s="41"/>
      <c r="AX174" s="26"/>
      <c r="AY174" s="24"/>
      <c r="AZ174" s="41"/>
      <c r="BA174" s="26"/>
      <c r="BB174" s="24"/>
      <c r="BC174" s="41"/>
      <c r="BD174" s="26"/>
    </row>
    <row r="175" spans="2:56" s="80" customFormat="1" x14ac:dyDescent="0.2">
      <c r="B175" s="10"/>
      <c r="D175" s="312"/>
      <c r="E175" s="268"/>
      <c r="F175" s="305"/>
      <c r="G175" s="20">
        <v>51.5</v>
      </c>
      <c r="H175" s="21">
        <v>41.3</v>
      </c>
      <c r="I175" s="21">
        <v>30.3</v>
      </c>
      <c r="J175" s="67"/>
      <c r="K175" s="20">
        <v>49.7</v>
      </c>
      <c r="L175" s="21">
        <v>30.7</v>
      </c>
      <c r="M175" s="21">
        <v>43</v>
      </c>
      <c r="N175" s="67"/>
      <c r="O175" s="20">
        <v>13</v>
      </c>
      <c r="P175" s="21">
        <v>17.600000000000001</v>
      </c>
      <c r="Q175" s="21">
        <v>49.3</v>
      </c>
      <c r="R175" s="67">
        <v>34.9</v>
      </c>
      <c r="S175" s="20">
        <v>38.799999999999997</v>
      </c>
      <c r="T175" s="21">
        <v>24.8</v>
      </c>
      <c r="U175" s="21">
        <v>33.5</v>
      </c>
      <c r="V175" s="67">
        <v>27.9</v>
      </c>
      <c r="W175" s="20">
        <v>21.2</v>
      </c>
      <c r="X175" s="21">
        <v>35</v>
      </c>
      <c r="Y175" s="21">
        <v>38.799999999999997</v>
      </c>
      <c r="Z175" s="67">
        <v>46.7</v>
      </c>
      <c r="AA175" s="20">
        <v>42.2</v>
      </c>
      <c r="AB175" s="21">
        <v>25.3</v>
      </c>
      <c r="AC175" s="21">
        <v>48.9</v>
      </c>
      <c r="AD175" s="67">
        <v>40.200000000000003</v>
      </c>
      <c r="AE175" s="22"/>
      <c r="AF175" s="236"/>
      <c r="AG175" s="30"/>
      <c r="AH175" s="30"/>
      <c r="AI175" s="30"/>
      <c r="AJ175" s="31"/>
      <c r="AL175" s="312"/>
      <c r="AM175" s="24"/>
      <c r="AN175" s="41"/>
      <c r="AO175" s="26"/>
      <c r="AP175" s="24"/>
      <c r="AQ175" s="41"/>
      <c r="AR175" s="26"/>
      <c r="AS175" s="24"/>
      <c r="AT175" s="41"/>
      <c r="AU175" s="26"/>
      <c r="AV175" s="24"/>
      <c r="AW175" s="41"/>
      <c r="AX175" s="26"/>
      <c r="AY175" s="24"/>
      <c r="AZ175" s="41"/>
      <c r="BA175" s="26"/>
      <c r="BB175" s="24"/>
      <c r="BC175" s="41"/>
      <c r="BD175" s="26"/>
    </row>
    <row r="176" spans="2:56" s="80" customFormat="1" x14ac:dyDescent="0.2">
      <c r="B176" s="10"/>
      <c r="D176" s="312"/>
      <c r="E176" s="268"/>
      <c r="F176" s="304">
        <v>35</v>
      </c>
      <c r="G176" s="27">
        <v>39.4</v>
      </c>
      <c r="H176" s="28">
        <v>40.5</v>
      </c>
      <c r="I176" s="28">
        <v>53.7</v>
      </c>
      <c r="J176" s="82"/>
      <c r="K176" s="27">
        <v>53.4</v>
      </c>
      <c r="L176" s="28">
        <v>20.399999999999999</v>
      </c>
      <c r="M176" s="28">
        <v>41.3</v>
      </c>
      <c r="N176" s="82"/>
      <c r="O176" s="27">
        <v>14.8</v>
      </c>
      <c r="P176" s="28">
        <v>29.7</v>
      </c>
      <c r="Q176" s="28">
        <v>16.7</v>
      </c>
      <c r="R176" s="82">
        <v>21.5</v>
      </c>
      <c r="S176" s="27">
        <v>16.100000000000001</v>
      </c>
      <c r="T176" s="28">
        <v>21.7</v>
      </c>
      <c r="U176" s="28">
        <v>24.9</v>
      </c>
      <c r="V176" s="82">
        <v>38.700000000000003</v>
      </c>
      <c r="W176" s="27">
        <v>50.5</v>
      </c>
      <c r="X176" s="28">
        <v>40.5</v>
      </c>
      <c r="Y176" s="28">
        <v>40.1</v>
      </c>
      <c r="Z176" s="82">
        <v>32.799999999999997</v>
      </c>
      <c r="AA176" s="27">
        <v>27</v>
      </c>
      <c r="AB176" s="28">
        <v>45.9</v>
      </c>
      <c r="AC176" s="28">
        <v>41.4</v>
      </c>
      <c r="AD176" s="82">
        <v>41.5</v>
      </c>
      <c r="AE176" s="29">
        <f>AVERAGE(G176:J177)</f>
        <v>41.75</v>
      </c>
      <c r="AF176" s="30">
        <f>AVERAGE(K176:N177)-$AE176</f>
        <v>-1.2000000000000028</v>
      </c>
      <c r="AG176" s="30">
        <f>AVERAGE(O176:R177)-$AE176</f>
        <v>-16.712499999999999</v>
      </c>
      <c r="AH176" s="30">
        <f>AVERAGE(S176:V177)-$AE176</f>
        <v>-13.274999999999999</v>
      </c>
      <c r="AI176" s="30">
        <f>AVERAGE(W176:Z177)-$AE176</f>
        <v>-1.8875000000000028</v>
      </c>
      <c r="AJ176" s="31">
        <f>AVERAGE(AA176:AD177)-$AE176</f>
        <v>-3.7624999999999957</v>
      </c>
      <c r="AL176" s="312"/>
      <c r="AM176" s="24"/>
      <c r="AN176" s="41"/>
      <c r="AO176" s="26"/>
      <c r="AP176" s="24"/>
      <c r="AQ176" s="41"/>
      <c r="AR176" s="26"/>
      <c r="AS176" s="24"/>
      <c r="AT176" s="41"/>
      <c r="AU176" s="26"/>
      <c r="AV176" s="24"/>
      <c r="AW176" s="41"/>
      <c r="AX176" s="26"/>
      <c r="AY176" s="24"/>
      <c r="AZ176" s="41"/>
      <c r="BA176" s="26"/>
      <c r="BB176" s="24"/>
      <c r="BC176" s="41"/>
      <c r="BD176" s="26"/>
    </row>
    <row r="177" spans="2:56" s="80" customFormat="1" x14ac:dyDescent="0.2">
      <c r="B177" s="10"/>
      <c r="D177" s="312"/>
      <c r="E177" s="268"/>
      <c r="F177" s="305"/>
      <c r="G177" s="32">
        <v>37.6</v>
      </c>
      <c r="H177" s="33">
        <v>43.8</v>
      </c>
      <c r="I177" s="33">
        <v>35.5</v>
      </c>
      <c r="J177" s="84"/>
      <c r="K177" s="32">
        <v>46.3</v>
      </c>
      <c r="L177" s="33">
        <v>51.9</v>
      </c>
      <c r="M177" s="33">
        <v>30</v>
      </c>
      <c r="N177" s="84"/>
      <c r="O177" s="32">
        <v>21.6</v>
      </c>
      <c r="P177" s="33">
        <v>22.3</v>
      </c>
      <c r="Q177" s="33">
        <v>50.6</v>
      </c>
      <c r="R177" s="84">
        <v>23.1</v>
      </c>
      <c r="S177" s="32">
        <v>31.3</v>
      </c>
      <c r="T177" s="33">
        <v>21.1</v>
      </c>
      <c r="U177" s="33">
        <v>39.799999999999997</v>
      </c>
      <c r="V177" s="84">
        <v>34.200000000000003</v>
      </c>
      <c r="W177" s="32">
        <v>44.3</v>
      </c>
      <c r="X177" s="33">
        <v>42.6</v>
      </c>
      <c r="Y177" s="33">
        <v>45.3</v>
      </c>
      <c r="Z177" s="84">
        <v>22.8</v>
      </c>
      <c r="AA177" s="32">
        <v>34.5</v>
      </c>
      <c r="AB177" s="33">
        <v>28.8</v>
      </c>
      <c r="AC177" s="33">
        <v>40.6</v>
      </c>
      <c r="AD177" s="84">
        <v>44.2</v>
      </c>
      <c r="AE177" s="29"/>
      <c r="AF177" s="236"/>
      <c r="AG177" s="30"/>
      <c r="AH177" s="30"/>
      <c r="AI177" s="30"/>
      <c r="AJ177" s="31"/>
      <c r="AL177" s="312"/>
      <c r="AM177" s="24"/>
      <c r="AN177" s="41"/>
      <c r="AO177" s="26"/>
      <c r="AP177" s="24"/>
      <c r="AQ177" s="41"/>
      <c r="AR177" s="26"/>
      <c r="AS177" s="24"/>
      <c r="AT177" s="41"/>
      <c r="AU177" s="26"/>
      <c r="AV177" s="24"/>
      <c r="AW177" s="41"/>
      <c r="AX177" s="26"/>
      <c r="AY177" s="24"/>
      <c r="AZ177" s="41"/>
      <c r="BA177" s="26"/>
      <c r="BB177" s="24"/>
      <c r="BC177" s="41"/>
      <c r="BD177" s="26"/>
    </row>
    <row r="178" spans="2:56" s="80" customFormat="1" x14ac:dyDescent="0.2">
      <c r="B178" s="10"/>
      <c r="D178" s="312"/>
      <c r="E178" s="268"/>
      <c r="F178" s="304">
        <v>36</v>
      </c>
      <c r="G178" s="11">
        <v>35.700000000000003</v>
      </c>
      <c r="H178" s="12">
        <v>53.2</v>
      </c>
      <c r="I178" s="12">
        <v>46</v>
      </c>
      <c r="J178" s="31"/>
      <c r="K178" s="11">
        <v>44</v>
      </c>
      <c r="L178" s="12">
        <v>37.6</v>
      </c>
      <c r="M178" s="12">
        <v>60.9</v>
      </c>
      <c r="N178" s="31"/>
      <c r="O178" s="11">
        <v>18.100000000000001</v>
      </c>
      <c r="P178" s="12">
        <v>33.299999999999997</v>
      </c>
      <c r="Q178" s="12">
        <v>14.2</v>
      </c>
      <c r="R178" s="31">
        <v>29.3</v>
      </c>
      <c r="S178" s="11">
        <v>23.4</v>
      </c>
      <c r="T178" s="12">
        <v>11.6</v>
      </c>
      <c r="U178" s="12">
        <v>27.5</v>
      </c>
      <c r="V178" s="31">
        <v>36.5</v>
      </c>
      <c r="W178" s="11">
        <v>45.5</v>
      </c>
      <c r="X178" s="12">
        <v>15.7</v>
      </c>
      <c r="Y178" s="12">
        <v>17.899999999999999</v>
      </c>
      <c r="Z178" s="31">
        <v>65.5</v>
      </c>
      <c r="AA178" s="11">
        <v>37.6</v>
      </c>
      <c r="AB178" s="12">
        <v>23.8</v>
      </c>
      <c r="AC178" s="12">
        <v>42.9</v>
      </c>
      <c r="AD178" s="31">
        <v>25.2</v>
      </c>
      <c r="AE178" s="29">
        <f t="shared" ref="AE178" si="18">AVERAGE(G178:J179)</f>
        <v>41.416666666666664</v>
      </c>
      <c r="AF178" s="30">
        <f>AVERAGE(K178:N179)-$AE178</f>
        <v>0.95000000000000284</v>
      </c>
      <c r="AG178" s="30">
        <f>AVERAGE(O178:R179)-$AE178</f>
        <v>-10.604166666666668</v>
      </c>
      <c r="AH178" s="30">
        <f>AVERAGE(S178:V179)-$AE178</f>
        <v>-10.341666666666669</v>
      </c>
      <c r="AI178" s="30">
        <f>AVERAGE(W178:Z179)-$AE178</f>
        <v>-6.4291666666666671</v>
      </c>
      <c r="AJ178" s="31">
        <f>AVERAGE(AA178:AD179)-$AE178</f>
        <v>-7.6666666666666643</v>
      </c>
      <c r="AL178" s="312"/>
      <c r="AM178" s="24"/>
      <c r="AN178" s="41"/>
      <c r="AO178" s="26"/>
      <c r="AP178" s="24"/>
      <c r="AQ178" s="41"/>
      <c r="AR178" s="26"/>
      <c r="AS178" s="24"/>
      <c r="AT178" s="41"/>
      <c r="AU178" s="26"/>
      <c r="AV178" s="24"/>
      <c r="AW178" s="41"/>
      <c r="AX178" s="26"/>
      <c r="AY178" s="24"/>
      <c r="AZ178" s="41"/>
      <c r="BA178" s="26"/>
      <c r="BB178" s="24"/>
      <c r="BC178" s="41"/>
      <c r="BD178" s="26"/>
    </row>
    <row r="179" spans="2:56" s="80" customFormat="1" x14ac:dyDescent="0.2">
      <c r="B179" s="10"/>
      <c r="D179" s="312"/>
      <c r="E179" s="269"/>
      <c r="F179" s="305"/>
      <c r="G179" s="20">
        <v>32.9</v>
      </c>
      <c r="H179" s="21">
        <v>45.7</v>
      </c>
      <c r="I179" s="21">
        <v>35</v>
      </c>
      <c r="J179" s="31"/>
      <c r="K179" s="20">
        <v>38.799999999999997</v>
      </c>
      <c r="L179" s="21">
        <v>23.8</v>
      </c>
      <c r="M179" s="21">
        <v>49.1</v>
      </c>
      <c r="N179" s="31"/>
      <c r="O179" s="20">
        <v>18.5</v>
      </c>
      <c r="P179" s="21">
        <v>26.2</v>
      </c>
      <c r="Q179" s="21">
        <v>46.3</v>
      </c>
      <c r="R179" s="31">
        <v>60.6</v>
      </c>
      <c r="S179" s="20">
        <v>28.8</v>
      </c>
      <c r="T179" s="21">
        <v>34.4</v>
      </c>
      <c r="U179" s="21">
        <v>32.200000000000003</v>
      </c>
      <c r="V179" s="31">
        <v>54.2</v>
      </c>
      <c r="W179" s="20">
        <v>50</v>
      </c>
      <c r="X179" s="21">
        <v>21.2</v>
      </c>
      <c r="Y179" s="21">
        <v>32.6</v>
      </c>
      <c r="Z179" s="31">
        <v>31.5</v>
      </c>
      <c r="AA179" s="20">
        <v>40.5</v>
      </c>
      <c r="AB179" s="21">
        <v>31.2</v>
      </c>
      <c r="AC179" s="21">
        <v>31.6</v>
      </c>
      <c r="AD179" s="31">
        <v>37.200000000000003</v>
      </c>
      <c r="AE179" s="52"/>
      <c r="AF179" s="237"/>
      <c r="AG179" s="48"/>
      <c r="AH179" s="48"/>
      <c r="AI179" s="48"/>
      <c r="AJ179" s="49"/>
      <c r="AL179" s="312"/>
      <c r="AM179" s="53"/>
      <c r="AN179" s="54"/>
      <c r="AO179" s="55"/>
      <c r="AP179" s="53"/>
      <c r="AQ179" s="54"/>
      <c r="AR179" s="55"/>
      <c r="AS179" s="53"/>
      <c r="AT179" s="54"/>
      <c r="AU179" s="55"/>
      <c r="AV179" s="53"/>
      <c r="AW179" s="54"/>
      <c r="AX179" s="55"/>
      <c r="AY179" s="53"/>
      <c r="AZ179" s="54"/>
      <c r="BA179" s="55"/>
      <c r="BB179" s="53"/>
      <c r="BC179" s="54"/>
      <c r="BD179" s="55"/>
    </row>
    <row r="180" spans="2:56" s="80" customFormat="1" ht="16" customHeight="1" x14ac:dyDescent="0.2">
      <c r="B180" s="10"/>
      <c r="D180" s="312" t="s">
        <v>23</v>
      </c>
      <c r="E180" s="267">
        <v>1</v>
      </c>
      <c r="F180" s="304">
        <v>13</v>
      </c>
      <c r="G180" s="11">
        <v>26.1</v>
      </c>
      <c r="H180" s="12">
        <v>45.9</v>
      </c>
      <c r="I180" s="12">
        <v>38.799999999999997</v>
      </c>
      <c r="J180" s="82"/>
      <c r="K180" s="12">
        <v>33.9</v>
      </c>
      <c r="L180" s="12">
        <v>51.9</v>
      </c>
      <c r="M180" s="12">
        <v>34.4</v>
      </c>
      <c r="N180" s="82"/>
      <c r="O180" s="12">
        <v>18</v>
      </c>
      <c r="P180" s="12">
        <v>14.9</v>
      </c>
      <c r="Q180" s="12">
        <v>31.4</v>
      </c>
      <c r="R180" s="82">
        <v>15.5</v>
      </c>
      <c r="S180" s="12">
        <v>39.299999999999997</v>
      </c>
      <c r="T180" s="12">
        <v>39.1</v>
      </c>
      <c r="U180" s="12">
        <v>47.1</v>
      </c>
      <c r="V180" s="82">
        <v>27.4</v>
      </c>
      <c r="W180" s="12">
        <v>27</v>
      </c>
      <c r="X180" s="12">
        <v>29.2</v>
      </c>
      <c r="Y180" s="12">
        <v>23.7</v>
      </c>
      <c r="Z180" s="82">
        <v>14.2</v>
      </c>
      <c r="AA180" s="12">
        <v>21.7</v>
      </c>
      <c r="AB180" s="12">
        <v>15.2</v>
      </c>
      <c r="AC180" s="12">
        <v>54.3</v>
      </c>
      <c r="AD180" s="82">
        <v>23.5</v>
      </c>
      <c r="AE180" s="13">
        <f>AVERAGE(G180:J181)</f>
        <v>38.25</v>
      </c>
      <c r="AF180" s="14">
        <f>AVERAGE(K180:N181)-$AE180</f>
        <v>2.8900000000000006</v>
      </c>
      <c r="AG180" s="14">
        <f>AVERAGE(O180:R181)-$AE180</f>
        <v>-7.5928571428571452</v>
      </c>
      <c r="AH180" s="14">
        <f>AVERAGE(S180:V181)-$AE180</f>
        <v>-1.8785714285714334</v>
      </c>
      <c r="AI180" s="14">
        <f>AVERAGE(W180:Z181)-$AE180</f>
        <v>-14.687499999999996</v>
      </c>
      <c r="AJ180" s="15">
        <f>AVERAGE(AA180:AD181)-$AE180</f>
        <v>-7.3071428571428534</v>
      </c>
      <c r="AL180" s="312" t="s">
        <v>23</v>
      </c>
      <c r="AM180" s="16">
        <f>AVERAGE(AE180:AE195)</f>
        <v>43.65</v>
      </c>
      <c r="AN180" s="17">
        <f>STDEV(AE180:AE195)/SQRT(AO180)</f>
        <v>1.0267020324768352</v>
      </c>
      <c r="AO180" s="18">
        <f>COUNT(AE180:AE195)</f>
        <v>8</v>
      </c>
      <c r="AP180" s="16">
        <f>AVERAGE(AF180:AF195)</f>
        <v>-1.2812500000000009</v>
      </c>
      <c r="AQ180" s="17">
        <f>STDEV(AF180:AF195)/SQRT(AR180)</f>
        <v>1.3847754871464133</v>
      </c>
      <c r="AR180" s="18">
        <f>COUNT(AF180:AF195)</f>
        <v>8</v>
      </c>
      <c r="AS180" s="16">
        <f>AVERAGE(AG180:AG195)</f>
        <v>-15.668303571428574</v>
      </c>
      <c r="AT180" s="17">
        <f>STDEV(AG180:AG195)/SQRT(AU180)</f>
        <v>1.3539110394050589</v>
      </c>
      <c r="AU180" s="18">
        <f>COUNT(AG180:AG195)</f>
        <v>8</v>
      </c>
      <c r="AV180" s="16">
        <f>AVERAGE(AH180:AH195)</f>
        <v>-14.890029761904763</v>
      </c>
      <c r="AW180" s="17">
        <f>STDEV(AH180:AH195)/SQRT(AX180)</f>
        <v>2.2633607713905604</v>
      </c>
      <c r="AX180" s="18">
        <f>COUNT(AH180:AH195)</f>
        <v>8</v>
      </c>
      <c r="AY180" s="16">
        <f>AVERAGE(AI180:AI195)</f>
        <v>-9.7712053571428577</v>
      </c>
      <c r="AZ180" s="17">
        <f>STDEV(AI180:AI195)/SQRT(BA180)</f>
        <v>1.9103079731007224</v>
      </c>
      <c r="BA180" s="18">
        <f>COUNT(AI180:AI195)</f>
        <v>8</v>
      </c>
      <c r="BB180" s="16">
        <f>AVERAGE(AJ180:AJ195)</f>
        <v>-11.658078231292519</v>
      </c>
      <c r="BC180" s="17">
        <f>STDEV(AJ180:AJ195)/SQRT(BD180)</f>
        <v>1.6157964141346899</v>
      </c>
      <c r="BD180" s="18">
        <f>COUNT(AJ180:AJ195)</f>
        <v>7</v>
      </c>
    </row>
    <row r="181" spans="2:56" s="80" customFormat="1" x14ac:dyDescent="0.2">
      <c r="B181" s="10"/>
      <c r="D181" s="312"/>
      <c r="E181" s="268"/>
      <c r="F181" s="305"/>
      <c r="G181" s="20">
        <v>39.299999999999997</v>
      </c>
      <c r="H181" s="21">
        <v>45.2</v>
      </c>
      <c r="I181" s="21">
        <v>34.200000000000003</v>
      </c>
      <c r="J181" s="84"/>
      <c r="K181" s="21">
        <v>45.7</v>
      </c>
      <c r="L181" s="21">
        <v>39.799999999999997</v>
      </c>
      <c r="M181" s="21"/>
      <c r="N181" s="84"/>
      <c r="O181" s="21">
        <v>38.9</v>
      </c>
      <c r="P181" s="21">
        <v>56</v>
      </c>
      <c r="Q181" s="21">
        <v>39.9</v>
      </c>
      <c r="R181" s="84"/>
      <c r="S181" s="21">
        <v>31.2</v>
      </c>
      <c r="T181" s="21">
        <v>36.299999999999997</v>
      </c>
      <c r="U181" s="21">
        <v>34.200000000000003</v>
      </c>
      <c r="V181" s="84"/>
      <c r="W181" s="21">
        <v>17.600000000000001</v>
      </c>
      <c r="X181" s="21">
        <v>16.5</v>
      </c>
      <c r="Y181" s="21">
        <v>43.4</v>
      </c>
      <c r="Z181" s="84">
        <v>16.899999999999999</v>
      </c>
      <c r="AA181" s="21">
        <v>25.4</v>
      </c>
      <c r="AB181" s="21">
        <v>40.200000000000003</v>
      </c>
      <c r="AC181" s="21">
        <v>36.299999999999997</v>
      </c>
      <c r="AD181" s="84"/>
      <c r="AE181" s="22"/>
      <c r="AF181" s="236"/>
      <c r="AG181" s="30"/>
      <c r="AH181" s="30"/>
      <c r="AI181" s="30"/>
      <c r="AJ181" s="31"/>
      <c r="AL181" s="312"/>
      <c r="AM181" s="24"/>
      <c r="AN181" s="25"/>
      <c r="AO181" s="26"/>
      <c r="AP181" s="24"/>
      <c r="AQ181" s="25"/>
      <c r="AR181" s="26"/>
      <c r="AS181" s="24"/>
      <c r="AT181" s="25"/>
      <c r="AU181" s="26"/>
      <c r="AV181" s="24"/>
      <c r="AW181" s="25"/>
      <c r="AX181" s="26"/>
      <c r="AY181" s="24"/>
      <c r="AZ181" s="25"/>
      <c r="BA181" s="26"/>
      <c r="BB181" s="24"/>
      <c r="BC181" s="25"/>
      <c r="BD181" s="26"/>
    </row>
    <row r="182" spans="2:56" s="80" customFormat="1" x14ac:dyDescent="0.2">
      <c r="B182" s="10"/>
      <c r="D182" s="312"/>
      <c r="E182" s="268"/>
      <c r="F182" s="304">
        <v>14</v>
      </c>
      <c r="G182" s="11">
        <v>49.9</v>
      </c>
      <c r="H182" s="12">
        <v>22.8</v>
      </c>
      <c r="I182" s="12">
        <v>59.3</v>
      </c>
      <c r="J182" s="67"/>
      <c r="K182" s="12">
        <v>61.2</v>
      </c>
      <c r="L182" s="12">
        <v>41.2</v>
      </c>
      <c r="M182" s="12">
        <v>40.6</v>
      </c>
      <c r="N182" s="67"/>
      <c r="O182" s="12">
        <v>17.899999999999999</v>
      </c>
      <c r="P182" s="12">
        <v>20.8</v>
      </c>
      <c r="Q182" s="12">
        <v>22.4</v>
      </c>
      <c r="R182" s="67">
        <v>34.700000000000003</v>
      </c>
      <c r="S182" s="12">
        <v>36.6</v>
      </c>
      <c r="T182" s="12">
        <v>12.8</v>
      </c>
      <c r="U182" s="12">
        <v>56.1</v>
      </c>
      <c r="V182" s="67">
        <v>12.8</v>
      </c>
      <c r="W182" s="12">
        <v>40</v>
      </c>
      <c r="X182" s="12">
        <v>34.9</v>
      </c>
      <c r="Y182" s="12">
        <v>15.6</v>
      </c>
      <c r="Z182" s="67">
        <v>15.5</v>
      </c>
      <c r="AA182" s="12">
        <v>40.6</v>
      </c>
      <c r="AB182" s="12">
        <v>25.5</v>
      </c>
      <c r="AC182" s="12">
        <v>31.7</v>
      </c>
      <c r="AD182" s="67">
        <v>20.9</v>
      </c>
      <c r="AE182" s="29">
        <f>AVERAGE(G182:J183)</f>
        <v>45.283333333333331</v>
      </c>
      <c r="AF182" s="30">
        <f>AVERAGE(K182:N183)-$AE182</f>
        <v>-2.0033333333333303</v>
      </c>
      <c r="AG182" s="30">
        <f>AVERAGE(O182:R183)-$AE182</f>
        <v>-16.87083333333333</v>
      </c>
      <c r="AH182" s="30">
        <f>AVERAGE(S182:V183)-$AE182</f>
        <v>-18.983333333333327</v>
      </c>
      <c r="AI182" s="30">
        <f>AVERAGE(W182:Z183)-$AE182</f>
        <v>-15.345833333333331</v>
      </c>
      <c r="AJ182" s="31">
        <f>AVERAGE(AA182:AD183)-$AE182</f>
        <v>-14.311904761904763</v>
      </c>
      <c r="AL182" s="312"/>
      <c r="AM182" s="24"/>
      <c r="AN182" s="25"/>
      <c r="AO182" s="26"/>
      <c r="AP182" s="24"/>
      <c r="AQ182" s="25"/>
      <c r="AR182" s="26"/>
      <c r="AS182" s="24"/>
      <c r="AT182" s="25"/>
      <c r="AU182" s="26"/>
      <c r="AV182" s="24"/>
      <c r="AW182" s="25"/>
      <c r="AX182" s="26"/>
      <c r="AY182" s="24"/>
      <c r="AZ182" s="25"/>
      <c r="BA182" s="26"/>
      <c r="BB182" s="24"/>
      <c r="BC182" s="25"/>
      <c r="BD182" s="26"/>
    </row>
    <row r="183" spans="2:56" s="80" customFormat="1" x14ac:dyDescent="0.2">
      <c r="B183" s="10"/>
      <c r="D183" s="312"/>
      <c r="E183" s="268"/>
      <c r="F183" s="305"/>
      <c r="G183" s="20">
        <v>47.6</v>
      </c>
      <c r="H183" s="21">
        <v>28.3</v>
      </c>
      <c r="I183" s="21">
        <v>63.8</v>
      </c>
      <c r="J183" s="67"/>
      <c r="K183" s="21">
        <v>43.4</v>
      </c>
      <c r="L183" s="21">
        <v>30</v>
      </c>
      <c r="M183" s="21"/>
      <c r="N183" s="67"/>
      <c r="O183" s="21">
        <v>48.5</v>
      </c>
      <c r="P183" s="21">
        <v>18.2</v>
      </c>
      <c r="Q183" s="21">
        <v>51</v>
      </c>
      <c r="R183" s="67">
        <v>13.8</v>
      </c>
      <c r="S183" s="21">
        <v>20.5</v>
      </c>
      <c r="T183" s="21">
        <v>23.5</v>
      </c>
      <c r="U183" s="21">
        <v>21.8</v>
      </c>
      <c r="V183" s="67"/>
      <c r="W183" s="21">
        <v>23.7</v>
      </c>
      <c r="X183" s="21">
        <v>34</v>
      </c>
      <c r="Y183" s="21">
        <v>26</v>
      </c>
      <c r="Z183" s="67">
        <v>49.8</v>
      </c>
      <c r="AA183" s="21">
        <v>29</v>
      </c>
      <c r="AB183" s="21">
        <v>33</v>
      </c>
      <c r="AC183" s="21">
        <v>36.1</v>
      </c>
      <c r="AD183" s="67"/>
      <c r="AE183" s="22"/>
      <c r="AF183" s="236"/>
      <c r="AG183" s="30"/>
      <c r="AH183" s="30"/>
      <c r="AI183" s="30"/>
      <c r="AJ183" s="31"/>
      <c r="AL183" s="312"/>
      <c r="AM183" s="24"/>
      <c r="AN183" s="25"/>
      <c r="AO183" s="26"/>
      <c r="AP183" s="24"/>
      <c r="AQ183" s="25"/>
      <c r="AR183" s="26"/>
      <c r="AS183" s="24"/>
      <c r="AT183" s="25"/>
      <c r="AU183" s="26"/>
      <c r="AV183" s="24"/>
      <c r="AW183" s="25"/>
      <c r="AX183" s="26"/>
      <c r="AY183" s="24"/>
      <c r="AZ183" s="25"/>
      <c r="BA183" s="26"/>
      <c r="BB183" s="24"/>
      <c r="BC183" s="25"/>
      <c r="BD183" s="26"/>
    </row>
    <row r="184" spans="2:56" s="80" customFormat="1" x14ac:dyDescent="0.2">
      <c r="B184" s="10"/>
      <c r="D184" s="312"/>
      <c r="E184" s="268"/>
      <c r="F184" s="304">
        <v>15</v>
      </c>
      <c r="G184" s="27">
        <v>51</v>
      </c>
      <c r="H184" s="28">
        <v>42.6</v>
      </c>
      <c r="I184" s="28">
        <v>54.9</v>
      </c>
      <c r="J184" s="82"/>
      <c r="K184" s="28">
        <v>48.3</v>
      </c>
      <c r="L184" s="28">
        <v>5.8</v>
      </c>
      <c r="M184" s="28">
        <v>54.4</v>
      </c>
      <c r="N184" s="82"/>
      <c r="O184" s="28">
        <v>36.9</v>
      </c>
      <c r="P184" s="28">
        <v>33.799999999999997</v>
      </c>
      <c r="Q184" s="28">
        <v>38</v>
      </c>
      <c r="R184" s="82">
        <v>20.9</v>
      </c>
      <c r="S184" s="28">
        <v>16.100000000000001</v>
      </c>
      <c r="T184" s="28">
        <v>45.5</v>
      </c>
      <c r="U184" s="28">
        <v>22.1</v>
      </c>
      <c r="V184" s="82">
        <v>50.5</v>
      </c>
      <c r="W184" s="28">
        <v>10.5</v>
      </c>
      <c r="X184" s="28">
        <v>65.099999999999994</v>
      </c>
      <c r="Y184" s="28">
        <v>36.799999999999997</v>
      </c>
      <c r="Z184" s="82">
        <v>41.8</v>
      </c>
      <c r="AA184" s="306" t="s">
        <v>609</v>
      </c>
      <c r="AB184" s="307"/>
      <c r="AC184" s="307"/>
      <c r="AD184" s="308"/>
      <c r="AE184" s="68">
        <f>AVERAGE(G184:J185)</f>
        <v>44.583333333333336</v>
      </c>
      <c r="AF184" s="69">
        <f>AVERAGE(K184:N185)-$AE184</f>
        <v>-4.7433333333333323</v>
      </c>
      <c r="AG184" s="69">
        <f>AVERAGE(O184:R185)-$AE184</f>
        <v>-18.011904761904763</v>
      </c>
      <c r="AH184" s="69">
        <f>AVERAGE(S184:V185)-$AE184</f>
        <v>-9.5833333333333357</v>
      </c>
      <c r="AI184" s="69">
        <f>AVERAGE(W184:Z185)-$AE184</f>
        <v>-9.2958333333333414</v>
      </c>
      <c r="AJ184" s="70" t="s">
        <v>570</v>
      </c>
      <c r="AL184" s="312"/>
      <c r="AM184" s="24"/>
      <c r="AN184" s="25"/>
      <c r="AO184" s="26"/>
      <c r="AP184" s="24"/>
      <c r="AQ184" s="25"/>
      <c r="AR184" s="26"/>
      <c r="AS184" s="24"/>
      <c r="AT184" s="25"/>
      <c r="AU184" s="26"/>
      <c r="AV184" s="24"/>
      <c r="AW184" s="25"/>
      <c r="AX184" s="26"/>
      <c r="AY184" s="24"/>
      <c r="AZ184" s="25"/>
      <c r="BA184" s="26"/>
      <c r="BB184" s="24"/>
      <c r="BC184" s="25"/>
      <c r="BD184" s="26"/>
    </row>
    <row r="185" spans="2:56" s="80" customFormat="1" x14ac:dyDescent="0.2">
      <c r="B185" s="10"/>
      <c r="D185" s="312"/>
      <c r="E185" s="268"/>
      <c r="F185" s="305"/>
      <c r="G185" s="32">
        <v>50.5</v>
      </c>
      <c r="H185" s="33">
        <v>45.9</v>
      </c>
      <c r="I185" s="33">
        <v>22.6</v>
      </c>
      <c r="J185" s="84"/>
      <c r="K185" s="33">
        <v>50.8</v>
      </c>
      <c r="L185" s="33">
        <v>39.9</v>
      </c>
      <c r="M185" s="33"/>
      <c r="N185" s="84"/>
      <c r="O185" s="33">
        <v>15.5</v>
      </c>
      <c r="P185" s="33">
        <v>9.9</v>
      </c>
      <c r="Q185" s="33">
        <v>31</v>
      </c>
      <c r="R185" s="84"/>
      <c r="S185" s="33">
        <v>53.2</v>
      </c>
      <c r="T185" s="33">
        <v>34</v>
      </c>
      <c r="U185" s="33">
        <v>27.9</v>
      </c>
      <c r="V185" s="84">
        <v>30.7</v>
      </c>
      <c r="W185" s="33">
        <v>41.5</v>
      </c>
      <c r="X185" s="33">
        <v>37.200000000000003</v>
      </c>
      <c r="Y185" s="33">
        <v>39.4</v>
      </c>
      <c r="Z185" s="84">
        <v>10</v>
      </c>
      <c r="AA185" s="309"/>
      <c r="AB185" s="310"/>
      <c r="AC185" s="310"/>
      <c r="AD185" s="311"/>
      <c r="AE185" s="29"/>
      <c r="AF185" s="236"/>
      <c r="AG185" s="30"/>
      <c r="AH185" s="30"/>
      <c r="AI185" s="30"/>
      <c r="AJ185" s="31"/>
      <c r="AL185" s="312"/>
      <c r="AM185" s="24"/>
      <c r="AN185" s="25"/>
      <c r="AO185" s="26"/>
      <c r="AP185" s="24"/>
      <c r="AQ185" s="25"/>
      <c r="AR185" s="26"/>
      <c r="AS185" s="24"/>
      <c r="AT185" s="25"/>
      <c r="AU185" s="26"/>
      <c r="AV185" s="24"/>
      <c r="AW185" s="25"/>
      <c r="AX185" s="26"/>
      <c r="AY185" s="24"/>
      <c r="AZ185" s="25"/>
      <c r="BA185" s="26"/>
      <c r="BB185" s="24"/>
      <c r="BC185" s="25"/>
      <c r="BD185" s="26"/>
    </row>
    <row r="186" spans="2:56" s="80" customFormat="1" x14ac:dyDescent="0.2">
      <c r="B186" s="10"/>
      <c r="D186" s="312"/>
      <c r="E186" s="268"/>
      <c r="F186" s="304">
        <v>16</v>
      </c>
      <c r="G186" s="11">
        <v>44.2</v>
      </c>
      <c r="H186" s="12">
        <v>53.5</v>
      </c>
      <c r="I186" s="12">
        <v>54.9</v>
      </c>
      <c r="J186" s="31"/>
      <c r="K186" s="12">
        <v>53.5</v>
      </c>
      <c r="L186" s="12">
        <v>44.5</v>
      </c>
      <c r="M186" s="12">
        <v>39.799999999999997</v>
      </c>
      <c r="N186" s="31"/>
      <c r="O186" s="12">
        <v>47.4</v>
      </c>
      <c r="P186" s="12">
        <v>20.7</v>
      </c>
      <c r="Q186" s="12">
        <v>20.5</v>
      </c>
      <c r="R186" s="31">
        <v>12.2</v>
      </c>
      <c r="S186" s="12">
        <v>19.399999999999999</v>
      </c>
      <c r="T186" s="12">
        <v>28.6</v>
      </c>
      <c r="U186" s="12">
        <v>22</v>
      </c>
      <c r="V186" s="31"/>
      <c r="W186" s="12">
        <v>13.9</v>
      </c>
      <c r="X186" s="12">
        <v>32</v>
      </c>
      <c r="Y186" s="12">
        <v>13.2</v>
      </c>
      <c r="Z186" s="31">
        <v>19.399999999999999</v>
      </c>
      <c r="AA186" s="12">
        <v>16.899999999999999</v>
      </c>
      <c r="AB186" s="12">
        <v>38.9</v>
      </c>
      <c r="AC186" s="12">
        <v>24.6</v>
      </c>
      <c r="AD186" s="31"/>
      <c r="AE186" s="29">
        <f t="shared" ref="AE186" si="19">AVERAGE(G186:J187)</f>
        <v>41.35</v>
      </c>
      <c r="AF186" s="30">
        <f>AVERAGE(K186:N187)-$AE186</f>
        <v>0.58999999999999631</v>
      </c>
      <c r="AG186" s="30">
        <f>AVERAGE(O186:R187)-$AE186</f>
        <v>-16.37857142857143</v>
      </c>
      <c r="AH186" s="30">
        <f>AVERAGE(S186:V187)-$AE186</f>
        <v>-19.56666666666667</v>
      </c>
      <c r="AI186" s="30">
        <f>AVERAGE(W186:Z187)-$AE186</f>
        <v>-13.507142857142856</v>
      </c>
      <c r="AJ186" s="31">
        <f>AVERAGE(AA186:AD187)-$AE186</f>
        <v>-17.316666666666666</v>
      </c>
      <c r="AL186" s="312"/>
      <c r="AM186" s="24"/>
      <c r="AN186" s="25"/>
      <c r="AO186" s="26"/>
      <c r="AP186" s="24"/>
      <c r="AQ186" s="25"/>
      <c r="AR186" s="26"/>
      <c r="AS186" s="24"/>
      <c r="AT186" s="25"/>
      <c r="AU186" s="26"/>
      <c r="AV186" s="24"/>
      <c r="AW186" s="25"/>
      <c r="AX186" s="26"/>
      <c r="AY186" s="24"/>
      <c r="AZ186" s="25"/>
      <c r="BA186" s="26"/>
      <c r="BB186" s="24"/>
      <c r="BC186" s="25"/>
      <c r="BD186" s="26"/>
    </row>
    <row r="187" spans="2:56" s="80" customFormat="1" x14ac:dyDescent="0.2">
      <c r="B187" s="10"/>
      <c r="D187" s="312"/>
      <c r="E187" s="269"/>
      <c r="F187" s="305"/>
      <c r="G187" s="20">
        <v>26.1</v>
      </c>
      <c r="H187" s="21">
        <v>40.5</v>
      </c>
      <c r="I187" s="21">
        <v>28.9</v>
      </c>
      <c r="J187" s="49"/>
      <c r="K187" s="21">
        <v>38.6</v>
      </c>
      <c r="L187" s="21">
        <v>33.299999999999997</v>
      </c>
      <c r="M187" s="21"/>
      <c r="N187" s="49"/>
      <c r="O187" s="21">
        <v>10.7</v>
      </c>
      <c r="P187" s="21">
        <v>51</v>
      </c>
      <c r="Q187" s="21">
        <v>12.3</v>
      </c>
      <c r="R187" s="49"/>
      <c r="S187" s="21">
        <v>22.1</v>
      </c>
      <c r="T187" s="21">
        <v>15.8</v>
      </c>
      <c r="U187" s="21">
        <v>22.8</v>
      </c>
      <c r="V187" s="49"/>
      <c r="W187" s="21">
        <v>39.799999999999997</v>
      </c>
      <c r="X187" s="21">
        <v>26</v>
      </c>
      <c r="Y187" s="21">
        <v>50.6</v>
      </c>
      <c r="Z187" s="49"/>
      <c r="AA187" s="21">
        <v>25.3</v>
      </c>
      <c r="AB187" s="21">
        <v>25.2</v>
      </c>
      <c r="AC187" s="21">
        <v>13.3</v>
      </c>
      <c r="AD187" s="49"/>
      <c r="AE187" s="52"/>
      <c r="AF187" s="237"/>
      <c r="AG187" s="48"/>
      <c r="AH187" s="48"/>
      <c r="AI187" s="48"/>
      <c r="AJ187" s="49"/>
      <c r="AL187" s="312"/>
      <c r="AM187" s="24"/>
      <c r="AN187" s="25"/>
      <c r="AO187" s="26"/>
      <c r="AP187" s="24"/>
      <c r="AQ187" s="25"/>
      <c r="AR187" s="26"/>
      <c r="AS187" s="24"/>
      <c r="AT187" s="25"/>
      <c r="AU187" s="26"/>
      <c r="AV187" s="24"/>
      <c r="AW187" s="25"/>
      <c r="AX187" s="26"/>
      <c r="AY187" s="24"/>
      <c r="AZ187" s="25"/>
      <c r="BA187" s="26"/>
      <c r="BB187" s="24"/>
      <c r="BC187" s="25"/>
      <c r="BD187" s="26"/>
    </row>
    <row r="188" spans="2:56" s="80" customFormat="1" x14ac:dyDescent="0.2">
      <c r="B188" s="10"/>
      <c r="D188" s="312"/>
      <c r="E188" s="267">
        <v>2</v>
      </c>
      <c r="F188" s="304">
        <v>17</v>
      </c>
      <c r="G188" s="11">
        <v>54.5</v>
      </c>
      <c r="H188" s="12">
        <v>30.6</v>
      </c>
      <c r="I188" s="12">
        <v>45.9</v>
      </c>
      <c r="J188" s="15"/>
      <c r="K188" s="11">
        <v>34</v>
      </c>
      <c r="L188" s="12">
        <v>39.799999999999997</v>
      </c>
      <c r="M188" s="12">
        <v>39.6</v>
      </c>
      <c r="N188" s="15"/>
      <c r="O188" s="11">
        <v>18.5</v>
      </c>
      <c r="P188" s="12">
        <v>20.2</v>
      </c>
      <c r="Q188" s="12">
        <v>18.399999999999999</v>
      </c>
      <c r="R188" s="15"/>
      <c r="S188" s="11">
        <v>16.8</v>
      </c>
      <c r="T188" s="12">
        <v>10.199999999999999</v>
      </c>
      <c r="U188" s="12">
        <v>30.3</v>
      </c>
      <c r="V188" s="15">
        <v>21.4</v>
      </c>
      <c r="W188" s="11">
        <v>26.5</v>
      </c>
      <c r="X188" s="12">
        <v>17.399999999999999</v>
      </c>
      <c r="Y188" s="12">
        <v>24.1</v>
      </c>
      <c r="Z188" s="15">
        <v>25.6</v>
      </c>
      <c r="AA188" s="11">
        <v>37.799999999999997</v>
      </c>
      <c r="AB188" s="12">
        <v>23</v>
      </c>
      <c r="AC188" s="12">
        <v>22.7</v>
      </c>
      <c r="AD188" s="15">
        <v>23.8</v>
      </c>
      <c r="AE188" s="13">
        <f>AVERAGE(G188:J189)</f>
        <v>45.633333333333333</v>
      </c>
      <c r="AF188" s="14">
        <f>AVERAGE(K188:N189)-$AE188</f>
        <v>-5.5999999999999943</v>
      </c>
      <c r="AG188" s="14">
        <f>AVERAGE(O188:R189)-$AE188</f>
        <v>-18.004761904761903</v>
      </c>
      <c r="AH188" s="14">
        <f>AVERAGE(S188:V189)-$AE188</f>
        <v>-19.808333333333334</v>
      </c>
      <c r="AI188" s="14">
        <f>AVERAGE(W188:Z189)-$AE188</f>
        <v>-12.858333333333327</v>
      </c>
      <c r="AJ188" s="15">
        <f>AVERAGE(AA188:AD189)-$AE188</f>
        <v>-14.670833333333334</v>
      </c>
      <c r="AL188" s="312"/>
      <c r="AM188" s="24"/>
      <c r="AN188" s="25"/>
      <c r="AO188" s="26"/>
      <c r="AP188" s="24"/>
      <c r="AQ188" s="25"/>
      <c r="AR188" s="26"/>
      <c r="AS188" s="24"/>
      <c r="AT188" s="25"/>
      <c r="AU188" s="26"/>
      <c r="AV188" s="24"/>
      <c r="AW188" s="25"/>
      <c r="AX188" s="26"/>
      <c r="AY188" s="24"/>
      <c r="AZ188" s="25"/>
      <c r="BA188" s="26"/>
      <c r="BB188" s="24"/>
      <c r="BC188" s="25"/>
      <c r="BD188" s="26"/>
    </row>
    <row r="189" spans="2:56" s="80" customFormat="1" x14ac:dyDescent="0.2">
      <c r="B189" s="10"/>
      <c r="D189" s="312"/>
      <c r="E189" s="268"/>
      <c r="F189" s="305"/>
      <c r="G189" s="20">
        <v>55</v>
      </c>
      <c r="H189" s="21">
        <v>54.2</v>
      </c>
      <c r="I189" s="21">
        <v>33.6</v>
      </c>
      <c r="J189" s="84"/>
      <c r="K189" s="20">
        <v>42</v>
      </c>
      <c r="L189" s="21">
        <v>41.2</v>
      </c>
      <c r="M189" s="21">
        <v>43.6</v>
      </c>
      <c r="N189" s="84"/>
      <c r="O189" s="20">
        <v>20</v>
      </c>
      <c r="P189" s="21">
        <v>19.2</v>
      </c>
      <c r="Q189" s="21">
        <v>62.5</v>
      </c>
      <c r="R189" s="84">
        <v>34.6</v>
      </c>
      <c r="S189" s="20">
        <v>17.600000000000001</v>
      </c>
      <c r="T189" s="21">
        <v>45.5</v>
      </c>
      <c r="U189" s="21">
        <v>38.4</v>
      </c>
      <c r="V189" s="84">
        <v>26.4</v>
      </c>
      <c r="W189" s="20">
        <v>40.200000000000003</v>
      </c>
      <c r="X189" s="21">
        <v>47.9</v>
      </c>
      <c r="Y189" s="21">
        <v>46.7</v>
      </c>
      <c r="Z189" s="84">
        <v>33.799999999999997</v>
      </c>
      <c r="AA189" s="20">
        <v>22.2</v>
      </c>
      <c r="AB189" s="21">
        <v>58.1</v>
      </c>
      <c r="AC189" s="21">
        <v>17.3</v>
      </c>
      <c r="AD189" s="84">
        <v>42.8</v>
      </c>
      <c r="AE189" s="22"/>
      <c r="AF189" s="236"/>
      <c r="AG189" s="30"/>
      <c r="AH189" s="30"/>
      <c r="AI189" s="30"/>
      <c r="AJ189" s="31"/>
      <c r="AL189" s="312"/>
      <c r="AM189" s="24"/>
      <c r="AN189" s="25"/>
      <c r="AO189" s="26"/>
      <c r="AP189" s="24"/>
      <c r="AQ189" s="25"/>
      <c r="AR189" s="26"/>
      <c r="AS189" s="24"/>
      <c r="AT189" s="25"/>
      <c r="AU189" s="26"/>
      <c r="AV189" s="24"/>
      <c r="AW189" s="25"/>
      <c r="AX189" s="26"/>
      <c r="AY189" s="24"/>
      <c r="AZ189" s="25"/>
      <c r="BA189" s="26"/>
      <c r="BB189" s="24"/>
      <c r="BC189" s="25"/>
      <c r="BD189" s="26"/>
    </row>
    <row r="190" spans="2:56" s="80" customFormat="1" x14ac:dyDescent="0.2">
      <c r="B190" s="10"/>
      <c r="D190" s="312"/>
      <c r="E190" s="268"/>
      <c r="F190" s="304">
        <v>18</v>
      </c>
      <c r="G190" s="11">
        <v>56.4</v>
      </c>
      <c r="H190" s="12">
        <v>21.1</v>
      </c>
      <c r="I190" s="12">
        <v>26.5</v>
      </c>
      <c r="J190" s="67"/>
      <c r="K190" s="11">
        <v>62.1</v>
      </c>
      <c r="L190" s="12">
        <v>54</v>
      </c>
      <c r="M190" s="12">
        <v>46.9</v>
      </c>
      <c r="N190" s="67"/>
      <c r="O190" s="11">
        <v>23</v>
      </c>
      <c r="P190" s="12">
        <v>19.5</v>
      </c>
      <c r="Q190" s="12">
        <v>48.9</v>
      </c>
      <c r="R190" s="67">
        <v>19.600000000000001</v>
      </c>
      <c r="S190" s="11">
        <v>31.5</v>
      </c>
      <c r="T190" s="12">
        <v>12.2</v>
      </c>
      <c r="U190" s="12">
        <v>10.3</v>
      </c>
      <c r="V190" s="67">
        <v>44</v>
      </c>
      <c r="W190" s="11">
        <v>24.3</v>
      </c>
      <c r="X190" s="12">
        <v>41.4</v>
      </c>
      <c r="Y190" s="12">
        <v>41.1</v>
      </c>
      <c r="Z190" s="67">
        <v>64.400000000000006</v>
      </c>
      <c r="AA190" s="11">
        <v>43.8</v>
      </c>
      <c r="AB190" s="12">
        <v>18</v>
      </c>
      <c r="AC190" s="12">
        <v>39.799999999999997</v>
      </c>
      <c r="AD190" s="67">
        <v>32.700000000000003</v>
      </c>
      <c r="AE190" s="29">
        <f>AVERAGE(G190:J191)</f>
        <v>42.216666666666669</v>
      </c>
      <c r="AF190" s="30">
        <f>AVERAGE(K190:N191)-$AE190</f>
        <v>4.0666666666666629</v>
      </c>
      <c r="AG190" s="30">
        <f>AVERAGE(O190:R191)-$AE190</f>
        <v>-19.679166666666667</v>
      </c>
      <c r="AH190" s="30">
        <f>AVERAGE(S190:V191)-$AE190</f>
        <v>-19.966666666666669</v>
      </c>
      <c r="AI190" s="30">
        <f>AVERAGE(W190:Z191)-$AE190</f>
        <v>0.34583333333333144</v>
      </c>
      <c r="AJ190" s="31">
        <f>AVERAGE(AA190:AD191)-$AE190</f>
        <v>-9.9166666666666714</v>
      </c>
      <c r="AL190" s="312"/>
      <c r="AM190" s="24"/>
      <c r="AN190" s="25"/>
      <c r="AO190" s="26"/>
      <c r="AP190" s="24"/>
      <c r="AQ190" s="25"/>
      <c r="AR190" s="26"/>
      <c r="AS190" s="24"/>
      <c r="AT190" s="25"/>
      <c r="AU190" s="26"/>
      <c r="AV190" s="24"/>
      <c r="AW190" s="25"/>
      <c r="AX190" s="26"/>
      <c r="AY190" s="24"/>
      <c r="AZ190" s="25"/>
      <c r="BA190" s="26"/>
      <c r="BB190" s="24"/>
      <c r="BC190" s="25"/>
      <c r="BD190" s="26"/>
    </row>
    <row r="191" spans="2:56" s="80" customFormat="1" x14ac:dyDescent="0.2">
      <c r="B191" s="10"/>
      <c r="D191" s="312"/>
      <c r="E191" s="268"/>
      <c r="F191" s="305"/>
      <c r="G191" s="20">
        <v>55.4</v>
      </c>
      <c r="H191" s="21">
        <v>35.700000000000003</v>
      </c>
      <c r="I191" s="21">
        <v>58.2</v>
      </c>
      <c r="J191" s="67"/>
      <c r="K191" s="20">
        <v>30</v>
      </c>
      <c r="L191" s="21">
        <v>39.200000000000003</v>
      </c>
      <c r="M191" s="21">
        <v>45.5</v>
      </c>
      <c r="N191" s="67"/>
      <c r="O191" s="20">
        <v>12.2</v>
      </c>
      <c r="P191" s="21">
        <v>21.8</v>
      </c>
      <c r="Q191" s="21">
        <v>13.5</v>
      </c>
      <c r="R191" s="67">
        <v>21.8</v>
      </c>
      <c r="S191" s="20">
        <v>24.8</v>
      </c>
      <c r="T191" s="21">
        <v>10.199999999999999</v>
      </c>
      <c r="U191" s="21">
        <v>11.4</v>
      </c>
      <c r="V191" s="67">
        <v>33.6</v>
      </c>
      <c r="W191" s="20">
        <v>17.600000000000001</v>
      </c>
      <c r="X191" s="21">
        <v>62.7</v>
      </c>
      <c r="Y191" s="21">
        <v>35.5</v>
      </c>
      <c r="Z191" s="67">
        <v>53.5</v>
      </c>
      <c r="AA191" s="20">
        <v>40.700000000000003</v>
      </c>
      <c r="AB191" s="21">
        <v>23.1</v>
      </c>
      <c r="AC191" s="21">
        <v>29.7</v>
      </c>
      <c r="AD191" s="67">
        <v>30.6</v>
      </c>
      <c r="AE191" s="22"/>
      <c r="AF191" s="236"/>
      <c r="AG191" s="30"/>
      <c r="AH191" s="30"/>
      <c r="AI191" s="30"/>
      <c r="AJ191" s="31"/>
      <c r="AL191" s="312"/>
      <c r="AM191" s="24"/>
      <c r="AN191" s="25"/>
      <c r="AO191" s="26"/>
      <c r="AP191" s="24"/>
      <c r="AQ191" s="25"/>
      <c r="AR191" s="26"/>
      <c r="AS191" s="24"/>
      <c r="AT191" s="25"/>
      <c r="AU191" s="26"/>
      <c r="AV191" s="24"/>
      <c r="AW191" s="25"/>
      <c r="AX191" s="26"/>
      <c r="AY191" s="24"/>
      <c r="AZ191" s="25"/>
      <c r="BA191" s="26"/>
      <c r="BB191" s="24"/>
      <c r="BC191" s="25"/>
      <c r="BD191" s="26"/>
    </row>
    <row r="192" spans="2:56" s="80" customFormat="1" x14ac:dyDescent="0.2">
      <c r="B192" s="10"/>
      <c r="D192" s="312"/>
      <c r="E192" s="268"/>
      <c r="F192" s="304">
        <v>19</v>
      </c>
      <c r="G192" s="11">
        <v>50.6</v>
      </c>
      <c r="H192" s="12">
        <v>54.1</v>
      </c>
      <c r="I192" s="12">
        <v>38.9</v>
      </c>
      <c r="J192" s="82"/>
      <c r="K192" s="11">
        <v>24.3</v>
      </c>
      <c r="L192" s="12">
        <v>42.6</v>
      </c>
      <c r="M192" s="12">
        <v>55.5</v>
      </c>
      <c r="N192" s="82"/>
      <c r="O192" s="11">
        <v>25.7</v>
      </c>
      <c r="P192" s="12">
        <v>18.899999999999999</v>
      </c>
      <c r="Q192" s="12">
        <v>39.799999999999997</v>
      </c>
      <c r="R192" s="82">
        <v>21.7</v>
      </c>
      <c r="S192" s="11">
        <v>21.3</v>
      </c>
      <c r="T192" s="12">
        <v>26.6</v>
      </c>
      <c r="U192" s="12">
        <v>16.5</v>
      </c>
      <c r="V192" s="82">
        <v>27</v>
      </c>
      <c r="W192" s="11">
        <v>50</v>
      </c>
      <c r="X192" s="12">
        <v>42.7</v>
      </c>
      <c r="Y192" s="12">
        <v>25.8</v>
      </c>
      <c r="Z192" s="82">
        <v>56</v>
      </c>
      <c r="AA192" s="11">
        <v>22.7</v>
      </c>
      <c r="AB192" s="12">
        <v>27.7</v>
      </c>
      <c r="AC192" s="12">
        <v>64</v>
      </c>
      <c r="AD192" s="82">
        <v>23.3</v>
      </c>
      <c r="AE192" s="29">
        <f>AVERAGE(G192:J193)</f>
        <v>47.45000000000001</v>
      </c>
      <c r="AF192" s="30">
        <f>AVERAGE(K192:N193)-$AE192</f>
        <v>-6.0833333333333428</v>
      </c>
      <c r="AG192" s="30">
        <f>AVERAGE(O192:R193)-$AE192</f>
        <v>-16.025000000000006</v>
      </c>
      <c r="AH192" s="30">
        <f>AVERAGE(S192:V193)-$AE192</f>
        <v>-14.062500000000007</v>
      </c>
      <c r="AI192" s="30">
        <f>AVERAGE(W192:Z193)-$AE192</f>
        <v>-6.8875000000000171</v>
      </c>
      <c r="AJ192" s="31">
        <f>AVERAGE(AA192:AD193)-$AE192</f>
        <v>-12.637500000000003</v>
      </c>
      <c r="AL192" s="312"/>
      <c r="AM192" s="24"/>
      <c r="AN192" s="25"/>
      <c r="AO192" s="26"/>
      <c r="AP192" s="24"/>
      <c r="AQ192" s="25"/>
      <c r="AR192" s="26"/>
      <c r="AS192" s="24"/>
      <c r="AT192" s="25"/>
      <c r="AU192" s="26"/>
      <c r="AV192" s="24"/>
      <c r="AW192" s="25"/>
      <c r="AX192" s="26"/>
      <c r="AY192" s="24"/>
      <c r="AZ192" s="25"/>
      <c r="BA192" s="26"/>
      <c r="BB192" s="24"/>
      <c r="BC192" s="25"/>
      <c r="BD192" s="26"/>
    </row>
    <row r="193" spans="2:56" s="80" customFormat="1" x14ac:dyDescent="0.2">
      <c r="B193" s="10"/>
      <c r="D193" s="312"/>
      <c r="E193" s="268"/>
      <c r="F193" s="305"/>
      <c r="G193" s="20">
        <v>46.2</v>
      </c>
      <c r="H193" s="21">
        <v>43.9</v>
      </c>
      <c r="I193" s="21">
        <v>51</v>
      </c>
      <c r="J193" s="84"/>
      <c r="K193" s="20">
        <v>51.2</v>
      </c>
      <c r="L193" s="21">
        <v>42</v>
      </c>
      <c r="M193" s="21">
        <v>32.6</v>
      </c>
      <c r="N193" s="84"/>
      <c r="O193" s="20">
        <v>24.9</v>
      </c>
      <c r="P193" s="21">
        <v>54.8</v>
      </c>
      <c r="Q193" s="21">
        <v>27.8</v>
      </c>
      <c r="R193" s="84">
        <v>37.799999999999997</v>
      </c>
      <c r="S193" s="20">
        <v>63.6</v>
      </c>
      <c r="T193" s="21">
        <v>33.299999999999997</v>
      </c>
      <c r="U193" s="21">
        <v>50.9</v>
      </c>
      <c r="V193" s="84">
        <v>27.9</v>
      </c>
      <c r="W193" s="20">
        <v>27.6</v>
      </c>
      <c r="X193" s="21">
        <v>52.3</v>
      </c>
      <c r="Y193" s="21">
        <v>27.2</v>
      </c>
      <c r="Z193" s="84">
        <v>42.9</v>
      </c>
      <c r="AA193" s="20">
        <v>32</v>
      </c>
      <c r="AB193" s="21">
        <v>43.4</v>
      </c>
      <c r="AC193" s="21">
        <v>38.299999999999997</v>
      </c>
      <c r="AD193" s="84">
        <v>27.1</v>
      </c>
      <c r="AE193" s="29"/>
      <c r="AF193" s="236"/>
      <c r="AG193" s="30"/>
      <c r="AH193" s="30"/>
      <c r="AI193" s="30"/>
      <c r="AJ193" s="31"/>
      <c r="AL193" s="312"/>
      <c r="AM193" s="24"/>
      <c r="AN193" s="25"/>
      <c r="AO193" s="26"/>
      <c r="AP193" s="24"/>
      <c r="AQ193" s="25"/>
      <c r="AR193" s="26"/>
      <c r="AS193" s="24"/>
      <c r="AT193" s="25"/>
      <c r="AU193" s="26"/>
      <c r="AV193" s="24"/>
      <c r="AW193" s="25"/>
      <c r="AX193" s="26"/>
      <c r="AY193" s="24"/>
      <c r="AZ193" s="25"/>
      <c r="BA193" s="26"/>
      <c r="BB193" s="24"/>
      <c r="BC193" s="25"/>
      <c r="BD193" s="26"/>
    </row>
    <row r="194" spans="2:56" s="80" customFormat="1" x14ac:dyDescent="0.2">
      <c r="B194" s="10"/>
      <c r="D194" s="312"/>
      <c r="E194" s="268"/>
      <c r="F194" s="304">
        <v>20</v>
      </c>
      <c r="G194" s="27">
        <v>49.8</v>
      </c>
      <c r="H194" s="28">
        <v>30.6</v>
      </c>
      <c r="I194" s="28">
        <v>53.5</v>
      </c>
      <c r="J194" s="67"/>
      <c r="K194" s="27">
        <v>45.5</v>
      </c>
      <c r="L194" s="28">
        <v>51.1</v>
      </c>
      <c r="M194" s="28">
        <v>63.2</v>
      </c>
      <c r="N194" s="67"/>
      <c r="O194" s="27">
        <v>19</v>
      </c>
      <c r="P194" s="28">
        <v>31.4</v>
      </c>
      <c r="Q194" s="28">
        <v>21</v>
      </c>
      <c r="R194" s="67">
        <v>22.9</v>
      </c>
      <c r="S194" s="27">
        <v>40.299999999999997</v>
      </c>
      <c r="T194" s="28">
        <v>21.9</v>
      </c>
      <c r="U194" s="28">
        <v>36.799999999999997</v>
      </c>
      <c r="V194" s="67">
        <v>32.200000000000003</v>
      </c>
      <c r="W194" s="27">
        <v>38</v>
      </c>
      <c r="X194" s="28">
        <v>44.1</v>
      </c>
      <c r="Y194" s="28">
        <v>13.8</v>
      </c>
      <c r="Z194" s="67">
        <v>51.2</v>
      </c>
      <c r="AA194" s="27">
        <v>25.4</v>
      </c>
      <c r="AB194" s="28">
        <v>23.7</v>
      </c>
      <c r="AC194" s="28">
        <v>48.7</v>
      </c>
      <c r="AD194" s="67">
        <v>32.6</v>
      </c>
      <c r="AE194" s="29">
        <f t="shared" ref="AE194" si="20">AVERAGE(G194:J195)</f>
        <v>44.433333333333337</v>
      </c>
      <c r="AF194" s="30">
        <f>AVERAGE(K194:N195)-$AE194</f>
        <v>0.63333333333333286</v>
      </c>
      <c r="AG194" s="30">
        <f>AVERAGE(O194:R195)-$AE194</f>
        <v>-12.783333333333339</v>
      </c>
      <c r="AH194" s="30">
        <f>AVERAGE(S194:V195)-$AE194</f>
        <v>-15.270833333333336</v>
      </c>
      <c r="AI194" s="30">
        <f>AVERAGE(W194:Z195)-$AE194</f>
        <v>-5.9333333333333371</v>
      </c>
      <c r="AJ194" s="31">
        <f>AVERAGE(AA194:AD195)-$AE194</f>
        <v>-5.44583333333334</v>
      </c>
      <c r="AL194" s="312"/>
      <c r="AM194" s="24"/>
      <c r="AN194" s="25"/>
      <c r="AO194" s="26"/>
      <c r="AP194" s="24"/>
      <c r="AQ194" s="25"/>
      <c r="AR194" s="26"/>
      <c r="AS194" s="24"/>
      <c r="AT194" s="25"/>
      <c r="AU194" s="26"/>
      <c r="AV194" s="24"/>
      <c r="AW194" s="25"/>
      <c r="AX194" s="26"/>
      <c r="AY194" s="24"/>
      <c r="AZ194" s="25"/>
      <c r="BA194" s="26"/>
      <c r="BB194" s="24"/>
      <c r="BC194" s="25"/>
      <c r="BD194" s="26"/>
    </row>
    <row r="195" spans="2:56" s="80" customFormat="1" x14ac:dyDescent="0.2">
      <c r="B195" s="10"/>
      <c r="D195" s="312"/>
      <c r="E195" s="269"/>
      <c r="F195" s="305"/>
      <c r="G195" s="32">
        <v>24.9</v>
      </c>
      <c r="H195" s="33">
        <v>61.3</v>
      </c>
      <c r="I195" s="33">
        <v>46.5</v>
      </c>
      <c r="J195" s="84"/>
      <c r="K195" s="32">
        <v>25</v>
      </c>
      <c r="L195" s="33">
        <v>48</v>
      </c>
      <c r="M195" s="33">
        <v>37.6</v>
      </c>
      <c r="N195" s="84"/>
      <c r="O195" s="32">
        <v>52.7</v>
      </c>
      <c r="P195" s="33">
        <v>22.3</v>
      </c>
      <c r="Q195" s="33">
        <v>22.6</v>
      </c>
      <c r="R195" s="84">
        <v>61.3</v>
      </c>
      <c r="S195" s="32">
        <v>27.8</v>
      </c>
      <c r="T195" s="33">
        <v>11.2</v>
      </c>
      <c r="U195" s="33">
        <v>13.9</v>
      </c>
      <c r="V195" s="84">
        <v>49.2</v>
      </c>
      <c r="W195" s="32">
        <v>48.1</v>
      </c>
      <c r="X195" s="33">
        <v>33.200000000000003</v>
      </c>
      <c r="Y195" s="33">
        <v>58.6</v>
      </c>
      <c r="Z195" s="84">
        <v>21</v>
      </c>
      <c r="AA195" s="32">
        <v>66.5</v>
      </c>
      <c r="AB195" s="33">
        <v>28.4</v>
      </c>
      <c r="AC195" s="33">
        <v>33.4</v>
      </c>
      <c r="AD195" s="84">
        <v>53.2</v>
      </c>
      <c r="AE195" s="52"/>
      <c r="AF195" s="237"/>
      <c r="AG195" s="48"/>
      <c r="AH195" s="48"/>
      <c r="AI195" s="48"/>
      <c r="AJ195" s="49"/>
      <c r="AL195" s="312"/>
      <c r="AM195" s="56"/>
      <c r="AN195" s="57"/>
      <c r="AO195" s="58"/>
      <c r="AP195" s="56"/>
      <c r="AQ195" s="57"/>
      <c r="AR195" s="58"/>
      <c r="AS195" s="56"/>
      <c r="AT195" s="57"/>
      <c r="AU195" s="58"/>
      <c r="AV195" s="56"/>
      <c r="AW195" s="57"/>
      <c r="AX195" s="58"/>
      <c r="AY195" s="56"/>
      <c r="AZ195" s="57"/>
      <c r="BA195" s="58"/>
      <c r="BB195" s="56"/>
      <c r="BC195" s="57"/>
      <c r="BD195" s="58"/>
    </row>
    <row r="196" spans="2:56" s="80" customFormat="1" x14ac:dyDescent="0.2">
      <c r="B196" s="10"/>
      <c r="E196" s="64"/>
      <c r="F196" s="65"/>
      <c r="AK196" s="64"/>
      <c r="AL196" s="63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</row>
    <row r="197" spans="2:56" s="80" customFormat="1" x14ac:dyDescent="0.2">
      <c r="B197" s="10"/>
      <c r="E197" s="64"/>
      <c r="F197" s="65"/>
      <c r="AK197" s="64"/>
      <c r="AL197" s="63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</row>
    <row r="198" spans="2:56" s="80" customFormat="1" x14ac:dyDescent="0.2">
      <c r="B198" s="10"/>
      <c r="E198" s="64"/>
      <c r="F198" s="65"/>
      <c r="AK198" s="64"/>
      <c r="AL198" s="63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</row>
    <row r="199" spans="2:56" s="80" customFormat="1" x14ac:dyDescent="0.2">
      <c r="B199" s="10"/>
      <c r="E199" s="64"/>
      <c r="F199" s="65"/>
      <c r="AK199" s="64"/>
      <c r="AL199" s="63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</row>
    <row r="200" spans="2:56" s="80" customFormat="1" x14ac:dyDescent="0.2">
      <c r="B200" s="10"/>
      <c r="E200" s="64"/>
      <c r="F200" s="65"/>
      <c r="AK200" s="64"/>
      <c r="AL200" s="63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</row>
    <row r="201" spans="2:56" s="80" customFormat="1" x14ac:dyDescent="0.2">
      <c r="B201" s="10"/>
      <c r="E201" s="64"/>
      <c r="F201" s="65"/>
      <c r="AK201" s="64"/>
      <c r="AL201" s="63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</row>
    <row r="202" spans="2:56" s="80" customFormat="1" x14ac:dyDescent="0.2">
      <c r="B202" s="10"/>
      <c r="E202" s="64"/>
      <c r="F202" s="65"/>
      <c r="AK202" s="64"/>
      <c r="AL202" s="63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</row>
    <row r="203" spans="2:56" s="80" customFormat="1" x14ac:dyDescent="0.2">
      <c r="B203" s="10"/>
      <c r="E203" s="64"/>
      <c r="F203" s="65"/>
      <c r="AK203" s="64"/>
      <c r="AL203" s="63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</row>
    <row r="204" spans="2:56" s="80" customFormat="1" x14ac:dyDescent="0.2">
      <c r="B204" s="10"/>
      <c r="F204" s="3"/>
      <c r="AM204" s="66"/>
      <c r="AN204" s="66"/>
      <c r="AO204" s="66"/>
      <c r="AP204" s="66"/>
      <c r="AQ204" s="66"/>
      <c r="AR204" s="66"/>
      <c r="AS204" s="66"/>
      <c r="AT204" s="66"/>
      <c r="AU204" s="66"/>
      <c r="AV204" s="66"/>
      <c r="AW204" s="66"/>
      <c r="AX204" s="66"/>
      <c r="AY204" s="66"/>
      <c r="AZ204" s="66"/>
      <c r="BA204" s="66"/>
      <c r="BB204" s="66"/>
      <c r="BC204" s="66"/>
      <c r="BD204" s="66"/>
    </row>
    <row r="205" spans="2:56" s="80" customFormat="1" x14ac:dyDescent="0.2">
      <c r="B205" s="10"/>
      <c r="F205" s="3"/>
      <c r="AM205" s="66"/>
      <c r="AN205" s="66"/>
      <c r="AO205" s="66"/>
      <c r="AP205" s="66"/>
      <c r="AQ205" s="66"/>
      <c r="AR205" s="66"/>
      <c r="AS205" s="66"/>
      <c r="AT205" s="66"/>
      <c r="AU205" s="66"/>
      <c r="AV205" s="66"/>
      <c r="AW205" s="66"/>
      <c r="AX205" s="66"/>
      <c r="AY205" s="66"/>
      <c r="AZ205" s="66"/>
      <c r="BA205" s="66"/>
      <c r="BB205" s="66"/>
      <c r="BC205" s="66"/>
      <c r="BD205" s="66"/>
    </row>
    <row r="206" spans="2:56" s="80" customFormat="1" x14ac:dyDescent="0.2">
      <c r="B206" s="10"/>
      <c r="F206" s="3"/>
      <c r="AM206" s="66"/>
      <c r="AN206" s="66"/>
      <c r="AO206" s="66"/>
      <c r="AP206" s="66"/>
      <c r="AQ206" s="66"/>
      <c r="AR206" s="66"/>
      <c r="AS206" s="66"/>
      <c r="AT206" s="66"/>
      <c r="AU206" s="66"/>
      <c r="AV206" s="66"/>
      <c r="AW206" s="66"/>
      <c r="AX206" s="66"/>
      <c r="AY206" s="66"/>
      <c r="AZ206" s="66"/>
      <c r="BA206" s="66"/>
      <c r="BB206" s="66"/>
      <c r="BC206" s="66"/>
      <c r="BD206" s="66"/>
    </row>
    <row r="207" spans="2:56" s="80" customFormat="1" x14ac:dyDescent="0.2">
      <c r="B207" s="10"/>
      <c r="F207" s="3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</row>
    <row r="208" spans="2:56" s="80" customFormat="1" x14ac:dyDescent="0.2">
      <c r="B208" s="10"/>
      <c r="F208" s="3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</row>
    <row r="209" spans="39:63" s="80" customFormat="1" x14ac:dyDescent="0.2">
      <c r="AM209" s="66"/>
      <c r="AN209" s="66"/>
      <c r="AO209" s="66"/>
      <c r="AP209" s="66"/>
      <c r="AQ209" s="66"/>
      <c r="AR209" s="66"/>
      <c r="AS209" s="66"/>
      <c r="AT209" s="66"/>
      <c r="AU209" s="66"/>
      <c r="AV209" s="66"/>
      <c r="AW209" s="66"/>
      <c r="AX209" s="66"/>
      <c r="AY209" s="66"/>
      <c r="AZ209" s="66"/>
      <c r="BA209" s="66"/>
      <c r="BB209" s="66"/>
      <c r="BC209" s="66"/>
      <c r="BD209" s="66"/>
    </row>
    <row r="210" spans="39:63" s="80" customFormat="1" x14ac:dyDescent="0.2">
      <c r="AM210" s="66"/>
      <c r="AN210" s="66"/>
      <c r="AO210" s="66"/>
      <c r="AP210" s="66"/>
      <c r="AQ210" s="66"/>
      <c r="AR210" s="66"/>
      <c r="AS210" s="66"/>
      <c r="AT210" s="66"/>
      <c r="AU210" s="66"/>
      <c r="AV210" s="66"/>
      <c r="AW210" s="66"/>
      <c r="AX210" s="66"/>
      <c r="AY210" s="66"/>
      <c r="AZ210" s="66"/>
      <c r="BA210" s="66"/>
      <c r="BB210" s="66"/>
      <c r="BC210" s="66"/>
      <c r="BD210" s="66"/>
    </row>
    <row r="211" spans="39:63" s="80" customFormat="1" x14ac:dyDescent="0.2">
      <c r="AM211" s="66"/>
      <c r="AN211" s="66"/>
      <c r="AO211" s="66"/>
      <c r="AP211" s="66"/>
      <c r="AQ211" s="66"/>
      <c r="AR211" s="66"/>
      <c r="AS211" s="66"/>
      <c r="AT211" s="66"/>
      <c r="AU211" s="66"/>
      <c r="AV211" s="66"/>
      <c r="AW211" s="66"/>
      <c r="AX211" s="66"/>
      <c r="AY211" s="66"/>
      <c r="AZ211" s="66"/>
      <c r="BA211" s="66"/>
      <c r="BB211" s="66"/>
      <c r="BC211" s="66"/>
      <c r="BD211" s="66"/>
      <c r="BI211" s="81"/>
      <c r="BJ211" s="81"/>
      <c r="BK211" s="81"/>
    </row>
  </sheetData>
  <mergeCells count="187">
    <mergeCell ref="D180:D195"/>
    <mergeCell ref="DA9:DH10"/>
    <mergeCell ref="CS9:CZ10"/>
    <mergeCell ref="CK9:CR10"/>
    <mergeCell ref="BQ9:CJ10"/>
    <mergeCell ref="BI9:BP10"/>
    <mergeCell ref="BH9:BH11"/>
    <mergeCell ref="E180:E187"/>
    <mergeCell ref="E188:E195"/>
    <mergeCell ref="D164:D179"/>
    <mergeCell ref="E164:E171"/>
    <mergeCell ref="D148:D163"/>
    <mergeCell ref="E148:E155"/>
    <mergeCell ref="E172:E179"/>
    <mergeCell ref="F178:F179"/>
    <mergeCell ref="D132:D147"/>
    <mergeCell ref="E132:E139"/>
    <mergeCell ref="F132:F133"/>
    <mergeCell ref="AL148:AL163"/>
    <mergeCell ref="F150:F151"/>
    <mergeCell ref="F152:F153"/>
    <mergeCell ref="F154:F155"/>
    <mergeCell ref="E124:E131"/>
    <mergeCell ref="AL100:AL115"/>
    <mergeCell ref="EO9:EV10"/>
    <mergeCell ref="EG9:EN10"/>
    <mergeCell ref="DY9:EF10"/>
    <mergeCell ref="DQ9:DX10"/>
    <mergeCell ref="DI9:DP10"/>
    <mergeCell ref="F188:F189"/>
    <mergeCell ref="F190:F191"/>
    <mergeCell ref="F192:F193"/>
    <mergeCell ref="F194:F195"/>
    <mergeCell ref="F180:F181"/>
    <mergeCell ref="AL180:AL195"/>
    <mergeCell ref="F182:F183"/>
    <mergeCell ref="F184:F185"/>
    <mergeCell ref="AA184:AD185"/>
    <mergeCell ref="F186:F187"/>
    <mergeCell ref="F164:F165"/>
    <mergeCell ref="F148:F149"/>
    <mergeCell ref="AL164:AL179"/>
    <mergeCell ref="F166:F167"/>
    <mergeCell ref="F168:F169"/>
    <mergeCell ref="F170:F171"/>
    <mergeCell ref="F172:F173"/>
    <mergeCell ref="F174:F175"/>
    <mergeCell ref="F176:F177"/>
    <mergeCell ref="W102:Z103"/>
    <mergeCell ref="AA102:AD103"/>
    <mergeCell ref="F104:F105"/>
    <mergeCell ref="F106:F107"/>
    <mergeCell ref="E156:E163"/>
    <mergeCell ref="F156:F157"/>
    <mergeCell ref="AL132:AL147"/>
    <mergeCell ref="F134:F135"/>
    <mergeCell ref="F136:F137"/>
    <mergeCell ref="F138:F139"/>
    <mergeCell ref="E140:E147"/>
    <mergeCell ref="F140:F141"/>
    <mergeCell ref="F142:F143"/>
    <mergeCell ref="F144:F145"/>
    <mergeCell ref="F146:F147"/>
    <mergeCell ref="F158:F159"/>
    <mergeCell ref="F160:F161"/>
    <mergeCell ref="F162:F163"/>
    <mergeCell ref="W116:Z117"/>
    <mergeCell ref="AA116:AD117"/>
    <mergeCell ref="AL116:AL131"/>
    <mergeCell ref="F118:F119"/>
    <mergeCell ref="W118:Z119"/>
    <mergeCell ref="AA118:AD119"/>
    <mergeCell ref="F120:F121"/>
    <mergeCell ref="S120:V121"/>
    <mergeCell ref="W120:Z121"/>
    <mergeCell ref="AA120:AD121"/>
    <mergeCell ref="F124:F125"/>
    <mergeCell ref="F126:F127"/>
    <mergeCell ref="F128:F129"/>
    <mergeCell ref="F130:F131"/>
    <mergeCell ref="AL84:AL99"/>
    <mergeCell ref="F86:F87"/>
    <mergeCell ref="F88:F89"/>
    <mergeCell ref="S88:V89"/>
    <mergeCell ref="W88:Z89"/>
    <mergeCell ref="AA88:AD89"/>
    <mergeCell ref="F90:F91"/>
    <mergeCell ref="F92:F93"/>
    <mergeCell ref="F94:F95"/>
    <mergeCell ref="F96:F97"/>
    <mergeCell ref="E108:E115"/>
    <mergeCell ref="F108:F109"/>
    <mergeCell ref="F110:F111"/>
    <mergeCell ref="F112:F113"/>
    <mergeCell ref="F114:F115"/>
    <mergeCell ref="E116:E123"/>
    <mergeCell ref="F116:F117"/>
    <mergeCell ref="D84:D99"/>
    <mergeCell ref="E84:E91"/>
    <mergeCell ref="F84:F85"/>
    <mergeCell ref="E92:E99"/>
    <mergeCell ref="F98:F99"/>
    <mergeCell ref="F122:F123"/>
    <mergeCell ref="E100:E107"/>
    <mergeCell ref="F100:F101"/>
    <mergeCell ref="D100:D115"/>
    <mergeCell ref="D116:D131"/>
    <mergeCell ref="F102:F103"/>
    <mergeCell ref="D68:D83"/>
    <mergeCell ref="E68:E75"/>
    <mergeCell ref="F68:F69"/>
    <mergeCell ref="AL68:AL83"/>
    <mergeCell ref="F70:F71"/>
    <mergeCell ref="F72:F73"/>
    <mergeCell ref="F74:F75"/>
    <mergeCell ref="E76:E83"/>
    <mergeCell ref="F76:F77"/>
    <mergeCell ref="F80:F81"/>
    <mergeCell ref="F82:F83"/>
    <mergeCell ref="W60:Z61"/>
    <mergeCell ref="AA60:AD61"/>
    <mergeCell ref="F62:F63"/>
    <mergeCell ref="F64:F65"/>
    <mergeCell ref="F66:F67"/>
    <mergeCell ref="AL28:AL67"/>
    <mergeCell ref="F78:F79"/>
    <mergeCell ref="F30:F31"/>
    <mergeCell ref="F32:F33"/>
    <mergeCell ref="S32:V33"/>
    <mergeCell ref="W32:Z33"/>
    <mergeCell ref="AA32:AD33"/>
    <mergeCell ref="F34:F35"/>
    <mergeCell ref="S34:V35"/>
    <mergeCell ref="W34:Z35"/>
    <mergeCell ref="AA34:AD35"/>
    <mergeCell ref="F36:F37"/>
    <mergeCell ref="F38:F39"/>
    <mergeCell ref="F40:F41"/>
    <mergeCell ref="F42:F43"/>
    <mergeCell ref="D28:D67"/>
    <mergeCell ref="E28:E35"/>
    <mergeCell ref="F28:F29"/>
    <mergeCell ref="E44:E51"/>
    <mergeCell ref="F44:F45"/>
    <mergeCell ref="F46:F47"/>
    <mergeCell ref="D12:D27"/>
    <mergeCell ref="E60:E67"/>
    <mergeCell ref="F60:F61"/>
    <mergeCell ref="E12:E19"/>
    <mergeCell ref="F12:F13"/>
    <mergeCell ref="E20:E27"/>
    <mergeCell ref="F20:F21"/>
    <mergeCell ref="F22:F23"/>
    <mergeCell ref="F24:F25"/>
    <mergeCell ref="F26:F27"/>
    <mergeCell ref="F48:F49"/>
    <mergeCell ref="F50:F51"/>
    <mergeCell ref="E52:E59"/>
    <mergeCell ref="F52:F53"/>
    <mergeCell ref="F54:F55"/>
    <mergeCell ref="F56:F57"/>
    <mergeCell ref="F58:F59"/>
    <mergeCell ref="E36:E43"/>
    <mergeCell ref="BH21:BH22"/>
    <mergeCell ref="BI21:BK21"/>
    <mergeCell ref="AL12:AL27"/>
    <mergeCell ref="W10:Z11"/>
    <mergeCell ref="AA10:AD11"/>
    <mergeCell ref="AL10:AL11"/>
    <mergeCell ref="D6:L7"/>
    <mergeCell ref="D10:D11"/>
    <mergeCell ref="BH6:BN7"/>
    <mergeCell ref="E10:E11"/>
    <mergeCell ref="F10:F11"/>
    <mergeCell ref="G10:J11"/>
    <mergeCell ref="K10:N11"/>
    <mergeCell ref="O10:R11"/>
    <mergeCell ref="S10:V11"/>
    <mergeCell ref="AV10:AX10"/>
    <mergeCell ref="AY10:BA10"/>
    <mergeCell ref="BB10:BD10"/>
    <mergeCell ref="AM10:AO10"/>
    <mergeCell ref="AP10:AR10"/>
    <mergeCell ref="AS10:AU10"/>
    <mergeCell ref="F14:F15"/>
    <mergeCell ref="F16:F17"/>
    <mergeCell ref="F18:F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V211"/>
  <sheetViews>
    <sheetView zoomScalePageLayoutView="80" workbookViewId="0">
      <selection activeCell="B6" sqref="B6"/>
    </sheetView>
  </sheetViews>
  <sheetFormatPr baseColWidth="10" defaultRowHeight="16" x14ac:dyDescent="0.2"/>
  <cols>
    <col min="1" max="1" width="10.7109375" style="80"/>
    <col min="2" max="2" width="10.7109375" style="10"/>
    <col min="3" max="5" width="10.7109375" style="80"/>
    <col min="6" max="6" width="10.7109375" style="3"/>
    <col min="7" max="59" width="10.7109375" style="80"/>
    <col min="60" max="60" width="18.28515625" style="80" customWidth="1"/>
    <col min="61" max="109" width="10.7109375" style="81"/>
    <col min="110" max="16384" width="10.7109375" style="80"/>
  </cols>
  <sheetData>
    <row r="2" spans="1:163" ht="25" x14ac:dyDescent="0.25">
      <c r="A2" s="242" t="s">
        <v>634</v>
      </c>
    </row>
    <row r="6" spans="1:163" ht="16" customHeight="1" x14ac:dyDescent="0.2">
      <c r="D6" s="256" t="s">
        <v>645</v>
      </c>
      <c r="E6" s="257"/>
      <c r="F6" s="257"/>
      <c r="G6" s="257"/>
      <c r="H6" s="257"/>
      <c r="I6" s="257"/>
      <c r="J6" s="257"/>
      <c r="K6" s="257"/>
      <c r="L6" s="258"/>
      <c r="BH6" s="289" t="s">
        <v>25</v>
      </c>
      <c r="BI6" s="290"/>
      <c r="BJ6" s="290"/>
      <c r="BK6" s="290"/>
      <c r="BL6" s="290"/>
      <c r="BM6" s="290"/>
      <c r="BN6" s="291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</row>
    <row r="7" spans="1:163" ht="16" customHeight="1" x14ac:dyDescent="0.2">
      <c r="D7" s="259"/>
      <c r="E7" s="260"/>
      <c r="F7" s="260"/>
      <c r="G7" s="260"/>
      <c r="H7" s="260"/>
      <c r="I7" s="260"/>
      <c r="J7" s="260"/>
      <c r="K7" s="260"/>
      <c r="L7" s="261"/>
      <c r="BH7" s="292"/>
      <c r="BI7" s="293"/>
      <c r="BJ7" s="293"/>
      <c r="BK7" s="293"/>
      <c r="BL7" s="293"/>
      <c r="BM7" s="293"/>
      <c r="BN7" s="294"/>
    </row>
    <row r="8" spans="1:163" x14ac:dyDescent="0.2">
      <c r="E8" s="1"/>
      <c r="F8" s="2"/>
    </row>
    <row r="9" spans="1:163" x14ac:dyDescent="0.2">
      <c r="E9" s="2"/>
      <c r="BH9" s="287" t="s">
        <v>13</v>
      </c>
      <c r="BI9" s="313" t="s">
        <v>12</v>
      </c>
      <c r="BJ9" s="314"/>
      <c r="BK9" s="314"/>
      <c r="BL9" s="314"/>
      <c r="BM9" s="314"/>
      <c r="BN9" s="314"/>
      <c r="BO9" s="314"/>
      <c r="BP9" s="315"/>
      <c r="BQ9" s="313" t="s">
        <v>14</v>
      </c>
      <c r="BR9" s="314"/>
      <c r="BS9" s="314"/>
      <c r="BT9" s="314"/>
      <c r="BU9" s="314"/>
      <c r="BV9" s="314"/>
      <c r="BW9" s="314"/>
      <c r="BX9" s="314"/>
      <c r="BY9" s="314"/>
      <c r="BZ9" s="314"/>
      <c r="CA9" s="314"/>
      <c r="CB9" s="314"/>
      <c r="CC9" s="314"/>
      <c r="CD9" s="314"/>
      <c r="CE9" s="314"/>
      <c r="CF9" s="314"/>
      <c r="CG9" s="314"/>
      <c r="CH9" s="314"/>
      <c r="CI9" s="314"/>
      <c r="CJ9" s="315"/>
      <c r="CK9" s="313" t="s">
        <v>16</v>
      </c>
      <c r="CL9" s="314"/>
      <c r="CM9" s="314"/>
      <c r="CN9" s="314"/>
      <c r="CO9" s="314"/>
      <c r="CP9" s="314"/>
      <c r="CQ9" s="314"/>
      <c r="CR9" s="315"/>
      <c r="CS9" s="313" t="s">
        <v>17</v>
      </c>
      <c r="CT9" s="314"/>
      <c r="CU9" s="314"/>
      <c r="CV9" s="314"/>
      <c r="CW9" s="314"/>
      <c r="CX9" s="314"/>
      <c r="CY9" s="314"/>
      <c r="CZ9" s="315"/>
      <c r="DA9" s="313" t="s">
        <v>18</v>
      </c>
      <c r="DB9" s="314"/>
      <c r="DC9" s="314"/>
      <c r="DD9" s="314"/>
      <c r="DE9" s="314"/>
      <c r="DF9" s="314"/>
      <c r="DG9" s="314"/>
      <c r="DH9" s="315"/>
      <c r="DI9" s="313" t="s">
        <v>19</v>
      </c>
      <c r="DJ9" s="314"/>
      <c r="DK9" s="314"/>
      <c r="DL9" s="314"/>
      <c r="DM9" s="314"/>
      <c r="DN9" s="314"/>
      <c r="DO9" s="314"/>
      <c r="DP9" s="315"/>
      <c r="DQ9" s="313" t="s">
        <v>20</v>
      </c>
      <c r="DR9" s="314"/>
      <c r="DS9" s="314"/>
      <c r="DT9" s="314"/>
      <c r="DU9" s="314"/>
      <c r="DV9" s="314"/>
      <c r="DW9" s="314"/>
      <c r="DX9" s="315"/>
      <c r="DY9" s="313" t="s">
        <v>21</v>
      </c>
      <c r="DZ9" s="314"/>
      <c r="EA9" s="314"/>
      <c r="EB9" s="314"/>
      <c r="EC9" s="314"/>
      <c r="ED9" s="314"/>
      <c r="EE9" s="314"/>
      <c r="EF9" s="315"/>
      <c r="EG9" s="313" t="s">
        <v>22</v>
      </c>
      <c r="EH9" s="314"/>
      <c r="EI9" s="314"/>
      <c r="EJ9" s="314"/>
      <c r="EK9" s="314"/>
      <c r="EL9" s="314"/>
      <c r="EM9" s="314"/>
      <c r="EN9" s="315"/>
      <c r="EO9" s="313" t="s">
        <v>23</v>
      </c>
      <c r="EP9" s="314"/>
      <c r="EQ9" s="314"/>
      <c r="ER9" s="314"/>
      <c r="ES9" s="314"/>
      <c r="ET9" s="314"/>
      <c r="EU9" s="314"/>
      <c r="EV9" s="315"/>
    </row>
    <row r="10" spans="1:163" x14ac:dyDescent="0.2">
      <c r="B10" s="1"/>
      <c r="D10" s="287" t="s">
        <v>8</v>
      </c>
      <c r="E10" s="247" t="s">
        <v>1</v>
      </c>
      <c r="F10" s="247" t="s">
        <v>564</v>
      </c>
      <c r="G10" s="295" t="s">
        <v>2</v>
      </c>
      <c r="H10" s="296"/>
      <c r="I10" s="296"/>
      <c r="J10" s="297"/>
      <c r="K10" s="295" t="s">
        <v>3</v>
      </c>
      <c r="L10" s="296"/>
      <c r="M10" s="296"/>
      <c r="N10" s="297"/>
      <c r="O10" s="281" t="s">
        <v>4</v>
      </c>
      <c r="P10" s="282"/>
      <c r="Q10" s="282"/>
      <c r="R10" s="283"/>
      <c r="S10" s="281" t="s">
        <v>5</v>
      </c>
      <c r="T10" s="282"/>
      <c r="U10" s="282"/>
      <c r="V10" s="283"/>
      <c r="W10" s="281" t="s">
        <v>6</v>
      </c>
      <c r="X10" s="282"/>
      <c r="Y10" s="282"/>
      <c r="Z10" s="283"/>
      <c r="AA10" s="281" t="s">
        <v>7</v>
      </c>
      <c r="AB10" s="282"/>
      <c r="AC10" s="282"/>
      <c r="AD10" s="283"/>
      <c r="AE10" s="4" t="s">
        <v>2</v>
      </c>
      <c r="AF10" s="4" t="s">
        <v>3</v>
      </c>
      <c r="AG10" s="4" t="s">
        <v>4</v>
      </c>
      <c r="AH10" s="229" t="s">
        <v>5</v>
      </c>
      <c r="AI10" s="229" t="s">
        <v>6</v>
      </c>
      <c r="AJ10" s="229" t="s">
        <v>7</v>
      </c>
      <c r="AL10" s="287" t="s">
        <v>8</v>
      </c>
      <c r="AM10" s="301" t="s">
        <v>2</v>
      </c>
      <c r="AN10" s="302"/>
      <c r="AO10" s="303"/>
      <c r="AP10" s="301" t="s">
        <v>3</v>
      </c>
      <c r="AQ10" s="302"/>
      <c r="AR10" s="303"/>
      <c r="AS10" s="301" t="s">
        <v>4</v>
      </c>
      <c r="AT10" s="302"/>
      <c r="AU10" s="303"/>
      <c r="AV10" s="301" t="s">
        <v>5</v>
      </c>
      <c r="AW10" s="302"/>
      <c r="AX10" s="303"/>
      <c r="AY10" s="301" t="s">
        <v>6</v>
      </c>
      <c r="AZ10" s="302"/>
      <c r="BA10" s="303"/>
      <c r="BB10" s="301" t="s">
        <v>7</v>
      </c>
      <c r="BC10" s="302"/>
      <c r="BD10" s="303"/>
      <c r="BH10" s="319"/>
      <c r="BI10" s="316"/>
      <c r="BJ10" s="317"/>
      <c r="BK10" s="317"/>
      <c r="BL10" s="317"/>
      <c r="BM10" s="317"/>
      <c r="BN10" s="317"/>
      <c r="BO10" s="317"/>
      <c r="BP10" s="318"/>
      <c r="BQ10" s="316"/>
      <c r="BR10" s="317"/>
      <c r="BS10" s="317"/>
      <c r="BT10" s="317"/>
      <c r="BU10" s="317"/>
      <c r="BV10" s="317"/>
      <c r="BW10" s="317"/>
      <c r="BX10" s="317"/>
      <c r="BY10" s="317"/>
      <c r="BZ10" s="317"/>
      <c r="CA10" s="317"/>
      <c r="CB10" s="317"/>
      <c r="CC10" s="317"/>
      <c r="CD10" s="317"/>
      <c r="CE10" s="317"/>
      <c r="CF10" s="317"/>
      <c r="CG10" s="317"/>
      <c r="CH10" s="317"/>
      <c r="CI10" s="317"/>
      <c r="CJ10" s="318"/>
      <c r="CK10" s="316"/>
      <c r="CL10" s="317"/>
      <c r="CM10" s="317"/>
      <c r="CN10" s="317"/>
      <c r="CO10" s="317"/>
      <c r="CP10" s="317"/>
      <c r="CQ10" s="317"/>
      <c r="CR10" s="318"/>
      <c r="CS10" s="316"/>
      <c r="CT10" s="317"/>
      <c r="CU10" s="317"/>
      <c r="CV10" s="317"/>
      <c r="CW10" s="317"/>
      <c r="CX10" s="317"/>
      <c r="CY10" s="317"/>
      <c r="CZ10" s="318"/>
      <c r="DA10" s="316"/>
      <c r="DB10" s="317"/>
      <c r="DC10" s="317"/>
      <c r="DD10" s="317"/>
      <c r="DE10" s="317"/>
      <c r="DF10" s="317"/>
      <c r="DG10" s="317"/>
      <c r="DH10" s="318"/>
      <c r="DI10" s="316"/>
      <c r="DJ10" s="317"/>
      <c r="DK10" s="317"/>
      <c r="DL10" s="317"/>
      <c r="DM10" s="317"/>
      <c r="DN10" s="317"/>
      <c r="DO10" s="317"/>
      <c r="DP10" s="318"/>
      <c r="DQ10" s="316"/>
      <c r="DR10" s="317"/>
      <c r="DS10" s="317"/>
      <c r="DT10" s="317"/>
      <c r="DU10" s="317"/>
      <c r="DV10" s="317"/>
      <c r="DW10" s="317"/>
      <c r="DX10" s="318"/>
      <c r="DY10" s="316"/>
      <c r="DZ10" s="317"/>
      <c r="EA10" s="317"/>
      <c r="EB10" s="317"/>
      <c r="EC10" s="317"/>
      <c r="ED10" s="317"/>
      <c r="EE10" s="317"/>
      <c r="EF10" s="318"/>
      <c r="EG10" s="316"/>
      <c r="EH10" s="317"/>
      <c r="EI10" s="317"/>
      <c r="EJ10" s="317"/>
      <c r="EK10" s="317"/>
      <c r="EL10" s="317"/>
      <c r="EM10" s="317"/>
      <c r="EN10" s="318"/>
      <c r="EO10" s="316"/>
      <c r="EP10" s="317"/>
      <c r="EQ10" s="317"/>
      <c r="ER10" s="317"/>
      <c r="ES10" s="317"/>
      <c r="ET10" s="317"/>
      <c r="EU10" s="317"/>
      <c r="EV10" s="318"/>
      <c r="EW10" s="79"/>
      <c r="EX10" s="79"/>
      <c r="EY10" s="79"/>
      <c r="EZ10" s="79"/>
    </row>
    <row r="11" spans="1:163" x14ac:dyDescent="0.2">
      <c r="B11" s="1"/>
      <c r="D11" s="288"/>
      <c r="E11" s="265"/>
      <c r="F11" s="265"/>
      <c r="G11" s="298"/>
      <c r="H11" s="299"/>
      <c r="I11" s="299"/>
      <c r="J11" s="300"/>
      <c r="K11" s="298"/>
      <c r="L11" s="299"/>
      <c r="M11" s="299"/>
      <c r="N11" s="300"/>
      <c r="O11" s="284"/>
      <c r="P11" s="285"/>
      <c r="Q11" s="285"/>
      <c r="R11" s="286"/>
      <c r="S11" s="284"/>
      <c r="T11" s="285"/>
      <c r="U11" s="285"/>
      <c r="V11" s="286"/>
      <c r="W11" s="284"/>
      <c r="X11" s="285"/>
      <c r="Y11" s="285"/>
      <c r="Z11" s="286"/>
      <c r="AA11" s="284"/>
      <c r="AB11" s="285"/>
      <c r="AC11" s="285"/>
      <c r="AD11" s="286"/>
      <c r="AE11" s="5" t="s">
        <v>9</v>
      </c>
      <c r="AF11" s="5" t="s">
        <v>9</v>
      </c>
      <c r="AG11" s="5" t="s">
        <v>9</v>
      </c>
      <c r="AH11" s="6" t="s">
        <v>9</v>
      </c>
      <c r="AI11" s="6" t="s">
        <v>9</v>
      </c>
      <c r="AJ11" s="6" t="s">
        <v>9</v>
      </c>
      <c r="AL11" s="288"/>
      <c r="AM11" s="7" t="s">
        <v>9</v>
      </c>
      <c r="AN11" s="8" t="s">
        <v>10</v>
      </c>
      <c r="AO11" s="9" t="s">
        <v>11</v>
      </c>
      <c r="AP11" s="8" t="s">
        <v>9</v>
      </c>
      <c r="AQ11" s="8" t="s">
        <v>10</v>
      </c>
      <c r="AR11" s="9" t="s">
        <v>11</v>
      </c>
      <c r="AS11" s="8" t="s">
        <v>9</v>
      </c>
      <c r="AT11" s="8" t="s">
        <v>10</v>
      </c>
      <c r="AU11" s="9" t="s">
        <v>11</v>
      </c>
      <c r="AV11" s="8" t="s">
        <v>9</v>
      </c>
      <c r="AW11" s="8" t="s">
        <v>10</v>
      </c>
      <c r="AX11" s="9" t="s">
        <v>11</v>
      </c>
      <c r="AY11" s="8" t="s">
        <v>9</v>
      </c>
      <c r="AZ11" s="8" t="s">
        <v>10</v>
      </c>
      <c r="BA11" s="9" t="s">
        <v>11</v>
      </c>
      <c r="BB11" s="8" t="s">
        <v>9</v>
      </c>
      <c r="BC11" s="8" t="s">
        <v>10</v>
      </c>
      <c r="BD11" s="9" t="s">
        <v>11</v>
      </c>
      <c r="BH11" s="320"/>
      <c r="BI11" s="230">
        <v>9</v>
      </c>
      <c r="BJ11" s="230">
        <v>10</v>
      </c>
      <c r="BK11" s="230">
        <v>11</v>
      </c>
      <c r="BL11" s="230">
        <v>12</v>
      </c>
      <c r="BM11" s="230">
        <v>25</v>
      </c>
      <c r="BN11" s="230">
        <v>26</v>
      </c>
      <c r="BO11" s="230">
        <v>27</v>
      </c>
      <c r="BP11" s="230">
        <v>28</v>
      </c>
      <c r="BQ11" s="230">
        <v>29</v>
      </c>
      <c r="BR11" s="230">
        <v>30</v>
      </c>
      <c r="BS11" s="90">
        <v>31</v>
      </c>
      <c r="BT11" s="90">
        <v>32</v>
      </c>
      <c r="BU11" s="230">
        <v>1</v>
      </c>
      <c r="BV11" s="230">
        <v>2</v>
      </c>
      <c r="BW11" s="230">
        <v>3</v>
      </c>
      <c r="BX11" s="230">
        <v>4</v>
      </c>
      <c r="BY11" s="230">
        <v>5</v>
      </c>
      <c r="BZ11" s="230">
        <v>6</v>
      </c>
      <c r="CA11" s="230">
        <v>7</v>
      </c>
      <c r="CB11" s="230">
        <v>8</v>
      </c>
      <c r="CC11" s="230">
        <v>29</v>
      </c>
      <c r="CD11" s="230">
        <v>30</v>
      </c>
      <c r="CE11" s="230">
        <v>31</v>
      </c>
      <c r="CF11" s="230">
        <v>32</v>
      </c>
      <c r="CG11" s="90">
        <v>45</v>
      </c>
      <c r="CH11" s="230">
        <v>46</v>
      </c>
      <c r="CI11" s="230">
        <v>47</v>
      </c>
      <c r="CJ11" s="230">
        <v>48</v>
      </c>
      <c r="CK11" s="230">
        <v>21</v>
      </c>
      <c r="CL11" s="230">
        <v>22</v>
      </c>
      <c r="CM11" s="230">
        <v>23</v>
      </c>
      <c r="CN11" s="230">
        <v>24</v>
      </c>
      <c r="CO11" s="230">
        <v>13</v>
      </c>
      <c r="CP11" s="230">
        <v>14</v>
      </c>
      <c r="CQ11" s="230">
        <v>15</v>
      </c>
      <c r="CR11" s="230">
        <v>16</v>
      </c>
      <c r="CS11" s="230">
        <v>1</v>
      </c>
      <c r="CT11" s="230">
        <v>2</v>
      </c>
      <c r="CU11" s="90">
        <v>3</v>
      </c>
      <c r="CV11" s="230">
        <v>4</v>
      </c>
      <c r="CW11" s="230">
        <v>9</v>
      </c>
      <c r="CX11" s="230">
        <v>10</v>
      </c>
      <c r="CY11" s="230">
        <v>11</v>
      </c>
      <c r="CZ11" s="230">
        <v>12</v>
      </c>
      <c r="DA11" s="230">
        <v>5</v>
      </c>
      <c r="DB11" s="90">
        <v>6</v>
      </c>
      <c r="DC11" s="230">
        <v>7</v>
      </c>
      <c r="DD11" s="230">
        <v>8</v>
      </c>
      <c r="DE11" s="230">
        <v>41</v>
      </c>
      <c r="DF11" s="230">
        <v>42</v>
      </c>
      <c r="DG11" s="230">
        <v>43</v>
      </c>
      <c r="DH11" s="230">
        <v>44</v>
      </c>
      <c r="DI11" s="90">
        <v>37</v>
      </c>
      <c r="DJ11" s="90">
        <v>38</v>
      </c>
      <c r="DK11" s="90">
        <v>39</v>
      </c>
      <c r="DL11" s="230">
        <v>40</v>
      </c>
      <c r="DM11" s="230">
        <v>21</v>
      </c>
      <c r="DN11" s="230">
        <v>22</v>
      </c>
      <c r="DO11" s="230">
        <v>23</v>
      </c>
      <c r="DP11" s="230">
        <v>24</v>
      </c>
      <c r="DQ11" s="230">
        <v>33</v>
      </c>
      <c r="DR11" s="230">
        <v>34</v>
      </c>
      <c r="DS11" s="230">
        <v>35</v>
      </c>
      <c r="DT11" s="230">
        <v>36</v>
      </c>
      <c r="DU11" s="230">
        <v>37</v>
      </c>
      <c r="DV11" s="230">
        <v>38</v>
      </c>
      <c r="DW11" s="230">
        <v>39</v>
      </c>
      <c r="DX11" s="230">
        <v>40</v>
      </c>
      <c r="DY11" s="34">
        <v>17</v>
      </c>
      <c r="DZ11" s="230">
        <v>18</v>
      </c>
      <c r="EA11" s="230">
        <v>19</v>
      </c>
      <c r="EB11" s="230">
        <v>20</v>
      </c>
      <c r="EC11" s="230">
        <v>25</v>
      </c>
      <c r="ED11" s="230">
        <v>26</v>
      </c>
      <c r="EE11" s="230">
        <v>27</v>
      </c>
      <c r="EF11" s="230">
        <v>28</v>
      </c>
      <c r="EG11" s="230">
        <v>41</v>
      </c>
      <c r="EH11" s="230">
        <v>42</v>
      </c>
      <c r="EI11" s="230">
        <v>43</v>
      </c>
      <c r="EJ11" s="230">
        <v>44</v>
      </c>
      <c r="EK11" s="230">
        <v>33</v>
      </c>
      <c r="EL11" s="230">
        <v>34</v>
      </c>
      <c r="EM11" s="230">
        <v>35</v>
      </c>
      <c r="EN11" s="230">
        <v>36</v>
      </c>
      <c r="EO11" s="230">
        <v>13</v>
      </c>
      <c r="EP11" s="230">
        <v>14</v>
      </c>
      <c r="EQ11" s="90">
        <v>15</v>
      </c>
      <c r="ER11" s="230">
        <v>16</v>
      </c>
      <c r="ES11" s="230">
        <v>17</v>
      </c>
      <c r="ET11" s="230">
        <v>18</v>
      </c>
      <c r="EU11" s="230">
        <v>19</v>
      </c>
      <c r="EV11" s="230">
        <v>20</v>
      </c>
    </row>
    <row r="12" spans="1:163" ht="16" customHeight="1" x14ac:dyDescent="0.2">
      <c r="D12" s="279" t="s">
        <v>12</v>
      </c>
      <c r="E12" s="267">
        <v>1</v>
      </c>
      <c r="F12" s="304">
        <v>9</v>
      </c>
      <c r="G12" s="92">
        <v>15.63</v>
      </c>
      <c r="H12" s="93">
        <v>10.19</v>
      </c>
      <c r="I12" s="93">
        <v>12.87</v>
      </c>
      <c r="J12" s="94">
        <v>10.34</v>
      </c>
      <c r="K12" s="93">
        <v>13.28</v>
      </c>
      <c r="L12" s="93">
        <v>13.12</v>
      </c>
      <c r="M12" s="93"/>
      <c r="N12" s="94"/>
      <c r="O12" s="92">
        <v>6.59</v>
      </c>
      <c r="P12" s="93">
        <v>11.06</v>
      </c>
      <c r="Q12" s="93">
        <v>11.9</v>
      </c>
      <c r="R12" s="94"/>
      <c r="S12" s="92">
        <v>10.53</v>
      </c>
      <c r="T12" s="93">
        <v>13.59</v>
      </c>
      <c r="U12" s="93">
        <v>14.13</v>
      </c>
      <c r="V12" s="94"/>
      <c r="W12" s="92">
        <v>12.37</v>
      </c>
      <c r="X12" s="93">
        <v>11.88</v>
      </c>
      <c r="Y12" s="93">
        <v>10.28</v>
      </c>
      <c r="Z12" s="94">
        <v>15.41</v>
      </c>
      <c r="AA12" s="92">
        <v>15.4</v>
      </c>
      <c r="AB12" s="93">
        <v>14.9</v>
      </c>
      <c r="AC12" s="93">
        <v>9.85</v>
      </c>
      <c r="AD12" s="94">
        <v>14.04</v>
      </c>
      <c r="AE12" s="232">
        <f>AVERAGE(G12:J13)</f>
        <v>12.2575</v>
      </c>
      <c r="AF12" s="235">
        <f>AVERAGE(K12:N13)-$AE12</f>
        <v>0.94249999999999901</v>
      </c>
      <c r="AG12" s="235">
        <f>AVERAGE(O12:R13)-$AE12</f>
        <v>-2.4075000000000006</v>
      </c>
      <c r="AH12" s="235">
        <f>AVERAGE(S12:V13)-$AE12</f>
        <v>0.49249999999999972</v>
      </c>
      <c r="AI12" s="235">
        <f>AVERAGE(W12:Z13)-$AE12</f>
        <v>0.22749999999999915</v>
      </c>
      <c r="AJ12" s="238">
        <f>AVERAGE(AA12:AD13)-$AE12</f>
        <v>1.2899999999999991</v>
      </c>
      <c r="AL12" s="279" t="s">
        <v>12</v>
      </c>
      <c r="AM12" s="16">
        <f>AVERAGE(AE12:AE27)</f>
        <v>12.435625000000002</v>
      </c>
      <c r="AN12" s="17">
        <f>STDEV(AE12:AE27)/SQRT(AO12)</f>
        <v>0.39267931243027587</v>
      </c>
      <c r="AO12" s="18">
        <f>COUNT(AE12:AE27)</f>
        <v>8</v>
      </c>
      <c r="AP12" s="16">
        <f>AVERAGE(AF12:AF27)</f>
        <v>-0.29249999999999998</v>
      </c>
      <c r="AQ12" s="17">
        <f>STDEV(AF12:AF27)/SQRT(AR12)</f>
        <v>0.317370966468489</v>
      </c>
      <c r="AR12" s="18">
        <f>COUNT(AF12:AF27)</f>
        <v>8</v>
      </c>
      <c r="AS12" s="16">
        <f>AVERAGE(AG12:AG27)</f>
        <v>-1.303833333333333</v>
      </c>
      <c r="AT12" s="17">
        <f>STDEV(AG12:AG27)/SQRT(AU12)</f>
        <v>0.56403560850245127</v>
      </c>
      <c r="AU12" s="18">
        <f>COUNT(AG12:AG27)</f>
        <v>8</v>
      </c>
      <c r="AV12" s="16">
        <f>AVERAGE(AH12:AH27)</f>
        <v>-0.69562499999999949</v>
      </c>
      <c r="AW12" s="17">
        <f>STDEV(AH12:AH27)/SQRT(AX12)</f>
        <v>0.63665172223641009</v>
      </c>
      <c r="AX12" s="18">
        <f>COUNT(AH12:AH27)</f>
        <v>8</v>
      </c>
      <c r="AY12" s="16">
        <f>AVERAGE(AI12:AI27)</f>
        <v>-8.7499999999995914E-3</v>
      </c>
      <c r="AZ12" s="17">
        <f>STDEV(AI12:AI27)/SQRT(BA12)</f>
        <v>0.6121079284500639</v>
      </c>
      <c r="BA12" s="18">
        <f>COUNT(AI12:AI27)</f>
        <v>8</v>
      </c>
      <c r="BB12" s="16">
        <f>AVERAGE(AJ12:AJ27)</f>
        <v>0.39164583333333325</v>
      </c>
      <c r="BC12" s="17">
        <f>STDEV(AJ12:AJ27)/SQRT(BD12)</f>
        <v>0.65263162361956772</v>
      </c>
      <c r="BD12" s="18">
        <f>COUNT(AJ12:AJ27)</f>
        <v>8</v>
      </c>
      <c r="BH12" s="76">
        <v>-5</v>
      </c>
      <c r="BI12" s="122">
        <v>0</v>
      </c>
      <c r="BJ12" s="122">
        <v>0</v>
      </c>
      <c r="BK12" s="122">
        <v>0</v>
      </c>
      <c r="BL12" s="122">
        <v>0</v>
      </c>
      <c r="BM12" s="122">
        <v>0</v>
      </c>
      <c r="BN12" s="122">
        <v>0</v>
      </c>
      <c r="BO12" s="122">
        <v>0</v>
      </c>
      <c r="BP12" s="122">
        <v>0</v>
      </c>
      <c r="BQ12" s="122">
        <v>0</v>
      </c>
      <c r="BR12" s="122">
        <v>0</v>
      </c>
      <c r="BS12" s="123">
        <v>0</v>
      </c>
      <c r="BT12" s="123">
        <v>0</v>
      </c>
      <c r="BU12" s="122">
        <v>0</v>
      </c>
      <c r="BV12" s="122">
        <v>0</v>
      </c>
      <c r="BW12" s="122">
        <v>0</v>
      </c>
      <c r="BX12" s="122">
        <v>0</v>
      </c>
      <c r="BY12" s="122">
        <v>0</v>
      </c>
      <c r="BZ12" s="122">
        <v>0</v>
      </c>
      <c r="CA12" s="122">
        <v>0</v>
      </c>
      <c r="CB12" s="122">
        <v>0</v>
      </c>
      <c r="CC12" s="122">
        <v>0</v>
      </c>
      <c r="CD12" s="122">
        <v>0</v>
      </c>
      <c r="CE12" s="122">
        <v>0</v>
      </c>
      <c r="CF12" s="122">
        <v>0</v>
      </c>
      <c r="CG12" s="123">
        <v>0</v>
      </c>
      <c r="CH12" s="99">
        <v>0</v>
      </c>
      <c r="CI12" s="124">
        <v>0</v>
      </c>
      <c r="CJ12" s="93">
        <v>0</v>
      </c>
      <c r="CK12" s="124">
        <v>0</v>
      </c>
      <c r="CL12" s="93">
        <v>0</v>
      </c>
      <c r="CM12" s="124">
        <v>0</v>
      </c>
      <c r="CN12" s="93">
        <v>0</v>
      </c>
      <c r="CO12" s="124">
        <v>0</v>
      </c>
      <c r="CP12" s="93">
        <v>0</v>
      </c>
      <c r="CQ12" s="124">
        <v>0</v>
      </c>
      <c r="CR12" s="93">
        <v>0</v>
      </c>
      <c r="CS12" s="124">
        <v>0</v>
      </c>
      <c r="CT12" s="93">
        <v>0</v>
      </c>
      <c r="CU12" s="123">
        <v>0</v>
      </c>
      <c r="CV12" s="93">
        <v>0</v>
      </c>
      <c r="CW12" s="124">
        <v>0</v>
      </c>
      <c r="CX12" s="93">
        <v>0</v>
      </c>
      <c r="CY12" s="124">
        <v>0</v>
      </c>
      <c r="CZ12" s="93">
        <v>0</v>
      </c>
      <c r="DA12" s="124">
        <v>0</v>
      </c>
      <c r="DB12" s="125">
        <v>0</v>
      </c>
      <c r="DC12" s="124">
        <v>0</v>
      </c>
      <c r="DD12" s="93">
        <v>0</v>
      </c>
      <c r="DE12" s="124">
        <v>0</v>
      </c>
      <c r="DF12" s="93">
        <v>0</v>
      </c>
      <c r="DG12" s="124">
        <v>0</v>
      </c>
      <c r="DH12" s="93">
        <v>0</v>
      </c>
      <c r="DI12" s="123">
        <v>0</v>
      </c>
      <c r="DJ12" s="125">
        <v>0</v>
      </c>
      <c r="DK12" s="123">
        <v>0</v>
      </c>
      <c r="DL12" s="93">
        <v>0</v>
      </c>
      <c r="DM12" s="124">
        <v>0</v>
      </c>
      <c r="DN12" s="93">
        <v>0</v>
      </c>
      <c r="DO12" s="124">
        <v>0</v>
      </c>
      <c r="DP12" s="93">
        <v>0</v>
      </c>
      <c r="DQ12" s="124">
        <v>0</v>
      </c>
      <c r="DR12" s="93">
        <v>0</v>
      </c>
      <c r="DS12" s="124">
        <v>0</v>
      </c>
      <c r="DT12" s="93">
        <v>0</v>
      </c>
      <c r="DU12" s="124">
        <v>0</v>
      </c>
      <c r="DV12" s="93">
        <v>0</v>
      </c>
      <c r="DW12" s="124">
        <v>0</v>
      </c>
      <c r="DX12" s="93">
        <v>0</v>
      </c>
      <c r="DY12" s="124">
        <v>0</v>
      </c>
      <c r="DZ12" s="93">
        <v>0</v>
      </c>
      <c r="EA12" s="124">
        <v>0</v>
      </c>
      <c r="EB12" s="93">
        <v>0</v>
      </c>
      <c r="EC12" s="124">
        <v>0</v>
      </c>
      <c r="ED12" s="93">
        <v>0</v>
      </c>
      <c r="EE12" s="124">
        <v>0</v>
      </c>
      <c r="EF12" s="93">
        <v>0</v>
      </c>
      <c r="EG12" s="124">
        <v>0</v>
      </c>
      <c r="EH12" s="93">
        <v>0</v>
      </c>
      <c r="EI12" s="124">
        <v>0</v>
      </c>
      <c r="EJ12" s="93">
        <v>0</v>
      </c>
      <c r="EK12" s="124">
        <v>0</v>
      </c>
      <c r="EL12" s="93">
        <v>0</v>
      </c>
      <c r="EM12" s="124">
        <v>0</v>
      </c>
      <c r="EN12" s="93">
        <v>0</v>
      </c>
      <c r="EO12" s="124">
        <v>0</v>
      </c>
      <c r="EP12" s="93">
        <v>0</v>
      </c>
      <c r="EQ12" s="123">
        <v>0</v>
      </c>
      <c r="ER12" s="93">
        <v>0</v>
      </c>
      <c r="ES12" s="124">
        <v>0</v>
      </c>
      <c r="ET12" s="93">
        <v>0</v>
      </c>
      <c r="EU12" s="124">
        <v>0</v>
      </c>
      <c r="EV12" s="124">
        <v>0</v>
      </c>
      <c r="EW12" s="83"/>
      <c r="EX12" s="83"/>
      <c r="EY12" s="83"/>
      <c r="EZ12" s="83"/>
      <c r="FA12" s="83"/>
      <c r="FB12" s="83"/>
      <c r="FC12" s="83"/>
      <c r="FD12" s="83"/>
      <c r="FE12" s="83"/>
      <c r="FF12" s="83"/>
      <c r="FG12" s="83"/>
    </row>
    <row r="13" spans="1:163" x14ac:dyDescent="0.2">
      <c r="D13" s="250"/>
      <c r="E13" s="268"/>
      <c r="F13" s="305"/>
      <c r="G13" s="95"/>
      <c r="H13" s="96"/>
      <c r="I13" s="96"/>
      <c r="J13" s="97"/>
      <c r="K13" s="96"/>
      <c r="L13" s="96"/>
      <c r="M13" s="96"/>
      <c r="N13" s="97"/>
      <c r="O13" s="95"/>
      <c r="P13" s="96"/>
      <c r="Q13" s="96"/>
      <c r="R13" s="97"/>
      <c r="S13" s="95"/>
      <c r="T13" s="96"/>
      <c r="U13" s="96"/>
      <c r="V13" s="97"/>
      <c r="W13" s="95"/>
      <c r="X13" s="96"/>
      <c r="Y13" s="96"/>
      <c r="Z13" s="97"/>
      <c r="AA13" s="95"/>
      <c r="AB13" s="96"/>
      <c r="AC13" s="96"/>
      <c r="AD13" s="97"/>
      <c r="AE13" s="233"/>
      <c r="AF13" s="236"/>
      <c r="AG13" s="236"/>
      <c r="AH13" s="236"/>
      <c r="AI13" s="236"/>
      <c r="AJ13" s="239"/>
      <c r="AL13" s="250"/>
      <c r="AM13" s="24"/>
      <c r="AN13" s="25"/>
      <c r="AO13" s="26"/>
      <c r="AP13" s="24"/>
      <c r="AQ13" s="25"/>
      <c r="AR13" s="26"/>
      <c r="AS13" s="24"/>
      <c r="AT13" s="25"/>
      <c r="AU13" s="26"/>
      <c r="AV13" s="24"/>
      <c r="AW13" s="25"/>
      <c r="AX13" s="26"/>
      <c r="AY13" s="24"/>
      <c r="AZ13" s="25"/>
      <c r="BA13" s="26"/>
      <c r="BB13" s="24"/>
      <c r="BC13" s="25"/>
      <c r="BD13" s="26"/>
      <c r="BH13" s="36">
        <v>0</v>
      </c>
      <c r="BI13" s="126">
        <v>0.94249999999999901</v>
      </c>
      <c r="BJ13" s="126">
        <v>-0.61083333333333201</v>
      </c>
      <c r="BK13" s="126">
        <v>0.72916666666666607</v>
      </c>
      <c r="BL13" s="126">
        <v>-1.7874999999999996</v>
      </c>
      <c r="BM13" s="126">
        <v>-0.48000000000000043</v>
      </c>
      <c r="BN13" s="126">
        <v>-1.0158333333333331</v>
      </c>
      <c r="BO13" s="126">
        <v>0.125</v>
      </c>
      <c r="BP13" s="126">
        <v>-0.24249999999999972</v>
      </c>
      <c r="BQ13" s="126">
        <v>-1.3800000000000008</v>
      </c>
      <c r="BR13" s="126">
        <v>0.80499999999999972</v>
      </c>
      <c r="BS13" s="127">
        <v>-0.33833333333333471</v>
      </c>
      <c r="BT13" s="127">
        <v>-0.13333333333333286</v>
      </c>
      <c r="BU13" s="126">
        <v>-0.53083333333333194</v>
      </c>
      <c r="BV13" s="126">
        <v>-2.7499999999999858E-2</v>
      </c>
      <c r="BW13" s="126">
        <v>-2.9299999999999979</v>
      </c>
      <c r="BX13" s="126">
        <v>-1.0733333333333324</v>
      </c>
      <c r="BY13" s="126">
        <v>-4.0000000000000924E-2</v>
      </c>
      <c r="BZ13" s="126">
        <v>-1.0433333333333312</v>
      </c>
      <c r="CA13" s="126">
        <v>0.62166666666666615</v>
      </c>
      <c r="CB13" s="126">
        <v>-0.22333333333333272</v>
      </c>
      <c r="CC13" s="126">
        <v>0.95666666666666877</v>
      </c>
      <c r="CD13" s="126">
        <v>-0.25166666666666693</v>
      </c>
      <c r="CE13" s="126">
        <v>0.46666666666666856</v>
      </c>
      <c r="CF13" s="126">
        <v>-0.81916666666666771</v>
      </c>
      <c r="CG13" s="127">
        <v>0.19000000000000128</v>
      </c>
      <c r="CH13" s="128">
        <v>1.5666666666666682</v>
      </c>
      <c r="CI13" s="129">
        <v>-3.0733333333333324</v>
      </c>
      <c r="CJ13" s="113">
        <v>0.68000000000000327</v>
      </c>
      <c r="CK13" s="129">
        <v>-2.7974999999999994</v>
      </c>
      <c r="CL13" s="113">
        <v>1.1208333333333336</v>
      </c>
      <c r="CM13" s="129">
        <v>-0.46416666666666551</v>
      </c>
      <c r="CN13" s="113">
        <v>-0.52250000000000085</v>
      </c>
      <c r="CO13" s="129">
        <v>0.75999999999999801</v>
      </c>
      <c r="CP13" s="113">
        <v>0.20750000000000135</v>
      </c>
      <c r="CQ13" s="129">
        <v>0.55999999999999694</v>
      </c>
      <c r="CR13" s="113">
        <v>-0.41000000000000014</v>
      </c>
      <c r="CS13" s="129">
        <v>-3.6733333333333338</v>
      </c>
      <c r="CT13" s="113">
        <v>-1.7675000000000018</v>
      </c>
      <c r="CU13" s="127">
        <v>3.4824999999999982</v>
      </c>
      <c r="CV13" s="113">
        <v>0.38916666666666799</v>
      </c>
      <c r="CW13" s="129">
        <v>-0.27999999999999936</v>
      </c>
      <c r="CX13" s="113">
        <v>1.2199999999999989</v>
      </c>
      <c r="CY13" s="129">
        <v>0.58999999999999808</v>
      </c>
      <c r="CZ13" s="113">
        <v>0.22666666666666835</v>
      </c>
      <c r="DA13" s="129">
        <v>-0.65499999999999936</v>
      </c>
      <c r="DB13" s="130">
        <v>2.1890000000000001</v>
      </c>
      <c r="DC13" s="129">
        <v>-0.97583333333333222</v>
      </c>
      <c r="DD13" s="113">
        <v>-1.6416666666666657</v>
      </c>
      <c r="DE13" s="129">
        <v>-0.67000000000000171</v>
      </c>
      <c r="DF13" s="113">
        <v>-1.1233333333333331</v>
      </c>
      <c r="DG13" s="129">
        <v>1.7366666666666664</v>
      </c>
      <c r="DH13" s="113">
        <v>-1.620000000000001</v>
      </c>
      <c r="DI13" s="127">
        <v>-3.0675000000000008</v>
      </c>
      <c r="DJ13" s="130">
        <v>1.2479999999999993</v>
      </c>
      <c r="DK13" s="127">
        <v>1.2425000000000015</v>
      </c>
      <c r="DL13" s="113">
        <v>0.11750000000000149</v>
      </c>
      <c r="DM13" s="129">
        <v>-6.6666666666664653E-2</v>
      </c>
      <c r="DN13" s="113">
        <v>-3.5883333333333347</v>
      </c>
      <c r="DO13" s="129">
        <v>0.24166666666666714</v>
      </c>
      <c r="DP13" s="113">
        <v>-0.44083333333333385</v>
      </c>
      <c r="DQ13" s="129">
        <v>0.12500000000000178</v>
      </c>
      <c r="DR13" s="113">
        <v>-1.370000000000001</v>
      </c>
      <c r="DS13" s="129">
        <v>2.08</v>
      </c>
      <c r="DT13" s="113">
        <v>-1.2816666666666681</v>
      </c>
      <c r="DU13" s="129">
        <v>-0.38916666666666799</v>
      </c>
      <c r="DV13" s="113">
        <v>-0.42666666666666586</v>
      </c>
      <c r="DW13" s="129">
        <v>-0.88666666666666671</v>
      </c>
      <c r="DX13" s="113">
        <v>0.11666666666666536</v>
      </c>
      <c r="DY13" s="129">
        <v>1.5675000000000008</v>
      </c>
      <c r="DZ13" s="113">
        <v>1.3308333333333309</v>
      </c>
      <c r="EA13" s="129">
        <v>-1.5966666666666676</v>
      </c>
      <c r="EB13" s="113">
        <v>1.3050000000000015</v>
      </c>
      <c r="EC13" s="129">
        <v>0.43333333333333179</v>
      </c>
      <c r="ED13" s="113">
        <v>-6.3333333333332575E-2</v>
      </c>
      <c r="EE13" s="129">
        <v>0.60666666666666735</v>
      </c>
      <c r="EF13" s="113">
        <v>-0.77333333333333343</v>
      </c>
      <c r="EG13" s="129">
        <v>-3.1379999999999999</v>
      </c>
      <c r="EH13" s="113">
        <v>0.58750000000000036</v>
      </c>
      <c r="EI13" s="129">
        <v>0.84500000000000064</v>
      </c>
      <c r="EJ13" s="113">
        <v>0.52500000000000036</v>
      </c>
      <c r="EK13" s="129">
        <v>1.5183333333333344</v>
      </c>
      <c r="EL13" s="113">
        <v>-0.14083333333333314</v>
      </c>
      <c r="EM13" s="129">
        <v>0.92666666666666764</v>
      </c>
      <c r="EN13" s="113">
        <v>0.26333333333333364</v>
      </c>
      <c r="EO13" s="129">
        <v>1.1100000000000012</v>
      </c>
      <c r="EP13" s="113">
        <v>-1.8874999999999993</v>
      </c>
      <c r="EQ13" s="127">
        <v>-1.2400000000000002</v>
      </c>
      <c r="ER13" s="113">
        <v>-1.08</v>
      </c>
      <c r="ES13" s="129">
        <v>-1.1974999999999998</v>
      </c>
      <c r="ET13" s="113">
        <v>-0.55333333333333456</v>
      </c>
      <c r="EU13" s="129">
        <v>-3.2674999999999983</v>
      </c>
      <c r="EV13" s="129">
        <v>-0.16999999999999993</v>
      </c>
    </row>
    <row r="14" spans="1:163" x14ac:dyDescent="0.2">
      <c r="D14" s="250"/>
      <c r="E14" s="268"/>
      <c r="F14" s="304">
        <v>10</v>
      </c>
      <c r="G14" s="98">
        <v>10.34</v>
      </c>
      <c r="H14" s="99">
        <v>7.94</v>
      </c>
      <c r="I14" s="99">
        <v>13.19</v>
      </c>
      <c r="J14" s="100">
        <v>13.4</v>
      </c>
      <c r="K14" s="99">
        <v>8.6</v>
      </c>
      <c r="L14" s="99">
        <v>9.25</v>
      </c>
      <c r="M14" s="99">
        <v>13.97</v>
      </c>
      <c r="N14" s="100"/>
      <c r="O14" s="98">
        <v>11.93</v>
      </c>
      <c r="P14" s="99">
        <v>12.44</v>
      </c>
      <c r="Q14" s="99">
        <v>12.56</v>
      </c>
      <c r="R14" s="100"/>
      <c r="S14" s="98">
        <v>8.57</v>
      </c>
      <c r="T14" s="99">
        <v>13.31</v>
      </c>
      <c r="U14" s="99">
        <v>11.41</v>
      </c>
      <c r="V14" s="94"/>
      <c r="W14" s="98">
        <v>13.53</v>
      </c>
      <c r="X14" s="99">
        <v>9.69</v>
      </c>
      <c r="Y14" s="99">
        <v>14.48</v>
      </c>
      <c r="Z14" s="94">
        <v>15.06</v>
      </c>
      <c r="AA14" s="98">
        <v>11.76</v>
      </c>
      <c r="AB14" s="99">
        <v>11.15</v>
      </c>
      <c r="AC14" s="99">
        <v>12.03</v>
      </c>
      <c r="AD14" s="94">
        <v>15.6</v>
      </c>
      <c r="AE14" s="233">
        <f>AVERAGE(G14:J15)</f>
        <v>11.217499999999999</v>
      </c>
      <c r="AF14" s="236">
        <f>AVERAGE(K14:N15)-$AE14</f>
        <v>-0.61083333333333201</v>
      </c>
      <c r="AG14" s="236">
        <f>AVERAGE(O14:R15)-$AE14</f>
        <v>1.0925000000000011</v>
      </c>
      <c r="AH14" s="236">
        <f>AVERAGE(S14:V15)-$AE14</f>
        <v>-0.12083333333333002</v>
      </c>
      <c r="AI14" s="236">
        <f>AVERAGE(W14:Z15)-$AE14</f>
        <v>1.9725000000000019</v>
      </c>
      <c r="AJ14" s="239">
        <f>AVERAGE(AA14:AD15)-$AE14</f>
        <v>1.4175000000000004</v>
      </c>
      <c r="AL14" s="250"/>
      <c r="AM14" s="24"/>
      <c r="AN14" s="25"/>
      <c r="AO14" s="26"/>
      <c r="AP14" s="24"/>
      <c r="AQ14" s="25"/>
      <c r="AR14" s="26"/>
      <c r="AS14" s="24"/>
      <c r="AT14" s="25"/>
      <c r="AU14" s="26"/>
      <c r="AV14" s="24"/>
      <c r="AW14" s="25"/>
      <c r="AX14" s="26"/>
      <c r="AY14" s="24"/>
      <c r="AZ14" s="25"/>
      <c r="BA14" s="26"/>
      <c r="BB14" s="24"/>
      <c r="BC14" s="25"/>
      <c r="BD14" s="26"/>
      <c r="BH14" s="146">
        <v>7</v>
      </c>
      <c r="BI14" s="131">
        <v>-2.4075000000000006</v>
      </c>
      <c r="BJ14" s="131">
        <v>1.0925000000000011</v>
      </c>
      <c r="BK14" s="131">
        <v>-4.0550000000000015</v>
      </c>
      <c r="BL14" s="131">
        <v>0.26850000000000129</v>
      </c>
      <c r="BM14" s="131">
        <v>-2.0124999999999993</v>
      </c>
      <c r="BN14" s="131">
        <v>-1.3291666666666675</v>
      </c>
      <c r="BO14" s="131">
        <v>-0.74999999999999822</v>
      </c>
      <c r="BP14" s="131">
        <v>-1.2374999999999989</v>
      </c>
      <c r="BQ14" s="131">
        <v>-3.0733333333333341</v>
      </c>
      <c r="BR14" s="131">
        <v>-6.919999999999999</v>
      </c>
      <c r="BS14" s="132">
        <v>-3.2693333333333356</v>
      </c>
      <c r="BT14" s="132">
        <v>-4.025833333333332</v>
      </c>
      <c r="BU14" s="131">
        <v>-5.6908333333333321</v>
      </c>
      <c r="BV14" s="131">
        <v>-4.0600000000000005</v>
      </c>
      <c r="BW14" s="131">
        <v>-5.525999999999998</v>
      </c>
      <c r="BX14" s="131">
        <v>-2.7041666666666657</v>
      </c>
      <c r="BY14" s="131">
        <v>-3.8533333333333335</v>
      </c>
      <c r="BZ14" s="131">
        <v>-5.6253333333333329</v>
      </c>
      <c r="CA14" s="131">
        <v>-2.8708333333333336</v>
      </c>
      <c r="CB14" s="131">
        <v>-5.6441666666666652</v>
      </c>
      <c r="CC14" s="131">
        <v>-2.2366666666666646</v>
      </c>
      <c r="CD14" s="131">
        <v>-5.0116666666666676</v>
      </c>
      <c r="CE14" s="131">
        <v>-1.9160000000000004</v>
      </c>
      <c r="CF14" s="131">
        <v>-4.9426666666666677</v>
      </c>
      <c r="CG14" s="132">
        <v>-4.6891666666666669</v>
      </c>
      <c r="CH14" s="120">
        <v>-4.1899999999999995</v>
      </c>
      <c r="CI14" s="133">
        <v>-4.3373333333333317</v>
      </c>
      <c r="CJ14" s="236">
        <v>-2.0933333333333319</v>
      </c>
      <c r="CK14" s="133">
        <v>-3.51</v>
      </c>
      <c r="CL14" s="236">
        <v>-4.0025000000000004</v>
      </c>
      <c r="CM14" s="133">
        <v>0.98249999999999993</v>
      </c>
      <c r="CN14" s="236">
        <v>-2.8625000000000007</v>
      </c>
      <c r="CO14" s="133">
        <v>-1.9299999999999997</v>
      </c>
      <c r="CP14" s="236">
        <v>-0.44749999999999801</v>
      </c>
      <c r="CQ14" s="133">
        <v>0.68166666666666487</v>
      </c>
      <c r="CR14" s="236">
        <v>-0.59083333333333421</v>
      </c>
      <c r="CS14" s="133">
        <v>-2.0925000000000011</v>
      </c>
      <c r="CT14" s="236">
        <v>-8.4955000000000016</v>
      </c>
      <c r="CU14" s="132">
        <v>-2.8525000000000009</v>
      </c>
      <c r="CV14" s="236">
        <v>-3.0474999999999994</v>
      </c>
      <c r="CW14" s="133">
        <v>-5.2233333333333327</v>
      </c>
      <c r="CX14" s="236">
        <v>3.5058333333333316</v>
      </c>
      <c r="CY14" s="133">
        <v>-2.3941666666666688</v>
      </c>
      <c r="CZ14" s="236">
        <v>-3.1058333333333294</v>
      </c>
      <c r="DA14" s="133">
        <v>-3.3029999999999999</v>
      </c>
      <c r="DB14" s="75">
        <v>-1.9334999999999987</v>
      </c>
      <c r="DC14" s="133">
        <v>-2.652499999999999</v>
      </c>
      <c r="DD14" s="236">
        <v>-4.5350000000000001</v>
      </c>
      <c r="DE14" s="133">
        <v>-4.7274999999999991</v>
      </c>
      <c r="DF14" s="236">
        <v>-3.5991666666666671</v>
      </c>
      <c r="DG14" s="133">
        <v>-2.5124999999999993</v>
      </c>
      <c r="DH14" s="236">
        <v>-6.2266666666666675</v>
      </c>
      <c r="DI14" s="132">
        <v>-1.7875000000000014</v>
      </c>
      <c r="DJ14" s="75">
        <v>-3.7460000000000004</v>
      </c>
      <c r="DK14" s="132">
        <v>-7.2524999999999995</v>
      </c>
      <c r="DL14" s="236">
        <v>-3.4308333333333323</v>
      </c>
      <c r="DM14" s="133">
        <v>-3.2491666666666639</v>
      </c>
      <c r="DN14" s="236">
        <v>-4.9333333333333353</v>
      </c>
      <c r="DO14" s="133">
        <v>-3.3083333333333318</v>
      </c>
      <c r="DP14" s="236">
        <v>-1.9683333333333337</v>
      </c>
      <c r="DQ14" s="133">
        <v>-1.2499999999999982</v>
      </c>
      <c r="DR14" s="236">
        <v>-2.6240000000000006</v>
      </c>
      <c r="DS14" s="133">
        <v>0.71499999999999986</v>
      </c>
      <c r="DT14" s="236">
        <v>0.24083333333333279</v>
      </c>
      <c r="DU14" s="133">
        <v>-0.98916666666666764</v>
      </c>
      <c r="DV14" s="236">
        <v>-1.0208333333333339</v>
      </c>
      <c r="DW14" s="133">
        <v>-2.7424999999999997</v>
      </c>
      <c r="DX14" s="236">
        <v>0.87416666666666565</v>
      </c>
      <c r="DY14" s="133">
        <v>0.3774999999999995</v>
      </c>
      <c r="DZ14" s="236">
        <v>-0.3265000000000029</v>
      </c>
      <c r="EA14" s="133">
        <v>-3.8433333333333346</v>
      </c>
      <c r="EB14" s="236">
        <v>-3.1249999999999982</v>
      </c>
      <c r="EC14" s="133">
        <v>-1.2183333333333337</v>
      </c>
      <c r="ED14" s="236">
        <v>-1.1266666666666669</v>
      </c>
      <c r="EE14" s="133">
        <v>-2.5791666666666657</v>
      </c>
      <c r="EF14" s="236">
        <v>-3.0950000000000006</v>
      </c>
      <c r="EG14" s="133">
        <v>-2.8000000000000007</v>
      </c>
      <c r="EH14" s="236">
        <v>-3.4824999999999999</v>
      </c>
      <c r="EI14" s="133">
        <v>-5.9149999999999983</v>
      </c>
      <c r="EJ14" s="236">
        <v>-3.9199999999999982</v>
      </c>
      <c r="EK14" s="133">
        <v>-4.0966666666666649</v>
      </c>
      <c r="EL14" s="236">
        <v>-3.2408333333333328</v>
      </c>
      <c r="EM14" s="133">
        <v>0.53249999999999886</v>
      </c>
      <c r="EN14" s="236">
        <v>-4.8066666666666666</v>
      </c>
      <c r="EO14" s="133">
        <v>-2.3550000000000004</v>
      </c>
      <c r="EP14" s="236">
        <v>-7.3550000000000004</v>
      </c>
      <c r="EQ14" s="132">
        <v>-4.0175000000000001</v>
      </c>
      <c r="ER14" s="236">
        <v>-5.4475000000000007</v>
      </c>
      <c r="ES14" s="133">
        <v>-5.6450000000000005</v>
      </c>
      <c r="ET14" s="236">
        <v>-5.7666666666666675</v>
      </c>
      <c r="EU14" s="133">
        <v>-3.1499999999999986</v>
      </c>
      <c r="EV14" s="133">
        <v>-4.8116666666666674</v>
      </c>
    </row>
    <row r="15" spans="1:163" x14ac:dyDescent="0.2">
      <c r="D15" s="250"/>
      <c r="E15" s="268"/>
      <c r="F15" s="305"/>
      <c r="G15" s="101"/>
      <c r="H15" s="102"/>
      <c r="I15" s="102"/>
      <c r="J15" s="100"/>
      <c r="K15" s="102"/>
      <c r="L15" s="102"/>
      <c r="M15" s="102"/>
      <c r="N15" s="100"/>
      <c r="O15" s="101"/>
      <c r="P15" s="102"/>
      <c r="Q15" s="102"/>
      <c r="R15" s="100"/>
      <c r="S15" s="101"/>
      <c r="T15" s="102"/>
      <c r="U15" s="102"/>
      <c r="V15" s="97"/>
      <c r="W15" s="101"/>
      <c r="X15" s="102"/>
      <c r="Y15" s="102"/>
      <c r="Z15" s="97"/>
      <c r="AA15" s="101"/>
      <c r="AB15" s="102"/>
      <c r="AC15" s="102"/>
      <c r="AD15" s="97"/>
      <c r="AE15" s="233"/>
      <c r="AF15" s="236"/>
      <c r="AG15" s="236"/>
      <c r="AH15" s="236"/>
      <c r="AI15" s="236"/>
      <c r="AJ15" s="239"/>
      <c r="AL15" s="250"/>
      <c r="AM15" s="24"/>
      <c r="AN15" s="25"/>
      <c r="AO15" s="26"/>
      <c r="AP15" s="24"/>
      <c r="AQ15" s="25"/>
      <c r="AR15" s="26"/>
      <c r="AS15" s="24"/>
      <c r="AT15" s="25"/>
      <c r="AU15" s="26"/>
      <c r="AV15" s="24"/>
      <c r="AW15" s="25"/>
      <c r="AX15" s="26"/>
      <c r="AY15" s="24"/>
      <c r="AZ15" s="25"/>
      <c r="BA15" s="26"/>
      <c r="BB15" s="24"/>
      <c r="BC15" s="25"/>
      <c r="BD15" s="26"/>
      <c r="BH15" s="146">
        <v>10</v>
      </c>
      <c r="BI15" s="131">
        <v>0.49249999999999972</v>
      </c>
      <c r="BJ15" s="131">
        <v>-0.12083333333333002</v>
      </c>
      <c r="BK15" s="131">
        <v>0.75916666666666544</v>
      </c>
      <c r="BL15" s="131">
        <v>-2.4774999999999991</v>
      </c>
      <c r="BM15" s="131">
        <v>-3.1783333333333328</v>
      </c>
      <c r="BN15" s="131">
        <v>-2.3624999999999989</v>
      </c>
      <c r="BO15" s="131">
        <v>-0.57166666666666721</v>
      </c>
      <c r="BP15" s="131">
        <v>1.894166666666667</v>
      </c>
      <c r="BQ15" s="131">
        <v>-4.2600000000000016</v>
      </c>
      <c r="BR15" s="131">
        <v>-3.9619999999999997</v>
      </c>
      <c r="BS15" s="132" t="s">
        <v>570</v>
      </c>
      <c r="BT15" s="132" t="s">
        <v>570</v>
      </c>
      <c r="BU15" s="131">
        <v>-3.0133333333333319</v>
      </c>
      <c r="BV15" s="131">
        <v>-1.4949999999999992</v>
      </c>
      <c r="BW15" s="131">
        <v>-4.9599999999999991</v>
      </c>
      <c r="BX15" s="131">
        <v>-1.2566666666666677</v>
      </c>
      <c r="BY15" s="131">
        <v>-2.5158333333333331</v>
      </c>
      <c r="BZ15" s="131">
        <v>-3.5508333333333333</v>
      </c>
      <c r="CA15" s="131">
        <v>-5.5847619047619048</v>
      </c>
      <c r="CB15" s="131">
        <v>-5.6926666666666677</v>
      </c>
      <c r="CC15" s="131">
        <v>-0.961666666666666</v>
      </c>
      <c r="CD15" s="131">
        <v>-3.4386666666666681</v>
      </c>
      <c r="CE15" s="131">
        <v>-1.8919999999999995</v>
      </c>
      <c r="CF15" s="131">
        <v>-4.9826666666666686</v>
      </c>
      <c r="CG15" s="132">
        <v>-3.7416666666666671</v>
      </c>
      <c r="CH15" s="120">
        <v>-2.3624999999999989</v>
      </c>
      <c r="CI15" s="133">
        <v>-4.7993333333333315</v>
      </c>
      <c r="CJ15" s="236">
        <v>-2.2850000000000001</v>
      </c>
      <c r="CK15" s="133">
        <v>-0.66250000000000142</v>
      </c>
      <c r="CL15" s="236">
        <v>0.81749999999999901</v>
      </c>
      <c r="CM15" s="133">
        <v>1.4525000000000023</v>
      </c>
      <c r="CN15" s="236">
        <v>-1.0250000000000004</v>
      </c>
      <c r="CO15" s="133">
        <v>-1.1979999999999986</v>
      </c>
      <c r="CP15" s="236">
        <v>-0.55499999999999972</v>
      </c>
      <c r="CQ15" s="133">
        <v>-0.73833333333333506</v>
      </c>
      <c r="CR15" s="236">
        <v>0.66416666666666657</v>
      </c>
      <c r="CS15" s="133">
        <v>-0.24666666666666792</v>
      </c>
      <c r="CT15" s="236">
        <v>-4.0475000000000012</v>
      </c>
      <c r="CU15" s="132" t="s">
        <v>570</v>
      </c>
      <c r="CV15" s="236">
        <v>-1.5549999999999997</v>
      </c>
      <c r="CW15" s="133">
        <v>-2.3858333333333324</v>
      </c>
      <c r="CX15" s="236">
        <v>-1.1141666666666676</v>
      </c>
      <c r="CY15" s="133">
        <v>-0.66166666666666885</v>
      </c>
      <c r="CZ15" s="236">
        <v>-1.7258333333333304</v>
      </c>
      <c r="DA15" s="133">
        <v>-4.1349999999999989</v>
      </c>
      <c r="DB15" s="75">
        <v>-3.3135000000000012</v>
      </c>
      <c r="DC15" s="133">
        <v>0.40083333333333471</v>
      </c>
      <c r="DD15" s="236">
        <v>1.408333333333335</v>
      </c>
      <c r="DE15" s="133">
        <v>-3.0999999999999996</v>
      </c>
      <c r="DF15" s="236">
        <v>-1.9966666666666679</v>
      </c>
      <c r="DG15" s="133">
        <v>-4.915</v>
      </c>
      <c r="DH15" s="236">
        <v>-4.331666666666667</v>
      </c>
      <c r="DI15" s="132">
        <v>-4.9308333333333341</v>
      </c>
      <c r="DJ15" s="75">
        <v>-3.628000000000001</v>
      </c>
      <c r="DK15" s="132" t="s">
        <v>570</v>
      </c>
      <c r="DL15" s="236">
        <v>-3.9358333333333331</v>
      </c>
      <c r="DM15" s="133">
        <v>-0.8566666666666638</v>
      </c>
      <c r="DN15" s="236">
        <v>-3.1283333333333356</v>
      </c>
      <c r="DO15" s="133">
        <v>-0.30333333333333101</v>
      </c>
      <c r="DP15" s="236">
        <v>-2.3033333333333346</v>
      </c>
      <c r="DQ15" s="133">
        <v>0.84000000000000163</v>
      </c>
      <c r="DR15" s="236">
        <v>1.7666666666666657</v>
      </c>
      <c r="DS15" s="133">
        <v>-0.30999999999999872</v>
      </c>
      <c r="DT15" s="236">
        <v>-3.4800000000000022</v>
      </c>
      <c r="DU15" s="133">
        <v>-1.3846666666666678</v>
      </c>
      <c r="DV15" s="236">
        <v>-1.4773333333333323</v>
      </c>
      <c r="DW15" s="133">
        <v>-0.81200000000000117</v>
      </c>
      <c r="DX15" s="236">
        <v>-1.3753333333333355</v>
      </c>
      <c r="DY15" s="133">
        <v>-0.42249999999999943</v>
      </c>
      <c r="DZ15" s="236">
        <v>-0.44250000000000256</v>
      </c>
      <c r="EA15" s="133">
        <v>-4.0333333333333341</v>
      </c>
      <c r="EB15" s="236">
        <v>-0.46833333333333194</v>
      </c>
      <c r="EC15" s="133">
        <v>0.5216666666666665</v>
      </c>
      <c r="ED15" s="236">
        <v>-2.4016666666666673</v>
      </c>
      <c r="EE15" s="133">
        <v>-0.50916666666666721</v>
      </c>
      <c r="EF15" s="236">
        <v>-3.3025000000000002</v>
      </c>
      <c r="EG15" s="133">
        <v>-0.79133333333333411</v>
      </c>
      <c r="EH15" s="236">
        <v>1.5833333333333144E-2</v>
      </c>
      <c r="EI15" s="133">
        <v>-4.0350000000000001</v>
      </c>
      <c r="EJ15" s="236">
        <v>0.16000000000000192</v>
      </c>
      <c r="EK15" s="133">
        <v>-0.83166666666666522</v>
      </c>
      <c r="EL15" s="236">
        <v>-3.6908333333333321</v>
      </c>
      <c r="EM15" s="133">
        <v>-0.65249999999999986</v>
      </c>
      <c r="EN15" s="236">
        <v>-1.7291666666666679</v>
      </c>
      <c r="EO15" s="133">
        <v>1.4900000000000002</v>
      </c>
      <c r="EP15" s="236">
        <v>-3.4258333333333351</v>
      </c>
      <c r="EQ15" s="132">
        <v>-2.9789999999999992</v>
      </c>
      <c r="ER15" s="236">
        <v>-3.9550000000000018</v>
      </c>
      <c r="ES15" s="133">
        <v>-1.1100000000000012</v>
      </c>
      <c r="ET15" s="236">
        <v>0.100833333333334</v>
      </c>
      <c r="EU15" s="133">
        <v>-6.2249999999999996</v>
      </c>
      <c r="EV15" s="133">
        <v>-2.5066666666666677</v>
      </c>
    </row>
    <row r="16" spans="1:163" x14ac:dyDescent="0.2">
      <c r="D16" s="250"/>
      <c r="E16" s="268"/>
      <c r="F16" s="304">
        <v>11</v>
      </c>
      <c r="G16" s="92">
        <v>12.87</v>
      </c>
      <c r="H16" s="93">
        <v>14.38</v>
      </c>
      <c r="I16" s="93">
        <v>7.75</v>
      </c>
      <c r="J16" s="103">
        <v>9.59</v>
      </c>
      <c r="K16" s="93">
        <v>8.8800000000000008</v>
      </c>
      <c r="L16" s="93">
        <v>13.5</v>
      </c>
      <c r="M16" s="93">
        <v>13.25</v>
      </c>
      <c r="N16" s="103"/>
      <c r="O16" s="92">
        <v>4.78</v>
      </c>
      <c r="P16" s="93">
        <v>8.25</v>
      </c>
      <c r="Q16" s="93">
        <v>9.19</v>
      </c>
      <c r="R16" s="103">
        <v>6.15</v>
      </c>
      <c r="S16" s="92">
        <v>12.22</v>
      </c>
      <c r="T16" s="93">
        <v>13.13</v>
      </c>
      <c r="U16" s="93">
        <v>10.37</v>
      </c>
      <c r="V16" s="103"/>
      <c r="W16" s="92">
        <v>15.25</v>
      </c>
      <c r="X16" s="93">
        <v>8.56</v>
      </c>
      <c r="Y16" s="93">
        <v>8.6</v>
      </c>
      <c r="Z16" s="103">
        <v>12.59</v>
      </c>
      <c r="AA16" s="92">
        <v>16.09</v>
      </c>
      <c r="AB16" s="93">
        <v>16.93</v>
      </c>
      <c r="AC16" s="93">
        <v>16.309999999999999</v>
      </c>
      <c r="AD16" s="103">
        <v>13.22</v>
      </c>
      <c r="AE16" s="233">
        <f>AVERAGE(G16:J17)</f>
        <v>11.147500000000001</v>
      </c>
      <c r="AF16" s="236">
        <f>AVERAGE(K16:N17)-$AE16</f>
        <v>0.72916666666666607</v>
      </c>
      <c r="AG16" s="236">
        <f>AVERAGE(O16:R17)-$AE16</f>
        <v>-4.0550000000000015</v>
      </c>
      <c r="AH16" s="236">
        <f>AVERAGE(S16:V17)-$AE16</f>
        <v>0.75916666666666544</v>
      </c>
      <c r="AI16" s="236">
        <f>AVERAGE(W16:Z17)-$AE16</f>
        <v>0.10249999999999915</v>
      </c>
      <c r="AJ16" s="239">
        <f>AVERAGE(AA16:AD17)-$AE16</f>
        <v>4.056499999999998</v>
      </c>
      <c r="AL16" s="250"/>
      <c r="AM16" s="24"/>
      <c r="AN16" s="25"/>
      <c r="AO16" s="26"/>
      <c r="AP16" s="24"/>
      <c r="AQ16" s="25"/>
      <c r="AR16" s="26"/>
      <c r="AS16" s="24"/>
      <c r="AT16" s="25"/>
      <c r="AU16" s="26"/>
      <c r="AV16" s="24"/>
      <c r="AW16" s="25"/>
      <c r="AX16" s="26"/>
      <c r="AY16" s="24"/>
      <c r="AZ16" s="25"/>
      <c r="BA16" s="26"/>
      <c r="BB16" s="24"/>
      <c r="BC16" s="25"/>
      <c r="BD16" s="26"/>
      <c r="BH16" s="146">
        <v>12</v>
      </c>
      <c r="BI16" s="131">
        <v>0.22749999999999915</v>
      </c>
      <c r="BJ16" s="131">
        <v>1.9725000000000019</v>
      </c>
      <c r="BK16" s="131">
        <v>0.10249999999999915</v>
      </c>
      <c r="BL16" s="131">
        <v>-2.6424999999999983</v>
      </c>
      <c r="BM16" s="131">
        <v>-0.51500000000000057</v>
      </c>
      <c r="BN16" s="131">
        <v>-1.8949999999999996</v>
      </c>
      <c r="BO16" s="131">
        <v>0.20000000000000107</v>
      </c>
      <c r="BP16" s="131">
        <v>2.4800000000000004</v>
      </c>
      <c r="BQ16" s="131">
        <v>-4.0433333333333348</v>
      </c>
      <c r="BR16" s="131">
        <v>-2.1999999999999993</v>
      </c>
      <c r="BS16" s="132" t="s">
        <v>570</v>
      </c>
      <c r="BT16" s="132" t="s">
        <v>570</v>
      </c>
      <c r="BU16" s="131">
        <v>-3.2058333333333326</v>
      </c>
      <c r="BV16" s="131">
        <v>-2.4550000000000001</v>
      </c>
      <c r="BW16" s="131">
        <v>-6.2799999999999994</v>
      </c>
      <c r="BX16" s="131">
        <v>-0.7041666666666675</v>
      </c>
      <c r="BY16" s="131">
        <v>-1.5333333333333332</v>
      </c>
      <c r="BZ16" s="131">
        <v>-4.663333333333334</v>
      </c>
      <c r="CA16" s="131">
        <v>-0.25583333333333513</v>
      </c>
      <c r="CB16" s="131">
        <v>-2.956666666666667</v>
      </c>
      <c r="CC16" s="131">
        <v>-1.8366666666666642</v>
      </c>
      <c r="CD16" s="131">
        <v>-3.4166666666666661</v>
      </c>
      <c r="CE16" s="131">
        <v>-1.9599999999999973</v>
      </c>
      <c r="CF16" s="131">
        <v>-4.3066666666666684</v>
      </c>
      <c r="CG16" s="132" t="s">
        <v>570</v>
      </c>
      <c r="CH16" s="120">
        <v>-3.6440000000000001</v>
      </c>
      <c r="CI16" s="133">
        <v>-3.2458333333333318</v>
      </c>
      <c r="CJ16" s="236">
        <v>-0.32249999999999979</v>
      </c>
      <c r="CK16" s="133">
        <v>-1.42</v>
      </c>
      <c r="CL16" s="236">
        <v>-0.15583333333333371</v>
      </c>
      <c r="CM16" s="133">
        <v>-0.42750000000000021</v>
      </c>
      <c r="CN16" s="236">
        <v>-7.2499999999999787E-2</v>
      </c>
      <c r="CO16" s="133">
        <v>-2.0274999999999981</v>
      </c>
      <c r="CP16" s="236">
        <v>-0.78699999999999903</v>
      </c>
      <c r="CQ16" s="133">
        <v>3.0841666666666647</v>
      </c>
      <c r="CR16" s="236">
        <v>0.80916666666666792</v>
      </c>
      <c r="CS16" s="133">
        <v>-1.5033333333333356</v>
      </c>
      <c r="CT16" s="236">
        <v>-0.78000000000000114</v>
      </c>
      <c r="CU16" s="132" t="s">
        <v>570</v>
      </c>
      <c r="CV16" s="236">
        <v>-2.9524999999999988</v>
      </c>
      <c r="CW16" s="133">
        <v>-0.67833333333333279</v>
      </c>
      <c r="CX16" s="236">
        <v>3.0658333333333339</v>
      </c>
      <c r="CY16" s="133">
        <v>-2.1766666666666676</v>
      </c>
      <c r="CZ16" s="236">
        <v>-0.58583333333333165</v>
      </c>
      <c r="DA16" s="133">
        <v>-0.86749999999999972</v>
      </c>
      <c r="DB16" s="75" t="s">
        <v>570</v>
      </c>
      <c r="DC16" s="133">
        <v>-1.2799999999999994</v>
      </c>
      <c r="DD16" s="236">
        <v>-2.3749999999999982</v>
      </c>
      <c r="DE16" s="133">
        <v>-3.1524999999999981</v>
      </c>
      <c r="DF16" s="236">
        <v>-2.9916666666666689</v>
      </c>
      <c r="DG16" s="133">
        <v>-3.5549999999999997</v>
      </c>
      <c r="DH16" s="236">
        <v>-7.3866666666666667</v>
      </c>
      <c r="DI16" s="132" t="s">
        <v>570</v>
      </c>
      <c r="DJ16" s="75" t="s">
        <v>570</v>
      </c>
      <c r="DK16" s="132" t="s">
        <v>570</v>
      </c>
      <c r="DL16" s="236">
        <v>-3.9024999999999999</v>
      </c>
      <c r="DM16" s="133">
        <v>-1.2791666666666632</v>
      </c>
      <c r="DN16" s="236">
        <v>-3.6233333333333366</v>
      </c>
      <c r="DO16" s="133">
        <v>-1.5033333333333339</v>
      </c>
      <c r="DP16" s="236">
        <v>-3.1308333333333351</v>
      </c>
      <c r="DQ16" s="133">
        <v>-1.2524999999999995</v>
      </c>
      <c r="DR16" s="236">
        <v>-1.3660000000000014</v>
      </c>
      <c r="DS16" s="133">
        <v>1.2466666666666644</v>
      </c>
      <c r="DT16" s="236">
        <v>-3.6366666666666685</v>
      </c>
      <c r="DU16" s="133">
        <v>9.8333333333332718E-2</v>
      </c>
      <c r="DV16" s="236">
        <v>0.46416666666666551</v>
      </c>
      <c r="DW16" s="133">
        <v>-1.581666666666667</v>
      </c>
      <c r="DX16" s="236">
        <v>-0.25333333333333563</v>
      </c>
      <c r="DY16" s="133">
        <v>0.82750000000000057</v>
      </c>
      <c r="DZ16" s="236">
        <v>1.0424999999999986</v>
      </c>
      <c r="EA16" s="133">
        <v>-1.9973333333333354</v>
      </c>
      <c r="EB16" s="236">
        <v>0.36166666666666814</v>
      </c>
      <c r="EC16" s="133">
        <v>-1.7858333333333327</v>
      </c>
      <c r="ED16" s="236">
        <v>-1.3116666666666674</v>
      </c>
      <c r="EE16" s="133">
        <v>-1.7616666666666649</v>
      </c>
      <c r="EF16" s="236">
        <v>-2.8049999999999997</v>
      </c>
      <c r="EG16" s="133">
        <v>-0.27549999999999919</v>
      </c>
      <c r="EH16" s="236">
        <v>0.79499999999999993</v>
      </c>
      <c r="EI16" s="133">
        <v>-2.2699999999999978</v>
      </c>
      <c r="EJ16" s="236">
        <v>3.1000000000000014</v>
      </c>
      <c r="EK16" s="133">
        <v>-2.9191666666666656</v>
      </c>
      <c r="EL16" s="236">
        <v>-2.3108333333333331</v>
      </c>
      <c r="EM16" s="133">
        <v>-1.5525000000000002</v>
      </c>
      <c r="EN16" s="236">
        <v>-0.77916666666666679</v>
      </c>
      <c r="EO16" s="133">
        <v>-2.1466666666666665</v>
      </c>
      <c r="EP16" s="236">
        <v>-0.53500000000000192</v>
      </c>
      <c r="EQ16" s="132">
        <v>-1.7616666666666667</v>
      </c>
      <c r="ER16" s="236">
        <v>-2.5200000000000014</v>
      </c>
      <c r="ES16" s="133">
        <v>-3.0350000000000001</v>
      </c>
      <c r="ET16" s="236">
        <v>-2.456666666666667</v>
      </c>
      <c r="EU16" s="133">
        <v>-3.754999999999999</v>
      </c>
      <c r="EV16" s="133">
        <v>-3.6291666666666664</v>
      </c>
    </row>
    <row r="17" spans="2:204" ht="15" customHeight="1" x14ac:dyDescent="0.2">
      <c r="B17" s="80"/>
      <c r="D17" s="250"/>
      <c r="E17" s="268"/>
      <c r="F17" s="305"/>
      <c r="G17" s="95"/>
      <c r="H17" s="96"/>
      <c r="I17" s="96"/>
      <c r="J17" s="104"/>
      <c r="K17" s="96"/>
      <c r="L17" s="96"/>
      <c r="M17" s="96"/>
      <c r="N17" s="104"/>
      <c r="O17" s="95"/>
      <c r="P17" s="96"/>
      <c r="Q17" s="96"/>
      <c r="R17" s="104"/>
      <c r="S17" s="95"/>
      <c r="T17" s="96"/>
      <c r="U17" s="96"/>
      <c r="V17" s="104"/>
      <c r="W17" s="95"/>
      <c r="X17" s="96"/>
      <c r="Y17" s="96"/>
      <c r="Z17" s="104"/>
      <c r="AA17" s="95">
        <v>13.47</v>
      </c>
      <c r="AB17" s="96"/>
      <c r="AC17" s="96"/>
      <c r="AD17" s="104"/>
      <c r="AE17" s="233"/>
      <c r="AF17" s="236"/>
      <c r="AG17" s="236"/>
      <c r="AH17" s="236"/>
      <c r="AI17" s="236"/>
      <c r="AJ17" s="239"/>
      <c r="AL17" s="250"/>
      <c r="AM17" s="24"/>
      <c r="AN17" s="25"/>
      <c r="AO17" s="25"/>
      <c r="AP17" s="24"/>
      <c r="AQ17" s="25"/>
      <c r="AR17" s="26"/>
      <c r="AS17" s="25"/>
      <c r="AT17" s="25"/>
      <c r="AU17" s="26"/>
      <c r="AV17" s="24"/>
      <c r="AW17" s="25"/>
      <c r="AX17" s="26"/>
      <c r="AY17" s="24"/>
      <c r="AZ17" s="25"/>
      <c r="BA17" s="26"/>
      <c r="BB17" s="24"/>
      <c r="BC17" s="25"/>
      <c r="BD17" s="26"/>
      <c r="BH17" s="147">
        <v>14</v>
      </c>
      <c r="BI17" s="134">
        <v>1.2899999999999991</v>
      </c>
      <c r="BJ17" s="134">
        <v>1.4175000000000004</v>
      </c>
      <c r="BK17" s="134">
        <v>4.056499999999998</v>
      </c>
      <c r="BL17" s="134">
        <v>-1.3074999999999992</v>
      </c>
      <c r="BM17" s="134">
        <v>-0.87499999999999822</v>
      </c>
      <c r="BN17" s="134">
        <v>-1.5000000000000568E-2</v>
      </c>
      <c r="BO17" s="134">
        <v>-1.5675000000000008</v>
      </c>
      <c r="BP17" s="134">
        <v>0.13416666666666721</v>
      </c>
      <c r="BQ17" s="134">
        <v>-2.8508333333333358</v>
      </c>
      <c r="BR17" s="134">
        <v>-2.0199999999999996</v>
      </c>
      <c r="BS17" s="190" t="s">
        <v>570</v>
      </c>
      <c r="BT17" s="190" t="s">
        <v>570</v>
      </c>
      <c r="BU17" s="134">
        <v>-2.9783333333333317</v>
      </c>
      <c r="BV17" s="134">
        <v>-1.2249999999999979</v>
      </c>
      <c r="BW17" s="134">
        <v>-3.6324999999999985</v>
      </c>
      <c r="BX17" s="134">
        <v>-4.2266666666666666</v>
      </c>
      <c r="BY17" s="134">
        <v>-2.2183333333333337</v>
      </c>
      <c r="BZ17" s="134">
        <v>-1.6858333333333331</v>
      </c>
      <c r="CA17" s="134">
        <v>-2.3683333333333341</v>
      </c>
      <c r="CB17" s="134">
        <v>-1.5591666666666679</v>
      </c>
      <c r="CC17" s="134">
        <v>-1.1666666666666661</v>
      </c>
      <c r="CD17" s="134">
        <v>-3.0966666666666676</v>
      </c>
      <c r="CE17" s="134">
        <v>-2.8124999999999982</v>
      </c>
      <c r="CF17" s="134">
        <v>-5.456666666666667</v>
      </c>
      <c r="CG17" s="190" t="s">
        <v>570</v>
      </c>
      <c r="CH17" s="135">
        <v>-1.8040000000000003</v>
      </c>
      <c r="CI17" s="136">
        <v>-4.3558333333333312</v>
      </c>
      <c r="CJ17" s="237">
        <v>-1.4000000000000004</v>
      </c>
      <c r="CK17" s="136">
        <v>-2.1099999999999994</v>
      </c>
      <c r="CL17" s="237">
        <v>-0.86000000000000121</v>
      </c>
      <c r="CM17" s="136">
        <v>2.9105000000000008</v>
      </c>
      <c r="CN17" s="237">
        <v>0.29250000000000043</v>
      </c>
      <c r="CO17" s="136">
        <v>-0.50999999999999801</v>
      </c>
      <c r="CP17" s="237">
        <v>-0.86500000000000021</v>
      </c>
      <c r="CQ17" s="136">
        <v>2.0441666666666656</v>
      </c>
      <c r="CR17" s="237">
        <v>1.6716666666666669</v>
      </c>
      <c r="CS17" s="136">
        <v>-0.44250000000000078</v>
      </c>
      <c r="CT17" s="237">
        <v>-0.29000000000000092</v>
      </c>
      <c r="CU17" s="190" t="s">
        <v>570</v>
      </c>
      <c r="CV17" s="237">
        <v>0.97000000000000064</v>
      </c>
      <c r="CW17" s="136">
        <v>0.47916666666666607</v>
      </c>
      <c r="CX17" s="237">
        <v>1.647333333333334</v>
      </c>
      <c r="CY17" s="136">
        <v>1.4133333333333322</v>
      </c>
      <c r="CZ17" s="237">
        <v>-0.6233333333333313</v>
      </c>
      <c r="DA17" s="136">
        <v>-0.79749999999999943</v>
      </c>
      <c r="DB17" s="189" t="s">
        <v>570</v>
      </c>
      <c r="DC17" s="136">
        <v>0.61250000000000071</v>
      </c>
      <c r="DD17" s="237">
        <v>0.30499999999999972</v>
      </c>
      <c r="DE17" s="136">
        <v>-5.1566666666666663</v>
      </c>
      <c r="DF17" s="237">
        <v>-2.0566666666666684</v>
      </c>
      <c r="DG17" s="136">
        <v>-2.0449999999999982</v>
      </c>
      <c r="DH17" s="237">
        <v>-4.3366666666666678</v>
      </c>
      <c r="DI17" s="190" t="s">
        <v>570</v>
      </c>
      <c r="DJ17" s="189" t="s">
        <v>570</v>
      </c>
      <c r="DK17" s="190" t="s">
        <v>570</v>
      </c>
      <c r="DL17" s="237">
        <v>-3.6841666666666661</v>
      </c>
      <c r="DM17" s="136">
        <v>-2.7441666666666649</v>
      </c>
      <c r="DN17" s="237">
        <v>-2.8033333333333346</v>
      </c>
      <c r="DO17" s="136">
        <v>-4.2733333333333334</v>
      </c>
      <c r="DP17" s="237">
        <v>-1.3158333333333356</v>
      </c>
      <c r="DQ17" s="136">
        <v>1.1449999999999996</v>
      </c>
      <c r="DR17" s="237">
        <v>0.40999999999999837</v>
      </c>
      <c r="DS17" s="136">
        <v>2.7149999999999999</v>
      </c>
      <c r="DT17" s="237">
        <v>-4.0366666666666671</v>
      </c>
      <c r="DU17" s="136">
        <v>-2.389166666666668</v>
      </c>
      <c r="DV17" s="237">
        <v>-1.1333333333333346</v>
      </c>
      <c r="DW17" s="136">
        <v>-0.83000000000000185</v>
      </c>
      <c r="DX17" s="237">
        <v>-1.5008333333333344</v>
      </c>
      <c r="DY17" s="136">
        <v>3.8425000000000011</v>
      </c>
      <c r="DZ17" s="237">
        <v>1.4899999999999984</v>
      </c>
      <c r="EA17" s="136">
        <v>-2.3533333333333353</v>
      </c>
      <c r="EB17" s="237">
        <v>2.1890000000000001</v>
      </c>
      <c r="EC17" s="136">
        <v>-1.8983333333333352</v>
      </c>
      <c r="ED17" s="237">
        <v>-1.3891666666666662</v>
      </c>
      <c r="EE17" s="136">
        <v>-1.0641666666666652</v>
      </c>
      <c r="EF17" s="237">
        <v>-2.9574999999999996</v>
      </c>
      <c r="EG17" s="136">
        <v>-8.3000000000000185E-2</v>
      </c>
      <c r="EH17" s="237">
        <v>1.0125000000000011</v>
      </c>
      <c r="EI17" s="136">
        <v>-2.1539999999999999</v>
      </c>
      <c r="EJ17" s="237">
        <v>0.39000000000000057</v>
      </c>
      <c r="EK17" s="136">
        <v>0.12333333333333485</v>
      </c>
      <c r="EL17" s="237">
        <v>-1.9458333333333311</v>
      </c>
      <c r="EM17" s="136">
        <v>-0.61500000000000199</v>
      </c>
      <c r="EN17" s="237">
        <v>-2.1416666666666675</v>
      </c>
      <c r="EO17" s="136">
        <v>4.666666666666508E-2</v>
      </c>
      <c r="EP17" s="237">
        <v>3.416666666666579E-2</v>
      </c>
      <c r="EQ17" s="190" t="s">
        <v>570</v>
      </c>
      <c r="ER17" s="237">
        <v>-0.72000000000000064</v>
      </c>
      <c r="ES17" s="136">
        <v>-1.6174999999999997</v>
      </c>
      <c r="ET17" s="237">
        <v>-0.36666666666666714</v>
      </c>
      <c r="EU17" s="136">
        <v>-4.9899999999999984</v>
      </c>
      <c r="EV17" s="136">
        <v>-3.6241666666666674</v>
      </c>
    </row>
    <row r="18" spans="2:204" ht="15" customHeight="1" x14ac:dyDescent="0.2">
      <c r="B18" s="80"/>
      <c r="D18" s="250"/>
      <c r="E18" s="268"/>
      <c r="F18" s="304">
        <v>12</v>
      </c>
      <c r="G18" s="93">
        <v>14.69</v>
      </c>
      <c r="H18" s="93">
        <v>14.42</v>
      </c>
      <c r="I18" s="93">
        <v>12.65</v>
      </c>
      <c r="J18" s="105">
        <v>13.59</v>
      </c>
      <c r="K18" s="93">
        <v>5.79</v>
      </c>
      <c r="L18" s="93">
        <v>14.04</v>
      </c>
      <c r="M18" s="93">
        <v>14.43</v>
      </c>
      <c r="N18" s="105">
        <v>13.94</v>
      </c>
      <c r="O18" s="93">
        <v>16.47</v>
      </c>
      <c r="P18" s="93">
        <v>11.75</v>
      </c>
      <c r="Q18" s="93">
        <v>10.43</v>
      </c>
      <c r="R18" s="105">
        <v>16.38</v>
      </c>
      <c r="S18" s="92">
        <v>10.87</v>
      </c>
      <c r="T18" s="93">
        <v>10.53</v>
      </c>
      <c r="U18" s="93">
        <v>12.68</v>
      </c>
      <c r="V18" s="103"/>
      <c r="W18" s="93">
        <v>11.31</v>
      </c>
      <c r="X18" s="93">
        <v>10.53</v>
      </c>
      <c r="Y18" s="93">
        <v>10.97</v>
      </c>
      <c r="Z18" s="103">
        <v>11.97</v>
      </c>
      <c r="AA18" s="92">
        <v>12.81</v>
      </c>
      <c r="AB18" s="93">
        <v>10.1</v>
      </c>
      <c r="AC18" s="93">
        <v>15.81</v>
      </c>
      <c r="AD18" s="103">
        <v>11.4</v>
      </c>
      <c r="AE18" s="233">
        <f>AVERAGE(G18:J19)</f>
        <v>13.837499999999999</v>
      </c>
      <c r="AF18" s="236">
        <f>AVERAGE(K18:N19)-$AE18</f>
        <v>-1.7874999999999996</v>
      </c>
      <c r="AG18" s="236">
        <f>AVERAGE(O18:R19)-$AE18</f>
        <v>0.26850000000000129</v>
      </c>
      <c r="AH18" s="236">
        <f>AVERAGE(S18:V19)-$AE18</f>
        <v>-2.4774999999999991</v>
      </c>
      <c r="AI18" s="236">
        <f>AVERAGE(W18:Z19)-$AE18</f>
        <v>-2.6424999999999983</v>
      </c>
      <c r="AJ18" s="239">
        <f>AVERAGE(AA18:AD19)-$AE18</f>
        <v>-1.3074999999999992</v>
      </c>
      <c r="AL18" s="250"/>
      <c r="AM18" s="24"/>
      <c r="AN18" s="25"/>
      <c r="AO18" s="26"/>
      <c r="AP18" s="24"/>
      <c r="AQ18" s="25"/>
      <c r="AR18" s="26"/>
      <c r="AS18" s="24"/>
      <c r="AT18" s="25"/>
      <c r="AU18" s="26"/>
      <c r="AV18" s="24"/>
      <c r="AW18" s="25"/>
      <c r="AX18" s="26"/>
      <c r="AY18" s="24"/>
      <c r="AZ18" s="25"/>
      <c r="BA18" s="26"/>
      <c r="BB18" s="24"/>
      <c r="BC18" s="25"/>
      <c r="BD18" s="26"/>
      <c r="BI18" s="50"/>
      <c r="BJ18" s="50"/>
      <c r="BK18" s="51"/>
      <c r="BL18" s="50"/>
      <c r="BM18" s="50"/>
      <c r="BN18" s="51"/>
      <c r="BO18" s="50"/>
      <c r="BP18" s="50"/>
      <c r="BQ18" s="50"/>
      <c r="BR18" s="50"/>
      <c r="BS18" s="224"/>
      <c r="BT18" s="224"/>
      <c r="BU18" s="50"/>
      <c r="BV18" s="50"/>
      <c r="BW18" s="51"/>
      <c r="BX18" s="50"/>
      <c r="BY18" s="50"/>
      <c r="BZ18" s="51"/>
      <c r="CA18" s="50"/>
      <c r="CB18" s="50"/>
      <c r="CC18" s="50"/>
      <c r="CD18" s="50"/>
      <c r="CE18" s="50"/>
      <c r="CF18" s="50"/>
      <c r="CG18" s="224"/>
      <c r="CH18" s="50"/>
      <c r="CI18" s="50"/>
      <c r="CJ18" s="50"/>
      <c r="CK18" s="50"/>
      <c r="CL18" s="50"/>
      <c r="CM18" s="51"/>
      <c r="CN18" s="51"/>
      <c r="CO18" s="50"/>
      <c r="CP18" s="50"/>
      <c r="CQ18" s="50"/>
      <c r="CR18" s="50"/>
      <c r="CS18" s="51"/>
      <c r="CT18" s="51"/>
      <c r="CU18" s="220"/>
      <c r="CV18" s="50"/>
      <c r="CW18" s="50"/>
      <c r="CX18" s="50"/>
      <c r="CY18" s="50"/>
      <c r="CZ18" s="50"/>
      <c r="DA18" s="51"/>
      <c r="DB18" s="224"/>
      <c r="DC18" s="50"/>
      <c r="DD18" s="50"/>
      <c r="DI18" s="223"/>
      <c r="DJ18" s="223"/>
      <c r="DK18" s="223"/>
      <c r="EQ18" s="223"/>
    </row>
    <row r="19" spans="2:204" ht="15" customHeight="1" x14ac:dyDescent="0.2">
      <c r="B19" s="80"/>
      <c r="D19" s="250"/>
      <c r="E19" s="269"/>
      <c r="F19" s="305"/>
      <c r="G19" s="96"/>
      <c r="H19" s="96"/>
      <c r="I19" s="96"/>
      <c r="J19" s="100"/>
      <c r="K19" s="96"/>
      <c r="L19" s="96"/>
      <c r="M19" s="96"/>
      <c r="N19" s="100"/>
      <c r="O19" s="96">
        <v>15.5</v>
      </c>
      <c r="P19" s="96"/>
      <c r="Q19" s="96"/>
      <c r="R19" s="100"/>
      <c r="S19" s="95"/>
      <c r="T19" s="96"/>
      <c r="U19" s="96"/>
      <c r="V19" s="97"/>
      <c r="W19" s="96"/>
      <c r="X19" s="96"/>
      <c r="Y19" s="96"/>
      <c r="Z19" s="97"/>
      <c r="AA19" s="95"/>
      <c r="AB19" s="96"/>
      <c r="AC19" s="96"/>
      <c r="AD19" s="97"/>
      <c r="AE19" s="234"/>
      <c r="AF19" s="237"/>
      <c r="AG19" s="237"/>
      <c r="AH19" s="237"/>
      <c r="AI19" s="237"/>
      <c r="AJ19" s="240"/>
      <c r="AL19" s="250"/>
      <c r="AM19" s="24"/>
      <c r="AN19" s="25"/>
      <c r="AO19" s="26"/>
      <c r="AP19" s="24"/>
      <c r="AQ19" s="25"/>
      <c r="AR19" s="26"/>
      <c r="AS19" s="24"/>
      <c r="AT19" s="25"/>
      <c r="AU19" s="26"/>
      <c r="AV19" s="24"/>
      <c r="AW19" s="25"/>
      <c r="AX19" s="26"/>
      <c r="AY19" s="24"/>
      <c r="AZ19" s="25"/>
      <c r="BA19" s="26"/>
      <c r="BB19" s="24"/>
      <c r="BC19" s="25"/>
      <c r="BD19" s="26"/>
      <c r="BH19" s="186" t="s">
        <v>24</v>
      </c>
      <c r="BI19" s="222">
        <v>-5.7850000000000001</v>
      </c>
      <c r="BJ19" s="222">
        <v>8.375</v>
      </c>
      <c r="BK19" s="222">
        <v>-11.59</v>
      </c>
      <c r="BL19" s="222">
        <v>-17.71</v>
      </c>
      <c r="BM19" s="222">
        <v>-21.59</v>
      </c>
      <c r="BN19" s="222">
        <v>-19.940000000000001</v>
      </c>
      <c r="BO19" s="222">
        <v>-5.89</v>
      </c>
      <c r="BP19" s="222">
        <v>2.7749999999999999</v>
      </c>
      <c r="BQ19" s="222">
        <v>-41.76</v>
      </c>
      <c r="BR19" s="222">
        <v>-48.09</v>
      </c>
      <c r="BS19" s="221" t="s">
        <v>570</v>
      </c>
      <c r="BT19" s="221" t="s">
        <v>570</v>
      </c>
      <c r="BU19" s="222">
        <v>-47.23</v>
      </c>
      <c r="BV19" s="222">
        <v>-30.31</v>
      </c>
      <c r="BW19" s="222">
        <v>-66.5</v>
      </c>
      <c r="BX19" s="222">
        <v>-26.03</v>
      </c>
      <c r="BY19" s="222">
        <v>-30.97</v>
      </c>
      <c r="BZ19" s="222">
        <v>-51.68</v>
      </c>
      <c r="CA19" s="222">
        <v>-29.02</v>
      </c>
      <c r="CB19" s="222">
        <v>-50.68</v>
      </c>
      <c r="CC19" s="222">
        <v>-15.09</v>
      </c>
      <c r="CD19" s="222">
        <v>-44.47</v>
      </c>
      <c r="CE19" s="222">
        <v>-19.41</v>
      </c>
      <c r="CF19" s="222">
        <v>-54.1</v>
      </c>
      <c r="CG19" s="221" t="s">
        <v>570</v>
      </c>
      <c r="CH19" s="222">
        <v>-30.44</v>
      </c>
      <c r="CI19" s="222">
        <v>-55.31</v>
      </c>
      <c r="CJ19" s="222">
        <v>-15.84</v>
      </c>
      <c r="CK19" s="222">
        <v>-33.950000000000003</v>
      </c>
      <c r="CL19" s="222">
        <v>-15.21</v>
      </c>
      <c r="CM19" s="222">
        <v>8.9649999999999999</v>
      </c>
      <c r="CN19" s="222">
        <v>-18.55</v>
      </c>
      <c r="CO19" s="222">
        <v>-14.56</v>
      </c>
      <c r="CP19" s="222">
        <v>-5.3650000000000002</v>
      </c>
      <c r="CQ19" s="222">
        <v>11.71</v>
      </c>
      <c r="CR19" s="222">
        <v>0.55500000000000005</v>
      </c>
      <c r="CS19" s="222">
        <v>-27.36</v>
      </c>
      <c r="CT19" s="222">
        <v>-60.67</v>
      </c>
      <c r="CU19" s="221" t="s">
        <v>570</v>
      </c>
      <c r="CV19" s="222">
        <v>-22.72</v>
      </c>
      <c r="CW19" s="222">
        <v>-33.94</v>
      </c>
      <c r="CX19" s="222">
        <v>26.84</v>
      </c>
      <c r="CY19" s="222">
        <v>-14.49</v>
      </c>
      <c r="CZ19" s="222">
        <v>-20.87</v>
      </c>
      <c r="DA19" s="222">
        <v>-31.67</v>
      </c>
      <c r="DB19" s="221" t="s">
        <v>570</v>
      </c>
      <c r="DC19" s="222">
        <v>-17.63</v>
      </c>
      <c r="DD19" s="222">
        <v>-29.37</v>
      </c>
      <c r="DE19" s="222">
        <v>-45.21</v>
      </c>
      <c r="DF19" s="222">
        <v>-34.96</v>
      </c>
      <c r="DG19" s="222">
        <v>-27.93</v>
      </c>
      <c r="DH19" s="222">
        <v>-66.77</v>
      </c>
      <c r="DI19" s="221" t="s">
        <v>570</v>
      </c>
      <c r="DJ19" s="221" t="s">
        <v>570</v>
      </c>
      <c r="DK19" s="221" t="s">
        <v>570</v>
      </c>
      <c r="DL19" s="222">
        <v>-38.06</v>
      </c>
      <c r="DM19" s="222">
        <v>-23.95</v>
      </c>
      <c r="DN19" s="222">
        <v>-55.08</v>
      </c>
      <c r="DO19" s="222">
        <v>-23.73</v>
      </c>
      <c r="DP19" s="222">
        <v>-24.72</v>
      </c>
      <c r="DQ19" s="222">
        <v>-5.0449999999999999</v>
      </c>
      <c r="DR19" s="222">
        <v>-15.8</v>
      </c>
      <c r="DS19" s="222">
        <v>15.33</v>
      </c>
      <c r="DT19" s="222">
        <v>-23.3</v>
      </c>
      <c r="DU19" s="222">
        <v>-11.96</v>
      </c>
      <c r="DV19" s="222">
        <v>-10.52</v>
      </c>
      <c r="DW19" s="222">
        <v>-22.83</v>
      </c>
      <c r="DX19" s="222">
        <v>-0.68</v>
      </c>
      <c r="DY19" s="222">
        <v>11.85</v>
      </c>
      <c r="DZ19" s="222">
        <v>5.4749999999999996</v>
      </c>
      <c r="EA19" s="222">
        <v>-41.23</v>
      </c>
      <c r="EB19" s="222">
        <v>-9.33</v>
      </c>
      <c r="EC19" s="222">
        <v>-8.7750000000000004</v>
      </c>
      <c r="ED19" s="222">
        <v>-15.87</v>
      </c>
      <c r="EE19" s="222">
        <v>-16.62</v>
      </c>
      <c r="EF19" s="222">
        <v>-35.03</v>
      </c>
      <c r="EG19" s="222">
        <v>-27.61</v>
      </c>
      <c r="EH19" s="222">
        <v>-12.68</v>
      </c>
      <c r="EI19" s="222">
        <v>-43.42</v>
      </c>
      <c r="EJ19" s="222">
        <v>-10.76</v>
      </c>
      <c r="EK19" s="222">
        <v>-22.98</v>
      </c>
      <c r="EL19" s="222">
        <v>-32.49</v>
      </c>
      <c r="EM19" s="222">
        <v>0.56000000000000005</v>
      </c>
      <c r="EN19" s="222">
        <v>-31.17</v>
      </c>
      <c r="EO19" s="222">
        <v>-8.44</v>
      </c>
      <c r="EP19" s="222">
        <v>-53.04</v>
      </c>
      <c r="EQ19" s="221" t="s">
        <v>570</v>
      </c>
      <c r="ER19" s="222">
        <v>-46.69</v>
      </c>
      <c r="ES19" s="222">
        <v>-42.93</v>
      </c>
      <c r="ET19" s="222">
        <v>-35.82</v>
      </c>
      <c r="EU19" s="222">
        <v>-55.28</v>
      </c>
      <c r="EV19" s="222">
        <v>-41.8</v>
      </c>
      <c r="EW19" s="51"/>
    </row>
    <row r="20" spans="2:204" ht="15" customHeight="1" x14ac:dyDescent="0.2">
      <c r="B20" s="80"/>
      <c r="D20" s="250"/>
      <c r="E20" s="267">
        <v>1</v>
      </c>
      <c r="F20" s="304">
        <v>25</v>
      </c>
      <c r="G20" s="92">
        <v>13.38</v>
      </c>
      <c r="H20" s="93">
        <v>9.75</v>
      </c>
      <c r="I20" s="99">
        <v>13.44</v>
      </c>
      <c r="J20" s="94">
        <v>15.37</v>
      </c>
      <c r="K20" s="93">
        <v>13.66</v>
      </c>
      <c r="L20" s="93">
        <v>11.35</v>
      </c>
      <c r="M20" s="99"/>
      <c r="N20" s="94"/>
      <c r="O20" s="98">
        <v>12.07</v>
      </c>
      <c r="P20" s="99">
        <v>9.66</v>
      </c>
      <c r="Q20" s="99">
        <v>11.81</v>
      </c>
      <c r="R20" s="94">
        <v>10.35</v>
      </c>
      <c r="S20" s="98">
        <v>10.35</v>
      </c>
      <c r="T20" s="99">
        <v>8.2899999999999991</v>
      </c>
      <c r="U20" s="99">
        <v>10.78</v>
      </c>
      <c r="V20" s="94"/>
      <c r="W20" s="98">
        <v>15.72</v>
      </c>
      <c r="X20" s="99">
        <v>11.5</v>
      </c>
      <c r="Y20" s="99">
        <v>10.19</v>
      </c>
      <c r="Z20" s="94"/>
      <c r="AA20" s="98">
        <v>14.69</v>
      </c>
      <c r="AB20" s="99">
        <v>11.72</v>
      </c>
      <c r="AC20" s="99">
        <v>11.9</v>
      </c>
      <c r="AD20" s="94">
        <v>10.130000000000001</v>
      </c>
      <c r="AE20" s="232">
        <f>AVERAGE(G20:J21)</f>
        <v>12.984999999999999</v>
      </c>
      <c r="AF20" s="235">
        <f>AVERAGE(K20:N21)-$AE20</f>
        <v>-0.48000000000000043</v>
      </c>
      <c r="AG20" s="235">
        <f>AVERAGE(O20:R21)-$AE20</f>
        <v>-2.0124999999999993</v>
      </c>
      <c r="AH20" s="235">
        <f>AVERAGE(S20:V21)-$AE20</f>
        <v>-3.1783333333333328</v>
      </c>
      <c r="AI20" s="235">
        <f>AVERAGE(W20:Z21)-$AE20</f>
        <v>-0.51500000000000057</v>
      </c>
      <c r="AJ20" s="238">
        <f>AVERAGE(AA20:AD21)-$AE20</f>
        <v>-0.87499999999999822</v>
      </c>
      <c r="AL20" s="250"/>
      <c r="AM20" s="24"/>
      <c r="AN20" s="25"/>
      <c r="AO20" s="26"/>
      <c r="AP20" s="24"/>
      <c r="AQ20" s="25"/>
      <c r="AR20" s="26"/>
      <c r="AS20" s="24"/>
      <c r="AT20" s="25"/>
      <c r="AU20" s="26"/>
      <c r="AV20" s="24"/>
      <c r="AW20" s="25"/>
      <c r="AX20" s="26"/>
      <c r="AY20" s="24"/>
      <c r="AZ20" s="25"/>
      <c r="BA20" s="26"/>
      <c r="BB20" s="24"/>
      <c r="BC20" s="25"/>
      <c r="BD20" s="26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</row>
    <row r="21" spans="2:204" ht="15" customHeight="1" x14ac:dyDescent="0.2">
      <c r="B21" s="80"/>
      <c r="D21" s="250"/>
      <c r="E21" s="268"/>
      <c r="F21" s="305"/>
      <c r="G21" s="95"/>
      <c r="H21" s="96"/>
      <c r="I21" s="102"/>
      <c r="J21" s="97"/>
      <c r="K21" s="96"/>
      <c r="L21" s="96"/>
      <c r="M21" s="102"/>
      <c r="N21" s="97"/>
      <c r="O21" s="101"/>
      <c r="P21" s="102"/>
      <c r="Q21" s="102"/>
      <c r="R21" s="97"/>
      <c r="S21" s="101"/>
      <c r="T21" s="102"/>
      <c r="U21" s="102"/>
      <c r="V21" s="97"/>
      <c r="W21" s="101"/>
      <c r="X21" s="102"/>
      <c r="Y21" s="102"/>
      <c r="Z21" s="97"/>
      <c r="AA21" s="101"/>
      <c r="AB21" s="102"/>
      <c r="AC21" s="102"/>
      <c r="AD21" s="97"/>
      <c r="AE21" s="233"/>
      <c r="AF21" s="236"/>
      <c r="AG21" s="236"/>
      <c r="AH21" s="236"/>
      <c r="AI21" s="236"/>
      <c r="AJ21" s="239"/>
      <c r="AL21" s="250"/>
      <c r="AM21" s="24"/>
      <c r="AN21" s="41"/>
      <c r="AO21" s="26"/>
      <c r="AP21" s="24"/>
      <c r="AQ21" s="25"/>
      <c r="AR21" s="26"/>
      <c r="AS21" s="24"/>
      <c r="AT21" s="41"/>
      <c r="AU21" s="26"/>
      <c r="AV21" s="24"/>
      <c r="AW21" s="41"/>
      <c r="AX21" s="26"/>
      <c r="AY21" s="24"/>
      <c r="AZ21" s="41"/>
      <c r="BA21" s="26"/>
      <c r="BB21" s="24"/>
      <c r="BC21" s="41"/>
      <c r="BD21" s="26"/>
      <c r="BH21" s="247" t="s">
        <v>8</v>
      </c>
      <c r="BI21" s="278" t="s">
        <v>15</v>
      </c>
      <c r="BJ21" s="278"/>
      <c r="BK21" s="278"/>
    </row>
    <row r="22" spans="2:204" ht="15" customHeight="1" x14ac:dyDescent="0.2">
      <c r="B22" s="80"/>
      <c r="D22" s="250"/>
      <c r="E22" s="268"/>
      <c r="F22" s="304">
        <v>26</v>
      </c>
      <c r="G22" s="93">
        <v>13.84</v>
      </c>
      <c r="H22" s="93">
        <v>11.25</v>
      </c>
      <c r="I22" s="93">
        <v>15.35</v>
      </c>
      <c r="J22" s="105">
        <v>13.13</v>
      </c>
      <c r="K22" s="93">
        <v>14.78</v>
      </c>
      <c r="L22" s="93">
        <v>12.75</v>
      </c>
      <c r="M22" s="93">
        <v>9.6</v>
      </c>
      <c r="N22" s="105"/>
      <c r="O22" s="92">
        <v>13.65</v>
      </c>
      <c r="P22" s="93">
        <v>11.94</v>
      </c>
      <c r="Q22" s="93">
        <v>10.6</v>
      </c>
      <c r="R22" s="105"/>
      <c r="S22" s="92">
        <v>9.06</v>
      </c>
      <c r="T22" s="93">
        <v>12.53</v>
      </c>
      <c r="U22" s="93">
        <v>11.5</v>
      </c>
      <c r="V22" s="103"/>
      <c r="W22" s="92">
        <v>12.81</v>
      </c>
      <c r="X22" s="93">
        <v>10.78</v>
      </c>
      <c r="Y22" s="93">
        <v>10.62</v>
      </c>
      <c r="Z22" s="103">
        <v>11.78</v>
      </c>
      <c r="AA22" s="92">
        <v>10.71</v>
      </c>
      <c r="AB22" s="93">
        <v>11.53</v>
      </c>
      <c r="AC22" s="93">
        <v>16.309999999999999</v>
      </c>
      <c r="AD22" s="103">
        <v>14.96</v>
      </c>
      <c r="AE22" s="233">
        <f>AVERAGE(G22:J23)</f>
        <v>13.3925</v>
      </c>
      <c r="AF22" s="236">
        <f>AVERAGE(K22:N23)-$AE22</f>
        <v>-1.0158333333333331</v>
      </c>
      <c r="AG22" s="236">
        <f>AVERAGE(O22:R23)-$AE22</f>
        <v>-1.3291666666666675</v>
      </c>
      <c r="AH22" s="236">
        <f>AVERAGE(S22:V23)-$AE22</f>
        <v>-2.3624999999999989</v>
      </c>
      <c r="AI22" s="236">
        <f>AVERAGE(W22:Z23)-$AE22</f>
        <v>-1.8949999999999996</v>
      </c>
      <c r="AJ22" s="239">
        <f>AVERAGE(AA22:AD23)-$AE22</f>
        <v>-1.5000000000000568E-2</v>
      </c>
      <c r="AL22" s="250"/>
      <c r="AM22" s="24"/>
      <c r="AN22" s="41"/>
      <c r="AO22" s="26"/>
      <c r="AP22" s="24"/>
      <c r="AQ22" s="25"/>
      <c r="AR22" s="26"/>
      <c r="AS22" s="24"/>
      <c r="AT22" s="41"/>
      <c r="AU22" s="26"/>
      <c r="AV22" s="24"/>
      <c r="AW22" s="41"/>
      <c r="AX22" s="26"/>
      <c r="AY22" s="24"/>
      <c r="AZ22" s="41"/>
      <c r="BA22" s="26"/>
      <c r="BB22" s="24"/>
      <c r="BC22" s="41"/>
      <c r="BD22" s="26"/>
      <c r="BH22" s="265"/>
      <c r="BI22" s="230" t="s">
        <v>9</v>
      </c>
      <c r="BJ22" s="230" t="s">
        <v>10</v>
      </c>
      <c r="BK22" s="230" t="s">
        <v>11</v>
      </c>
      <c r="BM22" s="365" t="s">
        <v>570</v>
      </c>
      <c r="BN22" s="363" t="s">
        <v>655</v>
      </c>
    </row>
    <row r="23" spans="2:204" x14ac:dyDescent="0.2">
      <c r="B23" s="80"/>
      <c r="D23" s="250"/>
      <c r="E23" s="268"/>
      <c r="F23" s="305"/>
      <c r="G23" s="96"/>
      <c r="H23" s="96"/>
      <c r="I23" s="96"/>
      <c r="J23" s="105"/>
      <c r="K23" s="96"/>
      <c r="L23" s="96"/>
      <c r="M23" s="96"/>
      <c r="N23" s="105"/>
      <c r="O23" s="95"/>
      <c r="P23" s="96"/>
      <c r="Q23" s="96"/>
      <c r="R23" s="105"/>
      <c r="S23" s="95"/>
      <c r="T23" s="96"/>
      <c r="U23" s="96"/>
      <c r="V23" s="104"/>
      <c r="W23" s="95"/>
      <c r="X23" s="96"/>
      <c r="Y23" s="96"/>
      <c r="Z23" s="104"/>
      <c r="AA23" s="95"/>
      <c r="AB23" s="96"/>
      <c r="AC23" s="96"/>
      <c r="AD23" s="104"/>
      <c r="AE23" s="233"/>
      <c r="AF23" s="236"/>
      <c r="AG23" s="236"/>
      <c r="AH23" s="236"/>
      <c r="AI23" s="236"/>
      <c r="AJ23" s="239"/>
      <c r="AL23" s="250"/>
      <c r="AM23" s="24"/>
      <c r="AN23" s="41"/>
      <c r="AO23" s="26"/>
      <c r="AP23" s="24"/>
      <c r="AQ23" s="25"/>
      <c r="AR23" s="26"/>
      <c r="AS23" s="24"/>
      <c r="AT23" s="41"/>
      <c r="AU23" s="26"/>
      <c r="AV23" s="24"/>
      <c r="AW23" s="41"/>
      <c r="AX23" s="26"/>
      <c r="AY23" s="24"/>
      <c r="AZ23" s="41"/>
      <c r="BA23" s="26"/>
      <c r="BB23" s="24"/>
      <c r="BC23" s="41"/>
      <c r="BD23" s="26"/>
      <c r="BH23" s="178" t="s">
        <v>12</v>
      </c>
      <c r="BI23" s="59">
        <f>AVERAGE(BI19:BP19)</f>
        <v>-8.9193749999999987</v>
      </c>
      <c r="BJ23" s="59">
        <f>STDEV(BI19:BP19)/SQRT(BK23)</f>
        <v>3.8295408897594094</v>
      </c>
      <c r="BK23" s="60">
        <f>COUNT(BI19:BP19)</f>
        <v>8</v>
      </c>
      <c r="BM23" s="85"/>
      <c r="CK23" s="19"/>
      <c r="CL23" s="19"/>
    </row>
    <row r="24" spans="2:204" x14ac:dyDescent="0.2">
      <c r="B24" s="80"/>
      <c r="D24" s="250"/>
      <c r="E24" s="268"/>
      <c r="F24" s="304">
        <v>27</v>
      </c>
      <c r="G24" s="92">
        <v>12.69</v>
      </c>
      <c r="H24" s="93">
        <v>15.13</v>
      </c>
      <c r="I24" s="93">
        <v>12.5</v>
      </c>
      <c r="J24" s="103">
        <v>13.22</v>
      </c>
      <c r="K24" s="99">
        <v>14.34</v>
      </c>
      <c r="L24" s="99">
        <v>13.22</v>
      </c>
      <c r="M24" s="93">
        <v>12.97</v>
      </c>
      <c r="N24" s="103"/>
      <c r="O24" s="93">
        <v>13.88</v>
      </c>
      <c r="P24" s="93">
        <v>9.0399999999999991</v>
      </c>
      <c r="Q24" s="93">
        <v>16.37</v>
      </c>
      <c r="R24" s="103">
        <v>11.25</v>
      </c>
      <c r="S24" s="92">
        <v>14.84</v>
      </c>
      <c r="T24" s="93">
        <v>13.5</v>
      </c>
      <c r="U24" s="93">
        <v>10.1</v>
      </c>
      <c r="V24" s="103"/>
      <c r="W24" s="93">
        <v>14.9</v>
      </c>
      <c r="X24" s="93">
        <v>11.41</v>
      </c>
      <c r="Y24" s="93">
        <v>15.87</v>
      </c>
      <c r="Z24" s="103">
        <v>12.16</v>
      </c>
      <c r="AA24" s="92">
        <v>13.53</v>
      </c>
      <c r="AB24" s="93">
        <v>10.68</v>
      </c>
      <c r="AC24" s="93">
        <v>11.09</v>
      </c>
      <c r="AD24" s="103">
        <v>11.97</v>
      </c>
      <c r="AE24" s="233">
        <f>AVERAGE(G24:J25)</f>
        <v>13.385</v>
      </c>
      <c r="AF24" s="236">
        <f>AVERAGE(K24:N25)-$AE24</f>
        <v>0.125</v>
      </c>
      <c r="AG24" s="236">
        <f>AVERAGE(O24:R25)-$AE24</f>
        <v>-0.74999999999999822</v>
      </c>
      <c r="AH24" s="236">
        <f>AVERAGE(S24:V25)-$AE24</f>
        <v>-0.57166666666666721</v>
      </c>
      <c r="AI24" s="236">
        <f>AVERAGE(W24:Z25)-$AE24</f>
        <v>0.20000000000000107</v>
      </c>
      <c r="AJ24" s="239">
        <f>AVERAGE(AA24:AD25)-$AE24</f>
        <v>-1.5675000000000008</v>
      </c>
      <c r="AL24" s="250"/>
      <c r="AM24" s="24"/>
      <c r="AN24" s="41"/>
      <c r="AO24" s="26"/>
      <c r="AP24" s="24"/>
      <c r="AQ24" s="25"/>
      <c r="AR24" s="26"/>
      <c r="AS24" s="24"/>
      <c r="AT24" s="41"/>
      <c r="AU24" s="26"/>
      <c r="AV24" s="24"/>
      <c r="AW24" s="41"/>
      <c r="AX24" s="26"/>
      <c r="AY24" s="24"/>
      <c r="AZ24" s="41"/>
      <c r="BA24" s="26"/>
      <c r="BB24" s="24"/>
      <c r="BC24" s="41"/>
      <c r="BD24" s="26"/>
      <c r="BH24" s="178" t="s">
        <v>14</v>
      </c>
      <c r="BI24" s="59">
        <f>AVERAGE(BQ19:CJ19)</f>
        <v>-38.642941176470586</v>
      </c>
      <c r="BJ24" s="59">
        <f>STDEV(BQ19:CJ19)/SQRT(BK24)</f>
        <v>3.6912788478888987</v>
      </c>
      <c r="BK24" s="60">
        <f>COUNT(BQ19:CJ19)</f>
        <v>17</v>
      </c>
      <c r="CK24" s="19"/>
      <c r="CL24" s="19"/>
    </row>
    <row r="25" spans="2:204" x14ac:dyDescent="0.2">
      <c r="B25" s="80"/>
      <c r="D25" s="250"/>
      <c r="E25" s="268"/>
      <c r="F25" s="305"/>
      <c r="G25" s="95"/>
      <c r="H25" s="96"/>
      <c r="I25" s="96"/>
      <c r="J25" s="97"/>
      <c r="K25" s="102"/>
      <c r="L25" s="102"/>
      <c r="M25" s="96"/>
      <c r="N25" s="97"/>
      <c r="O25" s="96"/>
      <c r="P25" s="96"/>
      <c r="Q25" s="96"/>
      <c r="R25" s="97"/>
      <c r="S25" s="95"/>
      <c r="T25" s="96"/>
      <c r="U25" s="96"/>
      <c r="V25" s="97"/>
      <c r="W25" s="96"/>
      <c r="X25" s="96"/>
      <c r="Y25" s="96"/>
      <c r="Z25" s="97"/>
      <c r="AA25" s="95"/>
      <c r="AB25" s="96"/>
      <c r="AC25" s="96"/>
      <c r="AD25" s="97"/>
      <c r="AE25" s="233"/>
      <c r="AF25" s="236"/>
      <c r="AG25" s="236"/>
      <c r="AH25" s="236"/>
      <c r="AI25" s="236"/>
      <c r="AJ25" s="239"/>
      <c r="AL25" s="250"/>
      <c r="AM25" s="24"/>
      <c r="AN25" s="41"/>
      <c r="AO25" s="26"/>
      <c r="AP25" s="24"/>
      <c r="AQ25" s="25"/>
      <c r="AR25" s="26"/>
      <c r="AS25" s="24"/>
      <c r="AT25" s="41"/>
      <c r="AU25" s="26"/>
      <c r="AV25" s="24"/>
      <c r="AW25" s="41"/>
      <c r="AX25" s="26"/>
      <c r="AY25" s="24"/>
      <c r="AZ25" s="41"/>
      <c r="BA25" s="26"/>
      <c r="BB25" s="24"/>
      <c r="BC25" s="41"/>
      <c r="BD25" s="26"/>
      <c r="BH25" s="178" t="s">
        <v>16</v>
      </c>
      <c r="BI25" s="59">
        <f>AVERAGE(CK19:CR19)</f>
        <v>-8.3006250000000001</v>
      </c>
      <c r="BJ25" s="59">
        <f>STDEV(CK19:CR19)/SQRT(BK25)</f>
        <v>5.4040762919481828</v>
      </c>
      <c r="BK25" s="60">
        <f>COUNT(CK19:CR19)</f>
        <v>8</v>
      </c>
      <c r="CK25" s="19"/>
      <c r="CL25" s="19"/>
    </row>
    <row r="26" spans="2:204" x14ac:dyDescent="0.2">
      <c r="B26" s="80"/>
      <c r="D26" s="250"/>
      <c r="E26" s="268"/>
      <c r="F26" s="304">
        <v>28</v>
      </c>
      <c r="G26" s="92">
        <v>11.62</v>
      </c>
      <c r="H26" s="93">
        <v>8.56</v>
      </c>
      <c r="I26" s="93">
        <v>10.28</v>
      </c>
      <c r="J26" s="100">
        <v>14.59</v>
      </c>
      <c r="K26" s="93">
        <v>10.6</v>
      </c>
      <c r="L26" s="93">
        <v>11.44</v>
      </c>
      <c r="M26" s="93"/>
      <c r="N26" s="100"/>
      <c r="O26" s="92">
        <v>12</v>
      </c>
      <c r="P26" s="93">
        <v>1.57</v>
      </c>
      <c r="Q26" s="93">
        <v>13.5</v>
      </c>
      <c r="R26" s="100">
        <v>13.03</v>
      </c>
      <c r="S26" s="92">
        <v>13.78</v>
      </c>
      <c r="T26" s="93">
        <v>12.81</v>
      </c>
      <c r="U26" s="93">
        <v>12.88</v>
      </c>
      <c r="V26" s="94"/>
      <c r="W26" s="92">
        <v>14.22</v>
      </c>
      <c r="X26" s="93">
        <v>10.220000000000001</v>
      </c>
      <c r="Y26" s="93">
        <v>11.56</v>
      </c>
      <c r="Z26" s="94">
        <v>18.97</v>
      </c>
      <c r="AA26" s="92">
        <v>12.1</v>
      </c>
      <c r="AB26" s="93">
        <v>10.06</v>
      </c>
      <c r="AC26" s="93">
        <v>12.03</v>
      </c>
      <c r="AD26" s="94"/>
      <c r="AE26" s="233">
        <f t="shared" ref="AE26:AE34" si="0">AVERAGE(G26:J27)</f>
        <v>11.262499999999999</v>
      </c>
      <c r="AF26" s="236">
        <f>AVERAGE(K26:N27)-$AE26</f>
        <v>-0.24249999999999972</v>
      </c>
      <c r="AG26" s="236">
        <f>AVERAGE(O26:R27)-$AE26</f>
        <v>-1.2374999999999989</v>
      </c>
      <c r="AH26" s="236">
        <f>AVERAGE(S26:V27)-$AE26</f>
        <v>1.894166666666667</v>
      </c>
      <c r="AI26" s="236">
        <f>AVERAGE(W26:Z27)-$AE26</f>
        <v>2.4800000000000004</v>
      </c>
      <c r="AJ26" s="239">
        <f>AVERAGE(AA26:AD27)-$AE26</f>
        <v>0.13416666666666721</v>
      </c>
      <c r="AL26" s="250"/>
      <c r="AM26" s="24"/>
      <c r="AN26" s="41"/>
      <c r="AO26" s="26"/>
      <c r="AP26" s="24"/>
      <c r="AQ26" s="25"/>
      <c r="AR26" s="26"/>
      <c r="AS26" s="24"/>
      <c r="AT26" s="41"/>
      <c r="AU26" s="26"/>
      <c r="AV26" s="24"/>
      <c r="AW26" s="41"/>
      <c r="AX26" s="26"/>
      <c r="AY26" s="24"/>
      <c r="AZ26" s="41"/>
      <c r="BA26" s="26"/>
      <c r="BB26" s="24"/>
      <c r="BC26" s="41"/>
      <c r="BD26" s="26"/>
      <c r="BH26" s="178" t="s">
        <v>17</v>
      </c>
      <c r="BI26" s="59">
        <f>AVERAGE(CS19:CZ19)</f>
        <v>-21.887142857142859</v>
      </c>
      <c r="BJ26" s="59">
        <f>STDEV(CS19:CZ19)/SQRT(BK26)</f>
        <v>9.892414052308613</v>
      </c>
      <c r="BK26" s="60">
        <f>COUNT(CS19:CZ19)</f>
        <v>7</v>
      </c>
      <c r="CK26" s="19"/>
      <c r="CL26" s="19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</row>
    <row r="27" spans="2:204" x14ac:dyDescent="0.2">
      <c r="B27" s="80"/>
      <c r="D27" s="280"/>
      <c r="E27" s="269"/>
      <c r="F27" s="305"/>
      <c r="G27" s="95"/>
      <c r="H27" s="96"/>
      <c r="I27" s="96"/>
      <c r="J27" s="100"/>
      <c r="K27" s="96"/>
      <c r="L27" s="96"/>
      <c r="M27" s="96"/>
      <c r="N27" s="100"/>
      <c r="O27" s="95"/>
      <c r="P27" s="96"/>
      <c r="Q27" s="96"/>
      <c r="R27" s="100"/>
      <c r="S27" s="95"/>
      <c r="T27" s="96"/>
      <c r="U27" s="96"/>
      <c r="V27" s="97"/>
      <c r="W27" s="95"/>
      <c r="X27" s="96"/>
      <c r="Y27" s="96"/>
      <c r="Z27" s="97"/>
      <c r="AA27" s="95"/>
      <c r="AB27" s="96"/>
      <c r="AC27" s="96"/>
      <c r="AD27" s="97"/>
      <c r="AE27" s="234"/>
      <c r="AF27" s="237"/>
      <c r="AG27" s="237"/>
      <c r="AH27" s="237"/>
      <c r="AI27" s="237"/>
      <c r="AJ27" s="240"/>
      <c r="AL27" s="280"/>
      <c r="AM27" s="53"/>
      <c r="AN27" s="54"/>
      <c r="AO27" s="55"/>
      <c r="AP27" s="56"/>
      <c r="AQ27" s="57"/>
      <c r="AR27" s="58"/>
      <c r="AS27" s="53"/>
      <c r="AT27" s="54"/>
      <c r="AU27" s="55"/>
      <c r="AV27" s="53"/>
      <c r="AW27" s="54"/>
      <c r="AX27" s="55"/>
      <c r="AY27" s="53"/>
      <c r="AZ27" s="54"/>
      <c r="BA27" s="55"/>
      <c r="BB27" s="53"/>
      <c r="BC27" s="54"/>
      <c r="BD27" s="55"/>
      <c r="BH27" s="178" t="s">
        <v>18</v>
      </c>
      <c r="BI27" s="59">
        <f>AVERAGE(DA19:DH19)</f>
        <v>-36.220000000000006</v>
      </c>
      <c r="BJ27" s="59">
        <f>STDEV(DA19:DH19)/SQRT(BK27)</f>
        <v>5.9714547162790597</v>
      </c>
      <c r="BK27" s="60">
        <f>COUNT(DA19:DH19)</f>
        <v>7</v>
      </c>
      <c r="CK27" s="19"/>
      <c r="CL27" s="19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</row>
    <row r="28" spans="2:204" ht="15" customHeight="1" x14ac:dyDescent="0.2">
      <c r="B28" s="80"/>
      <c r="D28" s="249" t="s">
        <v>14</v>
      </c>
      <c r="E28" s="267">
        <v>1</v>
      </c>
      <c r="F28" s="304">
        <v>29</v>
      </c>
      <c r="G28" s="98">
        <v>12.97</v>
      </c>
      <c r="H28" s="99">
        <v>13.47</v>
      </c>
      <c r="I28" s="93">
        <v>12.69</v>
      </c>
      <c r="J28" s="94"/>
      <c r="K28" s="93">
        <v>9.8699999999999992</v>
      </c>
      <c r="L28" s="93">
        <v>10.65</v>
      </c>
      <c r="M28" s="99">
        <v>14.47</v>
      </c>
      <c r="N28" s="94"/>
      <c r="O28" s="92">
        <v>7.38</v>
      </c>
      <c r="P28" s="93">
        <v>12.84</v>
      </c>
      <c r="Q28" s="93">
        <v>12</v>
      </c>
      <c r="R28" s="94">
        <v>6.28</v>
      </c>
      <c r="S28" s="92">
        <v>10.6</v>
      </c>
      <c r="T28" s="93">
        <v>8.56</v>
      </c>
      <c r="U28" s="93">
        <v>7.19</v>
      </c>
      <c r="V28" s="94"/>
      <c r="W28" s="92">
        <v>9.49</v>
      </c>
      <c r="X28" s="93">
        <v>11.13</v>
      </c>
      <c r="Y28" s="93">
        <v>6.38</v>
      </c>
      <c r="Z28" s="94"/>
      <c r="AA28" s="92">
        <v>10.87</v>
      </c>
      <c r="AB28" s="93">
        <v>10.31</v>
      </c>
      <c r="AC28" s="93">
        <v>8.9</v>
      </c>
      <c r="AD28" s="94">
        <v>10.69</v>
      </c>
      <c r="AE28" s="232">
        <f t="shared" si="0"/>
        <v>13.043333333333335</v>
      </c>
      <c r="AF28" s="235">
        <f>AVERAGE(K28:N29)-$AE28</f>
        <v>-1.3800000000000008</v>
      </c>
      <c r="AG28" s="235">
        <f>AVERAGE(O28:R29)-$AE28</f>
        <v>-3.0733333333333341</v>
      </c>
      <c r="AH28" s="235">
        <f>AVERAGE(S28:V29)-$AE28</f>
        <v>-4.2600000000000016</v>
      </c>
      <c r="AI28" s="235">
        <f>AVERAGE(W28:Z29)-$AE28</f>
        <v>-4.0433333333333348</v>
      </c>
      <c r="AJ28" s="238">
        <f>AVERAGE(AA28:AD29)-$AE28</f>
        <v>-2.8508333333333358</v>
      </c>
      <c r="AL28" s="249" t="s">
        <v>14</v>
      </c>
      <c r="AM28" s="16">
        <f>AVERAGE(AE28:AE67)</f>
        <v>13.006833333333333</v>
      </c>
      <c r="AN28" s="17">
        <f>STDEV(AE28:AE67)/SQRT(AO28)</f>
        <v>0.27093173381124058</v>
      </c>
      <c r="AO28" s="18">
        <f>COUNT(AE28:AE67)</f>
        <v>20</v>
      </c>
      <c r="AP28" s="16">
        <f>AVERAGE(AF28:AF67)</f>
        <v>-0.32887499999999931</v>
      </c>
      <c r="AQ28" s="17">
        <f>STDEV(AF28:AF67)/SQRT(AR28)</f>
        <v>0.2632447057927737</v>
      </c>
      <c r="AR28" s="18">
        <f>COUNT(AF28:AF67)</f>
        <v>20</v>
      </c>
      <c r="AS28" s="16">
        <f>AVERAGE(AG28:AG67)</f>
        <v>-4.1339999999999986</v>
      </c>
      <c r="AT28" s="17">
        <f>STDEV(AG28:AG67)/SQRT(AU28)</f>
        <v>0.31075943973750042</v>
      </c>
      <c r="AU28" s="18">
        <f>COUNT(AG28:AG67)</f>
        <v>20</v>
      </c>
      <c r="AV28" s="16">
        <f>AVERAGE(AH28:AH67)</f>
        <v>-3.3752552910052906</v>
      </c>
      <c r="AW28" s="17">
        <f>STDEV(AH28:AH67)/SQRT(AX28)</f>
        <v>0.35148985594993087</v>
      </c>
      <c r="AX28" s="18">
        <f>COUNT(AH28:AH67)</f>
        <v>18</v>
      </c>
      <c r="AY28" s="16">
        <f>AVERAGE(AI28:AI67)</f>
        <v>-2.766460784313725</v>
      </c>
      <c r="AZ28" s="17">
        <f>STDEV(AI28:AI67)/SQRT(BA28)</f>
        <v>0.39098398146227481</v>
      </c>
      <c r="BA28" s="18">
        <f>COUNT(AI28:AI67)</f>
        <v>17</v>
      </c>
      <c r="BB28" s="16">
        <f>AVERAGE(AJ28:AJ67)</f>
        <v>-2.6386666666666665</v>
      </c>
      <c r="BC28" s="17">
        <f>STDEV(AJ28:AJ67)/SQRT(BD28)</f>
        <v>0.29643423472113661</v>
      </c>
      <c r="BD28" s="18">
        <f>COUNT(AJ28:AJ67)</f>
        <v>17</v>
      </c>
      <c r="BH28" s="178" t="s">
        <v>19</v>
      </c>
      <c r="BI28" s="59">
        <f>AVERAGE(DI19:DP19)</f>
        <v>-33.107999999999997</v>
      </c>
      <c r="BJ28" s="59">
        <f>STDEV(DI19:DP19)/SQRT(BK28)</f>
        <v>6.121541799252868</v>
      </c>
      <c r="BK28" s="60">
        <f>COUNT(DI19:DP19)</f>
        <v>5</v>
      </c>
      <c r="CK28" s="19"/>
      <c r="CL28" s="19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</row>
    <row r="29" spans="2:204" x14ac:dyDescent="0.2">
      <c r="B29" s="80"/>
      <c r="D29" s="250"/>
      <c r="E29" s="268"/>
      <c r="F29" s="305"/>
      <c r="G29" s="101"/>
      <c r="H29" s="102"/>
      <c r="I29" s="96"/>
      <c r="J29" s="97"/>
      <c r="K29" s="96"/>
      <c r="L29" s="96"/>
      <c r="M29" s="102"/>
      <c r="N29" s="97"/>
      <c r="O29" s="95">
        <v>11.35</v>
      </c>
      <c r="P29" s="96"/>
      <c r="Q29" s="96"/>
      <c r="R29" s="97"/>
      <c r="S29" s="95"/>
      <c r="T29" s="96"/>
      <c r="U29" s="96"/>
      <c r="V29" s="97"/>
      <c r="W29" s="95"/>
      <c r="X29" s="96"/>
      <c r="Y29" s="96"/>
      <c r="Z29" s="97"/>
      <c r="AA29" s="95"/>
      <c r="AB29" s="96"/>
      <c r="AC29" s="96"/>
      <c r="AD29" s="97"/>
      <c r="AE29" s="233"/>
      <c r="AF29" s="236"/>
      <c r="AG29" s="236"/>
      <c r="AH29" s="236"/>
      <c r="AI29" s="236"/>
      <c r="AJ29" s="239"/>
      <c r="AL29" s="250"/>
      <c r="AM29" s="24"/>
      <c r="AN29" s="41"/>
      <c r="AO29" s="26"/>
      <c r="AP29" s="24"/>
      <c r="AQ29" s="41"/>
      <c r="AR29" s="26"/>
      <c r="AS29" s="24"/>
      <c r="AT29" s="41"/>
      <c r="AU29" s="26"/>
      <c r="AV29" s="24"/>
      <c r="AW29" s="41"/>
      <c r="AX29" s="26"/>
      <c r="AY29" s="24"/>
      <c r="AZ29" s="41"/>
      <c r="BA29" s="26"/>
      <c r="BB29" s="24"/>
      <c r="BC29" s="41"/>
      <c r="BD29" s="26"/>
      <c r="BH29" s="178" t="s">
        <v>20</v>
      </c>
      <c r="BI29" s="59">
        <f>AVERAGE(DQ19:DX19)</f>
        <v>-9.3506250000000009</v>
      </c>
      <c r="BJ29" s="59">
        <f>STDEV(DQ19:DX19)/SQRT(BK29)</f>
        <v>4.4898709850121046</v>
      </c>
      <c r="BK29" s="60">
        <f>COUNT(DQ19:DX19)</f>
        <v>8</v>
      </c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</row>
    <row r="30" spans="2:204" x14ac:dyDescent="0.2">
      <c r="B30" s="80"/>
      <c r="D30" s="250"/>
      <c r="E30" s="268"/>
      <c r="F30" s="304">
        <v>30</v>
      </c>
      <c r="G30" s="92">
        <v>8.31</v>
      </c>
      <c r="H30" s="93">
        <v>15.68</v>
      </c>
      <c r="I30" s="99">
        <v>15.72</v>
      </c>
      <c r="J30" s="100">
        <v>7.37</v>
      </c>
      <c r="K30" s="93">
        <v>11.37</v>
      </c>
      <c r="L30" s="93">
        <v>13.78</v>
      </c>
      <c r="M30" s="93"/>
      <c r="N30" s="100"/>
      <c r="O30" s="98">
        <v>4.75</v>
      </c>
      <c r="P30" s="99">
        <v>5.84</v>
      </c>
      <c r="Q30" s="99">
        <v>3.62</v>
      </c>
      <c r="R30" s="100">
        <v>5.19</v>
      </c>
      <c r="S30" s="98">
        <v>4.8499999999999996</v>
      </c>
      <c r="T30" s="99">
        <v>6.56</v>
      </c>
      <c r="U30" s="99">
        <v>8.94</v>
      </c>
      <c r="V30" s="94">
        <v>10.66</v>
      </c>
      <c r="W30" s="98">
        <v>9.7200000000000006</v>
      </c>
      <c r="X30" s="99">
        <v>10.97</v>
      </c>
      <c r="Y30" s="99">
        <v>9.4700000000000006</v>
      </c>
      <c r="Z30" s="94">
        <v>8.1199999999999992</v>
      </c>
      <c r="AA30" s="98">
        <v>10.66</v>
      </c>
      <c r="AB30" s="99">
        <v>11.31</v>
      </c>
      <c r="AC30" s="99">
        <v>9.56</v>
      </c>
      <c r="AD30" s="94">
        <v>9.19</v>
      </c>
      <c r="AE30" s="233">
        <f t="shared" si="0"/>
        <v>11.77</v>
      </c>
      <c r="AF30" s="236">
        <f>AVERAGE(K30:N31)-$AE30</f>
        <v>0.80499999999999972</v>
      </c>
      <c r="AG30" s="236">
        <f>AVERAGE(O30:R31)-$AE30</f>
        <v>-6.919999999999999</v>
      </c>
      <c r="AH30" s="236">
        <f>AVERAGE(S30:V31)-$AE30</f>
        <v>-3.9619999999999997</v>
      </c>
      <c r="AI30" s="236">
        <f>AVERAGE(W30:Z31)-$AE30</f>
        <v>-2.1999999999999993</v>
      </c>
      <c r="AJ30" s="239">
        <f>AVERAGE(AA30:AD31)-$AE30</f>
        <v>-2.0199999999999996</v>
      </c>
      <c r="AL30" s="250"/>
      <c r="AM30" s="24"/>
      <c r="AN30" s="41"/>
      <c r="AO30" s="26"/>
      <c r="AP30" s="24"/>
      <c r="AQ30" s="41"/>
      <c r="AR30" s="26"/>
      <c r="AS30" s="24"/>
      <c r="AT30" s="41"/>
      <c r="AU30" s="26"/>
      <c r="AV30" s="24"/>
      <c r="AW30" s="41"/>
      <c r="AX30" s="26"/>
      <c r="AY30" s="24"/>
      <c r="AZ30" s="41"/>
      <c r="BA30" s="26"/>
      <c r="BB30" s="24"/>
      <c r="BC30" s="41"/>
      <c r="BD30" s="26"/>
      <c r="BH30" s="178" t="s">
        <v>21</v>
      </c>
      <c r="BI30" s="59">
        <f>AVERAGE(DY19:EF19)</f>
        <v>-13.69125</v>
      </c>
      <c r="BJ30" s="59">
        <f>STDEV(DY19:EF19)/SQRT(BK30)</f>
        <v>6.3946687302504461</v>
      </c>
      <c r="BK30" s="60">
        <f>COUNT(DY19:EF19)</f>
        <v>8</v>
      </c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</row>
    <row r="31" spans="2:204" x14ac:dyDescent="0.2">
      <c r="B31" s="80"/>
      <c r="D31" s="250"/>
      <c r="E31" s="268"/>
      <c r="F31" s="305"/>
      <c r="G31" s="95"/>
      <c r="H31" s="96"/>
      <c r="I31" s="102"/>
      <c r="J31" s="100"/>
      <c r="K31" s="96"/>
      <c r="L31" s="96"/>
      <c r="M31" s="96"/>
      <c r="N31" s="100"/>
      <c r="O31" s="101"/>
      <c r="P31" s="102"/>
      <c r="Q31" s="102"/>
      <c r="R31" s="100"/>
      <c r="S31" s="101">
        <v>8.0299999999999994</v>
      </c>
      <c r="T31" s="102"/>
      <c r="U31" s="102"/>
      <c r="V31" s="97"/>
      <c r="W31" s="101"/>
      <c r="X31" s="102"/>
      <c r="Y31" s="102"/>
      <c r="Z31" s="97"/>
      <c r="AA31" s="101">
        <v>8.0299999999999994</v>
      </c>
      <c r="AB31" s="102"/>
      <c r="AC31" s="102"/>
      <c r="AD31" s="97"/>
      <c r="AE31" s="233"/>
      <c r="AF31" s="236"/>
      <c r="AG31" s="236"/>
      <c r="AH31" s="236"/>
      <c r="AI31" s="236"/>
      <c r="AJ31" s="239"/>
      <c r="AL31" s="250"/>
      <c r="AM31" s="24"/>
      <c r="AN31" s="41"/>
      <c r="AO31" s="26"/>
      <c r="AP31" s="24"/>
      <c r="AQ31" s="41"/>
      <c r="AR31" s="26"/>
      <c r="AS31" s="24"/>
      <c r="AT31" s="41"/>
      <c r="AU31" s="26"/>
      <c r="AV31" s="24"/>
      <c r="AW31" s="41"/>
      <c r="AX31" s="26"/>
      <c r="AY31" s="24"/>
      <c r="AZ31" s="41"/>
      <c r="BA31" s="26"/>
      <c r="BB31" s="24"/>
      <c r="BC31" s="41"/>
      <c r="BD31" s="26"/>
      <c r="BH31" s="178" t="s">
        <v>22</v>
      </c>
      <c r="BI31" s="59">
        <f>AVERAGE(EG19:EN19)</f>
        <v>-22.568750000000001</v>
      </c>
      <c r="BJ31" s="59">
        <f>STDEV(EG19:EN19)/SQRT(BK31)</f>
        <v>5.0088202337405328</v>
      </c>
      <c r="BK31" s="60">
        <f>COUNT(EG19:EN19)</f>
        <v>8</v>
      </c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</row>
    <row r="32" spans="2:204" x14ac:dyDescent="0.2">
      <c r="B32" s="80"/>
      <c r="D32" s="250"/>
      <c r="E32" s="268"/>
      <c r="F32" s="304">
        <v>31</v>
      </c>
      <c r="G32" s="93">
        <v>14.91</v>
      </c>
      <c r="H32" s="93">
        <v>12.44</v>
      </c>
      <c r="I32" s="93">
        <v>13.85</v>
      </c>
      <c r="J32" s="103"/>
      <c r="K32" s="93">
        <v>13.41</v>
      </c>
      <c r="L32" s="93">
        <v>13.38</v>
      </c>
      <c r="M32" s="93"/>
      <c r="N32" s="103"/>
      <c r="O32" s="92">
        <v>9.69</v>
      </c>
      <c r="P32" s="93">
        <v>9.2799999999999994</v>
      </c>
      <c r="Q32" s="93">
        <v>12.25</v>
      </c>
      <c r="R32" s="103">
        <v>13.44</v>
      </c>
      <c r="S32" s="306" t="s">
        <v>609</v>
      </c>
      <c r="T32" s="307"/>
      <c r="U32" s="307"/>
      <c r="V32" s="308"/>
      <c r="W32" s="306" t="s">
        <v>609</v>
      </c>
      <c r="X32" s="307"/>
      <c r="Y32" s="307"/>
      <c r="Z32" s="308"/>
      <c r="AA32" s="306" t="s">
        <v>609</v>
      </c>
      <c r="AB32" s="307"/>
      <c r="AC32" s="307"/>
      <c r="AD32" s="308"/>
      <c r="AE32" s="115">
        <f t="shared" si="0"/>
        <v>13.733333333333334</v>
      </c>
      <c r="AF32" s="75">
        <f>AVERAGE(K32:N33)-$AE32</f>
        <v>-0.33833333333333471</v>
      </c>
      <c r="AG32" s="75">
        <f>AVERAGE(O32:R33)-$AE32</f>
        <v>-3.2693333333333356</v>
      </c>
      <c r="AH32" s="75" t="s">
        <v>570</v>
      </c>
      <c r="AI32" s="75" t="s">
        <v>570</v>
      </c>
      <c r="AJ32" s="116" t="s">
        <v>570</v>
      </c>
      <c r="AL32" s="250"/>
      <c r="AM32" s="24"/>
      <c r="AN32" s="41"/>
      <c r="AO32" s="26"/>
      <c r="AP32" s="24"/>
      <c r="AQ32" s="41"/>
      <c r="AR32" s="26"/>
      <c r="AS32" s="24"/>
      <c r="AT32" s="41"/>
      <c r="AU32" s="26"/>
      <c r="AV32" s="24"/>
      <c r="AW32" s="41"/>
      <c r="AX32" s="26"/>
      <c r="AY32" s="24"/>
      <c r="AZ32" s="41"/>
      <c r="BA32" s="26"/>
      <c r="BB32" s="24"/>
      <c r="BC32" s="41"/>
      <c r="BD32" s="26"/>
      <c r="BH32" s="178" t="s">
        <v>23</v>
      </c>
      <c r="BI32" s="59">
        <f>AVERAGE(EO19:EV19)</f>
        <v>-40.571428571428569</v>
      </c>
      <c r="BJ32" s="59">
        <f>STDEV(EO19:EV19)/SQRT(BK32)</f>
        <v>5.9187379722094029</v>
      </c>
      <c r="BK32" s="60">
        <f>COUNT(EO19:EV19)</f>
        <v>7</v>
      </c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</row>
    <row r="33" spans="2:109" x14ac:dyDescent="0.2">
      <c r="B33" s="80"/>
      <c r="D33" s="250"/>
      <c r="E33" s="268"/>
      <c r="F33" s="305"/>
      <c r="G33" s="96"/>
      <c r="H33" s="96"/>
      <c r="I33" s="96"/>
      <c r="J33" s="104"/>
      <c r="K33" s="96"/>
      <c r="L33" s="96"/>
      <c r="M33" s="96"/>
      <c r="N33" s="104"/>
      <c r="O33" s="95">
        <v>7.66</v>
      </c>
      <c r="P33" s="96"/>
      <c r="Q33" s="96"/>
      <c r="R33" s="104"/>
      <c r="S33" s="309"/>
      <c r="T33" s="310"/>
      <c r="U33" s="310"/>
      <c r="V33" s="311"/>
      <c r="W33" s="309"/>
      <c r="X33" s="310"/>
      <c r="Y33" s="310"/>
      <c r="Z33" s="311"/>
      <c r="AA33" s="309"/>
      <c r="AB33" s="310"/>
      <c r="AC33" s="310"/>
      <c r="AD33" s="311"/>
      <c r="AE33" s="115"/>
      <c r="AF33" s="75"/>
      <c r="AG33" s="75"/>
      <c r="AH33" s="75"/>
      <c r="AI33" s="75"/>
      <c r="AJ33" s="116"/>
      <c r="AL33" s="250"/>
      <c r="AM33" s="24"/>
      <c r="AN33" s="41"/>
      <c r="AO33" s="26"/>
      <c r="AP33" s="24"/>
      <c r="AQ33" s="25"/>
      <c r="AR33" s="26"/>
      <c r="AS33" s="24"/>
      <c r="AT33" s="41"/>
      <c r="AU33" s="26"/>
      <c r="AV33" s="24"/>
      <c r="AW33" s="41"/>
      <c r="AX33" s="26"/>
      <c r="AY33" s="24"/>
      <c r="AZ33" s="41"/>
      <c r="BA33" s="26"/>
      <c r="BB33" s="24"/>
      <c r="BC33" s="41"/>
      <c r="BD33" s="26"/>
      <c r="BI33" s="80"/>
      <c r="BJ33" s="80"/>
      <c r="BK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</row>
    <row r="34" spans="2:109" x14ac:dyDescent="0.2">
      <c r="B34" s="80"/>
      <c r="D34" s="250"/>
      <c r="E34" s="268"/>
      <c r="F34" s="304">
        <v>32</v>
      </c>
      <c r="G34" s="92">
        <v>9.75</v>
      </c>
      <c r="H34" s="93">
        <v>9.93</v>
      </c>
      <c r="I34" s="93">
        <v>10.54</v>
      </c>
      <c r="J34" s="103"/>
      <c r="K34" s="98">
        <v>9.6</v>
      </c>
      <c r="L34" s="99">
        <v>11.75</v>
      </c>
      <c r="M34" s="93">
        <v>8.4700000000000006</v>
      </c>
      <c r="N34" s="103"/>
      <c r="O34" s="92">
        <v>5.65</v>
      </c>
      <c r="P34" s="93">
        <v>7.03</v>
      </c>
      <c r="Q34" s="93">
        <v>6.35</v>
      </c>
      <c r="R34" s="103">
        <v>5.16</v>
      </c>
      <c r="S34" s="306" t="s">
        <v>609</v>
      </c>
      <c r="T34" s="307"/>
      <c r="U34" s="307"/>
      <c r="V34" s="308"/>
      <c r="W34" s="306" t="s">
        <v>609</v>
      </c>
      <c r="X34" s="307"/>
      <c r="Y34" s="307"/>
      <c r="Z34" s="308"/>
      <c r="AA34" s="306" t="s">
        <v>609</v>
      </c>
      <c r="AB34" s="307"/>
      <c r="AC34" s="307"/>
      <c r="AD34" s="308"/>
      <c r="AE34" s="115">
        <f t="shared" si="0"/>
        <v>10.073333333333332</v>
      </c>
      <c r="AF34" s="75">
        <f>AVERAGE(K34:N35)-$AE34</f>
        <v>-0.13333333333333286</v>
      </c>
      <c r="AG34" s="75">
        <f>AVERAGE(O34:R35)-$AE34</f>
        <v>-4.025833333333332</v>
      </c>
      <c r="AH34" s="75" t="s">
        <v>570</v>
      </c>
      <c r="AI34" s="75" t="s">
        <v>570</v>
      </c>
      <c r="AJ34" s="116" t="s">
        <v>570</v>
      </c>
      <c r="AL34" s="250"/>
      <c r="AM34" s="24"/>
      <c r="AN34" s="41"/>
      <c r="AO34" s="26"/>
      <c r="AP34" s="24"/>
      <c r="AQ34" s="41"/>
      <c r="AR34" s="26"/>
      <c r="AS34" s="24"/>
      <c r="AT34" s="41"/>
      <c r="AU34" s="26"/>
      <c r="AV34" s="24"/>
      <c r="AW34" s="41"/>
      <c r="AX34" s="26"/>
      <c r="AY34" s="24"/>
      <c r="AZ34" s="41"/>
      <c r="BA34" s="26"/>
      <c r="BB34" s="24"/>
      <c r="BC34" s="41"/>
      <c r="BD34" s="26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</row>
    <row r="35" spans="2:109" x14ac:dyDescent="0.2">
      <c r="B35" s="80"/>
      <c r="D35" s="250"/>
      <c r="E35" s="269"/>
      <c r="F35" s="305"/>
      <c r="G35" s="95"/>
      <c r="H35" s="96"/>
      <c r="I35" s="96"/>
      <c r="J35" s="97"/>
      <c r="K35" s="101"/>
      <c r="L35" s="102"/>
      <c r="M35" s="96"/>
      <c r="N35" s="97"/>
      <c r="O35" s="95"/>
      <c r="P35" s="96"/>
      <c r="Q35" s="96"/>
      <c r="R35" s="97"/>
      <c r="S35" s="309"/>
      <c r="T35" s="310"/>
      <c r="U35" s="310"/>
      <c r="V35" s="311"/>
      <c r="W35" s="309"/>
      <c r="X35" s="310"/>
      <c r="Y35" s="310"/>
      <c r="Z35" s="311"/>
      <c r="AA35" s="309"/>
      <c r="AB35" s="310"/>
      <c r="AC35" s="310"/>
      <c r="AD35" s="311"/>
      <c r="AE35" s="234"/>
      <c r="AF35" s="237"/>
      <c r="AG35" s="237"/>
      <c r="AH35" s="237"/>
      <c r="AI35" s="237"/>
      <c r="AJ35" s="240"/>
      <c r="AL35" s="250"/>
      <c r="AM35" s="24"/>
      <c r="AN35" s="25"/>
      <c r="AO35" s="26"/>
      <c r="AP35" s="24"/>
      <c r="AQ35" s="25"/>
      <c r="AR35" s="26"/>
      <c r="AS35" s="24"/>
      <c r="AT35" s="25"/>
      <c r="AU35" s="26"/>
      <c r="AV35" s="24"/>
      <c r="AW35" s="25"/>
      <c r="AX35" s="26"/>
      <c r="AY35" s="24"/>
      <c r="AZ35" s="25"/>
      <c r="BA35" s="26"/>
      <c r="BB35" s="24"/>
      <c r="BC35" s="25"/>
      <c r="BD35" s="26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</row>
    <row r="36" spans="2:109" x14ac:dyDescent="0.2">
      <c r="B36" s="80"/>
      <c r="D36" s="250"/>
      <c r="E36" s="267">
        <v>2</v>
      </c>
      <c r="F36" s="304">
        <v>1</v>
      </c>
      <c r="G36" s="92">
        <v>16.25</v>
      </c>
      <c r="H36" s="93">
        <v>14.94</v>
      </c>
      <c r="I36" s="93">
        <v>10.82</v>
      </c>
      <c r="J36" s="105"/>
      <c r="K36" s="92">
        <v>16.39</v>
      </c>
      <c r="L36" s="93">
        <v>12.59</v>
      </c>
      <c r="M36" s="93">
        <v>12.47</v>
      </c>
      <c r="N36" s="105">
        <v>12.44</v>
      </c>
      <c r="O36" s="92">
        <v>8.31</v>
      </c>
      <c r="P36" s="93">
        <v>13.09</v>
      </c>
      <c r="Q36" s="93">
        <v>4.8099999999999996</v>
      </c>
      <c r="R36" s="105">
        <v>7.04</v>
      </c>
      <c r="S36" s="92">
        <v>10.44</v>
      </c>
      <c r="T36" s="93">
        <v>11.31</v>
      </c>
      <c r="U36" s="93">
        <v>12</v>
      </c>
      <c r="V36" s="105">
        <v>10.210000000000001</v>
      </c>
      <c r="W36" s="92">
        <v>11.19</v>
      </c>
      <c r="X36" s="93">
        <v>11.03</v>
      </c>
      <c r="Y36" s="93">
        <v>10.1</v>
      </c>
      <c r="Z36" s="105">
        <v>10.87</v>
      </c>
      <c r="AA36" s="92">
        <v>11.81</v>
      </c>
      <c r="AB36" s="93">
        <v>12.41</v>
      </c>
      <c r="AC36" s="93">
        <v>10.32</v>
      </c>
      <c r="AD36" s="105">
        <v>9.56</v>
      </c>
      <c r="AE36" s="232">
        <f>AVERAGE(G36:J37)</f>
        <v>14.003333333333332</v>
      </c>
      <c r="AF36" s="235">
        <f>AVERAGE(K36:N37)-$AE36</f>
        <v>-0.53083333333333194</v>
      </c>
      <c r="AG36" s="235">
        <f>AVERAGE(O36:R37)-$AE36</f>
        <v>-5.6908333333333321</v>
      </c>
      <c r="AH36" s="235">
        <f>AVERAGE(S36:V37)-$AE36</f>
        <v>-3.0133333333333319</v>
      </c>
      <c r="AI36" s="235">
        <f>AVERAGE(W36:Z37)-$AE36</f>
        <v>-3.2058333333333326</v>
      </c>
      <c r="AJ36" s="238">
        <f>AVERAGE(AA36:AD37)-$AE36</f>
        <v>-2.9783333333333317</v>
      </c>
      <c r="AL36" s="250"/>
      <c r="AM36" s="24"/>
      <c r="AN36" s="25"/>
      <c r="AO36" s="26"/>
      <c r="AP36" s="24"/>
      <c r="AQ36" s="25"/>
      <c r="AR36" s="26"/>
      <c r="AS36" s="24"/>
      <c r="AT36" s="25"/>
      <c r="AU36" s="26"/>
      <c r="AV36" s="24"/>
      <c r="AW36" s="25"/>
      <c r="AX36" s="26"/>
      <c r="AY36" s="24"/>
      <c r="AZ36" s="25"/>
      <c r="BA36" s="26"/>
      <c r="BB36" s="24"/>
      <c r="BC36" s="25"/>
      <c r="BD36" s="26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</row>
    <row r="37" spans="2:109" x14ac:dyDescent="0.2">
      <c r="B37" s="80"/>
      <c r="D37" s="250"/>
      <c r="E37" s="268"/>
      <c r="F37" s="305"/>
      <c r="G37" s="95"/>
      <c r="H37" s="96"/>
      <c r="I37" s="96"/>
      <c r="J37" s="105"/>
      <c r="K37" s="95"/>
      <c r="L37" s="96"/>
      <c r="M37" s="96"/>
      <c r="N37" s="105"/>
      <c r="O37" s="95"/>
      <c r="P37" s="96"/>
      <c r="Q37" s="96"/>
      <c r="R37" s="105"/>
      <c r="S37" s="95"/>
      <c r="T37" s="96"/>
      <c r="U37" s="96"/>
      <c r="V37" s="105"/>
      <c r="W37" s="95"/>
      <c r="X37" s="96"/>
      <c r="Y37" s="96"/>
      <c r="Z37" s="105"/>
      <c r="AA37" s="95"/>
      <c r="AB37" s="96"/>
      <c r="AC37" s="96"/>
      <c r="AD37" s="105"/>
      <c r="AE37" s="233"/>
      <c r="AF37" s="236"/>
      <c r="AG37" s="236"/>
      <c r="AH37" s="236"/>
      <c r="AI37" s="236"/>
      <c r="AJ37" s="239"/>
      <c r="AL37" s="250"/>
      <c r="AM37" s="24"/>
      <c r="AN37" s="41"/>
      <c r="AO37" s="26"/>
      <c r="AP37" s="24"/>
      <c r="AQ37" s="41"/>
      <c r="AR37" s="26"/>
      <c r="AS37" s="24"/>
      <c r="AT37" s="41"/>
      <c r="AU37" s="26"/>
      <c r="AV37" s="24"/>
      <c r="AW37" s="41"/>
      <c r="AX37" s="26"/>
      <c r="AY37" s="24"/>
      <c r="AZ37" s="41"/>
      <c r="BA37" s="26"/>
      <c r="BB37" s="24"/>
      <c r="BC37" s="41"/>
      <c r="BD37" s="26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</row>
    <row r="38" spans="2:109" x14ac:dyDescent="0.2">
      <c r="B38" s="80"/>
      <c r="D38" s="250"/>
      <c r="E38" s="268"/>
      <c r="F38" s="304">
        <v>2</v>
      </c>
      <c r="G38" s="92">
        <v>10.59</v>
      </c>
      <c r="H38" s="93">
        <v>15.6</v>
      </c>
      <c r="I38" s="93">
        <v>13.11</v>
      </c>
      <c r="J38" s="103"/>
      <c r="K38" s="92">
        <v>13.06</v>
      </c>
      <c r="L38" s="93">
        <v>11.04</v>
      </c>
      <c r="M38" s="93">
        <v>12.94</v>
      </c>
      <c r="N38" s="103">
        <v>15.25</v>
      </c>
      <c r="O38" s="92">
        <v>5.37</v>
      </c>
      <c r="P38" s="93">
        <v>7.16</v>
      </c>
      <c r="Q38" s="93">
        <v>12.09</v>
      </c>
      <c r="R38" s="103">
        <v>11.54</v>
      </c>
      <c r="S38" s="92">
        <v>13.35</v>
      </c>
      <c r="T38" s="93">
        <v>14.28</v>
      </c>
      <c r="U38" s="93">
        <v>7.63</v>
      </c>
      <c r="V38" s="103">
        <v>11.16</v>
      </c>
      <c r="W38" s="92">
        <v>10.52</v>
      </c>
      <c r="X38" s="93">
        <v>11.53</v>
      </c>
      <c r="Y38" s="93">
        <v>11</v>
      </c>
      <c r="Z38" s="103">
        <v>9.5299999999999994</v>
      </c>
      <c r="AA38" s="92">
        <v>11.47</v>
      </c>
      <c r="AB38" s="93">
        <v>12.84</v>
      </c>
      <c r="AC38" s="93">
        <v>10.59</v>
      </c>
      <c r="AD38" s="103">
        <v>12.6</v>
      </c>
      <c r="AE38" s="233">
        <f>AVERAGE(G38:J39)</f>
        <v>13.1</v>
      </c>
      <c r="AF38" s="236">
        <f>AVERAGE(K38:N39)-$AE38</f>
        <v>-2.7499999999999858E-2</v>
      </c>
      <c r="AG38" s="236">
        <f>AVERAGE(O38:R39)-$AE38</f>
        <v>-4.0600000000000005</v>
      </c>
      <c r="AH38" s="236">
        <f>AVERAGE(S38:V39)-$AE38</f>
        <v>-1.4949999999999992</v>
      </c>
      <c r="AI38" s="236">
        <f>AVERAGE(W38:Z39)-$AE38</f>
        <v>-2.4550000000000001</v>
      </c>
      <c r="AJ38" s="239">
        <f>AVERAGE(AA38:AD39)-$AE38</f>
        <v>-1.2249999999999979</v>
      </c>
      <c r="AL38" s="250"/>
      <c r="AM38" s="24"/>
      <c r="AN38" s="41"/>
      <c r="AO38" s="26"/>
      <c r="AP38" s="24"/>
      <c r="AQ38" s="41"/>
      <c r="AR38" s="26"/>
      <c r="AS38" s="24"/>
      <c r="AT38" s="41"/>
      <c r="AU38" s="26"/>
      <c r="AV38" s="24"/>
      <c r="AW38" s="41"/>
      <c r="AX38" s="26"/>
      <c r="AY38" s="24"/>
      <c r="AZ38" s="41"/>
      <c r="BA38" s="26"/>
      <c r="BB38" s="24"/>
      <c r="BC38" s="41"/>
      <c r="BD38" s="26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</row>
    <row r="39" spans="2:109" x14ac:dyDescent="0.2">
      <c r="B39" s="80"/>
      <c r="D39" s="250"/>
      <c r="E39" s="268"/>
      <c r="F39" s="305"/>
      <c r="G39" s="95"/>
      <c r="H39" s="96"/>
      <c r="I39" s="96"/>
      <c r="J39" s="97"/>
      <c r="K39" s="95"/>
      <c r="L39" s="96"/>
      <c r="M39" s="96"/>
      <c r="N39" s="97"/>
      <c r="O39" s="95"/>
      <c r="P39" s="96"/>
      <c r="Q39" s="96"/>
      <c r="R39" s="97"/>
      <c r="S39" s="95"/>
      <c r="T39" s="96"/>
      <c r="U39" s="96"/>
      <c r="V39" s="97"/>
      <c r="W39" s="95"/>
      <c r="X39" s="96"/>
      <c r="Y39" s="96"/>
      <c r="Z39" s="97"/>
      <c r="AA39" s="95"/>
      <c r="AB39" s="96"/>
      <c r="AC39" s="96"/>
      <c r="AD39" s="97"/>
      <c r="AE39" s="233"/>
      <c r="AF39" s="236"/>
      <c r="AG39" s="236"/>
      <c r="AH39" s="236"/>
      <c r="AI39" s="236"/>
      <c r="AJ39" s="239"/>
      <c r="AL39" s="250"/>
      <c r="AM39" s="24"/>
      <c r="AN39" s="41"/>
      <c r="AO39" s="26"/>
      <c r="AP39" s="24"/>
      <c r="AQ39" s="41"/>
      <c r="AR39" s="26"/>
      <c r="AS39" s="24"/>
      <c r="AT39" s="41"/>
      <c r="AU39" s="26"/>
      <c r="AV39" s="24"/>
      <c r="AW39" s="41"/>
      <c r="AX39" s="26"/>
      <c r="AY39" s="24"/>
      <c r="AZ39" s="41"/>
      <c r="BA39" s="26"/>
      <c r="BB39" s="24"/>
      <c r="BC39" s="41"/>
      <c r="BD39" s="26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</row>
    <row r="40" spans="2:109" x14ac:dyDescent="0.2">
      <c r="B40" s="80"/>
      <c r="D40" s="250"/>
      <c r="E40" s="268"/>
      <c r="F40" s="304">
        <v>3</v>
      </c>
      <c r="G40" s="92">
        <v>12.19</v>
      </c>
      <c r="H40" s="93">
        <v>16.899999999999999</v>
      </c>
      <c r="I40" s="93">
        <v>15.37</v>
      </c>
      <c r="J40" s="94"/>
      <c r="K40" s="92">
        <v>10</v>
      </c>
      <c r="L40" s="93">
        <v>12.82</v>
      </c>
      <c r="M40" s="93">
        <v>12.85</v>
      </c>
      <c r="N40" s="94"/>
      <c r="O40" s="92">
        <v>6.5</v>
      </c>
      <c r="P40" s="93">
        <v>10.81</v>
      </c>
      <c r="Q40" s="93">
        <v>8.09</v>
      </c>
      <c r="R40" s="94">
        <v>10.5</v>
      </c>
      <c r="S40" s="92">
        <v>11.31</v>
      </c>
      <c r="T40" s="93">
        <v>10.47</v>
      </c>
      <c r="U40" s="93">
        <v>8.94</v>
      </c>
      <c r="V40" s="94">
        <v>8.7200000000000006</v>
      </c>
      <c r="W40" s="92">
        <v>10.119999999999999</v>
      </c>
      <c r="X40" s="93">
        <v>9.43</v>
      </c>
      <c r="Y40" s="93">
        <v>4.03</v>
      </c>
      <c r="Z40" s="94">
        <v>9.15</v>
      </c>
      <c r="AA40" s="92">
        <v>13.25</v>
      </c>
      <c r="AB40" s="93">
        <v>11.03</v>
      </c>
      <c r="AC40" s="93">
        <v>8.19</v>
      </c>
      <c r="AD40" s="94">
        <v>12.28</v>
      </c>
      <c r="AE40" s="233">
        <f>AVERAGE(G40:J41)</f>
        <v>14.819999999999999</v>
      </c>
      <c r="AF40" s="236">
        <f>AVERAGE(K40:N41)-$AE40</f>
        <v>-2.9299999999999979</v>
      </c>
      <c r="AG40" s="236">
        <f>AVERAGE(O40:R41)-$AE40</f>
        <v>-5.525999999999998</v>
      </c>
      <c r="AH40" s="236">
        <f>AVERAGE(S40:V41)-$AE40</f>
        <v>-4.9599999999999991</v>
      </c>
      <c r="AI40" s="236">
        <f>AVERAGE(W40:Z41)-$AE40</f>
        <v>-6.2799999999999994</v>
      </c>
      <c r="AJ40" s="239">
        <f>AVERAGE(AA40:AD41)-$AE40</f>
        <v>-3.6324999999999985</v>
      </c>
      <c r="AL40" s="250"/>
      <c r="AM40" s="24"/>
      <c r="AN40" s="41"/>
      <c r="AO40" s="26"/>
      <c r="AP40" s="24"/>
      <c r="AQ40" s="41"/>
      <c r="AR40" s="26"/>
      <c r="AS40" s="24"/>
      <c r="AT40" s="41"/>
      <c r="AU40" s="26"/>
      <c r="AV40" s="24"/>
      <c r="AW40" s="41"/>
      <c r="AX40" s="26"/>
      <c r="AY40" s="24"/>
      <c r="AZ40" s="41"/>
      <c r="BA40" s="26"/>
      <c r="BB40" s="24"/>
      <c r="BC40" s="41"/>
      <c r="BD40" s="26"/>
      <c r="BH40" s="23"/>
      <c r="BI40" s="61"/>
      <c r="BJ40" s="61"/>
      <c r="BK40" s="62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</row>
    <row r="41" spans="2:109" x14ac:dyDescent="0.2">
      <c r="B41" s="80"/>
      <c r="D41" s="250"/>
      <c r="E41" s="268"/>
      <c r="F41" s="305"/>
      <c r="G41" s="95"/>
      <c r="H41" s="96"/>
      <c r="I41" s="96"/>
      <c r="J41" s="97"/>
      <c r="K41" s="95"/>
      <c r="L41" s="96"/>
      <c r="M41" s="96"/>
      <c r="N41" s="97"/>
      <c r="O41" s="95">
        <v>10.57</v>
      </c>
      <c r="P41" s="96"/>
      <c r="Q41" s="96"/>
      <c r="R41" s="97"/>
      <c r="S41" s="95"/>
      <c r="T41" s="96"/>
      <c r="U41" s="96"/>
      <c r="V41" s="97"/>
      <c r="W41" s="95">
        <v>9.9700000000000006</v>
      </c>
      <c r="X41" s="96"/>
      <c r="Y41" s="96"/>
      <c r="Z41" s="97"/>
      <c r="AA41" s="95"/>
      <c r="AB41" s="96"/>
      <c r="AC41" s="96"/>
      <c r="AD41" s="97"/>
      <c r="AE41" s="233"/>
      <c r="AF41" s="236"/>
      <c r="AG41" s="236"/>
      <c r="AH41" s="236"/>
      <c r="AI41" s="236"/>
      <c r="AJ41" s="239"/>
      <c r="AL41" s="250"/>
      <c r="AM41" s="24"/>
      <c r="AN41" s="41"/>
      <c r="AO41" s="26"/>
      <c r="AP41" s="24"/>
      <c r="AQ41" s="41"/>
      <c r="AR41" s="26"/>
      <c r="AS41" s="24"/>
      <c r="AT41" s="41"/>
      <c r="AU41" s="26"/>
      <c r="AV41" s="24"/>
      <c r="AW41" s="41"/>
      <c r="AX41" s="26"/>
      <c r="AY41" s="24"/>
      <c r="AZ41" s="41"/>
      <c r="BA41" s="26"/>
      <c r="BB41" s="24"/>
      <c r="BC41" s="41"/>
      <c r="BD41" s="26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</row>
    <row r="42" spans="2:109" x14ac:dyDescent="0.2">
      <c r="B42" s="80"/>
      <c r="D42" s="250"/>
      <c r="E42" s="268"/>
      <c r="F42" s="304">
        <v>4</v>
      </c>
      <c r="G42" s="92">
        <v>15.03</v>
      </c>
      <c r="H42" s="93">
        <v>7.87</v>
      </c>
      <c r="I42" s="93">
        <v>14.41</v>
      </c>
      <c r="J42" s="100"/>
      <c r="K42" s="92">
        <v>11.91</v>
      </c>
      <c r="L42" s="93">
        <v>11.9</v>
      </c>
      <c r="M42" s="93">
        <v>10.28</v>
      </c>
      <c r="N42" s="100"/>
      <c r="O42" s="92">
        <v>8.9700000000000006</v>
      </c>
      <c r="P42" s="93">
        <v>10.3</v>
      </c>
      <c r="Q42" s="93">
        <v>9.07</v>
      </c>
      <c r="R42" s="100">
        <v>10.59</v>
      </c>
      <c r="S42" s="92">
        <v>7.62</v>
      </c>
      <c r="T42" s="93">
        <v>14.28</v>
      </c>
      <c r="U42" s="93">
        <v>11.32</v>
      </c>
      <c r="V42" s="100">
        <v>11.5</v>
      </c>
      <c r="W42" s="92">
        <v>12.9</v>
      </c>
      <c r="X42" s="93">
        <v>10.6</v>
      </c>
      <c r="Y42" s="93">
        <v>11.12</v>
      </c>
      <c r="Z42" s="100">
        <v>12.31</v>
      </c>
      <c r="AA42" s="92">
        <v>7.44</v>
      </c>
      <c r="AB42" s="93">
        <v>7.71</v>
      </c>
      <c r="AC42" s="93">
        <v>10.72</v>
      </c>
      <c r="AD42" s="100">
        <v>6.97</v>
      </c>
      <c r="AE42" s="233">
        <f t="shared" ref="AE42" si="1">AVERAGE(G42:J43)</f>
        <v>12.436666666666667</v>
      </c>
      <c r="AF42" s="236">
        <f>AVERAGE(K42:N43)-$AE42</f>
        <v>-1.0733333333333324</v>
      </c>
      <c r="AG42" s="236">
        <f>AVERAGE(O42:R43)-$AE42</f>
        <v>-2.7041666666666657</v>
      </c>
      <c r="AH42" s="236">
        <f>AVERAGE(S42:V43)-$AE42</f>
        <v>-1.2566666666666677</v>
      </c>
      <c r="AI42" s="236">
        <f>AVERAGE(W42:Z43)-$AE42</f>
        <v>-0.7041666666666675</v>
      </c>
      <c r="AJ42" s="239">
        <f>AVERAGE(AA42:AD43)-$AE42</f>
        <v>-4.2266666666666666</v>
      </c>
      <c r="AL42" s="250"/>
      <c r="AM42" s="24"/>
      <c r="AN42" s="41"/>
      <c r="AO42" s="26"/>
      <c r="AP42" s="24"/>
      <c r="AQ42" s="41"/>
      <c r="AR42" s="26"/>
      <c r="AS42" s="24"/>
      <c r="AT42" s="41"/>
      <c r="AU42" s="26"/>
      <c r="AV42" s="24"/>
      <c r="AW42" s="41"/>
      <c r="AX42" s="26"/>
      <c r="AY42" s="24"/>
      <c r="AZ42" s="41"/>
      <c r="BA42" s="26"/>
      <c r="BB42" s="24"/>
      <c r="BC42" s="41"/>
      <c r="BD42" s="26"/>
      <c r="BI42" s="80"/>
      <c r="BJ42" s="80"/>
      <c r="BK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</row>
    <row r="43" spans="2:109" x14ac:dyDescent="0.2">
      <c r="B43" s="80"/>
      <c r="D43" s="250"/>
      <c r="E43" s="269"/>
      <c r="F43" s="305"/>
      <c r="G43" s="95"/>
      <c r="H43" s="96"/>
      <c r="I43" s="96"/>
      <c r="J43" s="100"/>
      <c r="K43" s="95"/>
      <c r="L43" s="96"/>
      <c r="M43" s="96"/>
      <c r="N43" s="100"/>
      <c r="O43" s="95"/>
      <c r="P43" s="96"/>
      <c r="Q43" s="96"/>
      <c r="R43" s="100"/>
      <c r="S43" s="95"/>
      <c r="T43" s="96"/>
      <c r="U43" s="96"/>
      <c r="V43" s="100"/>
      <c r="W43" s="95"/>
      <c r="X43" s="96"/>
      <c r="Y43" s="96"/>
      <c r="Z43" s="100"/>
      <c r="AA43" s="95"/>
      <c r="AB43" s="96"/>
      <c r="AC43" s="96"/>
      <c r="AD43" s="100"/>
      <c r="AE43" s="234"/>
      <c r="AF43" s="237"/>
      <c r="AG43" s="237"/>
      <c r="AH43" s="237"/>
      <c r="AI43" s="237"/>
      <c r="AJ43" s="240"/>
      <c r="AL43" s="250"/>
      <c r="AM43" s="24"/>
      <c r="AN43" s="25"/>
      <c r="AO43" s="26"/>
      <c r="AP43" s="24"/>
      <c r="AQ43" s="25"/>
      <c r="AR43" s="26"/>
      <c r="AS43" s="24"/>
      <c r="AT43" s="25"/>
      <c r="AU43" s="26"/>
      <c r="AV43" s="24"/>
      <c r="AW43" s="25"/>
      <c r="AX43" s="26"/>
      <c r="AY43" s="24"/>
      <c r="AZ43" s="25"/>
      <c r="BA43" s="26"/>
      <c r="BB43" s="24"/>
      <c r="BC43" s="25"/>
      <c r="BD43" s="26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</row>
    <row r="44" spans="2:109" x14ac:dyDescent="0.2">
      <c r="B44" s="80"/>
      <c r="D44" s="250"/>
      <c r="E44" s="267">
        <v>2</v>
      </c>
      <c r="F44" s="304">
        <v>5</v>
      </c>
      <c r="G44" s="98">
        <v>13.69</v>
      </c>
      <c r="H44" s="99">
        <v>11.78</v>
      </c>
      <c r="I44" s="99">
        <v>13.06</v>
      </c>
      <c r="J44" s="94"/>
      <c r="K44" s="98">
        <v>15</v>
      </c>
      <c r="L44" s="99">
        <v>12.82</v>
      </c>
      <c r="M44" s="99">
        <v>10.59</v>
      </c>
      <c r="N44" s="94"/>
      <c r="O44" s="98">
        <v>5.22</v>
      </c>
      <c r="P44" s="99">
        <v>9.35</v>
      </c>
      <c r="Q44" s="99">
        <v>9.75</v>
      </c>
      <c r="R44" s="94">
        <v>10.91</v>
      </c>
      <c r="S44" s="98">
        <v>11.16</v>
      </c>
      <c r="T44" s="99">
        <v>10.28</v>
      </c>
      <c r="U44" s="99">
        <v>9.81</v>
      </c>
      <c r="V44" s="94">
        <v>10.06</v>
      </c>
      <c r="W44" s="98">
        <v>10.029999999999999</v>
      </c>
      <c r="X44" s="99">
        <v>9.31</v>
      </c>
      <c r="Y44" s="99">
        <v>13.97</v>
      </c>
      <c r="Z44" s="94">
        <v>11.93</v>
      </c>
      <c r="AA44" s="98">
        <v>10.119999999999999</v>
      </c>
      <c r="AB44" s="99">
        <v>11.66</v>
      </c>
      <c r="AC44" s="99">
        <v>10.220000000000001</v>
      </c>
      <c r="AD44" s="94">
        <v>10.5</v>
      </c>
      <c r="AE44" s="232">
        <f>AVERAGE(G44:J45)</f>
        <v>12.843333333333334</v>
      </c>
      <c r="AF44" s="235">
        <f>AVERAGE(K44:N45)-$AE44</f>
        <v>-4.0000000000000924E-2</v>
      </c>
      <c r="AG44" s="235">
        <f>AVERAGE(O44:R45)-$AE44</f>
        <v>-3.8533333333333335</v>
      </c>
      <c r="AH44" s="235">
        <f>AVERAGE(S44:V45)-$AE44</f>
        <v>-2.5158333333333331</v>
      </c>
      <c r="AI44" s="235">
        <f>AVERAGE(W44:Z45)-$AE44</f>
        <v>-1.5333333333333332</v>
      </c>
      <c r="AJ44" s="238">
        <f>AVERAGE(AA44:AD45)-$AE44</f>
        <v>-2.2183333333333337</v>
      </c>
      <c r="AL44" s="250"/>
      <c r="AM44" s="24"/>
      <c r="AN44" s="25"/>
      <c r="AO44" s="26"/>
      <c r="AP44" s="24"/>
      <c r="AQ44" s="25"/>
      <c r="AR44" s="26"/>
      <c r="AS44" s="24"/>
      <c r="AT44" s="25"/>
      <c r="AU44" s="26"/>
      <c r="AV44" s="24"/>
      <c r="AW44" s="25"/>
      <c r="AX44" s="26"/>
      <c r="AY44" s="24"/>
      <c r="AZ44" s="25"/>
      <c r="BA44" s="26"/>
      <c r="BB44" s="24"/>
      <c r="BC44" s="25"/>
      <c r="BD44" s="26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</row>
    <row r="45" spans="2:109" x14ac:dyDescent="0.2">
      <c r="B45" s="80"/>
      <c r="D45" s="250"/>
      <c r="E45" s="268"/>
      <c r="F45" s="305"/>
      <c r="G45" s="101"/>
      <c r="H45" s="102"/>
      <c r="I45" s="102"/>
      <c r="J45" s="97"/>
      <c r="K45" s="101"/>
      <c r="L45" s="102"/>
      <c r="M45" s="102"/>
      <c r="N45" s="97"/>
      <c r="O45" s="101">
        <v>9.7200000000000006</v>
      </c>
      <c r="P45" s="102"/>
      <c r="Q45" s="102"/>
      <c r="R45" s="97"/>
      <c r="S45" s="101"/>
      <c r="T45" s="102"/>
      <c r="U45" s="102"/>
      <c r="V45" s="97"/>
      <c r="W45" s="101"/>
      <c r="X45" s="102"/>
      <c r="Y45" s="102"/>
      <c r="Z45" s="97"/>
      <c r="AA45" s="101"/>
      <c r="AB45" s="102"/>
      <c r="AC45" s="102"/>
      <c r="AD45" s="97"/>
      <c r="AE45" s="233"/>
      <c r="AF45" s="236"/>
      <c r="AG45" s="236"/>
      <c r="AH45" s="236"/>
      <c r="AI45" s="236"/>
      <c r="AJ45" s="239"/>
      <c r="AL45" s="250"/>
      <c r="AM45" s="24"/>
      <c r="AN45" s="41"/>
      <c r="AO45" s="26"/>
      <c r="AP45" s="24"/>
      <c r="AQ45" s="41"/>
      <c r="AR45" s="26"/>
      <c r="AS45" s="24"/>
      <c r="AT45" s="41"/>
      <c r="AU45" s="26"/>
      <c r="AV45" s="24"/>
      <c r="AW45" s="41"/>
      <c r="AX45" s="26"/>
      <c r="AY45" s="24"/>
      <c r="AZ45" s="41"/>
      <c r="BA45" s="26"/>
      <c r="BB45" s="24"/>
      <c r="BC45" s="41"/>
      <c r="BD45" s="26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</row>
    <row r="46" spans="2:109" x14ac:dyDescent="0.2">
      <c r="B46" s="80"/>
      <c r="D46" s="250"/>
      <c r="E46" s="268"/>
      <c r="F46" s="304">
        <v>6</v>
      </c>
      <c r="G46" s="92">
        <v>16.16</v>
      </c>
      <c r="H46" s="93">
        <v>11.6</v>
      </c>
      <c r="I46" s="93">
        <v>12.93</v>
      </c>
      <c r="J46" s="105"/>
      <c r="K46" s="92">
        <v>11.06</v>
      </c>
      <c r="L46" s="93">
        <v>13.56</v>
      </c>
      <c r="M46" s="93">
        <v>12.94</v>
      </c>
      <c r="N46" s="105"/>
      <c r="O46" s="92">
        <v>7.78</v>
      </c>
      <c r="P46" s="93">
        <v>7.37</v>
      </c>
      <c r="Q46" s="93">
        <v>8.2200000000000006</v>
      </c>
      <c r="R46" s="105">
        <v>7.6</v>
      </c>
      <c r="S46" s="92">
        <v>6.6</v>
      </c>
      <c r="T46" s="93">
        <v>11.69</v>
      </c>
      <c r="U46" s="93">
        <v>10.66</v>
      </c>
      <c r="V46" s="105">
        <v>11.1</v>
      </c>
      <c r="W46" s="92">
        <v>9.1300000000000008</v>
      </c>
      <c r="X46" s="93">
        <v>8.91</v>
      </c>
      <c r="Y46" s="93">
        <v>9.4700000000000006</v>
      </c>
      <c r="Z46" s="105">
        <v>8.09</v>
      </c>
      <c r="AA46" s="92">
        <v>9.84</v>
      </c>
      <c r="AB46" s="93">
        <v>12.6</v>
      </c>
      <c r="AC46" s="93">
        <v>14.32</v>
      </c>
      <c r="AD46" s="105">
        <v>10.75</v>
      </c>
      <c r="AE46" s="233">
        <f>AVERAGE(G46:J47)</f>
        <v>13.563333333333333</v>
      </c>
      <c r="AF46" s="236">
        <f>AVERAGE(K46:N47)-$AE46</f>
        <v>-1.0433333333333312</v>
      </c>
      <c r="AG46" s="236">
        <f>AVERAGE(O46:R47)-$AE46</f>
        <v>-5.6253333333333329</v>
      </c>
      <c r="AH46" s="236">
        <f>AVERAGE(S46:V47)-$AE46</f>
        <v>-3.5508333333333333</v>
      </c>
      <c r="AI46" s="236">
        <f>AVERAGE(W46:Z47)-$AE46</f>
        <v>-4.663333333333334</v>
      </c>
      <c r="AJ46" s="239">
        <f>AVERAGE(AA46:AD47)-$AE46</f>
        <v>-1.6858333333333331</v>
      </c>
      <c r="AL46" s="250"/>
      <c r="AM46" s="24"/>
      <c r="AN46" s="41"/>
      <c r="AO46" s="26"/>
      <c r="AP46" s="24"/>
      <c r="AQ46" s="41"/>
      <c r="AR46" s="26"/>
      <c r="AS46" s="24"/>
      <c r="AT46" s="41"/>
      <c r="AU46" s="26"/>
      <c r="AV46" s="24"/>
      <c r="AW46" s="41"/>
      <c r="AX46" s="26"/>
      <c r="AY46" s="24"/>
      <c r="AZ46" s="41"/>
      <c r="BA46" s="26"/>
      <c r="BB46" s="24"/>
      <c r="BC46" s="41"/>
      <c r="BD46" s="26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</row>
    <row r="47" spans="2:109" x14ac:dyDescent="0.2">
      <c r="B47" s="80"/>
      <c r="D47" s="250"/>
      <c r="E47" s="268"/>
      <c r="F47" s="305"/>
      <c r="G47" s="95"/>
      <c r="H47" s="96"/>
      <c r="I47" s="96"/>
      <c r="J47" s="105"/>
      <c r="K47" s="95"/>
      <c r="L47" s="96"/>
      <c r="M47" s="96"/>
      <c r="N47" s="105"/>
      <c r="O47" s="95">
        <v>8.7200000000000006</v>
      </c>
      <c r="P47" s="96"/>
      <c r="Q47" s="96"/>
      <c r="R47" s="105"/>
      <c r="S47" s="95"/>
      <c r="T47" s="96"/>
      <c r="U47" s="96"/>
      <c r="V47" s="105"/>
      <c r="W47" s="95"/>
      <c r="X47" s="96"/>
      <c r="Y47" s="96"/>
      <c r="Z47" s="105"/>
      <c r="AA47" s="95"/>
      <c r="AB47" s="96"/>
      <c r="AC47" s="96"/>
      <c r="AD47" s="105"/>
      <c r="AE47" s="233"/>
      <c r="AF47" s="236"/>
      <c r="AG47" s="236"/>
      <c r="AH47" s="236"/>
      <c r="AI47" s="236"/>
      <c r="AJ47" s="239"/>
      <c r="AL47" s="250"/>
      <c r="AM47" s="24"/>
      <c r="AN47" s="41"/>
      <c r="AO47" s="26"/>
      <c r="AP47" s="24"/>
      <c r="AQ47" s="41"/>
      <c r="AR47" s="26"/>
      <c r="AS47" s="24"/>
      <c r="AT47" s="41"/>
      <c r="AU47" s="26"/>
      <c r="AV47" s="24"/>
      <c r="AW47" s="41"/>
      <c r="AX47" s="26"/>
      <c r="AY47" s="24"/>
      <c r="AZ47" s="41"/>
      <c r="BA47" s="26"/>
      <c r="BB47" s="24"/>
      <c r="BC47" s="41"/>
      <c r="BD47" s="26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</row>
    <row r="48" spans="2:109" x14ac:dyDescent="0.2">
      <c r="B48" s="80"/>
      <c r="D48" s="250"/>
      <c r="E48" s="268"/>
      <c r="F48" s="304">
        <v>7</v>
      </c>
      <c r="G48" s="92">
        <v>11.5</v>
      </c>
      <c r="H48" s="93">
        <v>13.25</v>
      </c>
      <c r="I48" s="93">
        <v>11.53</v>
      </c>
      <c r="J48" s="103"/>
      <c r="K48" s="92">
        <v>15.62</v>
      </c>
      <c r="L48" s="93">
        <v>10.62</v>
      </c>
      <c r="M48" s="93">
        <v>14.19</v>
      </c>
      <c r="N48" s="103">
        <v>10.43</v>
      </c>
      <c r="O48" s="92">
        <v>7.27</v>
      </c>
      <c r="P48" s="93">
        <v>11.32</v>
      </c>
      <c r="Q48" s="93">
        <v>7.49</v>
      </c>
      <c r="R48" s="103">
        <v>10.81</v>
      </c>
      <c r="S48" s="92">
        <v>3.28</v>
      </c>
      <c r="T48" s="93">
        <v>9.59</v>
      </c>
      <c r="U48" s="93">
        <v>10.31</v>
      </c>
      <c r="V48" s="103">
        <v>4.87</v>
      </c>
      <c r="W48" s="92">
        <v>12.03</v>
      </c>
      <c r="X48" s="93">
        <v>11.91</v>
      </c>
      <c r="Y48" s="93">
        <v>12.07</v>
      </c>
      <c r="Z48" s="103">
        <v>11.34</v>
      </c>
      <c r="AA48" s="92">
        <v>8.09</v>
      </c>
      <c r="AB48" s="93">
        <v>12.5</v>
      </c>
      <c r="AC48" s="93">
        <v>9.7799999999999994</v>
      </c>
      <c r="AD48" s="103">
        <v>8.5299999999999994</v>
      </c>
      <c r="AE48" s="233">
        <f>AVERAGE(G48:J49)</f>
        <v>12.093333333333334</v>
      </c>
      <c r="AF48" s="236">
        <f>AVERAGE(K48:N49)-$AE48</f>
        <v>0.62166666666666615</v>
      </c>
      <c r="AG48" s="236">
        <f>AVERAGE(O48:R49)-$AE48</f>
        <v>-2.8708333333333336</v>
      </c>
      <c r="AH48" s="236">
        <f>AVERAGE(S48:V49)-$AE48</f>
        <v>-5.5847619047619048</v>
      </c>
      <c r="AI48" s="236">
        <f>AVERAGE(W48:Z49)-$AE48</f>
        <v>-0.25583333333333513</v>
      </c>
      <c r="AJ48" s="239">
        <f>AVERAGE(AA48:AD49)-$AE48</f>
        <v>-2.3683333333333341</v>
      </c>
      <c r="AL48" s="250"/>
      <c r="AM48" s="24"/>
      <c r="AN48" s="41"/>
      <c r="AO48" s="26"/>
      <c r="AP48" s="24"/>
      <c r="AQ48" s="41"/>
      <c r="AR48" s="26"/>
      <c r="AS48" s="24"/>
      <c r="AT48" s="41"/>
      <c r="AU48" s="26"/>
      <c r="AV48" s="24"/>
      <c r="AW48" s="41"/>
      <c r="AX48" s="26"/>
      <c r="AY48" s="24"/>
      <c r="AZ48" s="41"/>
      <c r="BA48" s="26"/>
      <c r="BB48" s="24"/>
      <c r="BC48" s="41"/>
      <c r="BD48" s="26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</row>
    <row r="49" spans="2:109" x14ac:dyDescent="0.2">
      <c r="B49" s="80"/>
      <c r="D49" s="250"/>
      <c r="E49" s="268"/>
      <c r="F49" s="305"/>
      <c r="G49" s="95"/>
      <c r="H49" s="96"/>
      <c r="I49" s="96"/>
      <c r="J49" s="97"/>
      <c r="K49" s="95"/>
      <c r="L49" s="96"/>
      <c r="M49" s="96"/>
      <c r="N49" s="97"/>
      <c r="O49" s="95"/>
      <c r="P49" s="96"/>
      <c r="Q49" s="96"/>
      <c r="R49" s="97"/>
      <c r="S49" s="95">
        <v>4.13</v>
      </c>
      <c r="T49" s="96">
        <v>9.5299999999999994</v>
      </c>
      <c r="U49" s="96">
        <v>3.85</v>
      </c>
      <c r="V49" s="97"/>
      <c r="W49" s="95"/>
      <c r="X49" s="96"/>
      <c r="Y49" s="96"/>
      <c r="Z49" s="97"/>
      <c r="AA49" s="95"/>
      <c r="AB49" s="96"/>
      <c r="AC49" s="96"/>
      <c r="AD49" s="97"/>
      <c r="AE49" s="233"/>
      <c r="AF49" s="236"/>
      <c r="AG49" s="236"/>
      <c r="AH49" s="236"/>
      <c r="AI49" s="236"/>
      <c r="AJ49" s="239"/>
      <c r="AL49" s="250"/>
      <c r="AM49" s="24"/>
      <c r="AN49" s="41"/>
      <c r="AO49" s="26"/>
      <c r="AP49" s="24"/>
      <c r="AQ49" s="41"/>
      <c r="AR49" s="26"/>
      <c r="AS49" s="24"/>
      <c r="AT49" s="41"/>
      <c r="AU49" s="26"/>
      <c r="AV49" s="24"/>
      <c r="AW49" s="41"/>
      <c r="AX49" s="26"/>
      <c r="AY49" s="24"/>
      <c r="AZ49" s="41"/>
      <c r="BA49" s="26"/>
      <c r="BB49" s="24"/>
      <c r="BC49" s="41"/>
      <c r="BD49" s="26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</row>
    <row r="50" spans="2:109" x14ac:dyDescent="0.2">
      <c r="B50" s="80"/>
      <c r="D50" s="250"/>
      <c r="E50" s="268"/>
      <c r="F50" s="304">
        <v>8</v>
      </c>
      <c r="G50" s="93">
        <v>12.68</v>
      </c>
      <c r="H50" s="93">
        <v>13.19</v>
      </c>
      <c r="I50" s="93">
        <v>16.78</v>
      </c>
      <c r="J50" s="100"/>
      <c r="K50" s="93">
        <v>16</v>
      </c>
      <c r="L50" s="93">
        <v>14.82</v>
      </c>
      <c r="M50" s="93">
        <v>11.16</v>
      </c>
      <c r="N50" s="100"/>
      <c r="O50" s="93">
        <v>10.41</v>
      </c>
      <c r="P50" s="93">
        <v>11.47</v>
      </c>
      <c r="Q50" s="93">
        <v>5.62</v>
      </c>
      <c r="R50" s="100">
        <v>6.79</v>
      </c>
      <c r="S50" s="93">
        <v>11.31</v>
      </c>
      <c r="T50" s="93">
        <v>3.25</v>
      </c>
      <c r="U50" s="93">
        <v>9.6199999999999992</v>
      </c>
      <c r="V50" s="100">
        <v>8.25</v>
      </c>
      <c r="W50" s="93">
        <v>11.38</v>
      </c>
      <c r="X50" s="93">
        <v>10.94</v>
      </c>
      <c r="Y50" s="93">
        <v>10.75</v>
      </c>
      <c r="Z50" s="100">
        <v>11.97</v>
      </c>
      <c r="AA50" s="93">
        <v>13.65</v>
      </c>
      <c r="AB50" s="93">
        <v>11.35</v>
      </c>
      <c r="AC50" s="93">
        <v>13.72</v>
      </c>
      <c r="AD50" s="100">
        <v>11.91</v>
      </c>
      <c r="AE50" s="233">
        <f t="shared" ref="AE50" si="2">AVERAGE(G50:J51)</f>
        <v>14.216666666666667</v>
      </c>
      <c r="AF50" s="236">
        <f>AVERAGE(K50:N51)-$AE50</f>
        <v>-0.22333333333333272</v>
      </c>
      <c r="AG50" s="236">
        <f>AVERAGE(O50:R51)-$AE50</f>
        <v>-5.6441666666666652</v>
      </c>
      <c r="AH50" s="236">
        <f>AVERAGE(S50:V51)-$AE50</f>
        <v>-5.6926666666666677</v>
      </c>
      <c r="AI50" s="236">
        <f>AVERAGE(W50:Z51)-$AE50</f>
        <v>-2.956666666666667</v>
      </c>
      <c r="AJ50" s="239">
        <f>AVERAGE(AA50:AD51)-$AE50</f>
        <v>-1.5591666666666679</v>
      </c>
      <c r="AL50" s="250"/>
      <c r="AM50" s="24"/>
      <c r="AN50" s="41"/>
      <c r="AO50" s="26"/>
      <c r="AP50" s="24"/>
      <c r="AQ50" s="41"/>
      <c r="AR50" s="26"/>
      <c r="AS50" s="24"/>
      <c r="AT50" s="41"/>
      <c r="AU50" s="26"/>
      <c r="AV50" s="24"/>
      <c r="AW50" s="41"/>
      <c r="AX50" s="26"/>
      <c r="AY50" s="24"/>
      <c r="AZ50" s="41"/>
      <c r="BA50" s="26"/>
      <c r="BB50" s="24"/>
      <c r="BC50" s="41"/>
      <c r="BD50" s="26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</row>
    <row r="51" spans="2:109" x14ac:dyDescent="0.2">
      <c r="B51" s="80"/>
      <c r="D51" s="250"/>
      <c r="E51" s="269"/>
      <c r="F51" s="305"/>
      <c r="G51" s="96"/>
      <c r="H51" s="96"/>
      <c r="I51" s="96"/>
      <c r="J51" s="100"/>
      <c r="K51" s="96"/>
      <c r="L51" s="96"/>
      <c r="M51" s="96"/>
      <c r="N51" s="100"/>
      <c r="O51" s="96"/>
      <c r="P51" s="96"/>
      <c r="Q51" s="96"/>
      <c r="R51" s="100"/>
      <c r="S51" s="96">
        <v>10.19</v>
      </c>
      <c r="T51" s="96"/>
      <c r="U51" s="96"/>
      <c r="V51" s="100"/>
      <c r="W51" s="96"/>
      <c r="X51" s="96"/>
      <c r="Y51" s="96"/>
      <c r="Z51" s="100"/>
      <c r="AA51" s="96"/>
      <c r="AB51" s="96"/>
      <c r="AC51" s="96"/>
      <c r="AD51" s="100"/>
      <c r="AE51" s="234"/>
      <c r="AF51" s="237"/>
      <c r="AG51" s="237"/>
      <c r="AH51" s="237"/>
      <c r="AI51" s="237"/>
      <c r="AJ51" s="240"/>
      <c r="AL51" s="250"/>
      <c r="AM51" s="24"/>
      <c r="AN51" s="25"/>
      <c r="AO51" s="26"/>
      <c r="AP51" s="24"/>
      <c r="AQ51" s="25"/>
      <c r="AR51" s="26"/>
      <c r="AS51" s="24"/>
      <c r="AT51" s="25"/>
      <c r="AU51" s="26"/>
      <c r="AV51" s="24"/>
      <c r="AW51" s="25"/>
      <c r="AX51" s="26"/>
      <c r="AY51" s="24"/>
      <c r="AZ51" s="25"/>
      <c r="BA51" s="26"/>
      <c r="BB51" s="24"/>
      <c r="BC51" s="25"/>
      <c r="BD51" s="26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</row>
    <row r="52" spans="2:109" x14ac:dyDescent="0.2">
      <c r="B52" s="80"/>
      <c r="D52" s="250"/>
      <c r="E52" s="267">
        <v>2</v>
      </c>
      <c r="F52" s="304">
        <v>29</v>
      </c>
      <c r="G52" s="92">
        <v>11.44</v>
      </c>
      <c r="H52" s="93">
        <v>11.87</v>
      </c>
      <c r="I52" s="93">
        <v>10.31</v>
      </c>
      <c r="J52" s="94"/>
      <c r="K52" s="92">
        <v>11.84</v>
      </c>
      <c r="L52" s="93">
        <v>11.59</v>
      </c>
      <c r="M52" s="93">
        <v>13.06</v>
      </c>
      <c r="N52" s="94"/>
      <c r="O52" s="92">
        <v>6.11</v>
      </c>
      <c r="P52" s="93">
        <v>10.210000000000001</v>
      </c>
      <c r="Q52" s="93">
        <v>8.25</v>
      </c>
      <c r="R52" s="94">
        <v>11.31</v>
      </c>
      <c r="S52" s="92">
        <v>11.94</v>
      </c>
      <c r="T52" s="93">
        <v>9.6300000000000008</v>
      </c>
      <c r="U52" s="93">
        <v>9.19</v>
      </c>
      <c r="V52" s="94">
        <v>10.220000000000001</v>
      </c>
      <c r="W52" s="92">
        <v>7.07</v>
      </c>
      <c r="X52" s="93">
        <v>11.5</v>
      </c>
      <c r="Y52" s="93">
        <v>9.41</v>
      </c>
      <c r="Z52" s="94">
        <v>9.5</v>
      </c>
      <c r="AA52" s="92">
        <v>10.5</v>
      </c>
      <c r="AB52" s="93">
        <v>6.81</v>
      </c>
      <c r="AC52" s="93">
        <v>12.1</v>
      </c>
      <c r="AD52" s="94">
        <v>10.75</v>
      </c>
      <c r="AE52" s="232">
        <f>AVERAGE(G52:J53)</f>
        <v>11.206666666666665</v>
      </c>
      <c r="AF52" s="235">
        <f>AVERAGE(K52:N53)-$AE52</f>
        <v>0.95666666666666877</v>
      </c>
      <c r="AG52" s="235">
        <f>AVERAGE(O52:R53)-$AE52</f>
        <v>-2.2366666666666646</v>
      </c>
      <c r="AH52" s="235">
        <f>AVERAGE(S52:V53)-$AE52</f>
        <v>-0.961666666666666</v>
      </c>
      <c r="AI52" s="235">
        <f>AVERAGE(W52:Z53)-$AE52</f>
        <v>-1.8366666666666642</v>
      </c>
      <c r="AJ52" s="238">
        <f>AVERAGE(AA52:AD53)-$AE52</f>
        <v>-1.1666666666666661</v>
      </c>
      <c r="AL52" s="250"/>
      <c r="AM52" s="24"/>
      <c r="AN52" s="25"/>
      <c r="AO52" s="26"/>
      <c r="AP52" s="24"/>
      <c r="AQ52" s="25"/>
      <c r="AR52" s="26"/>
      <c r="AS52" s="24"/>
      <c r="AT52" s="25"/>
      <c r="AU52" s="26"/>
      <c r="AV52" s="24"/>
      <c r="AW52" s="25"/>
      <c r="AX52" s="26"/>
      <c r="AY52" s="24"/>
      <c r="AZ52" s="25"/>
      <c r="BA52" s="26"/>
      <c r="BB52" s="24"/>
      <c r="BC52" s="25"/>
      <c r="BD52" s="26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</row>
    <row r="53" spans="2:109" x14ac:dyDescent="0.2">
      <c r="B53" s="80"/>
      <c r="D53" s="250"/>
      <c r="E53" s="268"/>
      <c r="F53" s="305"/>
      <c r="G53" s="95"/>
      <c r="H53" s="96"/>
      <c r="I53" s="96"/>
      <c r="J53" s="97"/>
      <c r="K53" s="95"/>
      <c r="L53" s="96"/>
      <c r="M53" s="96"/>
      <c r="N53" s="97"/>
      <c r="O53" s="95"/>
      <c r="P53" s="96"/>
      <c r="Q53" s="96"/>
      <c r="R53" s="97"/>
      <c r="S53" s="95"/>
      <c r="T53" s="96"/>
      <c r="U53" s="96"/>
      <c r="V53" s="97"/>
      <c r="W53" s="95"/>
      <c r="X53" s="96"/>
      <c r="Y53" s="96"/>
      <c r="Z53" s="97"/>
      <c r="AA53" s="95"/>
      <c r="AB53" s="96"/>
      <c r="AC53" s="96"/>
      <c r="AD53" s="97"/>
      <c r="AE53" s="233"/>
      <c r="AF53" s="236"/>
      <c r="AG53" s="236"/>
      <c r="AH53" s="236"/>
      <c r="AI53" s="236"/>
      <c r="AJ53" s="239"/>
      <c r="AL53" s="250"/>
      <c r="AM53" s="24"/>
      <c r="AN53" s="41"/>
      <c r="AO53" s="26"/>
      <c r="AP53" s="24"/>
      <c r="AQ53" s="41"/>
      <c r="AR53" s="26"/>
      <c r="AS53" s="24"/>
      <c r="AT53" s="41"/>
      <c r="AU53" s="26"/>
      <c r="AV53" s="24"/>
      <c r="AW53" s="41"/>
      <c r="AX53" s="26"/>
      <c r="AY53" s="24"/>
      <c r="AZ53" s="41"/>
      <c r="BA53" s="26"/>
      <c r="BB53" s="24"/>
      <c r="BC53" s="41"/>
      <c r="BD53" s="26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</row>
    <row r="54" spans="2:109" x14ac:dyDescent="0.2">
      <c r="B54" s="80"/>
      <c r="D54" s="250"/>
      <c r="E54" s="268"/>
      <c r="F54" s="304">
        <v>30</v>
      </c>
      <c r="G54" s="98">
        <v>14</v>
      </c>
      <c r="H54" s="99">
        <v>14.22</v>
      </c>
      <c r="I54" s="99">
        <v>10.56</v>
      </c>
      <c r="J54" s="100"/>
      <c r="K54" s="98">
        <v>12.91</v>
      </c>
      <c r="L54" s="99">
        <v>14.07</v>
      </c>
      <c r="M54" s="99">
        <v>13.91</v>
      </c>
      <c r="N54" s="100">
        <v>9.81</v>
      </c>
      <c r="O54" s="98">
        <v>7.91</v>
      </c>
      <c r="P54" s="99">
        <v>6.81</v>
      </c>
      <c r="Q54" s="99">
        <v>9.25</v>
      </c>
      <c r="R54" s="100">
        <v>7.69</v>
      </c>
      <c r="S54" s="98">
        <v>9.44</v>
      </c>
      <c r="T54" s="99">
        <v>8.94</v>
      </c>
      <c r="U54" s="99">
        <v>10.119999999999999</v>
      </c>
      <c r="V54" s="100">
        <v>10.66</v>
      </c>
      <c r="W54" s="98">
        <v>5.12</v>
      </c>
      <c r="X54" s="99">
        <v>11.25</v>
      </c>
      <c r="Y54" s="99">
        <v>10.65</v>
      </c>
      <c r="Z54" s="100">
        <v>9.43</v>
      </c>
      <c r="AA54" s="98">
        <v>9.69</v>
      </c>
      <c r="AB54" s="99">
        <v>10.63</v>
      </c>
      <c r="AC54" s="99">
        <v>9.44</v>
      </c>
      <c r="AD54" s="100">
        <v>9.56</v>
      </c>
      <c r="AE54" s="233">
        <f>AVERAGE(G54:J55)</f>
        <v>12.926666666666668</v>
      </c>
      <c r="AF54" s="236">
        <f>AVERAGE(K54:N55)-$AE54</f>
        <v>-0.25166666666666693</v>
      </c>
      <c r="AG54" s="236">
        <f>AVERAGE(O54:R55)-$AE54</f>
        <v>-5.0116666666666676</v>
      </c>
      <c r="AH54" s="236">
        <f>AVERAGE(S54:V55)-$AE54</f>
        <v>-3.4386666666666681</v>
      </c>
      <c r="AI54" s="236">
        <f>AVERAGE(W54:Z55)-$AE54</f>
        <v>-3.4166666666666661</v>
      </c>
      <c r="AJ54" s="239">
        <f>AVERAGE(AA54:AD55)-$AE54</f>
        <v>-3.0966666666666676</v>
      </c>
      <c r="AL54" s="250"/>
      <c r="AM54" s="24"/>
      <c r="AN54" s="41"/>
      <c r="AO54" s="26"/>
      <c r="AP54" s="24"/>
      <c r="AQ54" s="41"/>
      <c r="AR54" s="26"/>
      <c r="AS54" s="24"/>
      <c r="AT54" s="41"/>
      <c r="AU54" s="26"/>
      <c r="AV54" s="24"/>
      <c r="AW54" s="41"/>
      <c r="AX54" s="26"/>
      <c r="AY54" s="24"/>
      <c r="AZ54" s="41"/>
      <c r="BA54" s="26"/>
      <c r="BB54" s="24"/>
      <c r="BC54" s="41"/>
      <c r="BD54" s="26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</row>
    <row r="55" spans="2:109" x14ac:dyDescent="0.2">
      <c r="B55" s="80"/>
      <c r="D55" s="250"/>
      <c r="E55" s="268"/>
      <c r="F55" s="305"/>
      <c r="G55" s="101"/>
      <c r="H55" s="102"/>
      <c r="I55" s="102"/>
      <c r="J55" s="100"/>
      <c r="K55" s="101"/>
      <c r="L55" s="102"/>
      <c r="M55" s="102"/>
      <c r="N55" s="100"/>
      <c r="O55" s="101"/>
      <c r="P55" s="102"/>
      <c r="Q55" s="102"/>
      <c r="R55" s="100"/>
      <c r="S55" s="101">
        <v>8.2799999999999994</v>
      </c>
      <c r="T55" s="102"/>
      <c r="U55" s="102"/>
      <c r="V55" s="100"/>
      <c r="W55" s="101">
        <v>11.1</v>
      </c>
      <c r="X55" s="102"/>
      <c r="Y55" s="102"/>
      <c r="Z55" s="100"/>
      <c r="AA55" s="101"/>
      <c r="AB55" s="102"/>
      <c r="AC55" s="102"/>
      <c r="AD55" s="100"/>
      <c r="AE55" s="233"/>
      <c r="AF55" s="236"/>
      <c r="AG55" s="236"/>
      <c r="AH55" s="236"/>
      <c r="AI55" s="236"/>
      <c r="AJ55" s="239"/>
      <c r="AL55" s="250"/>
      <c r="AM55" s="24"/>
      <c r="AN55" s="41"/>
      <c r="AO55" s="26"/>
      <c r="AP55" s="24"/>
      <c r="AQ55" s="41"/>
      <c r="AR55" s="26"/>
      <c r="AS55" s="24"/>
      <c r="AT55" s="41"/>
      <c r="AU55" s="26"/>
      <c r="AV55" s="24"/>
      <c r="AW55" s="41"/>
      <c r="AX55" s="26"/>
      <c r="AY55" s="24"/>
      <c r="AZ55" s="41"/>
      <c r="BA55" s="26"/>
      <c r="BB55" s="24"/>
      <c r="BC55" s="41"/>
      <c r="BD55" s="26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</row>
    <row r="56" spans="2:109" x14ac:dyDescent="0.2">
      <c r="B56" s="80"/>
      <c r="D56" s="250"/>
      <c r="E56" s="268"/>
      <c r="F56" s="304">
        <v>31</v>
      </c>
      <c r="G56" s="92">
        <v>16.72</v>
      </c>
      <c r="H56" s="93">
        <v>11.5</v>
      </c>
      <c r="I56" s="93">
        <v>9.19</v>
      </c>
      <c r="J56" s="103"/>
      <c r="K56" s="92">
        <v>14.25</v>
      </c>
      <c r="L56" s="93">
        <v>11.72</v>
      </c>
      <c r="M56" s="93">
        <v>12.84</v>
      </c>
      <c r="N56" s="103"/>
      <c r="O56" s="92">
        <v>10.81</v>
      </c>
      <c r="P56" s="93">
        <v>13.91</v>
      </c>
      <c r="Q56" s="93">
        <v>14.03</v>
      </c>
      <c r="R56" s="103">
        <v>8.3699999999999992</v>
      </c>
      <c r="S56" s="92">
        <v>10.94</v>
      </c>
      <c r="T56" s="93">
        <v>12.78</v>
      </c>
      <c r="U56" s="93">
        <v>9.25</v>
      </c>
      <c r="V56" s="103">
        <v>8.6</v>
      </c>
      <c r="W56" s="92">
        <v>11.82</v>
      </c>
      <c r="X56" s="93">
        <v>7.44</v>
      </c>
      <c r="Y56" s="93">
        <v>10.72</v>
      </c>
      <c r="Z56" s="103">
        <v>12.06</v>
      </c>
      <c r="AA56" s="92">
        <v>7.8</v>
      </c>
      <c r="AB56" s="93">
        <v>13.21</v>
      </c>
      <c r="AC56" s="93">
        <v>7.84</v>
      </c>
      <c r="AD56" s="103">
        <v>9.7799999999999994</v>
      </c>
      <c r="AE56" s="233">
        <f>AVERAGE(G56:J57)</f>
        <v>12.469999999999999</v>
      </c>
      <c r="AF56" s="236">
        <f>AVERAGE(K56:N57)-$AE56</f>
        <v>0.46666666666666856</v>
      </c>
      <c r="AG56" s="236">
        <f>AVERAGE(O56:R57)-$AE56</f>
        <v>-1.9160000000000004</v>
      </c>
      <c r="AH56" s="236">
        <f>AVERAGE(S56:V57)-$AE56</f>
        <v>-1.8919999999999995</v>
      </c>
      <c r="AI56" s="236">
        <f>AVERAGE(W56:Z57)-$AE56</f>
        <v>-1.9599999999999973</v>
      </c>
      <c r="AJ56" s="239">
        <f>AVERAGE(AA56:AD57)-$AE56</f>
        <v>-2.8124999999999982</v>
      </c>
      <c r="AL56" s="250"/>
      <c r="AM56" s="24"/>
      <c r="AN56" s="41"/>
      <c r="AO56" s="26"/>
      <c r="AP56" s="24"/>
      <c r="AQ56" s="41"/>
      <c r="AR56" s="26"/>
      <c r="AS56" s="24"/>
      <c r="AT56" s="41"/>
      <c r="AU56" s="26"/>
      <c r="AV56" s="24"/>
      <c r="AW56" s="41"/>
      <c r="AX56" s="26"/>
      <c r="AY56" s="24"/>
      <c r="AZ56" s="41"/>
      <c r="BA56" s="26"/>
      <c r="BB56" s="24"/>
      <c r="BC56" s="41"/>
      <c r="BD56" s="26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</row>
    <row r="57" spans="2:109" x14ac:dyDescent="0.2">
      <c r="B57" s="80"/>
      <c r="D57" s="250"/>
      <c r="E57" s="268"/>
      <c r="F57" s="305"/>
      <c r="G57" s="95"/>
      <c r="H57" s="96"/>
      <c r="I57" s="96"/>
      <c r="J57" s="104"/>
      <c r="K57" s="95"/>
      <c r="L57" s="96"/>
      <c r="M57" s="96"/>
      <c r="N57" s="104"/>
      <c r="O57" s="95">
        <v>5.65</v>
      </c>
      <c r="P57" s="96"/>
      <c r="Q57" s="96"/>
      <c r="R57" s="104"/>
      <c r="S57" s="95">
        <v>11.32</v>
      </c>
      <c r="T57" s="96"/>
      <c r="U57" s="96"/>
      <c r="V57" s="104"/>
      <c r="W57" s="95"/>
      <c r="X57" s="96"/>
      <c r="Y57" s="96"/>
      <c r="Z57" s="104"/>
      <c r="AA57" s="95"/>
      <c r="AB57" s="96"/>
      <c r="AC57" s="96"/>
      <c r="AD57" s="104"/>
      <c r="AE57" s="233"/>
      <c r="AF57" s="236"/>
      <c r="AG57" s="236"/>
      <c r="AH57" s="236"/>
      <c r="AI57" s="236"/>
      <c r="AJ57" s="239"/>
      <c r="AL57" s="250"/>
      <c r="AM57" s="24"/>
      <c r="AN57" s="41"/>
      <c r="AO57" s="26"/>
      <c r="AP57" s="24"/>
      <c r="AQ57" s="41"/>
      <c r="AR57" s="26"/>
      <c r="AS57" s="24"/>
      <c r="AT57" s="41"/>
      <c r="AU57" s="26"/>
      <c r="AV57" s="24"/>
      <c r="AW57" s="41"/>
      <c r="AX57" s="26"/>
      <c r="AY57" s="24"/>
      <c r="AZ57" s="41"/>
      <c r="BA57" s="26"/>
      <c r="BB57" s="24"/>
      <c r="BC57" s="41"/>
      <c r="BD57" s="26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</row>
    <row r="58" spans="2:109" x14ac:dyDescent="0.2">
      <c r="B58" s="80"/>
      <c r="D58" s="250"/>
      <c r="E58" s="268"/>
      <c r="F58" s="304">
        <v>32</v>
      </c>
      <c r="G58" s="93">
        <v>14.65</v>
      </c>
      <c r="H58" s="93">
        <v>13.9</v>
      </c>
      <c r="I58" s="93">
        <v>13.47</v>
      </c>
      <c r="J58" s="105"/>
      <c r="K58" s="93">
        <v>15.9</v>
      </c>
      <c r="L58" s="93">
        <v>14.54</v>
      </c>
      <c r="M58" s="93">
        <v>11.06</v>
      </c>
      <c r="N58" s="105">
        <v>11.25</v>
      </c>
      <c r="O58" s="93">
        <v>10.130000000000001</v>
      </c>
      <c r="P58" s="93">
        <v>6.31</v>
      </c>
      <c r="Q58" s="93">
        <v>10</v>
      </c>
      <c r="R58" s="105">
        <v>8.7799999999999994</v>
      </c>
      <c r="S58" s="93">
        <v>12.87</v>
      </c>
      <c r="T58" s="93">
        <v>10.119999999999999</v>
      </c>
      <c r="U58" s="93">
        <v>8.5</v>
      </c>
      <c r="V58" s="105">
        <v>4.16</v>
      </c>
      <c r="W58" s="93">
        <v>8.09</v>
      </c>
      <c r="X58" s="93">
        <v>11.78</v>
      </c>
      <c r="Y58" s="93">
        <v>10.53</v>
      </c>
      <c r="Z58" s="105">
        <v>8.4</v>
      </c>
      <c r="AA58" s="93">
        <v>13.81</v>
      </c>
      <c r="AB58" s="93">
        <v>11.31</v>
      </c>
      <c r="AC58" s="93">
        <v>4.4000000000000004</v>
      </c>
      <c r="AD58" s="105">
        <v>4.68</v>
      </c>
      <c r="AE58" s="233">
        <f t="shared" ref="AE58" si="3">AVERAGE(G58:J59)</f>
        <v>14.006666666666668</v>
      </c>
      <c r="AF58" s="236">
        <f>AVERAGE(K58:N59)-$AE58</f>
        <v>-0.81916666666666771</v>
      </c>
      <c r="AG58" s="236">
        <f>AVERAGE(O58:R59)-$AE58</f>
        <v>-4.9426666666666677</v>
      </c>
      <c r="AH58" s="236">
        <f>AVERAGE(S58:V59)-$AE58</f>
        <v>-4.9826666666666686</v>
      </c>
      <c r="AI58" s="236">
        <f>AVERAGE(W58:Z59)-$AE58</f>
        <v>-4.3066666666666684</v>
      </c>
      <c r="AJ58" s="239">
        <f>AVERAGE(AA58:AD59)-$AE58</f>
        <v>-5.456666666666667</v>
      </c>
      <c r="AL58" s="250"/>
      <c r="AM58" s="24"/>
      <c r="AN58" s="41"/>
      <c r="AO58" s="26"/>
      <c r="AP58" s="24"/>
      <c r="AQ58" s="41"/>
      <c r="AR58" s="26"/>
      <c r="AS58" s="24"/>
      <c r="AT58" s="41"/>
      <c r="AU58" s="26"/>
      <c r="AV58" s="24"/>
      <c r="AW58" s="41"/>
      <c r="AX58" s="26"/>
      <c r="AY58" s="24"/>
      <c r="AZ58" s="41"/>
      <c r="BA58" s="26"/>
      <c r="BB58" s="24"/>
      <c r="BC58" s="41"/>
      <c r="BD58" s="26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</row>
    <row r="59" spans="2:109" x14ac:dyDescent="0.2">
      <c r="B59" s="80"/>
      <c r="D59" s="250"/>
      <c r="E59" s="269"/>
      <c r="F59" s="305"/>
      <c r="G59" s="96"/>
      <c r="H59" s="96"/>
      <c r="I59" s="96"/>
      <c r="J59" s="100"/>
      <c r="K59" s="96"/>
      <c r="L59" s="96"/>
      <c r="M59" s="96"/>
      <c r="N59" s="100"/>
      <c r="O59" s="96">
        <v>10.1</v>
      </c>
      <c r="P59" s="96"/>
      <c r="Q59" s="96"/>
      <c r="R59" s="100"/>
      <c r="S59" s="96">
        <v>9.4700000000000006</v>
      </c>
      <c r="T59" s="96"/>
      <c r="U59" s="96"/>
      <c r="V59" s="100"/>
      <c r="W59" s="96"/>
      <c r="X59" s="96"/>
      <c r="Y59" s="96"/>
      <c r="Z59" s="100"/>
      <c r="AA59" s="96"/>
      <c r="AB59" s="96"/>
      <c r="AC59" s="96"/>
      <c r="AD59" s="100"/>
      <c r="AE59" s="234"/>
      <c r="AF59" s="237"/>
      <c r="AG59" s="237"/>
      <c r="AH59" s="237"/>
      <c r="AI59" s="237"/>
      <c r="AJ59" s="240"/>
      <c r="AL59" s="250"/>
      <c r="AM59" s="24"/>
      <c r="AN59" s="25"/>
      <c r="AO59" s="26"/>
      <c r="AP59" s="24"/>
      <c r="AQ59" s="25"/>
      <c r="AR59" s="26"/>
      <c r="AS59" s="24"/>
      <c r="AT59" s="25"/>
      <c r="AU59" s="26"/>
      <c r="AV59" s="24"/>
      <c r="AW59" s="25"/>
      <c r="AX59" s="26"/>
      <c r="AY59" s="24"/>
      <c r="AZ59" s="25"/>
      <c r="BA59" s="26"/>
      <c r="BB59" s="24"/>
      <c r="BC59" s="25"/>
      <c r="BD59" s="26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  <c r="CV59" s="80"/>
      <c r="CW59" s="80"/>
      <c r="CX59" s="80"/>
      <c r="CY59" s="80"/>
      <c r="CZ59" s="80"/>
      <c r="DA59" s="80"/>
      <c r="DB59" s="80"/>
      <c r="DC59" s="80"/>
      <c r="DD59" s="80"/>
      <c r="DE59" s="80"/>
    </row>
    <row r="60" spans="2:109" x14ac:dyDescent="0.2">
      <c r="B60" s="80"/>
      <c r="D60" s="250"/>
      <c r="E60" s="267">
        <v>2</v>
      </c>
      <c r="F60" s="304">
        <v>45</v>
      </c>
      <c r="G60" s="92">
        <v>13.47</v>
      </c>
      <c r="H60" s="93">
        <v>14.56</v>
      </c>
      <c r="I60" s="93">
        <v>15.31</v>
      </c>
      <c r="J60" s="94"/>
      <c r="K60" s="92">
        <v>16.84</v>
      </c>
      <c r="L60" s="93">
        <v>15.19</v>
      </c>
      <c r="M60" s="93">
        <v>11.88</v>
      </c>
      <c r="N60" s="94"/>
      <c r="O60" s="92">
        <v>11.38</v>
      </c>
      <c r="P60" s="93">
        <v>11.5</v>
      </c>
      <c r="Q60" s="93">
        <v>8.56</v>
      </c>
      <c r="R60" s="94">
        <v>7.59</v>
      </c>
      <c r="S60" s="92">
        <v>7.57</v>
      </c>
      <c r="T60" s="93">
        <v>13.15</v>
      </c>
      <c r="U60" s="93">
        <v>13.13</v>
      </c>
      <c r="V60" s="94">
        <v>8.9700000000000006</v>
      </c>
      <c r="W60" s="306" t="s">
        <v>609</v>
      </c>
      <c r="X60" s="307"/>
      <c r="Y60" s="307"/>
      <c r="Z60" s="308"/>
      <c r="AA60" s="306" t="s">
        <v>609</v>
      </c>
      <c r="AB60" s="307"/>
      <c r="AC60" s="307"/>
      <c r="AD60" s="308"/>
      <c r="AE60" s="117">
        <f>AVERAGE(G60:J61)</f>
        <v>14.446666666666667</v>
      </c>
      <c r="AF60" s="118">
        <f>AVERAGE(K60:N61)-$AE60</f>
        <v>0.19000000000000128</v>
      </c>
      <c r="AG60" s="118">
        <f>AVERAGE(O60:R61)-$AE60</f>
        <v>-4.6891666666666669</v>
      </c>
      <c r="AH60" s="118">
        <f>AVERAGE(S60:V61)-$AE60</f>
        <v>-3.7416666666666671</v>
      </c>
      <c r="AI60" s="118" t="s">
        <v>570</v>
      </c>
      <c r="AJ60" s="119" t="s">
        <v>570</v>
      </c>
      <c r="AL60" s="250"/>
      <c r="AM60" s="24"/>
      <c r="AN60" s="25"/>
      <c r="AO60" s="26"/>
      <c r="AP60" s="24"/>
      <c r="AQ60" s="25"/>
      <c r="AR60" s="26"/>
      <c r="AS60" s="24"/>
      <c r="AT60" s="25"/>
      <c r="AU60" s="26"/>
      <c r="AV60" s="24"/>
      <c r="AW60" s="25"/>
      <c r="AX60" s="26"/>
      <c r="AY60" s="24"/>
      <c r="AZ60" s="25"/>
      <c r="BA60" s="26"/>
      <c r="BB60" s="24"/>
      <c r="BC60" s="25"/>
      <c r="BD60" s="26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</row>
    <row r="61" spans="2:109" x14ac:dyDescent="0.2">
      <c r="B61" s="80"/>
      <c r="D61" s="250"/>
      <c r="E61" s="268"/>
      <c r="F61" s="305"/>
      <c r="G61" s="95"/>
      <c r="H61" s="96"/>
      <c r="I61" s="96"/>
      <c r="J61" s="97"/>
      <c r="K61" s="95"/>
      <c r="L61" s="96"/>
      <c r="M61" s="96"/>
      <c r="N61" s="97"/>
      <c r="O61" s="95"/>
      <c r="P61" s="96"/>
      <c r="Q61" s="96"/>
      <c r="R61" s="97"/>
      <c r="S61" s="95"/>
      <c r="T61" s="96"/>
      <c r="U61" s="96"/>
      <c r="V61" s="97"/>
      <c r="W61" s="309"/>
      <c r="X61" s="310"/>
      <c r="Y61" s="310"/>
      <c r="Z61" s="311"/>
      <c r="AA61" s="309"/>
      <c r="AB61" s="310"/>
      <c r="AC61" s="310"/>
      <c r="AD61" s="311"/>
      <c r="AE61" s="233"/>
      <c r="AF61" s="236"/>
      <c r="AG61" s="236"/>
      <c r="AH61" s="236"/>
      <c r="AI61" s="236"/>
      <c r="AJ61" s="239"/>
      <c r="AL61" s="250"/>
      <c r="AM61" s="24"/>
      <c r="AN61" s="41"/>
      <c r="AO61" s="26"/>
      <c r="AP61" s="24"/>
      <c r="AQ61" s="41"/>
      <c r="AR61" s="26"/>
      <c r="AS61" s="24"/>
      <c r="AT61" s="41"/>
      <c r="AU61" s="26"/>
      <c r="AV61" s="24"/>
      <c r="AW61" s="41"/>
      <c r="AX61" s="26"/>
      <c r="AY61" s="24"/>
      <c r="AZ61" s="41"/>
      <c r="BA61" s="26"/>
      <c r="BB61" s="24"/>
      <c r="BC61" s="41"/>
      <c r="BD61" s="26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</row>
    <row r="62" spans="2:109" x14ac:dyDescent="0.2">
      <c r="B62" s="80"/>
      <c r="D62" s="250"/>
      <c r="E62" s="268"/>
      <c r="F62" s="304">
        <v>46</v>
      </c>
      <c r="G62" s="92">
        <v>13.28</v>
      </c>
      <c r="H62" s="93">
        <v>11.66</v>
      </c>
      <c r="I62" s="93">
        <v>11.93</v>
      </c>
      <c r="J62" s="105"/>
      <c r="K62" s="92">
        <v>14.91</v>
      </c>
      <c r="L62" s="93">
        <v>12.07</v>
      </c>
      <c r="M62" s="93">
        <v>14.59</v>
      </c>
      <c r="N62" s="105"/>
      <c r="O62" s="92">
        <v>8</v>
      </c>
      <c r="P62" s="93">
        <v>5.22</v>
      </c>
      <c r="Q62" s="93">
        <v>7.63</v>
      </c>
      <c r="R62" s="105">
        <v>11.31</v>
      </c>
      <c r="S62" s="92">
        <v>9.4700000000000006</v>
      </c>
      <c r="T62" s="93">
        <v>11.65</v>
      </c>
      <c r="U62" s="93">
        <v>7.56</v>
      </c>
      <c r="V62" s="105">
        <v>11.03</v>
      </c>
      <c r="W62" s="92">
        <v>5.6</v>
      </c>
      <c r="X62" s="93">
        <v>6.44</v>
      </c>
      <c r="Y62" s="93">
        <v>11.47</v>
      </c>
      <c r="Z62" s="105">
        <v>9.7200000000000006</v>
      </c>
      <c r="AA62" s="92">
        <v>7.43</v>
      </c>
      <c r="AB62" s="93">
        <v>13.22</v>
      </c>
      <c r="AC62" s="93">
        <v>10.28</v>
      </c>
      <c r="AD62" s="105">
        <v>9.34</v>
      </c>
      <c r="AE62" s="233">
        <f>AVERAGE(G62:J63)</f>
        <v>12.29</v>
      </c>
      <c r="AF62" s="236">
        <f>AVERAGE(K62:N63)-$AE62</f>
        <v>1.5666666666666682</v>
      </c>
      <c r="AG62" s="236">
        <f>AVERAGE(O62:R63)-$AE62</f>
        <v>-4.1899999999999995</v>
      </c>
      <c r="AH62" s="236">
        <f>AVERAGE(S62:V63)-$AE62</f>
        <v>-2.3624999999999989</v>
      </c>
      <c r="AI62" s="236">
        <f>AVERAGE(W62:Z63)-$AE62</f>
        <v>-3.6440000000000001</v>
      </c>
      <c r="AJ62" s="239">
        <f>AVERAGE(AA62:AD63)-$AE62</f>
        <v>-1.8040000000000003</v>
      </c>
      <c r="AL62" s="250"/>
      <c r="AM62" s="24"/>
      <c r="AN62" s="41"/>
      <c r="AO62" s="26"/>
      <c r="AP62" s="24"/>
      <c r="AQ62" s="41"/>
      <c r="AR62" s="26"/>
      <c r="AS62" s="24"/>
      <c r="AT62" s="41"/>
      <c r="AU62" s="26"/>
      <c r="AV62" s="24"/>
      <c r="AW62" s="41"/>
      <c r="AX62" s="26"/>
      <c r="AY62" s="24"/>
      <c r="AZ62" s="41"/>
      <c r="BA62" s="26"/>
      <c r="BB62" s="24"/>
      <c r="BC62" s="41"/>
      <c r="BD62" s="26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  <c r="CT62" s="80"/>
      <c r="CU62" s="80"/>
      <c r="CV62" s="80"/>
      <c r="CW62" s="80"/>
      <c r="CX62" s="80"/>
      <c r="CY62" s="80"/>
      <c r="CZ62" s="80"/>
      <c r="DA62" s="80"/>
      <c r="DB62" s="80"/>
      <c r="DC62" s="80"/>
      <c r="DD62" s="80"/>
      <c r="DE62" s="80"/>
    </row>
    <row r="63" spans="2:109" x14ac:dyDescent="0.2">
      <c r="B63" s="80"/>
      <c r="D63" s="250"/>
      <c r="E63" s="268"/>
      <c r="F63" s="305"/>
      <c r="G63" s="95"/>
      <c r="H63" s="96"/>
      <c r="I63" s="96"/>
      <c r="J63" s="105"/>
      <c r="K63" s="95"/>
      <c r="L63" s="96"/>
      <c r="M63" s="96"/>
      <c r="N63" s="105"/>
      <c r="O63" s="95">
        <v>8.34</v>
      </c>
      <c r="P63" s="96"/>
      <c r="Q63" s="96"/>
      <c r="R63" s="105"/>
      <c r="S63" s="95"/>
      <c r="T63" s="96"/>
      <c r="U63" s="96"/>
      <c r="V63" s="105"/>
      <c r="W63" s="95">
        <v>10</v>
      </c>
      <c r="X63" s="96"/>
      <c r="Y63" s="96"/>
      <c r="Z63" s="105"/>
      <c r="AA63" s="95">
        <v>12.16</v>
      </c>
      <c r="AB63" s="96"/>
      <c r="AC63" s="96"/>
      <c r="AD63" s="105"/>
      <c r="AE63" s="233"/>
      <c r="AF63" s="236"/>
      <c r="AG63" s="236"/>
      <c r="AH63" s="236"/>
      <c r="AI63" s="236"/>
      <c r="AJ63" s="239"/>
      <c r="AL63" s="250"/>
      <c r="AM63" s="24"/>
      <c r="AN63" s="41"/>
      <c r="AO63" s="26"/>
      <c r="AP63" s="24"/>
      <c r="AQ63" s="41"/>
      <c r="AR63" s="26"/>
      <c r="AS63" s="24"/>
      <c r="AT63" s="41"/>
      <c r="AU63" s="26"/>
      <c r="AV63" s="24"/>
      <c r="AW63" s="41"/>
      <c r="AX63" s="26"/>
      <c r="AY63" s="24"/>
      <c r="AZ63" s="41"/>
      <c r="BA63" s="26"/>
      <c r="BB63" s="24"/>
      <c r="BC63" s="41"/>
      <c r="BD63" s="26"/>
      <c r="BI63" s="80"/>
      <c r="BJ63" s="80"/>
      <c r="BK63" s="80"/>
      <c r="BL63" s="80"/>
      <c r="BM63" s="80"/>
      <c r="BN63" s="80"/>
      <c r="BO63" s="80"/>
      <c r="BP63" s="80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  <c r="CT63" s="80"/>
      <c r="CU63" s="80"/>
      <c r="CV63" s="80"/>
      <c r="CW63" s="80"/>
      <c r="CX63" s="80"/>
      <c r="CY63" s="80"/>
      <c r="CZ63" s="80"/>
      <c r="DA63" s="80"/>
      <c r="DB63" s="80"/>
      <c r="DC63" s="80"/>
      <c r="DD63" s="80"/>
      <c r="DE63" s="80"/>
    </row>
    <row r="64" spans="2:109" x14ac:dyDescent="0.2">
      <c r="B64" s="80"/>
      <c r="D64" s="250"/>
      <c r="E64" s="268"/>
      <c r="F64" s="304">
        <v>47</v>
      </c>
      <c r="G64" s="98">
        <v>16.87</v>
      </c>
      <c r="H64" s="99">
        <v>13.28</v>
      </c>
      <c r="I64" s="99">
        <v>13.69</v>
      </c>
      <c r="J64" s="103"/>
      <c r="K64" s="98">
        <v>9.25</v>
      </c>
      <c r="L64" s="99">
        <v>12.25</v>
      </c>
      <c r="M64" s="99">
        <v>13.12</v>
      </c>
      <c r="N64" s="103"/>
      <c r="O64" s="98">
        <v>14.96</v>
      </c>
      <c r="P64" s="99">
        <v>5.09</v>
      </c>
      <c r="Q64" s="99">
        <v>11.14</v>
      </c>
      <c r="R64" s="103">
        <v>11</v>
      </c>
      <c r="S64" s="98">
        <v>11.16</v>
      </c>
      <c r="T64" s="99">
        <v>9.16</v>
      </c>
      <c r="U64" s="99">
        <v>8.93</v>
      </c>
      <c r="V64" s="103">
        <v>7.25</v>
      </c>
      <c r="W64" s="98">
        <v>10.63</v>
      </c>
      <c r="X64" s="99">
        <v>11.22</v>
      </c>
      <c r="Y64" s="99">
        <v>12.9</v>
      </c>
      <c r="Z64" s="103">
        <v>10.72</v>
      </c>
      <c r="AA64" s="98">
        <v>9.5</v>
      </c>
      <c r="AB64" s="99">
        <v>10.44</v>
      </c>
      <c r="AC64" s="99">
        <v>9.09</v>
      </c>
      <c r="AD64" s="103">
        <v>12</v>
      </c>
      <c r="AE64" s="233">
        <f>AVERAGE(G64:J65)</f>
        <v>14.613333333333332</v>
      </c>
      <c r="AF64" s="236">
        <f>AVERAGE(K64:N65)-$AE64</f>
        <v>-3.0733333333333324</v>
      </c>
      <c r="AG64" s="236">
        <f>AVERAGE(O64:R65)-$AE64</f>
        <v>-4.3373333333333317</v>
      </c>
      <c r="AH64" s="236">
        <f>AVERAGE(S64:V65)-$AE64</f>
        <v>-4.7993333333333315</v>
      </c>
      <c r="AI64" s="236">
        <f>AVERAGE(W64:Z65)-$AE64</f>
        <v>-3.2458333333333318</v>
      </c>
      <c r="AJ64" s="239">
        <f>AVERAGE(AA64:AD65)-$AE64</f>
        <v>-4.3558333333333312</v>
      </c>
      <c r="AL64" s="250"/>
      <c r="AM64" s="24"/>
      <c r="AN64" s="41"/>
      <c r="AO64" s="26"/>
      <c r="AP64" s="24"/>
      <c r="AQ64" s="41"/>
      <c r="AR64" s="26"/>
      <c r="AS64" s="24"/>
      <c r="AT64" s="41"/>
      <c r="AU64" s="26"/>
      <c r="AV64" s="24"/>
      <c r="AW64" s="41"/>
      <c r="AX64" s="26"/>
      <c r="AY64" s="24"/>
      <c r="AZ64" s="41"/>
      <c r="BA64" s="26"/>
      <c r="BB64" s="24"/>
      <c r="BC64" s="41"/>
      <c r="BD64" s="26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/>
      <c r="CY64" s="80"/>
      <c r="CZ64" s="80"/>
      <c r="DA64" s="80"/>
      <c r="DB64" s="80"/>
      <c r="DC64" s="80"/>
      <c r="DD64" s="80"/>
      <c r="DE64" s="80"/>
    </row>
    <row r="65" spans="2:109" x14ac:dyDescent="0.2">
      <c r="B65" s="80"/>
      <c r="D65" s="250"/>
      <c r="E65" s="268"/>
      <c r="F65" s="305"/>
      <c r="G65" s="101"/>
      <c r="H65" s="102"/>
      <c r="I65" s="102"/>
      <c r="J65" s="97"/>
      <c r="K65" s="101"/>
      <c r="L65" s="102"/>
      <c r="M65" s="102"/>
      <c r="N65" s="97"/>
      <c r="O65" s="101">
        <v>9.19</v>
      </c>
      <c r="P65" s="102"/>
      <c r="Q65" s="102"/>
      <c r="R65" s="97"/>
      <c r="S65" s="101">
        <v>12.57</v>
      </c>
      <c r="T65" s="102"/>
      <c r="U65" s="102"/>
      <c r="V65" s="97"/>
      <c r="W65" s="101"/>
      <c r="X65" s="102"/>
      <c r="Y65" s="102"/>
      <c r="Z65" s="97"/>
      <c r="AA65" s="101"/>
      <c r="AB65" s="102"/>
      <c r="AC65" s="102"/>
      <c r="AD65" s="97"/>
      <c r="AE65" s="233"/>
      <c r="AF65" s="236"/>
      <c r="AG65" s="236"/>
      <c r="AH65" s="236"/>
      <c r="AI65" s="236"/>
      <c r="AJ65" s="239"/>
      <c r="AL65" s="250"/>
      <c r="AM65" s="24"/>
      <c r="AN65" s="41"/>
      <c r="AO65" s="26"/>
      <c r="AP65" s="24"/>
      <c r="AQ65" s="41"/>
      <c r="AR65" s="26"/>
      <c r="AS65" s="24"/>
      <c r="AT65" s="41"/>
      <c r="AU65" s="26"/>
      <c r="AV65" s="24"/>
      <c r="AW65" s="41"/>
      <c r="AX65" s="26"/>
      <c r="AY65" s="24"/>
      <c r="AZ65" s="41"/>
      <c r="BA65" s="26"/>
      <c r="BB65" s="24"/>
      <c r="BC65" s="41"/>
      <c r="BD65" s="26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</row>
    <row r="66" spans="2:109" x14ac:dyDescent="0.2">
      <c r="B66" s="80"/>
      <c r="D66" s="250"/>
      <c r="E66" s="268"/>
      <c r="F66" s="304">
        <v>48</v>
      </c>
      <c r="G66" s="92">
        <v>10.44</v>
      </c>
      <c r="H66" s="93">
        <v>12.53</v>
      </c>
      <c r="I66" s="93">
        <v>14.47</v>
      </c>
      <c r="J66" s="94"/>
      <c r="K66" s="92">
        <v>12.38</v>
      </c>
      <c r="L66" s="93">
        <v>13.85</v>
      </c>
      <c r="M66" s="93">
        <v>13.25</v>
      </c>
      <c r="N66" s="94"/>
      <c r="O66" s="92">
        <v>6.75</v>
      </c>
      <c r="P66" s="93">
        <v>12.75</v>
      </c>
      <c r="Q66" s="93">
        <v>11.66</v>
      </c>
      <c r="R66" s="94"/>
      <c r="S66" s="92">
        <v>8.15</v>
      </c>
      <c r="T66" s="93">
        <v>14.75</v>
      </c>
      <c r="U66" s="93">
        <v>13.78</v>
      </c>
      <c r="V66" s="94">
        <v>6.59</v>
      </c>
      <c r="W66" s="92">
        <v>8.7200000000000006</v>
      </c>
      <c r="X66" s="93">
        <v>15.19</v>
      </c>
      <c r="Y66" s="93">
        <v>14.28</v>
      </c>
      <c r="Z66" s="94">
        <v>10.44</v>
      </c>
      <c r="AA66" s="92">
        <v>11.29</v>
      </c>
      <c r="AB66" s="93">
        <v>10.84</v>
      </c>
      <c r="AC66" s="93">
        <v>10.75</v>
      </c>
      <c r="AD66" s="94">
        <v>11.44</v>
      </c>
      <c r="AE66" s="233">
        <f t="shared" ref="AE66" si="4">AVERAGE(G66:J67)</f>
        <v>12.479999999999999</v>
      </c>
      <c r="AF66" s="236">
        <f>AVERAGE(K66:N67)-$AE66</f>
        <v>0.68000000000000327</v>
      </c>
      <c r="AG66" s="236">
        <f>AVERAGE(O66:R67)-$AE66</f>
        <v>-2.0933333333333319</v>
      </c>
      <c r="AH66" s="236">
        <f>AVERAGE(S66:V67)-$AE66</f>
        <v>-2.2850000000000001</v>
      </c>
      <c r="AI66" s="236">
        <f>AVERAGE(W66:Z67)-$AE66</f>
        <v>-0.32249999999999979</v>
      </c>
      <c r="AJ66" s="239">
        <f>AVERAGE(AA66:AD67)-$AE66</f>
        <v>-1.4000000000000004</v>
      </c>
      <c r="AL66" s="250"/>
      <c r="AM66" s="24"/>
      <c r="AN66" s="41"/>
      <c r="AO66" s="26"/>
      <c r="AP66" s="24"/>
      <c r="AQ66" s="41"/>
      <c r="AR66" s="26"/>
      <c r="AS66" s="24"/>
      <c r="AT66" s="41"/>
      <c r="AU66" s="26"/>
      <c r="AV66" s="24"/>
      <c r="AW66" s="41"/>
      <c r="AX66" s="26"/>
      <c r="AY66" s="24"/>
      <c r="AZ66" s="41"/>
      <c r="BA66" s="26"/>
      <c r="BB66" s="24"/>
      <c r="BC66" s="41"/>
      <c r="BD66" s="26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</row>
    <row r="67" spans="2:109" x14ac:dyDescent="0.2">
      <c r="B67" s="80"/>
      <c r="D67" s="251"/>
      <c r="E67" s="269"/>
      <c r="F67" s="305"/>
      <c r="G67" s="95"/>
      <c r="H67" s="96"/>
      <c r="I67" s="96"/>
      <c r="J67" s="97"/>
      <c r="K67" s="95"/>
      <c r="L67" s="96"/>
      <c r="M67" s="96"/>
      <c r="N67" s="97"/>
      <c r="O67" s="95"/>
      <c r="P67" s="96"/>
      <c r="Q67" s="96"/>
      <c r="R67" s="97"/>
      <c r="S67" s="95">
        <v>7.27</v>
      </c>
      <c r="T67" s="96">
        <v>10.63</v>
      </c>
      <c r="U67" s="96"/>
      <c r="V67" s="97"/>
      <c r="W67" s="95"/>
      <c r="X67" s="96"/>
      <c r="Y67" s="96"/>
      <c r="Z67" s="97"/>
      <c r="AA67" s="95"/>
      <c r="AB67" s="96"/>
      <c r="AC67" s="96"/>
      <c r="AD67" s="97"/>
      <c r="AE67" s="234"/>
      <c r="AF67" s="237"/>
      <c r="AG67" s="237"/>
      <c r="AH67" s="237"/>
      <c r="AI67" s="237"/>
      <c r="AJ67" s="240"/>
      <c r="AL67" s="251"/>
      <c r="AM67" s="53"/>
      <c r="AN67" s="54"/>
      <c r="AO67" s="55"/>
      <c r="AP67" s="53"/>
      <c r="AQ67" s="54"/>
      <c r="AR67" s="55"/>
      <c r="AS67" s="53"/>
      <c r="AT67" s="54"/>
      <c r="AU67" s="55"/>
      <c r="AV67" s="53"/>
      <c r="AW67" s="54"/>
      <c r="AX67" s="55"/>
      <c r="AY67" s="53"/>
      <c r="AZ67" s="54"/>
      <c r="BA67" s="55"/>
      <c r="BB67" s="53"/>
      <c r="BC67" s="54"/>
      <c r="BD67" s="55"/>
      <c r="BI67" s="80"/>
      <c r="BJ67" s="80"/>
      <c r="BK67" s="80"/>
      <c r="BL67" s="80"/>
      <c r="BM67" s="80"/>
      <c r="BN67" s="80"/>
      <c r="BO67" s="80"/>
      <c r="BP67" s="80"/>
      <c r="BQ67" s="80"/>
      <c r="BR67" s="80"/>
      <c r="BS67" s="80"/>
      <c r="BT67" s="80"/>
      <c r="BU67" s="80"/>
      <c r="BV67" s="80"/>
      <c r="BW67" s="80"/>
      <c r="BX67" s="80"/>
      <c r="BY67" s="80"/>
      <c r="BZ67" s="80"/>
      <c r="CA67" s="80"/>
      <c r="CB67" s="80"/>
      <c r="CC67" s="80"/>
      <c r="CD67" s="80"/>
      <c r="CE67" s="80"/>
      <c r="CF67" s="80"/>
      <c r="CG67" s="80"/>
      <c r="CH67" s="80"/>
      <c r="CI67" s="80"/>
      <c r="CJ67" s="80"/>
      <c r="CK67" s="80"/>
      <c r="CL67" s="80"/>
      <c r="CM67" s="80"/>
      <c r="CN67" s="80"/>
      <c r="CO67" s="80"/>
      <c r="CP67" s="80"/>
      <c r="CQ67" s="80"/>
      <c r="CR67" s="80"/>
      <c r="CS67" s="80"/>
      <c r="CT67" s="80"/>
      <c r="CU67" s="80"/>
      <c r="CV67" s="80"/>
      <c r="CW67" s="80"/>
      <c r="CX67" s="80"/>
      <c r="CY67" s="80"/>
      <c r="CZ67" s="80"/>
      <c r="DA67" s="80"/>
      <c r="DB67" s="80"/>
      <c r="DC67" s="80"/>
      <c r="DD67" s="80"/>
      <c r="DE67" s="80"/>
    </row>
    <row r="68" spans="2:109" ht="16" customHeight="1" x14ac:dyDescent="0.2">
      <c r="B68" s="80"/>
      <c r="D68" s="312" t="s">
        <v>16</v>
      </c>
      <c r="E68" s="267">
        <v>1</v>
      </c>
      <c r="F68" s="304">
        <v>21</v>
      </c>
      <c r="G68" s="92">
        <v>12.5</v>
      </c>
      <c r="H68" s="93">
        <v>13.75</v>
      </c>
      <c r="I68" s="93">
        <v>12.78</v>
      </c>
      <c r="J68" s="103">
        <v>10.94</v>
      </c>
      <c r="K68" s="93">
        <v>7.06</v>
      </c>
      <c r="L68" s="93">
        <v>12.33</v>
      </c>
      <c r="M68" s="93"/>
      <c r="N68" s="103"/>
      <c r="O68" s="92">
        <v>8.31</v>
      </c>
      <c r="P68" s="93">
        <v>5.47</v>
      </c>
      <c r="Q68" s="93">
        <v>10.62</v>
      </c>
      <c r="R68" s="106">
        <v>11.53</v>
      </c>
      <c r="S68" s="92">
        <v>12.19</v>
      </c>
      <c r="T68" s="93">
        <v>9.94</v>
      </c>
      <c r="U68" s="93">
        <v>11.53</v>
      </c>
      <c r="V68" s="103">
        <v>13.66</v>
      </c>
      <c r="W68" s="93">
        <v>7.53</v>
      </c>
      <c r="X68" s="93">
        <v>12.04</v>
      </c>
      <c r="Y68" s="93">
        <v>13.44</v>
      </c>
      <c r="Z68" s="106">
        <v>11.28</v>
      </c>
      <c r="AA68" s="92">
        <v>13.38</v>
      </c>
      <c r="AB68" s="93">
        <v>8.69</v>
      </c>
      <c r="AC68" s="93">
        <v>9.4600000000000009</v>
      </c>
      <c r="AD68" s="103">
        <v>10</v>
      </c>
      <c r="AE68" s="232">
        <f>AVERAGE(G68:J69)</f>
        <v>12.4925</v>
      </c>
      <c r="AF68" s="235">
        <f>AVERAGE(K68:N69)-$AE68</f>
        <v>-2.7974999999999994</v>
      </c>
      <c r="AG68" s="235">
        <f>AVERAGE(O68:R69)-$AE68</f>
        <v>-3.51</v>
      </c>
      <c r="AH68" s="235">
        <f>AVERAGE(S68:V69)-$AE68</f>
        <v>-0.66250000000000142</v>
      </c>
      <c r="AI68" s="235">
        <f>AVERAGE(W68:Z69)-$AE68</f>
        <v>-1.42</v>
      </c>
      <c r="AJ68" s="238">
        <f>AVERAGE(AA68:AD69)-$AE68</f>
        <v>-2.1099999999999994</v>
      </c>
      <c r="AL68" s="312" t="s">
        <v>16</v>
      </c>
      <c r="AM68" s="16">
        <f>AVERAGE(AE68:AE83)</f>
        <v>12.360833333333332</v>
      </c>
      <c r="AN68" s="17">
        <f>STDEV(AE68:AE83)/SQRT(AO68)</f>
        <v>0.29531157879674902</v>
      </c>
      <c r="AO68" s="18">
        <f>COUNT(AE68:AE83)</f>
        <v>8</v>
      </c>
      <c r="AP68" s="16">
        <f>AVERAGE(AF68:AF83)</f>
        <v>-0.19322916666666701</v>
      </c>
      <c r="AQ68" s="17">
        <f>STDEV(AF68:AF83)/SQRT(AR68)</f>
        <v>0.43041480654359943</v>
      </c>
      <c r="AR68" s="18">
        <f>COUNT(AF68:AF83)</f>
        <v>8</v>
      </c>
      <c r="AS68" s="16">
        <f>AVERAGE(AG68:AG83)</f>
        <v>-1.4598958333333336</v>
      </c>
      <c r="AT68" s="17">
        <f>STDEV(AG68:AG83)/SQRT(AU68)</f>
        <v>0.67065881413553208</v>
      </c>
      <c r="AU68" s="18">
        <f>COUNT(AG68:AG83)</f>
        <v>8</v>
      </c>
      <c r="AV68" s="16">
        <f>AVERAGE(AH68:AH83)</f>
        <v>-0.15558333333333341</v>
      </c>
      <c r="AW68" s="17">
        <f>STDEV(AH68:AH83)/SQRT(AX68)</f>
        <v>0.34855381920293527</v>
      </c>
      <c r="AX68" s="18">
        <f>COUNT(AH68:AH83)</f>
        <v>8</v>
      </c>
      <c r="AY68" s="16">
        <f>AVERAGE(AI68:AI83)</f>
        <v>-0.12462499999999976</v>
      </c>
      <c r="AZ68" s="17">
        <f>STDEV(AI68:AI83)/SQRT(BA68)</f>
        <v>0.55099593878137709</v>
      </c>
      <c r="BA68" s="18">
        <f>COUNT(AI68:AI83)</f>
        <v>8</v>
      </c>
      <c r="BB68" s="16">
        <f>AVERAGE(AJ68:AJ83)</f>
        <v>0.32172916666666684</v>
      </c>
      <c r="BC68" s="17">
        <f>STDEV(AJ68:AJ83)/SQRT(BD68)</f>
        <v>0.61093606533749456</v>
      </c>
      <c r="BD68" s="18">
        <f>COUNT(AJ68:AJ83)</f>
        <v>8</v>
      </c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  <c r="CV68" s="80"/>
      <c r="CW68" s="80"/>
      <c r="CX68" s="80"/>
      <c r="CY68" s="80"/>
      <c r="CZ68" s="80"/>
      <c r="DA68" s="80"/>
      <c r="DB68" s="80"/>
      <c r="DC68" s="80"/>
      <c r="DD68" s="80"/>
      <c r="DE68" s="80"/>
    </row>
    <row r="69" spans="2:109" x14ac:dyDescent="0.2">
      <c r="B69" s="80"/>
      <c r="D69" s="312"/>
      <c r="E69" s="268"/>
      <c r="F69" s="305"/>
      <c r="G69" s="95"/>
      <c r="H69" s="96"/>
      <c r="I69" s="96"/>
      <c r="J69" s="104"/>
      <c r="K69" s="96"/>
      <c r="L69" s="96"/>
      <c r="M69" s="96"/>
      <c r="N69" s="104"/>
      <c r="O69" s="95"/>
      <c r="P69" s="96"/>
      <c r="Q69" s="96"/>
      <c r="R69" s="107"/>
      <c r="S69" s="95"/>
      <c r="T69" s="96"/>
      <c r="U69" s="96"/>
      <c r="V69" s="104"/>
      <c r="W69" s="96"/>
      <c r="X69" s="96"/>
      <c r="Y69" s="96"/>
      <c r="Z69" s="107"/>
      <c r="AA69" s="95"/>
      <c r="AB69" s="96"/>
      <c r="AC69" s="96"/>
      <c r="AD69" s="104"/>
      <c r="AE69" s="233"/>
      <c r="AF69" s="236"/>
      <c r="AG69" s="236"/>
      <c r="AH69" s="236"/>
      <c r="AI69" s="236"/>
      <c r="AJ69" s="239"/>
      <c r="AL69" s="312"/>
      <c r="AM69" s="24"/>
      <c r="AN69" s="25"/>
      <c r="AO69" s="26"/>
      <c r="AP69" s="24"/>
      <c r="AQ69" s="25"/>
      <c r="AR69" s="26"/>
      <c r="AS69" s="24"/>
      <c r="AT69" s="25"/>
      <c r="AU69" s="26"/>
      <c r="AV69" s="24"/>
      <c r="AW69" s="25"/>
      <c r="AX69" s="26"/>
      <c r="AY69" s="24"/>
      <c r="AZ69" s="25"/>
      <c r="BA69" s="26"/>
      <c r="BB69" s="24"/>
      <c r="BC69" s="25"/>
      <c r="BD69" s="26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</row>
    <row r="70" spans="2:109" x14ac:dyDescent="0.2">
      <c r="B70" s="80"/>
      <c r="D70" s="312"/>
      <c r="E70" s="268"/>
      <c r="F70" s="304">
        <v>22</v>
      </c>
      <c r="G70" s="93">
        <v>8.25</v>
      </c>
      <c r="H70" s="93">
        <v>10.63</v>
      </c>
      <c r="I70" s="93">
        <v>16.350000000000001</v>
      </c>
      <c r="J70" s="105">
        <v>10.9</v>
      </c>
      <c r="K70" s="93">
        <v>15.4</v>
      </c>
      <c r="L70" s="93">
        <v>9.84</v>
      </c>
      <c r="M70" s="93">
        <v>12.72</v>
      </c>
      <c r="N70" s="105"/>
      <c r="O70" s="93">
        <v>6.5</v>
      </c>
      <c r="P70" s="93">
        <v>5.68</v>
      </c>
      <c r="Q70" s="93">
        <v>10.41</v>
      </c>
      <c r="R70" s="108"/>
      <c r="S70" s="92">
        <v>14.62</v>
      </c>
      <c r="T70" s="93">
        <v>12.03</v>
      </c>
      <c r="U70" s="93">
        <v>10.4</v>
      </c>
      <c r="V70" s="103"/>
      <c r="W70" s="93">
        <v>10.88</v>
      </c>
      <c r="X70" s="93">
        <v>12.5</v>
      </c>
      <c r="Y70" s="93">
        <v>10.75</v>
      </c>
      <c r="Z70" s="108"/>
      <c r="AA70" s="92">
        <v>10.75</v>
      </c>
      <c r="AB70" s="93">
        <v>11.16</v>
      </c>
      <c r="AC70" s="93">
        <v>9.94</v>
      </c>
      <c r="AD70" s="103">
        <v>10.84</v>
      </c>
      <c r="AE70" s="233">
        <f>AVERAGE(G70:J71)</f>
        <v>11.532500000000001</v>
      </c>
      <c r="AF70" s="236">
        <f>AVERAGE(K70:N71)-$AE70</f>
        <v>1.1208333333333336</v>
      </c>
      <c r="AG70" s="236">
        <f>AVERAGE(O70:R71)-$AE70</f>
        <v>-4.0025000000000004</v>
      </c>
      <c r="AH70" s="236">
        <f>AVERAGE(S70:V71)-$AE70</f>
        <v>0.81749999999999901</v>
      </c>
      <c r="AI70" s="236">
        <f>AVERAGE(W70:Z71)-$AE70</f>
        <v>-0.15583333333333371</v>
      </c>
      <c r="AJ70" s="239">
        <f>AVERAGE(AA70:AD71)-$AE70</f>
        <v>-0.86000000000000121</v>
      </c>
      <c r="AL70" s="312"/>
      <c r="AM70" s="24"/>
      <c r="AN70" s="25"/>
      <c r="AO70" s="26"/>
      <c r="AP70" s="24"/>
      <c r="AQ70" s="25"/>
      <c r="AR70" s="26"/>
      <c r="AS70" s="24"/>
      <c r="AT70" s="25"/>
      <c r="AU70" s="26"/>
      <c r="AV70" s="24"/>
      <c r="AW70" s="25"/>
      <c r="AX70" s="26"/>
      <c r="AY70" s="24"/>
      <c r="AZ70" s="25"/>
      <c r="BA70" s="26"/>
      <c r="BB70" s="24"/>
      <c r="BC70" s="25"/>
      <c r="BD70" s="26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  <c r="CV70" s="80"/>
      <c r="CW70" s="80"/>
      <c r="CX70" s="80"/>
      <c r="CY70" s="80"/>
      <c r="CZ70" s="80"/>
      <c r="DA70" s="80"/>
      <c r="DB70" s="80"/>
      <c r="DC70" s="80"/>
      <c r="DD70" s="80"/>
      <c r="DE70" s="80"/>
    </row>
    <row r="71" spans="2:109" x14ac:dyDescent="0.2">
      <c r="B71" s="80"/>
      <c r="D71" s="312"/>
      <c r="E71" s="268"/>
      <c r="F71" s="305"/>
      <c r="G71" s="96"/>
      <c r="H71" s="96"/>
      <c r="I71" s="96"/>
      <c r="J71" s="100"/>
      <c r="K71" s="96"/>
      <c r="L71" s="96"/>
      <c r="M71" s="96"/>
      <c r="N71" s="100"/>
      <c r="O71" s="96"/>
      <c r="P71" s="96"/>
      <c r="Q71" s="96"/>
      <c r="R71" s="109"/>
      <c r="S71" s="95"/>
      <c r="T71" s="96"/>
      <c r="U71" s="96"/>
      <c r="V71" s="97"/>
      <c r="W71" s="96"/>
      <c r="X71" s="96"/>
      <c r="Y71" s="96"/>
      <c r="Z71" s="109"/>
      <c r="AA71" s="95"/>
      <c r="AB71" s="96"/>
      <c r="AC71" s="96"/>
      <c r="AD71" s="97"/>
      <c r="AE71" s="233"/>
      <c r="AF71" s="236"/>
      <c r="AG71" s="236"/>
      <c r="AH71" s="236"/>
      <c r="AI71" s="236"/>
      <c r="AJ71" s="239"/>
      <c r="AL71" s="312"/>
      <c r="AM71" s="24"/>
      <c r="AN71" s="25"/>
      <c r="AO71" s="26"/>
      <c r="AP71" s="24"/>
      <c r="AQ71" s="25"/>
      <c r="AR71" s="26"/>
      <c r="AS71" s="24"/>
      <c r="AT71" s="25"/>
      <c r="AU71" s="26"/>
      <c r="AV71" s="24"/>
      <c r="AW71" s="25"/>
      <c r="AX71" s="26"/>
      <c r="AY71" s="24"/>
      <c r="AZ71" s="25"/>
      <c r="BA71" s="26"/>
      <c r="BB71" s="24"/>
      <c r="BC71" s="25"/>
      <c r="BD71" s="26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  <c r="CV71" s="80"/>
      <c r="CW71" s="80"/>
      <c r="CX71" s="80"/>
      <c r="CY71" s="80"/>
      <c r="CZ71" s="80"/>
      <c r="DA71" s="80"/>
      <c r="DB71" s="80"/>
      <c r="DC71" s="80"/>
      <c r="DD71" s="80"/>
      <c r="DE71" s="80"/>
    </row>
    <row r="72" spans="2:109" x14ac:dyDescent="0.2">
      <c r="B72" s="80"/>
      <c r="D72" s="312"/>
      <c r="E72" s="268"/>
      <c r="F72" s="304">
        <v>23</v>
      </c>
      <c r="G72" s="92">
        <v>13.07</v>
      </c>
      <c r="H72" s="93">
        <v>10.19</v>
      </c>
      <c r="I72" s="93">
        <v>7.37</v>
      </c>
      <c r="J72" s="94">
        <v>13.28</v>
      </c>
      <c r="K72" s="93">
        <v>8.1300000000000008</v>
      </c>
      <c r="L72" s="93">
        <v>10.72</v>
      </c>
      <c r="M72" s="93">
        <v>12.69</v>
      </c>
      <c r="N72" s="94"/>
      <c r="O72" s="92">
        <v>15.69</v>
      </c>
      <c r="P72" s="93">
        <v>7.6</v>
      </c>
      <c r="Q72" s="93">
        <v>12.59</v>
      </c>
      <c r="R72" s="110"/>
      <c r="S72" s="92">
        <v>5.75</v>
      </c>
      <c r="T72" s="93">
        <v>13.03</v>
      </c>
      <c r="U72" s="93">
        <v>15.62</v>
      </c>
      <c r="V72" s="94">
        <v>17.91</v>
      </c>
      <c r="W72" s="93">
        <v>10.09</v>
      </c>
      <c r="X72" s="93">
        <v>9.1</v>
      </c>
      <c r="Y72" s="93">
        <v>12.26</v>
      </c>
      <c r="Z72" s="110">
        <v>10.75</v>
      </c>
      <c r="AA72" s="92">
        <v>16.5</v>
      </c>
      <c r="AB72" s="93">
        <v>11.16</v>
      </c>
      <c r="AC72" s="93">
        <v>13.47</v>
      </c>
      <c r="AD72" s="94">
        <v>10.4</v>
      </c>
      <c r="AE72" s="233">
        <f>AVERAGE(G72:J73)</f>
        <v>10.977499999999999</v>
      </c>
      <c r="AF72" s="236">
        <f>AVERAGE(K72:N73)-$AE72</f>
        <v>-0.46416666666666551</v>
      </c>
      <c r="AG72" s="236">
        <f>AVERAGE(O72:R73)-$AE72</f>
        <v>0.98249999999999993</v>
      </c>
      <c r="AH72" s="236">
        <f>AVERAGE(S72:V73)-$AE72</f>
        <v>1.4525000000000023</v>
      </c>
      <c r="AI72" s="236">
        <f>AVERAGE(W72:Z73)-$AE72</f>
        <v>-0.42750000000000021</v>
      </c>
      <c r="AJ72" s="239">
        <f>AVERAGE(AA72:AD73)-$AE72</f>
        <v>2.9105000000000008</v>
      </c>
      <c r="AL72" s="312"/>
      <c r="AM72" s="24"/>
      <c r="AN72" s="25"/>
      <c r="AO72" s="26"/>
      <c r="AP72" s="24"/>
      <c r="AQ72" s="25"/>
      <c r="AR72" s="26"/>
      <c r="AS72" s="24"/>
      <c r="AT72" s="25"/>
      <c r="AU72" s="26"/>
      <c r="AV72" s="24"/>
      <c r="AW72" s="25"/>
      <c r="AX72" s="26"/>
      <c r="AY72" s="24"/>
      <c r="AZ72" s="25"/>
      <c r="BA72" s="26"/>
      <c r="BB72" s="24"/>
      <c r="BC72" s="25"/>
      <c r="BD72" s="26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/>
      <c r="CY72" s="80"/>
      <c r="CZ72" s="80"/>
      <c r="DA72" s="80"/>
      <c r="DB72" s="80"/>
      <c r="DC72" s="80"/>
      <c r="DD72" s="80"/>
      <c r="DE72" s="80"/>
    </row>
    <row r="73" spans="2:109" x14ac:dyDescent="0.2">
      <c r="B73" s="80"/>
      <c r="D73" s="312"/>
      <c r="E73" s="268"/>
      <c r="F73" s="305"/>
      <c r="G73" s="95"/>
      <c r="H73" s="96"/>
      <c r="I73" s="96"/>
      <c r="J73" s="97"/>
      <c r="K73" s="96"/>
      <c r="L73" s="96"/>
      <c r="M73" s="96"/>
      <c r="N73" s="97"/>
      <c r="O73" s="95"/>
      <c r="P73" s="96"/>
      <c r="Q73" s="96"/>
      <c r="R73" s="111"/>
      <c r="S73" s="95">
        <v>9.84</v>
      </c>
      <c r="T73" s="96"/>
      <c r="U73" s="96"/>
      <c r="V73" s="97"/>
      <c r="W73" s="96"/>
      <c r="X73" s="96"/>
      <c r="Y73" s="96"/>
      <c r="Z73" s="111"/>
      <c r="AA73" s="95">
        <v>17.91</v>
      </c>
      <c r="AB73" s="96"/>
      <c r="AC73" s="96"/>
      <c r="AD73" s="97"/>
      <c r="AE73" s="233"/>
      <c r="AF73" s="236"/>
      <c r="AG73" s="236"/>
      <c r="AH73" s="236"/>
      <c r="AI73" s="236"/>
      <c r="AJ73" s="239"/>
      <c r="AL73" s="312"/>
      <c r="AM73" s="24"/>
      <c r="AN73" s="25"/>
      <c r="AO73" s="26"/>
      <c r="AP73" s="24"/>
      <c r="AQ73" s="25"/>
      <c r="AR73" s="26"/>
      <c r="AS73" s="24"/>
      <c r="AT73" s="25"/>
      <c r="AU73" s="26"/>
      <c r="AV73" s="24"/>
      <c r="AW73" s="25"/>
      <c r="AX73" s="26"/>
      <c r="AY73" s="24"/>
      <c r="AZ73" s="25"/>
      <c r="BA73" s="26"/>
      <c r="BB73" s="24"/>
      <c r="BC73" s="25"/>
      <c r="BD73" s="26"/>
      <c r="BI73" s="80"/>
      <c r="BJ73" s="80"/>
      <c r="BK73" s="80"/>
      <c r="BL73" s="80"/>
      <c r="BM73" s="80"/>
      <c r="BN73" s="80"/>
      <c r="BO73" s="80"/>
      <c r="BP73" s="80"/>
      <c r="BQ73" s="80"/>
      <c r="BR73" s="80"/>
      <c r="BS73" s="80"/>
      <c r="BT73" s="80"/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/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  <c r="CT73" s="80"/>
      <c r="CU73" s="80"/>
      <c r="CV73" s="80"/>
      <c r="CW73" s="80"/>
      <c r="CX73" s="80"/>
      <c r="CY73" s="80"/>
      <c r="CZ73" s="80"/>
      <c r="DA73" s="80"/>
      <c r="DB73" s="80"/>
      <c r="DC73" s="80"/>
      <c r="DD73" s="80"/>
      <c r="DE73" s="80"/>
    </row>
    <row r="74" spans="2:109" x14ac:dyDescent="0.2">
      <c r="B74" s="80"/>
      <c r="D74" s="312"/>
      <c r="E74" s="268"/>
      <c r="F74" s="304">
        <v>24</v>
      </c>
      <c r="G74" s="92">
        <v>11.03</v>
      </c>
      <c r="H74" s="93">
        <v>9.25</v>
      </c>
      <c r="I74" s="93">
        <v>14.81</v>
      </c>
      <c r="J74" s="100">
        <v>13.72</v>
      </c>
      <c r="K74" s="93">
        <v>8.19</v>
      </c>
      <c r="L74" s="93">
        <v>13.22</v>
      </c>
      <c r="M74" s="93">
        <v>13.63</v>
      </c>
      <c r="N74" s="100"/>
      <c r="O74" s="92">
        <v>8.7200000000000006</v>
      </c>
      <c r="P74" s="93">
        <v>13.96</v>
      </c>
      <c r="Q74" s="93">
        <v>5.34</v>
      </c>
      <c r="R74" s="109"/>
      <c r="S74" s="92">
        <v>9.5299999999999994</v>
      </c>
      <c r="T74" s="93">
        <v>13.06</v>
      </c>
      <c r="U74" s="93">
        <v>11.62</v>
      </c>
      <c r="V74" s="94">
        <v>10.5</v>
      </c>
      <c r="W74" s="93">
        <v>10.51</v>
      </c>
      <c r="X74" s="93">
        <v>14.44</v>
      </c>
      <c r="Y74" s="93">
        <v>11.44</v>
      </c>
      <c r="Z74" s="109"/>
      <c r="AA74" s="92">
        <v>9.69</v>
      </c>
      <c r="AB74" s="93">
        <v>11.97</v>
      </c>
      <c r="AC74" s="93">
        <v>13.91</v>
      </c>
      <c r="AD74" s="94">
        <v>14.41</v>
      </c>
      <c r="AE74" s="233">
        <f t="shared" ref="AE74" si="5">AVERAGE(G74:J75)</f>
        <v>12.202500000000001</v>
      </c>
      <c r="AF74" s="236">
        <f>AVERAGE(K74:N75)-$AE74</f>
        <v>-0.52250000000000085</v>
      </c>
      <c r="AG74" s="236">
        <f>AVERAGE(O74:R75)-$AE74</f>
        <v>-2.8625000000000007</v>
      </c>
      <c r="AH74" s="236">
        <f>AVERAGE(S74:V75)-$AE74</f>
        <v>-1.0250000000000004</v>
      </c>
      <c r="AI74" s="236">
        <f>AVERAGE(W74:Z75)-$AE74</f>
        <v>-7.2499999999999787E-2</v>
      </c>
      <c r="AJ74" s="239">
        <f>AVERAGE(AA74:AD75)-$AE74</f>
        <v>0.29250000000000043</v>
      </c>
      <c r="AL74" s="312"/>
      <c r="AM74" s="24"/>
      <c r="AN74" s="25"/>
      <c r="AO74" s="26"/>
      <c r="AP74" s="24"/>
      <c r="AQ74" s="25"/>
      <c r="AR74" s="26"/>
      <c r="AS74" s="24"/>
      <c r="AT74" s="25"/>
      <c r="AU74" s="26"/>
      <c r="AV74" s="24"/>
      <c r="AW74" s="25"/>
      <c r="AX74" s="26"/>
      <c r="AY74" s="24"/>
      <c r="AZ74" s="25"/>
      <c r="BA74" s="26"/>
      <c r="BB74" s="24"/>
      <c r="BC74" s="25"/>
      <c r="BD74" s="26"/>
      <c r="BI74" s="80"/>
      <c r="BJ74" s="80"/>
      <c r="BK74" s="80"/>
      <c r="BL74" s="80"/>
      <c r="BM74" s="80"/>
      <c r="BN74" s="80"/>
      <c r="BO74" s="80"/>
      <c r="BP74" s="80"/>
      <c r="BQ74" s="80"/>
      <c r="BR74" s="80"/>
      <c r="BS74" s="80"/>
      <c r="BT74" s="80"/>
      <c r="BU74" s="80"/>
      <c r="BV74" s="80"/>
      <c r="BW74" s="80"/>
      <c r="BX74" s="80"/>
      <c r="BY74" s="80"/>
      <c r="BZ74" s="80"/>
      <c r="CA74" s="80"/>
      <c r="CB74" s="80"/>
      <c r="CC74" s="80"/>
      <c r="CD74" s="80"/>
      <c r="CE74" s="80"/>
      <c r="CF74" s="80"/>
      <c r="CG74" s="80"/>
      <c r="CH74" s="80"/>
      <c r="CI74" s="80"/>
      <c r="CJ74" s="80"/>
      <c r="CK74" s="80"/>
      <c r="CL74" s="80"/>
      <c r="CM74" s="80"/>
      <c r="CN74" s="80"/>
      <c r="CO74" s="80"/>
      <c r="CP74" s="80"/>
      <c r="CQ74" s="80"/>
      <c r="CR74" s="80"/>
      <c r="CS74" s="80"/>
      <c r="CT74" s="80"/>
      <c r="CU74" s="80"/>
      <c r="CV74" s="80"/>
      <c r="CW74" s="80"/>
      <c r="CX74" s="80"/>
      <c r="CY74" s="80"/>
      <c r="CZ74" s="80"/>
      <c r="DA74" s="80"/>
      <c r="DB74" s="80"/>
      <c r="DC74" s="80"/>
      <c r="DD74" s="80"/>
      <c r="DE74" s="80"/>
    </row>
    <row r="75" spans="2:109" x14ac:dyDescent="0.2">
      <c r="B75" s="80"/>
      <c r="D75" s="312"/>
      <c r="E75" s="269"/>
      <c r="F75" s="305"/>
      <c r="G75" s="95"/>
      <c r="H75" s="96"/>
      <c r="I75" s="96"/>
      <c r="J75" s="100"/>
      <c r="K75" s="96"/>
      <c r="L75" s="96"/>
      <c r="M75" s="96"/>
      <c r="N75" s="100"/>
      <c r="O75" s="95"/>
      <c r="P75" s="96"/>
      <c r="Q75" s="96"/>
      <c r="R75" s="109"/>
      <c r="S75" s="95"/>
      <c r="T75" s="96"/>
      <c r="U75" s="96"/>
      <c r="V75" s="97"/>
      <c r="W75" s="96"/>
      <c r="X75" s="96"/>
      <c r="Y75" s="96"/>
      <c r="Z75" s="109"/>
      <c r="AA75" s="95"/>
      <c r="AB75" s="96"/>
      <c r="AC75" s="96"/>
      <c r="AD75" s="97"/>
      <c r="AE75" s="234"/>
      <c r="AF75" s="237"/>
      <c r="AG75" s="237"/>
      <c r="AH75" s="237"/>
      <c r="AI75" s="237"/>
      <c r="AJ75" s="240"/>
      <c r="AL75" s="312"/>
      <c r="AM75" s="24"/>
      <c r="AN75" s="25"/>
      <c r="AO75" s="26"/>
      <c r="AP75" s="24"/>
      <c r="AQ75" s="25"/>
      <c r="AR75" s="26"/>
      <c r="AS75" s="24"/>
      <c r="AT75" s="25"/>
      <c r="AU75" s="26"/>
      <c r="AV75" s="24"/>
      <c r="AW75" s="25"/>
      <c r="AX75" s="26"/>
      <c r="AY75" s="24"/>
      <c r="AZ75" s="25"/>
      <c r="BA75" s="26"/>
      <c r="BB75" s="24"/>
      <c r="BC75" s="25"/>
      <c r="BD75" s="26"/>
      <c r="BI75" s="80"/>
      <c r="BJ75" s="80"/>
      <c r="BK75" s="80"/>
      <c r="BL75" s="80"/>
      <c r="BM75" s="80"/>
      <c r="BN75" s="80"/>
      <c r="BO75" s="80"/>
      <c r="BP75" s="80"/>
      <c r="BQ75" s="80"/>
      <c r="BR75" s="80"/>
      <c r="BS75" s="80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  <c r="CT75" s="80"/>
      <c r="CU75" s="80"/>
      <c r="CV75" s="80"/>
      <c r="CW75" s="80"/>
      <c r="CX75" s="80"/>
      <c r="CY75" s="80"/>
      <c r="CZ75" s="80"/>
      <c r="DA75" s="80"/>
      <c r="DB75" s="80"/>
      <c r="DC75" s="80"/>
      <c r="DD75" s="80"/>
      <c r="DE75" s="80"/>
    </row>
    <row r="76" spans="2:109" x14ac:dyDescent="0.2">
      <c r="B76" s="80"/>
      <c r="D76" s="312"/>
      <c r="E76" s="267">
        <v>2</v>
      </c>
      <c r="F76" s="304">
        <v>13</v>
      </c>
      <c r="G76" s="92">
        <v>11.69</v>
      </c>
      <c r="H76" s="93">
        <v>13.47</v>
      </c>
      <c r="I76" s="93">
        <v>12.91</v>
      </c>
      <c r="J76" s="94"/>
      <c r="K76" s="92">
        <v>16</v>
      </c>
      <c r="L76" s="93">
        <v>12.44</v>
      </c>
      <c r="M76" s="93">
        <v>11.91</v>
      </c>
      <c r="N76" s="94"/>
      <c r="O76" s="92">
        <v>12.21</v>
      </c>
      <c r="P76" s="93">
        <v>11.88</v>
      </c>
      <c r="Q76" s="93">
        <v>9.68</v>
      </c>
      <c r="R76" s="94">
        <v>8.59</v>
      </c>
      <c r="S76" s="92">
        <v>12.69</v>
      </c>
      <c r="T76" s="93">
        <v>10.37</v>
      </c>
      <c r="U76" s="93">
        <v>13.37</v>
      </c>
      <c r="V76" s="94">
        <v>10.53</v>
      </c>
      <c r="W76" s="92">
        <v>10.97</v>
      </c>
      <c r="X76" s="93">
        <v>12.09</v>
      </c>
      <c r="Y76" s="93">
        <v>11.06</v>
      </c>
      <c r="Z76" s="94">
        <v>8.5299999999999994</v>
      </c>
      <c r="AA76" s="92">
        <v>13.47</v>
      </c>
      <c r="AB76" s="93">
        <v>12.53</v>
      </c>
      <c r="AC76" s="93">
        <v>12.53</v>
      </c>
      <c r="AD76" s="94">
        <v>10.31</v>
      </c>
      <c r="AE76" s="232">
        <f>AVERAGE(G76:J77)</f>
        <v>12.69</v>
      </c>
      <c r="AF76" s="235">
        <f>AVERAGE(K76:N77)-$AE76</f>
        <v>0.75999999999999801</v>
      </c>
      <c r="AG76" s="235">
        <f>AVERAGE(O76:R77)-$AE76</f>
        <v>-1.9299999999999997</v>
      </c>
      <c r="AH76" s="235">
        <f>AVERAGE(S76:V77)-$AE76</f>
        <v>-1.1979999999999986</v>
      </c>
      <c r="AI76" s="235">
        <f>AVERAGE(W76:Z77)-$AE76</f>
        <v>-2.0274999999999981</v>
      </c>
      <c r="AJ76" s="238">
        <f>AVERAGE(AA76:AD77)-$AE76</f>
        <v>-0.50999999999999801</v>
      </c>
      <c r="AL76" s="312"/>
      <c r="AM76" s="24"/>
      <c r="AN76" s="25"/>
      <c r="AO76" s="26"/>
      <c r="AP76" s="24"/>
      <c r="AQ76" s="25"/>
      <c r="AR76" s="26"/>
      <c r="AS76" s="24"/>
      <c r="AT76" s="25"/>
      <c r="AU76" s="26"/>
      <c r="AV76" s="24"/>
      <c r="AW76" s="25"/>
      <c r="AX76" s="26"/>
      <c r="AY76" s="24"/>
      <c r="AZ76" s="25"/>
      <c r="BA76" s="26"/>
      <c r="BB76" s="24"/>
      <c r="BC76" s="25"/>
      <c r="BD76" s="26"/>
      <c r="BI76" s="80"/>
      <c r="BJ76" s="80"/>
      <c r="BK76" s="80"/>
      <c r="BL76" s="80"/>
      <c r="BM76" s="80"/>
      <c r="BN76" s="80"/>
      <c r="BO76" s="80"/>
      <c r="BP76" s="80"/>
      <c r="BQ76" s="80"/>
      <c r="BR76" s="80"/>
      <c r="BS76" s="80"/>
      <c r="BT76" s="80"/>
      <c r="BU76" s="80"/>
      <c r="BV76" s="80"/>
      <c r="BW76" s="80"/>
      <c r="BX76" s="80"/>
      <c r="BY76" s="80"/>
      <c r="BZ76" s="80"/>
      <c r="CA76" s="80"/>
      <c r="CB76" s="80"/>
      <c r="CC76" s="80"/>
      <c r="CD76" s="80"/>
      <c r="CE76" s="80"/>
      <c r="CF76" s="80"/>
      <c r="CG76" s="80"/>
      <c r="CH76" s="80"/>
      <c r="CI76" s="80"/>
      <c r="CJ76" s="80"/>
      <c r="CK76" s="80"/>
      <c r="CL76" s="80"/>
      <c r="CM76" s="80"/>
      <c r="CN76" s="80"/>
      <c r="CO76" s="80"/>
      <c r="CP76" s="80"/>
      <c r="CQ76" s="80"/>
      <c r="CR76" s="80"/>
      <c r="CS76" s="80"/>
      <c r="CT76" s="80"/>
      <c r="CU76" s="80"/>
      <c r="CV76" s="80"/>
      <c r="CW76" s="80"/>
      <c r="CX76" s="80"/>
      <c r="CY76" s="80"/>
      <c r="CZ76" s="80"/>
      <c r="DA76" s="80"/>
      <c r="DB76" s="80"/>
      <c r="DC76" s="80"/>
      <c r="DD76" s="80"/>
      <c r="DE76" s="80"/>
    </row>
    <row r="77" spans="2:109" x14ac:dyDescent="0.2">
      <c r="B77" s="80"/>
      <c r="D77" s="312"/>
      <c r="E77" s="268"/>
      <c r="F77" s="305"/>
      <c r="G77" s="95"/>
      <c r="H77" s="96"/>
      <c r="I77" s="96"/>
      <c r="J77" s="97"/>
      <c r="K77" s="95"/>
      <c r="L77" s="96"/>
      <c r="M77" s="96"/>
      <c r="N77" s="97"/>
      <c r="O77" s="95">
        <v>11.44</v>
      </c>
      <c r="P77" s="96"/>
      <c r="Q77" s="96"/>
      <c r="R77" s="97"/>
      <c r="S77" s="95">
        <v>10.5</v>
      </c>
      <c r="T77" s="96"/>
      <c r="U77" s="96"/>
      <c r="V77" s="97"/>
      <c r="W77" s="95"/>
      <c r="X77" s="96"/>
      <c r="Y77" s="96"/>
      <c r="Z77" s="97"/>
      <c r="AA77" s="95">
        <v>12.06</v>
      </c>
      <c r="AB77" s="96"/>
      <c r="AC77" s="96"/>
      <c r="AD77" s="97"/>
      <c r="AE77" s="233"/>
      <c r="AF77" s="236"/>
      <c r="AG77" s="236"/>
      <c r="AH77" s="236"/>
      <c r="AI77" s="236"/>
      <c r="AJ77" s="239"/>
      <c r="AL77" s="312"/>
      <c r="AM77" s="24"/>
      <c r="AN77" s="41"/>
      <c r="AO77" s="26"/>
      <c r="AP77" s="24"/>
      <c r="AQ77" s="41"/>
      <c r="AR77" s="26"/>
      <c r="AS77" s="24"/>
      <c r="AT77" s="41"/>
      <c r="AU77" s="26"/>
      <c r="AV77" s="24"/>
      <c r="AW77" s="41"/>
      <c r="AX77" s="26"/>
      <c r="AY77" s="24"/>
      <c r="AZ77" s="41"/>
      <c r="BA77" s="26"/>
      <c r="BB77" s="24"/>
      <c r="BC77" s="41"/>
      <c r="BD77" s="26"/>
      <c r="BI77" s="80"/>
      <c r="BJ77" s="80"/>
      <c r="BK77" s="80"/>
      <c r="BL77" s="80"/>
      <c r="BM77" s="80"/>
      <c r="BN77" s="80"/>
      <c r="BO77" s="80"/>
      <c r="BP77" s="80"/>
      <c r="BQ77" s="80"/>
      <c r="BR77" s="80"/>
      <c r="BS77" s="80"/>
      <c r="BT77" s="80"/>
      <c r="BU77" s="80"/>
      <c r="BV77" s="80"/>
      <c r="BW77" s="80"/>
      <c r="BX77" s="80"/>
      <c r="BY77" s="80"/>
      <c r="BZ77" s="80"/>
      <c r="CA77" s="80"/>
      <c r="CB77" s="80"/>
      <c r="CC77" s="80"/>
      <c r="CD77" s="80"/>
      <c r="CE77" s="80"/>
      <c r="CF77" s="80"/>
      <c r="CG77" s="80"/>
      <c r="CH77" s="80"/>
      <c r="CI77" s="80"/>
      <c r="CJ77" s="80"/>
      <c r="CK77" s="80"/>
      <c r="CL77" s="80"/>
      <c r="CM77" s="80"/>
      <c r="CN77" s="80"/>
      <c r="CO77" s="80"/>
      <c r="CP77" s="80"/>
      <c r="CQ77" s="80"/>
      <c r="CR77" s="80"/>
      <c r="CS77" s="80"/>
      <c r="CT77" s="80"/>
      <c r="CU77" s="80"/>
      <c r="CV77" s="80"/>
      <c r="CW77" s="80"/>
      <c r="CX77" s="80"/>
      <c r="CY77" s="80"/>
      <c r="CZ77" s="80"/>
      <c r="DA77" s="80"/>
      <c r="DB77" s="80"/>
      <c r="DC77" s="80"/>
      <c r="DD77" s="80"/>
      <c r="DE77" s="80"/>
    </row>
    <row r="78" spans="2:109" x14ac:dyDescent="0.2">
      <c r="B78" s="80"/>
      <c r="D78" s="312"/>
      <c r="E78" s="268"/>
      <c r="F78" s="304">
        <v>14</v>
      </c>
      <c r="G78" s="92">
        <v>16.82</v>
      </c>
      <c r="H78" s="93">
        <v>12.25</v>
      </c>
      <c r="I78" s="93">
        <v>13.7</v>
      </c>
      <c r="J78" s="100">
        <v>11.81</v>
      </c>
      <c r="K78" s="92">
        <v>16</v>
      </c>
      <c r="L78" s="93">
        <v>13.63</v>
      </c>
      <c r="M78" s="93">
        <v>13.53</v>
      </c>
      <c r="N78" s="100">
        <v>12.25</v>
      </c>
      <c r="O78" s="92">
        <v>11.41</v>
      </c>
      <c r="P78" s="93">
        <v>13.97</v>
      </c>
      <c r="Q78" s="93">
        <v>13.66</v>
      </c>
      <c r="R78" s="100">
        <v>13.75</v>
      </c>
      <c r="S78" s="92">
        <v>15.28</v>
      </c>
      <c r="T78" s="93">
        <v>12.56</v>
      </c>
      <c r="U78" s="93">
        <v>13.53</v>
      </c>
      <c r="V78" s="100">
        <v>11.56</v>
      </c>
      <c r="W78" s="92">
        <v>12.97</v>
      </c>
      <c r="X78" s="93">
        <v>11.19</v>
      </c>
      <c r="Y78" s="93">
        <v>9.44</v>
      </c>
      <c r="Z78" s="100">
        <v>14</v>
      </c>
      <c r="AA78" s="92">
        <v>16.25</v>
      </c>
      <c r="AB78" s="93">
        <v>11.78</v>
      </c>
      <c r="AC78" s="93">
        <v>11.72</v>
      </c>
      <c r="AD78" s="100">
        <v>13.47</v>
      </c>
      <c r="AE78" s="233">
        <f>AVERAGE(G78:J79)</f>
        <v>13.645</v>
      </c>
      <c r="AF78" s="236">
        <f>AVERAGE(K78:N79)-$AE78</f>
        <v>0.20750000000000135</v>
      </c>
      <c r="AG78" s="236">
        <f>AVERAGE(O78:R79)-$AE78</f>
        <v>-0.44749999999999801</v>
      </c>
      <c r="AH78" s="236">
        <f>AVERAGE(S78:V79)-$AE78</f>
        <v>-0.55499999999999972</v>
      </c>
      <c r="AI78" s="236">
        <f>AVERAGE(W78:Z79)-$AE78</f>
        <v>-0.78699999999999903</v>
      </c>
      <c r="AJ78" s="239">
        <f>AVERAGE(AA78:AD79)-$AE78</f>
        <v>-0.86500000000000021</v>
      </c>
      <c r="AL78" s="312"/>
      <c r="AM78" s="24"/>
      <c r="AN78" s="41"/>
      <c r="AO78" s="26"/>
      <c r="AP78" s="24"/>
      <c r="AQ78" s="41"/>
      <c r="AR78" s="26"/>
      <c r="AS78" s="24"/>
      <c r="AT78" s="41"/>
      <c r="AU78" s="26"/>
      <c r="AV78" s="24"/>
      <c r="AW78" s="41"/>
      <c r="AX78" s="26"/>
      <c r="AY78" s="24"/>
      <c r="AZ78" s="41"/>
      <c r="BA78" s="26"/>
      <c r="BB78" s="24"/>
      <c r="BC78" s="41"/>
      <c r="BD78" s="26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</row>
    <row r="79" spans="2:109" x14ac:dyDescent="0.2">
      <c r="B79" s="80"/>
      <c r="D79" s="312"/>
      <c r="E79" s="268"/>
      <c r="F79" s="305"/>
      <c r="G79" s="95"/>
      <c r="H79" s="96"/>
      <c r="I79" s="96"/>
      <c r="J79" s="100"/>
      <c r="K79" s="95"/>
      <c r="L79" s="96"/>
      <c r="M79" s="96"/>
      <c r="N79" s="100"/>
      <c r="O79" s="95"/>
      <c r="P79" s="96"/>
      <c r="Q79" s="96"/>
      <c r="R79" s="100"/>
      <c r="S79" s="95">
        <v>12.52</v>
      </c>
      <c r="T79" s="96"/>
      <c r="U79" s="96"/>
      <c r="V79" s="100"/>
      <c r="W79" s="95">
        <v>16.690000000000001</v>
      </c>
      <c r="X79" s="96"/>
      <c r="Y79" s="96"/>
      <c r="Z79" s="100"/>
      <c r="AA79" s="95">
        <v>10.68</v>
      </c>
      <c r="AB79" s="96"/>
      <c r="AC79" s="96"/>
      <c r="AD79" s="100"/>
      <c r="AE79" s="233"/>
      <c r="AF79" s="236"/>
      <c r="AG79" s="236"/>
      <c r="AH79" s="236"/>
      <c r="AI79" s="236"/>
      <c r="AJ79" s="239"/>
      <c r="AL79" s="312"/>
      <c r="AM79" s="24"/>
      <c r="AN79" s="41"/>
      <c r="AO79" s="26"/>
      <c r="AP79" s="24"/>
      <c r="AQ79" s="41"/>
      <c r="AR79" s="26"/>
      <c r="AS79" s="24"/>
      <c r="AT79" s="41"/>
      <c r="AU79" s="26"/>
      <c r="AV79" s="24"/>
      <c r="AW79" s="41"/>
      <c r="AX79" s="26"/>
      <c r="AY79" s="24"/>
      <c r="AZ79" s="41"/>
      <c r="BA79" s="26"/>
      <c r="BB79" s="24"/>
      <c r="BC79" s="41"/>
      <c r="BD79" s="26"/>
      <c r="BI79" s="80"/>
      <c r="BJ79" s="80"/>
      <c r="BK79" s="80"/>
      <c r="BL79" s="80"/>
      <c r="BM79" s="80"/>
      <c r="BN79" s="80"/>
      <c r="BO79" s="80"/>
      <c r="BP79" s="80"/>
      <c r="BQ79" s="80"/>
      <c r="BR79" s="80"/>
      <c r="BS79" s="80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  <c r="CT79" s="80"/>
      <c r="CU79" s="80"/>
      <c r="CV79" s="80"/>
      <c r="CW79" s="80"/>
      <c r="CX79" s="80"/>
      <c r="CY79" s="80"/>
      <c r="CZ79" s="80"/>
      <c r="DA79" s="80"/>
      <c r="DB79" s="80"/>
      <c r="DC79" s="80"/>
      <c r="DD79" s="80"/>
      <c r="DE79" s="80"/>
    </row>
    <row r="80" spans="2:109" x14ac:dyDescent="0.2">
      <c r="B80" s="80"/>
      <c r="D80" s="312"/>
      <c r="E80" s="268"/>
      <c r="F80" s="304">
        <v>15</v>
      </c>
      <c r="G80" s="98">
        <v>11.75</v>
      </c>
      <c r="H80" s="99">
        <v>11.35</v>
      </c>
      <c r="I80" s="99">
        <v>13.78</v>
      </c>
      <c r="J80" s="94"/>
      <c r="K80" s="98">
        <v>15.34</v>
      </c>
      <c r="L80" s="99">
        <v>11.1</v>
      </c>
      <c r="M80" s="99">
        <v>12.12</v>
      </c>
      <c r="N80" s="94"/>
      <c r="O80" s="98">
        <v>13.84</v>
      </c>
      <c r="P80" s="99">
        <v>13.53</v>
      </c>
      <c r="Q80" s="99">
        <v>12.16</v>
      </c>
      <c r="R80" s="94">
        <v>12.37</v>
      </c>
      <c r="S80" s="98">
        <v>10.59</v>
      </c>
      <c r="T80" s="99">
        <v>8.9700000000000006</v>
      </c>
      <c r="U80" s="99">
        <v>12.91</v>
      </c>
      <c r="V80" s="94">
        <v>13.75</v>
      </c>
      <c r="W80" s="98">
        <v>15.78</v>
      </c>
      <c r="X80" s="99">
        <v>16.41</v>
      </c>
      <c r="Y80" s="99">
        <v>15.22</v>
      </c>
      <c r="Z80" s="94">
        <v>14.1</v>
      </c>
      <c r="AA80" s="98">
        <v>14.91</v>
      </c>
      <c r="AB80" s="99">
        <v>14.34</v>
      </c>
      <c r="AC80" s="99">
        <v>15.22</v>
      </c>
      <c r="AD80" s="94">
        <v>12.88</v>
      </c>
      <c r="AE80" s="233">
        <f>AVERAGE(G80:J81)</f>
        <v>12.293333333333335</v>
      </c>
      <c r="AF80" s="236">
        <f>AVERAGE(K80:N81)-$AE80</f>
        <v>0.55999999999999694</v>
      </c>
      <c r="AG80" s="236">
        <f>AVERAGE(O80:R81)-$AE80</f>
        <v>0.68166666666666487</v>
      </c>
      <c r="AH80" s="236">
        <f>AVERAGE(S80:V81)-$AE80</f>
        <v>-0.73833333333333506</v>
      </c>
      <c r="AI80" s="236">
        <f>AVERAGE(W80:Z81)-$AE80</f>
        <v>3.0841666666666647</v>
      </c>
      <c r="AJ80" s="239">
        <f>AVERAGE(AA80:AD81)-$AE80</f>
        <v>2.0441666666666656</v>
      </c>
      <c r="AL80" s="312"/>
      <c r="AM80" s="24"/>
      <c r="AN80" s="41"/>
      <c r="AO80" s="26"/>
      <c r="AP80" s="24"/>
      <c r="AQ80" s="41"/>
      <c r="AR80" s="26"/>
      <c r="AS80" s="24"/>
      <c r="AT80" s="41"/>
      <c r="AU80" s="26"/>
      <c r="AV80" s="24"/>
      <c r="AW80" s="41"/>
      <c r="AX80" s="26"/>
      <c r="AY80" s="24"/>
      <c r="AZ80" s="41"/>
      <c r="BA80" s="26"/>
      <c r="BB80" s="24"/>
      <c r="BC80" s="41"/>
      <c r="BD80" s="26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  <c r="CT80" s="80"/>
      <c r="CU80" s="80"/>
      <c r="CV80" s="80"/>
      <c r="CW80" s="80"/>
      <c r="CX80" s="80"/>
      <c r="CY80" s="80"/>
      <c r="CZ80" s="80"/>
      <c r="DA80" s="80"/>
      <c r="DB80" s="80"/>
      <c r="DC80" s="80"/>
      <c r="DD80" s="80"/>
      <c r="DE80" s="80"/>
    </row>
    <row r="81" spans="2:56" s="80" customFormat="1" x14ac:dyDescent="0.2">
      <c r="B81" s="10"/>
      <c r="D81" s="312"/>
      <c r="E81" s="268"/>
      <c r="F81" s="305"/>
      <c r="G81" s="101"/>
      <c r="H81" s="102"/>
      <c r="I81" s="102"/>
      <c r="J81" s="97"/>
      <c r="K81" s="101"/>
      <c r="L81" s="102"/>
      <c r="M81" s="102"/>
      <c r="N81" s="97"/>
      <c r="O81" s="101"/>
      <c r="P81" s="102"/>
      <c r="Q81" s="102"/>
      <c r="R81" s="97"/>
      <c r="S81" s="101"/>
      <c r="T81" s="102"/>
      <c r="U81" s="102"/>
      <c r="V81" s="97"/>
      <c r="W81" s="101"/>
      <c r="X81" s="102"/>
      <c r="Y81" s="102"/>
      <c r="Z81" s="97"/>
      <c r="AA81" s="101"/>
      <c r="AB81" s="102"/>
      <c r="AC81" s="102"/>
      <c r="AD81" s="97"/>
      <c r="AE81" s="233"/>
      <c r="AF81" s="236"/>
      <c r="AG81" s="236"/>
      <c r="AH81" s="236"/>
      <c r="AI81" s="236"/>
      <c r="AJ81" s="239"/>
      <c r="AL81" s="312"/>
      <c r="AM81" s="24"/>
      <c r="AN81" s="41"/>
      <c r="AO81" s="26"/>
      <c r="AP81" s="24"/>
      <c r="AQ81" s="41"/>
      <c r="AR81" s="26"/>
      <c r="AS81" s="24"/>
      <c r="AT81" s="41"/>
      <c r="AU81" s="26"/>
      <c r="AV81" s="24"/>
      <c r="AW81" s="41"/>
      <c r="AX81" s="26"/>
      <c r="AY81" s="24"/>
      <c r="AZ81" s="41"/>
      <c r="BA81" s="26"/>
      <c r="BB81" s="24"/>
      <c r="BC81" s="41"/>
      <c r="BD81" s="26"/>
    </row>
    <row r="82" spans="2:56" s="80" customFormat="1" x14ac:dyDescent="0.2">
      <c r="B82" s="10"/>
      <c r="D82" s="312"/>
      <c r="E82" s="268"/>
      <c r="F82" s="304">
        <v>16</v>
      </c>
      <c r="G82" s="92">
        <v>12.04</v>
      </c>
      <c r="H82" s="93">
        <v>13.34</v>
      </c>
      <c r="I82" s="93">
        <v>13.78</v>
      </c>
      <c r="J82" s="105"/>
      <c r="K82" s="92">
        <v>13.28</v>
      </c>
      <c r="L82" s="93">
        <v>12.34</v>
      </c>
      <c r="M82" s="93">
        <v>12.31</v>
      </c>
      <c r="N82" s="105"/>
      <c r="O82" s="92">
        <v>13.75</v>
      </c>
      <c r="P82" s="93">
        <v>11.91</v>
      </c>
      <c r="Q82" s="93">
        <v>11.28</v>
      </c>
      <c r="R82" s="105">
        <v>12.91</v>
      </c>
      <c r="S82" s="92">
        <v>13.28</v>
      </c>
      <c r="T82" s="93">
        <v>13.84</v>
      </c>
      <c r="U82" s="93">
        <v>14.03</v>
      </c>
      <c r="V82" s="105">
        <v>13.72</v>
      </c>
      <c r="W82" s="92">
        <v>12.82</v>
      </c>
      <c r="X82" s="93">
        <v>14.88</v>
      </c>
      <c r="Y82" s="93">
        <v>14.6</v>
      </c>
      <c r="Z82" s="105">
        <v>13.15</v>
      </c>
      <c r="AA82" s="92">
        <v>16</v>
      </c>
      <c r="AB82" s="93">
        <v>14.88</v>
      </c>
      <c r="AC82" s="93">
        <v>14.37</v>
      </c>
      <c r="AD82" s="105">
        <v>13.65</v>
      </c>
      <c r="AE82" s="233">
        <f t="shared" ref="AE82" si="6">AVERAGE(G82:J83)</f>
        <v>13.053333333333333</v>
      </c>
      <c r="AF82" s="236">
        <f>AVERAGE(K82:N83)-$AE82</f>
        <v>-0.41000000000000014</v>
      </c>
      <c r="AG82" s="236">
        <f>AVERAGE(O82:R83)-$AE82</f>
        <v>-0.59083333333333421</v>
      </c>
      <c r="AH82" s="236">
        <f>AVERAGE(S82:V83)-$AE82</f>
        <v>0.66416666666666657</v>
      </c>
      <c r="AI82" s="236">
        <f>AVERAGE(W82:Z83)-$AE82</f>
        <v>0.80916666666666792</v>
      </c>
      <c r="AJ82" s="239">
        <f>AVERAGE(AA82:AD83)-$AE82</f>
        <v>1.6716666666666669</v>
      </c>
      <c r="AL82" s="312"/>
      <c r="AM82" s="24"/>
      <c r="AN82" s="41"/>
      <c r="AO82" s="26"/>
      <c r="AP82" s="24"/>
      <c r="AQ82" s="41"/>
      <c r="AR82" s="26"/>
      <c r="AS82" s="24"/>
      <c r="AT82" s="41"/>
      <c r="AU82" s="26"/>
      <c r="AV82" s="24"/>
      <c r="AW82" s="41"/>
      <c r="AX82" s="26"/>
      <c r="AY82" s="24"/>
      <c r="AZ82" s="41"/>
      <c r="BA82" s="26"/>
      <c r="BB82" s="24"/>
      <c r="BC82" s="41"/>
      <c r="BD82" s="26"/>
    </row>
    <row r="83" spans="2:56" s="80" customFormat="1" x14ac:dyDescent="0.2">
      <c r="B83" s="10"/>
      <c r="D83" s="312"/>
      <c r="E83" s="269"/>
      <c r="F83" s="305"/>
      <c r="G83" s="95"/>
      <c r="H83" s="96"/>
      <c r="I83" s="96"/>
      <c r="J83" s="104"/>
      <c r="K83" s="95"/>
      <c r="L83" s="96"/>
      <c r="M83" s="96"/>
      <c r="N83" s="105"/>
      <c r="O83" s="95"/>
      <c r="P83" s="96"/>
      <c r="Q83" s="96"/>
      <c r="R83" s="105"/>
      <c r="S83" s="95"/>
      <c r="T83" s="96"/>
      <c r="U83" s="96"/>
      <c r="V83" s="105"/>
      <c r="W83" s="95"/>
      <c r="X83" s="96"/>
      <c r="Y83" s="96"/>
      <c r="Z83" s="105"/>
      <c r="AA83" s="95"/>
      <c r="AB83" s="96"/>
      <c r="AC83" s="96"/>
      <c r="AD83" s="105"/>
      <c r="AE83" s="234"/>
      <c r="AF83" s="237"/>
      <c r="AG83" s="237"/>
      <c r="AH83" s="237"/>
      <c r="AI83" s="237"/>
      <c r="AJ83" s="240"/>
      <c r="AL83" s="312"/>
      <c r="AM83" s="53"/>
      <c r="AN83" s="54"/>
      <c r="AO83" s="55"/>
      <c r="AP83" s="53"/>
      <c r="AQ83" s="54"/>
      <c r="AR83" s="55"/>
      <c r="AS83" s="53"/>
      <c r="AT83" s="54"/>
      <c r="AU83" s="55"/>
      <c r="AV83" s="53"/>
      <c r="AW83" s="54"/>
      <c r="AX83" s="55"/>
      <c r="AY83" s="53"/>
      <c r="AZ83" s="54"/>
      <c r="BA83" s="55"/>
      <c r="BB83" s="53"/>
      <c r="BC83" s="54"/>
      <c r="BD83" s="55"/>
    </row>
    <row r="84" spans="2:56" s="80" customFormat="1" ht="16" customHeight="1" x14ac:dyDescent="0.2">
      <c r="B84" s="10"/>
      <c r="D84" s="312" t="s">
        <v>17</v>
      </c>
      <c r="E84" s="267">
        <v>1</v>
      </c>
      <c r="F84" s="304">
        <v>1</v>
      </c>
      <c r="G84" s="92">
        <v>15.69</v>
      </c>
      <c r="H84" s="93">
        <v>15.91</v>
      </c>
      <c r="I84" s="93">
        <v>14.5</v>
      </c>
      <c r="J84" s="105">
        <v>9.3000000000000007</v>
      </c>
      <c r="K84" s="93">
        <v>11.53</v>
      </c>
      <c r="L84" s="93">
        <v>10.97</v>
      </c>
      <c r="M84" s="93">
        <v>8.0299999999999994</v>
      </c>
      <c r="N84" s="103"/>
      <c r="O84" s="92">
        <v>7.22</v>
      </c>
      <c r="P84" s="93">
        <v>7.81</v>
      </c>
      <c r="Q84" s="93">
        <v>21.62</v>
      </c>
      <c r="R84" s="106">
        <v>10.38</v>
      </c>
      <c r="S84" s="92">
        <v>13.22</v>
      </c>
      <c r="T84" s="93">
        <v>13.22</v>
      </c>
      <c r="U84" s="93">
        <v>14.37</v>
      </c>
      <c r="V84" s="103"/>
      <c r="W84" s="93">
        <v>14.13</v>
      </c>
      <c r="X84" s="93">
        <v>10.66</v>
      </c>
      <c r="Y84" s="93">
        <v>12.25</v>
      </c>
      <c r="Z84" s="106"/>
      <c r="AA84" s="92">
        <v>14.03</v>
      </c>
      <c r="AB84" s="93">
        <v>11.32</v>
      </c>
      <c r="AC84" s="93">
        <v>12.31</v>
      </c>
      <c r="AD84" s="103">
        <v>15.97</v>
      </c>
      <c r="AE84" s="232">
        <f>AVERAGE(G84:J85)</f>
        <v>13.850000000000001</v>
      </c>
      <c r="AF84" s="235">
        <f>AVERAGE(K84:N85)-$AE84</f>
        <v>-3.6733333333333338</v>
      </c>
      <c r="AG84" s="235">
        <f>AVERAGE(O84:R85)-$AE84</f>
        <v>-2.0925000000000011</v>
      </c>
      <c r="AH84" s="235">
        <f>AVERAGE(S84:V85)-$AE84</f>
        <v>-0.24666666666666792</v>
      </c>
      <c r="AI84" s="235">
        <f>AVERAGE(W84:Z85)-$AE84</f>
        <v>-1.5033333333333356</v>
      </c>
      <c r="AJ84" s="238">
        <f>AVERAGE(AA84:AD85)-$AE84</f>
        <v>-0.44250000000000078</v>
      </c>
      <c r="AL84" s="312" t="s">
        <v>17</v>
      </c>
      <c r="AM84" s="16">
        <f>AVERAGE(AE84:AE99)</f>
        <v>12.452187499999999</v>
      </c>
      <c r="AN84" s="17">
        <f>STDEV(AE84:AE99)/SQRT(AO84)</f>
        <v>0.30496413469439437</v>
      </c>
      <c r="AO84" s="18">
        <f>COUNT(AE84:AE99)</f>
        <v>8</v>
      </c>
      <c r="AP84" s="16">
        <f>AVERAGE(AF84:AF99)</f>
        <v>2.3437499999999556E-2</v>
      </c>
      <c r="AQ84" s="17">
        <f>STDEV(AF84:AF99)/SQRT(AR84)</f>
        <v>0.74232470536279749</v>
      </c>
      <c r="AR84" s="18">
        <f>COUNT(AF84:AF99)</f>
        <v>8</v>
      </c>
      <c r="AS84" s="16">
        <f>AVERAGE(AG84:AG99)</f>
        <v>-2.9631875000000001</v>
      </c>
      <c r="AT84" s="17">
        <f>STDEV(AG84:AG99)/SQRT(AU84)</f>
        <v>1.1853613140635524</v>
      </c>
      <c r="AU84" s="18">
        <f>COUNT(AG84:AG99)</f>
        <v>8</v>
      </c>
      <c r="AV84" s="16">
        <f>AVERAGE(AH84:AH99)</f>
        <v>-1.676666666666667</v>
      </c>
      <c r="AW84" s="17">
        <f>STDEV(AH84:AH99)/SQRT(AX84)</f>
        <v>0.47640817444419281</v>
      </c>
      <c r="AX84" s="18">
        <f>COUNT(AH84:AH99)</f>
        <v>7</v>
      </c>
      <c r="AY84" s="16">
        <f>AVERAGE(AI84:AI99)</f>
        <v>-0.80154761904761906</v>
      </c>
      <c r="AZ84" s="17">
        <f>STDEV(AI84:AI99)/SQRT(BA84)</f>
        <v>0.72422151756239472</v>
      </c>
      <c r="BA84" s="18">
        <f>COUNT(AI84:AI99)</f>
        <v>7</v>
      </c>
      <c r="BB84" s="16">
        <f>AVERAGE(AJ84:AJ99)</f>
        <v>0.45057142857142857</v>
      </c>
      <c r="BC84" s="17">
        <f>STDEV(AJ84:AJ99)/SQRT(BD84)</f>
        <v>0.34945765209061636</v>
      </c>
      <c r="BD84" s="18">
        <f>COUNT(AJ84:AJ99)</f>
        <v>7</v>
      </c>
    </row>
    <row r="85" spans="2:56" s="80" customFormat="1" x14ac:dyDescent="0.2">
      <c r="B85" s="10"/>
      <c r="D85" s="312"/>
      <c r="E85" s="268"/>
      <c r="F85" s="305"/>
      <c r="G85" s="95"/>
      <c r="H85" s="96"/>
      <c r="I85" s="96"/>
      <c r="J85" s="105"/>
      <c r="K85" s="96"/>
      <c r="L85" s="96"/>
      <c r="M85" s="96"/>
      <c r="N85" s="105"/>
      <c r="O85" s="95"/>
      <c r="P85" s="96"/>
      <c r="Q85" s="96"/>
      <c r="R85" s="108"/>
      <c r="S85" s="95"/>
      <c r="T85" s="96"/>
      <c r="U85" s="96"/>
      <c r="V85" s="104"/>
      <c r="W85" s="96"/>
      <c r="X85" s="96"/>
      <c r="Y85" s="96"/>
      <c r="Z85" s="108"/>
      <c r="AA85" s="95"/>
      <c r="AB85" s="96"/>
      <c r="AC85" s="96"/>
      <c r="AD85" s="104"/>
      <c r="AE85" s="233"/>
      <c r="AF85" s="236"/>
      <c r="AG85" s="236"/>
      <c r="AH85" s="236"/>
      <c r="AI85" s="236"/>
      <c r="AJ85" s="239"/>
      <c r="AL85" s="312"/>
      <c r="AM85" s="24"/>
      <c r="AN85" s="25"/>
      <c r="AO85" s="26"/>
      <c r="AP85" s="24"/>
      <c r="AQ85" s="25"/>
      <c r="AR85" s="26"/>
      <c r="AS85" s="24"/>
      <c r="AT85" s="25"/>
      <c r="AU85" s="26"/>
      <c r="AV85" s="24"/>
      <c r="AW85" s="25"/>
      <c r="AX85" s="26"/>
      <c r="AY85" s="24"/>
      <c r="AZ85" s="25"/>
      <c r="BA85" s="26"/>
      <c r="BB85" s="24"/>
      <c r="BC85" s="25"/>
      <c r="BD85" s="26"/>
    </row>
    <row r="86" spans="2:56" s="80" customFormat="1" x14ac:dyDescent="0.2">
      <c r="B86" s="10"/>
      <c r="D86" s="312"/>
      <c r="E86" s="268"/>
      <c r="F86" s="304">
        <v>2</v>
      </c>
      <c r="G86" s="93">
        <v>14.63</v>
      </c>
      <c r="H86" s="93">
        <v>13.72</v>
      </c>
      <c r="I86" s="93">
        <v>10.78</v>
      </c>
      <c r="J86" s="103">
        <v>11.38</v>
      </c>
      <c r="K86" s="93">
        <v>9.44</v>
      </c>
      <c r="L86" s="93">
        <v>12.28</v>
      </c>
      <c r="M86" s="93"/>
      <c r="N86" s="103"/>
      <c r="O86" s="93">
        <v>2.41</v>
      </c>
      <c r="P86" s="93">
        <v>6.78</v>
      </c>
      <c r="Q86" s="93">
        <v>3.69</v>
      </c>
      <c r="R86" s="106">
        <v>4.78</v>
      </c>
      <c r="S86" s="92">
        <v>7.81</v>
      </c>
      <c r="T86" s="93">
        <v>5.34</v>
      </c>
      <c r="U86" s="93">
        <v>6.25</v>
      </c>
      <c r="V86" s="103">
        <v>17.53</v>
      </c>
      <c r="W86" s="93">
        <v>11.93</v>
      </c>
      <c r="X86" s="93">
        <v>10.35</v>
      </c>
      <c r="Y86" s="93">
        <v>6.5</v>
      </c>
      <c r="Z86" s="106">
        <v>18.61</v>
      </c>
      <c r="AA86" s="112">
        <v>6.72</v>
      </c>
      <c r="AB86" s="113">
        <v>16.16</v>
      </c>
      <c r="AC86" s="113">
        <v>12.07</v>
      </c>
      <c r="AD86" s="105">
        <v>14.4</v>
      </c>
      <c r="AE86" s="233">
        <f>AVERAGE(G86:J87)</f>
        <v>12.627500000000001</v>
      </c>
      <c r="AF86" s="236">
        <f>AVERAGE(K86:N87)-$AE86</f>
        <v>-1.7675000000000018</v>
      </c>
      <c r="AG86" s="236">
        <f>AVERAGE(O86:R87)-$AE86</f>
        <v>-8.4955000000000016</v>
      </c>
      <c r="AH86" s="236">
        <f>AVERAGE(S86:V87)-$AE86</f>
        <v>-4.0475000000000012</v>
      </c>
      <c r="AI86" s="236">
        <f>AVERAGE(W86:Z87)-$AE86</f>
        <v>-0.78000000000000114</v>
      </c>
      <c r="AJ86" s="239">
        <f>AVERAGE(AA86:AD87)-$AE86</f>
        <v>-0.29000000000000092</v>
      </c>
      <c r="AL86" s="312"/>
      <c r="AM86" s="24"/>
      <c r="AN86" s="25"/>
      <c r="AO86" s="26"/>
      <c r="AP86" s="24"/>
      <c r="AQ86" s="25"/>
      <c r="AR86" s="26"/>
      <c r="AS86" s="24"/>
      <c r="AT86" s="25"/>
      <c r="AU86" s="26"/>
      <c r="AV86" s="24"/>
      <c r="AW86" s="25"/>
      <c r="AX86" s="26"/>
      <c r="AY86" s="24"/>
      <c r="AZ86" s="25"/>
      <c r="BA86" s="26"/>
      <c r="BB86" s="24"/>
      <c r="BC86" s="25"/>
      <c r="BD86" s="26"/>
    </row>
    <row r="87" spans="2:56" s="80" customFormat="1" x14ac:dyDescent="0.2">
      <c r="B87" s="10"/>
      <c r="D87" s="312"/>
      <c r="E87" s="268"/>
      <c r="F87" s="305"/>
      <c r="G87" s="96"/>
      <c r="H87" s="96"/>
      <c r="I87" s="96"/>
      <c r="J87" s="97"/>
      <c r="K87" s="96"/>
      <c r="L87" s="96"/>
      <c r="M87" s="96"/>
      <c r="N87" s="97"/>
      <c r="O87" s="96">
        <v>3</v>
      </c>
      <c r="P87" s="96"/>
      <c r="Q87" s="96"/>
      <c r="R87" s="111"/>
      <c r="S87" s="95">
        <v>5.97</v>
      </c>
      <c r="T87" s="96"/>
      <c r="U87" s="96"/>
      <c r="V87" s="97"/>
      <c r="W87" s="96"/>
      <c r="X87" s="96"/>
      <c r="Y87" s="96"/>
      <c r="Z87" s="111"/>
      <c r="AA87" s="95"/>
      <c r="AB87" s="96"/>
      <c r="AC87" s="96"/>
      <c r="AD87" s="97"/>
      <c r="AE87" s="233"/>
      <c r="AF87" s="236"/>
      <c r="AG87" s="236"/>
      <c r="AH87" s="236"/>
      <c r="AI87" s="236"/>
      <c r="AJ87" s="239"/>
      <c r="AL87" s="312"/>
      <c r="AM87" s="24"/>
      <c r="AN87" s="25"/>
      <c r="AO87" s="26"/>
      <c r="AP87" s="24"/>
      <c r="AQ87" s="25"/>
      <c r="AR87" s="26"/>
      <c r="AS87" s="24"/>
      <c r="AT87" s="25"/>
      <c r="AU87" s="26"/>
      <c r="AV87" s="24"/>
      <c r="AW87" s="25"/>
      <c r="AX87" s="26"/>
      <c r="AY87" s="24"/>
      <c r="AZ87" s="25"/>
      <c r="BA87" s="26"/>
      <c r="BB87" s="24"/>
      <c r="BC87" s="25"/>
      <c r="BD87" s="26"/>
    </row>
    <row r="88" spans="2:56" s="80" customFormat="1" x14ac:dyDescent="0.2">
      <c r="B88" s="10"/>
      <c r="D88" s="312"/>
      <c r="E88" s="268"/>
      <c r="F88" s="304">
        <v>3</v>
      </c>
      <c r="G88" s="92">
        <v>11.06</v>
      </c>
      <c r="H88" s="93">
        <v>6.47</v>
      </c>
      <c r="I88" s="93">
        <v>12.56</v>
      </c>
      <c r="J88" s="94">
        <v>14</v>
      </c>
      <c r="K88" s="93">
        <v>14.45</v>
      </c>
      <c r="L88" s="93">
        <v>14.56</v>
      </c>
      <c r="M88" s="93"/>
      <c r="N88" s="94"/>
      <c r="O88" s="92">
        <v>5.31</v>
      </c>
      <c r="P88" s="93">
        <v>9.1300000000000008</v>
      </c>
      <c r="Q88" s="93">
        <v>12.56</v>
      </c>
      <c r="R88" s="94">
        <v>5.68</v>
      </c>
      <c r="S88" s="306" t="s">
        <v>609</v>
      </c>
      <c r="T88" s="307"/>
      <c r="U88" s="307"/>
      <c r="V88" s="308"/>
      <c r="W88" s="306" t="s">
        <v>609</v>
      </c>
      <c r="X88" s="307"/>
      <c r="Y88" s="307"/>
      <c r="Z88" s="308"/>
      <c r="AA88" s="306" t="s">
        <v>609</v>
      </c>
      <c r="AB88" s="307"/>
      <c r="AC88" s="307"/>
      <c r="AD88" s="308"/>
      <c r="AE88" s="115">
        <f>AVERAGE(G88:J89)</f>
        <v>11.022500000000001</v>
      </c>
      <c r="AF88" s="75">
        <f>AVERAGE(K88:N89)-$AE88</f>
        <v>3.4824999999999982</v>
      </c>
      <c r="AG88" s="75">
        <f>AVERAGE(O88:R89)-$AE88</f>
        <v>-2.8525000000000009</v>
      </c>
      <c r="AH88" s="75" t="s">
        <v>570</v>
      </c>
      <c r="AI88" s="75" t="s">
        <v>570</v>
      </c>
      <c r="AJ88" s="116" t="s">
        <v>570</v>
      </c>
      <c r="AL88" s="312"/>
      <c r="AM88" s="24"/>
      <c r="AN88" s="25"/>
      <c r="AO88" s="26"/>
      <c r="AP88" s="24"/>
      <c r="AQ88" s="25"/>
      <c r="AR88" s="26"/>
      <c r="AS88" s="24"/>
      <c r="AT88" s="25"/>
      <c r="AU88" s="26"/>
      <c r="AV88" s="24"/>
      <c r="AW88" s="25"/>
      <c r="AX88" s="26"/>
      <c r="AY88" s="24"/>
      <c r="AZ88" s="25"/>
      <c r="BA88" s="26"/>
      <c r="BB88" s="24"/>
      <c r="BC88" s="25"/>
      <c r="BD88" s="26"/>
    </row>
    <row r="89" spans="2:56" s="80" customFormat="1" x14ac:dyDescent="0.2">
      <c r="B89" s="10"/>
      <c r="D89" s="312"/>
      <c r="E89" s="268"/>
      <c r="F89" s="305"/>
      <c r="G89" s="95"/>
      <c r="H89" s="96"/>
      <c r="I89" s="96"/>
      <c r="J89" s="97"/>
      <c r="K89" s="96"/>
      <c r="L89" s="96"/>
      <c r="M89" s="96"/>
      <c r="N89" s="97"/>
      <c r="O89" s="95"/>
      <c r="P89" s="96"/>
      <c r="Q89" s="96"/>
      <c r="R89" s="97"/>
      <c r="S89" s="309"/>
      <c r="T89" s="310"/>
      <c r="U89" s="310"/>
      <c r="V89" s="311"/>
      <c r="W89" s="309"/>
      <c r="X89" s="310"/>
      <c r="Y89" s="310"/>
      <c r="Z89" s="311"/>
      <c r="AA89" s="309"/>
      <c r="AB89" s="310"/>
      <c r="AC89" s="310"/>
      <c r="AD89" s="311"/>
      <c r="AE89" s="233"/>
      <c r="AF89" s="236"/>
      <c r="AG89" s="236"/>
      <c r="AH89" s="236"/>
      <c r="AI89" s="236"/>
      <c r="AJ89" s="239"/>
      <c r="AL89" s="312"/>
      <c r="AM89" s="24"/>
      <c r="AN89" s="25"/>
      <c r="AO89" s="26"/>
      <c r="AP89" s="24"/>
      <c r="AQ89" s="25"/>
      <c r="AR89" s="26"/>
      <c r="AS89" s="24"/>
      <c r="AT89" s="25"/>
      <c r="AU89" s="26"/>
      <c r="AV89" s="24"/>
      <c r="AW89" s="25"/>
      <c r="AX89" s="26"/>
      <c r="AY89" s="24"/>
      <c r="AZ89" s="25"/>
      <c r="BA89" s="26"/>
      <c r="BB89" s="24"/>
      <c r="BC89" s="25"/>
      <c r="BD89" s="26"/>
    </row>
    <row r="90" spans="2:56" s="80" customFormat="1" x14ac:dyDescent="0.2">
      <c r="B90" s="10"/>
      <c r="D90" s="312"/>
      <c r="E90" s="268"/>
      <c r="F90" s="304">
        <v>4</v>
      </c>
      <c r="G90" s="92">
        <v>13.03</v>
      </c>
      <c r="H90" s="93">
        <v>11.43</v>
      </c>
      <c r="I90" s="93">
        <v>12.19</v>
      </c>
      <c r="J90" s="100">
        <v>11.22</v>
      </c>
      <c r="K90" s="93">
        <v>14.97</v>
      </c>
      <c r="L90" s="93">
        <v>10.94</v>
      </c>
      <c r="M90" s="93">
        <v>11.16</v>
      </c>
      <c r="N90" s="100"/>
      <c r="O90" s="92">
        <v>4.5599999999999996</v>
      </c>
      <c r="P90" s="93">
        <v>7.44</v>
      </c>
      <c r="Q90" s="93">
        <v>11.9</v>
      </c>
      <c r="R90" s="109">
        <v>11.78</v>
      </c>
      <c r="S90" s="92">
        <v>14.59</v>
      </c>
      <c r="T90" s="93">
        <v>11.31</v>
      </c>
      <c r="U90" s="93">
        <v>7.07</v>
      </c>
      <c r="V90" s="94">
        <v>8.68</v>
      </c>
      <c r="W90" s="114">
        <v>11.09</v>
      </c>
      <c r="X90" s="114">
        <v>7.78</v>
      </c>
      <c r="Y90" s="114">
        <v>9.16</v>
      </c>
      <c r="Z90" s="109">
        <v>8.0299999999999994</v>
      </c>
      <c r="AA90" s="92">
        <v>12.13</v>
      </c>
      <c r="AB90" s="93">
        <v>14.53</v>
      </c>
      <c r="AC90" s="93">
        <v>11.22</v>
      </c>
      <c r="AD90" s="94">
        <v>13.87</v>
      </c>
      <c r="AE90" s="233">
        <f t="shared" ref="AE90" si="7">AVERAGE(G90:J91)</f>
        <v>11.967499999999999</v>
      </c>
      <c r="AF90" s="236">
        <f>AVERAGE(K90:N91)-$AE90</f>
        <v>0.38916666666666799</v>
      </c>
      <c r="AG90" s="236">
        <f>AVERAGE(O90:R91)-$AE90</f>
        <v>-3.0474999999999994</v>
      </c>
      <c r="AH90" s="236">
        <f>AVERAGE(S90:V91)-$AE90</f>
        <v>-1.5549999999999997</v>
      </c>
      <c r="AI90" s="236">
        <f>AVERAGE(W90:Z91)-$AE90</f>
        <v>-2.9524999999999988</v>
      </c>
      <c r="AJ90" s="239">
        <f>AVERAGE(AA90:AD91)-$AE90</f>
        <v>0.97000000000000064</v>
      </c>
      <c r="AL90" s="312"/>
      <c r="AM90" s="24"/>
      <c r="AN90" s="25"/>
      <c r="AO90" s="26"/>
      <c r="AP90" s="24"/>
      <c r="AQ90" s="25"/>
      <c r="AR90" s="26"/>
      <c r="AS90" s="24"/>
      <c r="AT90" s="25"/>
      <c r="AU90" s="26"/>
      <c r="AV90" s="24"/>
      <c r="AW90" s="25"/>
      <c r="AX90" s="26"/>
      <c r="AY90" s="24"/>
      <c r="AZ90" s="25"/>
      <c r="BA90" s="26"/>
      <c r="BB90" s="24"/>
      <c r="BC90" s="25"/>
      <c r="BD90" s="26"/>
    </row>
    <row r="91" spans="2:56" s="80" customFormat="1" x14ac:dyDescent="0.2">
      <c r="B91" s="10"/>
      <c r="D91" s="312"/>
      <c r="E91" s="269"/>
      <c r="F91" s="305"/>
      <c r="G91" s="95"/>
      <c r="H91" s="96"/>
      <c r="I91" s="96"/>
      <c r="J91" s="100"/>
      <c r="K91" s="96"/>
      <c r="L91" s="96"/>
      <c r="M91" s="96"/>
      <c r="N91" s="100"/>
      <c r="O91" s="95"/>
      <c r="P91" s="96"/>
      <c r="Q91" s="96"/>
      <c r="R91" s="109"/>
      <c r="S91" s="95"/>
      <c r="T91" s="96"/>
      <c r="U91" s="96"/>
      <c r="V91" s="97"/>
      <c r="W91" s="96"/>
      <c r="X91" s="96"/>
      <c r="Y91" s="96"/>
      <c r="Z91" s="109"/>
      <c r="AA91" s="95"/>
      <c r="AB91" s="96"/>
      <c r="AC91" s="96"/>
      <c r="AD91" s="97"/>
      <c r="AE91" s="234"/>
      <c r="AF91" s="237"/>
      <c r="AG91" s="237"/>
      <c r="AH91" s="237"/>
      <c r="AI91" s="237"/>
      <c r="AJ91" s="240"/>
      <c r="AL91" s="312"/>
      <c r="AM91" s="24"/>
      <c r="AN91" s="25"/>
      <c r="AO91" s="26"/>
      <c r="AP91" s="24"/>
      <c r="AQ91" s="25"/>
      <c r="AR91" s="26"/>
      <c r="AS91" s="24"/>
      <c r="AT91" s="25"/>
      <c r="AU91" s="26"/>
      <c r="AV91" s="24"/>
      <c r="AW91" s="25"/>
      <c r="AX91" s="26"/>
      <c r="AY91" s="24"/>
      <c r="AZ91" s="25"/>
      <c r="BA91" s="26"/>
      <c r="BB91" s="24"/>
      <c r="BC91" s="25"/>
      <c r="BD91" s="26"/>
    </row>
    <row r="92" spans="2:56" s="80" customFormat="1" x14ac:dyDescent="0.2">
      <c r="B92" s="10"/>
      <c r="D92" s="312"/>
      <c r="E92" s="267">
        <v>2</v>
      </c>
      <c r="F92" s="304">
        <v>9</v>
      </c>
      <c r="G92" s="92">
        <v>13.53</v>
      </c>
      <c r="H92" s="93">
        <v>12.47</v>
      </c>
      <c r="I92" s="93">
        <v>11.87</v>
      </c>
      <c r="J92" s="94"/>
      <c r="K92" s="92">
        <v>12.43</v>
      </c>
      <c r="L92" s="93">
        <v>13.03</v>
      </c>
      <c r="M92" s="93">
        <v>11.57</v>
      </c>
      <c r="N92" s="94"/>
      <c r="O92" s="92">
        <v>5.46</v>
      </c>
      <c r="P92" s="93">
        <v>12.9</v>
      </c>
      <c r="Q92" s="93">
        <v>5.12</v>
      </c>
      <c r="R92" s="94">
        <v>6.12</v>
      </c>
      <c r="S92" s="92">
        <v>9.75</v>
      </c>
      <c r="T92" s="93">
        <v>11.22</v>
      </c>
      <c r="U92" s="93">
        <v>8.91</v>
      </c>
      <c r="V92" s="94">
        <v>11.07</v>
      </c>
      <c r="W92" s="92">
        <v>14.06</v>
      </c>
      <c r="X92" s="93">
        <v>12</v>
      </c>
      <c r="Y92" s="93">
        <v>11.25</v>
      </c>
      <c r="Z92" s="94">
        <v>10.47</v>
      </c>
      <c r="AA92" s="92">
        <v>14.53</v>
      </c>
      <c r="AB92" s="93">
        <v>10.94</v>
      </c>
      <c r="AC92" s="93">
        <v>13.79</v>
      </c>
      <c r="AD92" s="94">
        <v>13.15</v>
      </c>
      <c r="AE92" s="232">
        <f>AVERAGE(G92:J93)</f>
        <v>12.623333333333333</v>
      </c>
      <c r="AF92" s="235">
        <f>AVERAGE(K92:N93)-$AE92</f>
        <v>-0.27999999999999936</v>
      </c>
      <c r="AG92" s="235">
        <f>AVERAGE(O92:R93)-$AE92</f>
        <v>-5.2233333333333327</v>
      </c>
      <c r="AH92" s="235">
        <f>AVERAGE(S92:V93)-$AE92</f>
        <v>-2.3858333333333324</v>
      </c>
      <c r="AI92" s="235">
        <f>AVERAGE(W92:Z93)-$AE92</f>
        <v>-0.67833333333333279</v>
      </c>
      <c r="AJ92" s="238">
        <f>AVERAGE(AA92:AD93)-$AE92</f>
        <v>0.47916666666666607</v>
      </c>
      <c r="AL92" s="312"/>
      <c r="AM92" s="24"/>
      <c r="AN92" s="25"/>
      <c r="AO92" s="26"/>
      <c r="AP92" s="24"/>
      <c r="AQ92" s="25"/>
      <c r="AR92" s="26"/>
      <c r="AS92" s="24"/>
      <c r="AT92" s="25"/>
      <c r="AU92" s="26"/>
      <c r="AV92" s="24"/>
      <c r="AW92" s="25"/>
      <c r="AX92" s="26"/>
      <c r="AY92" s="24"/>
      <c r="AZ92" s="25"/>
      <c r="BA92" s="26"/>
      <c r="BB92" s="24"/>
      <c r="BC92" s="25"/>
      <c r="BD92" s="26"/>
    </row>
    <row r="93" spans="2:56" s="80" customFormat="1" x14ac:dyDescent="0.2">
      <c r="B93" s="10"/>
      <c r="D93" s="312"/>
      <c r="E93" s="268"/>
      <c r="F93" s="305"/>
      <c r="G93" s="95"/>
      <c r="H93" s="96"/>
      <c r="I93" s="96"/>
      <c r="J93" s="97"/>
      <c r="K93" s="95"/>
      <c r="L93" s="96"/>
      <c r="M93" s="96"/>
      <c r="N93" s="97"/>
      <c r="O93" s="95"/>
      <c r="P93" s="96"/>
      <c r="Q93" s="96"/>
      <c r="R93" s="97"/>
      <c r="S93" s="95"/>
      <c r="T93" s="96"/>
      <c r="U93" s="96"/>
      <c r="V93" s="97"/>
      <c r="W93" s="95"/>
      <c r="X93" s="96"/>
      <c r="Y93" s="96"/>
      <c r="Z93" s="97"/>
      <c r="AA93" s="95"/>
      <c r="AB93" s="96"/>
      <c r="AC93" s="96"/>
      <c r="AD93" s="97"/>
      <c r="AE93" s="233"/>
      <c r="AF93" s="236"/>
      <c r="AG93" s="236"/>
      <c r="AH93" s="236"/>
      <c r="AI93" s="236"/>
      <c r="AJ93" s="239"/>
      <c r="AL93" s="312"/>
      <c r="AM93" s="24"/>
      <c r="AN93" s="41"/>
      <c r="AO93" s="26"/>
      <c r="AP93" s="24"/>
      <c r="AQ93" s="41"/>
      <c r="AR93" s="26"/>
      <c r="AS93" s="24"/>
      <c r="AT93" s="41"/>
      <c r="AU93" s="26"/>
      <c r="AV93" s="24"/>
      <c r="AW93" s="41"/>
      <c r="AX93" s="26"/>
      <c r="AY93" s="24"/>
      <c r="AZ93" s="41"/>
      <c r="BA93" s="26"/>
      <c r="BB93" s="24"/>
      <c r="BC93" s="41"/>
      <c r="BD93" s="26"/>
    </row>
    <row r="94" spans="2:56" s="80" customFormat="1" x14ac:dyDescent="0.2">
      <c r="B94" s="10"/>
      <c r="D94" s="312"/>
      <c r="E94" s="268"/>
      <c r="F94" s="304">
        <v>10</v>
      </c>
      <c r="G94" s="98">
        <v>12.1</v>
      </c>
      <c r="H94" s="99">
        <v>11.12</v>
      </c>
      <c r="I94" s="99">
        <v>13.31</v>
      </c>
      <c r="J94" s="100"/>
      <c r="K94" s="98">
        <v>12.87</v>
      </c>
      <c r="L94" s="99">
        <v>14.97</v>
      </c>
      <c r="M94" s="99">
        <v>12.35</v>
      </c>
      <c r="N94" s="100"/>
      <c r="O94" s="98">
        <v>16.38</v>
      </c>
      <c r="P94" s="99">
        <v>22.97</v>
      </c>
      <c r="Q94" s="99">
        <v>11.35</v>
      </c>
      <c r="R94" s="100">
        <v>12.03</v>
      </c>
      <c r="S94" s="98">
        <v>12.69</v>
      </c>
      <c r="T94" s="99">
        <v>10.97</v>
      </c>
      <c r="U94" s="99">
        <v>10.029999999999999</v>
      </c>
      <c r="V94" s="100">
        <v>10.56</v>
      </c>
      <c r="W94" s="98">
        <v>15.75</v>
      </c>
      <c r="X94" s="99">
        <v>15.81</v>
      </c>
      <c r="Y94" s="99">
        <v>18.600000000000001</v>
      </c>
      <c r="Z94" s="100">
        <v>10.81</v>
      </c>
      <c r="AA94" s="98">
        <v>15.22</v>
      </c>
      <c r="AB94" s="99">
        <v>11.69</v>
      </c>
      <c r="AC94" s="99">
        <v>11.81</v>
      </c>
      <c r="AD94" s="100">
        <v>11.09</v>
      </c>
      <c r="AE94" s="233">
        <f>AVERAGE(G94:J95)</f>
        <v>12.176666666666668</v>
      </c>
      <c r="AF94" s="236">
        <f>AVERAGE(K94:N95)-$AE94</f>
        <v>1.2199999999999989</v>
      </c>
      <c r="AG94" s="236">
        <f>AVERAGE(O94:R95)-$AE94</f>
        <v>3.5058333333333316</v>
      </c>
      <c r="AH94" s="236">
        <f>AVERAGE(S94:V95)-$AE94</f>
        <v>-1.1141666666666676</v>
      </c>
      <c r="AI94" s="236">
        <f>AVERAGE(W94:Z95)-$AE94</f>
        <v>3.0658333333333339</v>
      </c>
      <c r="AJ94" s="239">
        <f>AVERAGE(AA94:AD95)-$AE94</f>
        <v>1.647333333333334</v>
      </c>
      <c r="AL94" s="312"/>
      <c r="AM94" s="24"/>
      <c r="AN94" s="41"/>
      <c r="AO94" s="26"/>
      <c r="AP94" s="24"/>
      <c r="AQ94" s="41"/>
      <c r="AR94" s="26"/>
      <c r="AS94" s="24"/>
      <c r="AT94" s="41"/>
      <c r="AU94" s="26"/>
      <c r="AV94" s="24"/>
      <c r="AW94" s="41"/>
      <c r="AX94" s="26"/>
      <c r="AY94" s="24"/>
      <c r="AZ94" s="41"/>
      <c r="BA94" s="26"/>
      <c r="BB94" s="24"/>
      <c r="BC94" s="41"/>
      <c r="BD94" s="26"/>
    </row>
    <row r="95" spans="2:56" s="80" customFormat="1" x14ac:dyDescent="0.2">
      <c r="B95" s="10"/>
      <c r="D95" s="312"/>
      <c r="E95" s="268"/>
      <c r="F95" s="305"/>
      <c r="G95" s="101"/>
      <c r="H95" s="102"/>
      <c r="I95" s="102"/>
      <c r="J95" s="100"/>
      <c r="K95" s="101"/>
      <c r="L95" s="102"/>
      <c r="M95" s="102"/>
      <c r="N95" s="100"/>
      <c r="O95" s="101"/>
      <c r="P95" s="102"/>
      <c r="Q95" s="102"/>
      <c r="R95" s="100"/>
      <c r="S95" s="101"/>
      <c r="T95" s="102"/>
      <c r="U95" s="102"/>
      <c r="V95" s="100"/>
      <c r="W95" s="101"/>
      <c r="X95" s="102"/>
      <c r="Y95" s="102"/>
      <c r="Z95" s="100"/>
      <c r="AA95" s="101">
        <v>19.309999999999999</v>
      </c>
      <c r="AB95" s="102"/>
      <c r="AC95" s="102"/>
      <c r="AD95" s="100"/>
      <c r="AE95" s="233"/>
      <c r="AF95" s="236"/>
      <c r="AG95" s="236"/>
      <c r="AH95" s="236"/>
      <c r="AI95" s="236"/>
      <c r="AJ95" s="239"/>
      <c r="AL95" s="312"/>
      <c r="AM95" s="24"/>
      <c r="AN95" s="41"/>
      <c r="AO95" s="26"/>
      <c r="AP95" s="24"/>
      <c r="AQ95" s="41"/>
      <c r="AR95" s="26"/>
      <c r="AS95" s="24"/>
      <c r="AT95" s="41"/>
      <c r="AU95" s="26"/>
      <c r="AV95" s="24"/>
      <c r="AW95" s="41"/>
      <c r="AX95" s="26"/>
      <c r="AY95" s="24"/>
      <c r="AZ95" s="41"/>
      <c r="BA95" s="26"/>
      <c r="BB95" s="24"/>
      <c r="BC95" s="41"/>
      <c r="BD95" s="26"/>
    </row>
    <row r="96" spans="2:56" s="80" customFormat="1" x14ac:dyDescent="0.2">
      <c r="B96" s="10"/>
      <c r="D96" s="312"/>
      <c r="E96" s="268"/>
      <c r="F96" s="304">
        <v>11</v>
      </c>
      <c r="G96" s="92">
        <v>13.13</v>
      </c>
      <c r="H96" s="93">
        <v>11.41</v>
      </c>
      <c r="I96" s="93">
        <v>11.66</v>
      </c>
      <c r="J96" s="103"/>
      <c r="K96" s="92">
        <v>12.13</v>
      </c>
      <c r="L96" s="93">
        <v>10.220000000000001</v>
      </c>
      <c r="M96" s="93">
        <v>15.62</v>
      </c>
      <c r="N96" s="103"/>
      <c r="O96" s="92">
        <v>8.9700000000000006</v>
      </c>
      <c r="P96" s="93">
        <v>7.85</v>
      </c>
      <c r="Q96" s="93">
        <v>12.03</v>
      </c>
      <c r="R96" s="103">
        <v>9.84</v>
      </c>
      <c r="S96" s="92">
        <v>10.38</v>
      </c>
      <c r="T96" s="93">
        <v>11.87</v>
      </c>
      <c r="U96" s="93">
        <v>12.87</v>
      </c>
      <c r="V96" s="103">
        <v>10.5</v>
      </c>
      <c r="W96" s="92">
        <v>9.2200000000000006</v>
      </c>
      <c r="X96" s="93">
        <v>10.66</v>
      </c>
      <c r="Y96" s="93">
        <v>11.28</v>
      </c>
      <c r="Z96" s="103">
        <v>8.4</v>
      </c>
      <c r="AA96" s="92">
        <v>12.43</v>
      </c>
      <c r="AB96" s="93">
        <v>12.68</v>
      </c>
      <c r="AC96" s="93">
        <v>13.4</v>
      </c>
      <c r="AD96" s="103">
        <v>15.41</v>
      </c>
      <c r="AE96" s="233">
        <f>AVERAGE(G96:J97)</f>
        <v>12.066666666666668</v>
      </c>
      <c r="AF96" s="236">
        <f>AVERAGE(K96:N97)-$AE96</f>
        <v>0.58999999999999808</v>
      </c>
      <c r="AG96" s="236">
        <f>AVERAGE(O96:R97)-$AE96</f>
        <v>-2.3941666666666688</v>
      </c>
      <c r="AH96" s="236">
        <f>AVERAGE(S96:V97)-$AE96</f>
        <v>-0.66166666666666885</v>
      </c>
      <c r="AI96" s="236">
        <f>AVERAGE(W96:Z97)-$AE96</f>
        <v>-2.1766666666666676</v>
      </c>
      <c r="AJ96" s="239">
        <f>AVERAGE(AA96:AD97)-$AE96</f>
        <v>1.4133333333333322</v>
      </c>
      <c r="AL96" s="312"/>
      <c r="AM96" s="24"/>
      <c r="AN96" s="41"/>
      <c r="AO96" s="26"/>
      <c r="AP96" s="24"/>
      <c r="AQ96" s="41"/>
      <c r="AR96" s="26"/>
      <c r="AS96" s="24"/>
      <c r="AT96" s="41"/>
      <c r="AU96" s="26"/>
      <c r="AV96" s="24"/>
      <c r="AW96" s="41"/>
      <c r="AX96" s="26"/>
      <c r="AY96" s="24"/>
      <c r="AZ96" s="41"/>
      <c r="BA96" s="26"/>
      <c r="BB96" s="24"/>
      <c r="BC96" s="41"/>
      <c r="BD96" s="26"/>
    </row>
    <row r="97" spans="2:56" s="80" customFormat="1" x14ac:dyDescent="0.2">
      <c r="B97" s="10"/>
      <c r="D97" s="312"/>
      <c r="E97" s="268"/>
      <c r="F97" s="305"/>
      <c r="G97" s="95"/>
      <c r="H97" s="96"/>
      <c r="I97" s="96"/>
      <c r="J97" s="104"/>
      <c r="K97" s="95"/>
      <c r="L97" s="96"/>
      <c r="M97" s="96"/>
      <c r="N97" s="104"/>
      <c r="O97" s="95"/>
      <c r="P97" s="96"/>
      <c r="Q97" s="96"/>
      <c r="R97" s="104"/>
      <c r="S97" s="95"/>
      <c r="T97" s="96"/>
      <c r="U97" s="96"/>
      <c r="V97" s="104"/>
      <c r="W97" s="95"/>
      <c r="X97" s="96"/>
      <c r="Y97" s="96"/>
      <c r="Z97" s="104"/>
      <c r="AA97" s="95"/>
      <c r="AB97" s="96"/>
      <c r="AC97" s="96"/>
      <c r="AD97" s="104"/>
      <c r="AE97" s="233"/>
      <c r="AF97" s="236"/>
      <c r="AG97" s="236"/>
      <c r="AH97" s="236"/>
      <c r="AI97" s="236"/>
      <c r="AJ97" s="239"/>
      <c r="AL97" s="312"/>
      <c r="AM97" s="24"/>
      <c r="AN97" s="41"/>
      <c r="AO97" s="26"/>
      <c r="AP97" s="24"/>
      <c r="AQ97" s="41"/>
      <c r="AR97" s="26"/>
      <c r="AS97" s="24"/>
      <c r="AT97" s="41"/>
      <c r="AU97" s="26"/>
      <c r="AV97" s="24"/>
      <c r="AW97" s="41"/>
      <c r="AX97" s="26"/>
      <c r="AY97" s="24"/>
      <c r="AZ97" s="41"/>
      <c r="BA97" s="26"/>
      <c r="BB97" s="24"/>
      <c r="BC97" s="41"/>
      <c r="BD97" s="26"/>
    </row>
    <row r="98" spans="2:56" s="80" customFormat="1" x14ac:dyDescent="0.2">
      <c r="B98" s="10"/>
      <c r="D98" s="312"/>
      <c r="E98" s="268"/>
      <c r="F98" s="304">
        <v>12</v>
      </c>
      <c r="G98" s="93">
        <v>14.41</v>
      </c>
      <c r="H98" s="93">
        <v>12.53</v>
      </c>
      <c r="I98" s="93">
        <v>12.91</v>
      </c>
      <c r="J98" s="105"/>
      <c r="K98" s="93">
        <v>12.59</v>
      </c>
      <c r="L98" s="93">
        <v>13.56</v>
      </c>
      <c r="M98" s="93">
        <v>14.38</v>
      </c>
      <c r="N98" s="105"/>
      <c r="O98" s="93">
        <v>5.18</v>
      </c>
      <c r="P98" s="93">
        <v>10.25</v>
      </c>
      <c r="Q98" s="93">
        <v>16.940000000000001</v>
      </c>
      <c r="R98" s="105">
        <v>8.34</v>
      </c>
      <c r="S98" s="93">
        <v>13.22</v>
      </c>
      <c r="T98" s="93">
        <v>12.63</v>
      </c>
      <c r="U98" s="93">
        <v>9.75</v>
      </c>
      <c r="V98" s="105">
        <v>10.63</v>
      </c>
      <c r="W98" s="93">
        <v>15.07</v>
      </c>
      <c r="X98" s="93">
        <v>12.69</v>
      </c>
      <c r="Y98" s="93">
        <v>10.75</v>
      </c>
      <c r="Z98" s="105">
        <v>12.28</v>
      </c>
      <c r="AA98" s="93">
        <v>13.53</v>
      </c>
      <c r="AB98" s="93">
        <v>14.09</v>
      </c>
      <c r="AC98" s="93">
        <v>11.9</v>
      </c>
      <c r="AD98" s="105">
        <v>12.31</v>
      </c>
      <c r="AE98" s="233">
        <f t="shared" ref="AE98" si="8">AVERAGE(G98:J99)</f>
        <v>13.283333333333331</v>
      </c>
      <c r="AF98" s="236">
        <f>AVERAGE(K98:N99)-$AE98</f>
        <v>0.22666666666666835</v>
      </c>
      <c r="AG98" s="236">
        <f>AVERAGE(O98:R99)-$AE98</f>
        <v>-3.1058333333333294</v>
      </c>
      <c r="AH98" s="236">
        <f>AVERAGE(S98:V99)-$AE98</f>
        <v>-1.7258333333333304</v>
      </c>
      <c r="AI98" s="236">
        <f>AVERAGE(W98:Z99)-$AE98</f>
        <v>-0.58583333333333165</v>
      </c>
      <c r="AJ98" s="239">
        <f>AVERAGE(AA98:AD99)-$AE98</f>
        <v>-0.6233333333333313</v>
      </c>
      <c r="AL98" s="312"/>
      <c r="AM98" s="24"/>
      <c r="AN98" s="41"/>
      <c r="AO98" s="26"/>
      <c r="AP98" s="24"/>
      <c r="AQ98" s="41"/>
      <c r="AR98" s="26"/>
      <c r="AS98" s="24"/>
      <c r="AT98" s="41"/>
      <c r="AU98" s="26"/>
      <c r="AV98" s="24"/>
      <c r="AW98" s="41"/>
      <c r="AX98" s="26"/>
      <c r="AY98" s="24"/>
      <c r="AZ98" s="41"/>
      <c r="BA98" s="26"/>
      <c r="BB98" s="24"/>
      <c r="BC98" s="41"/>
      <c r="BD98" s="26"/>
    </row>
    <row r="99" spans="2:56" s="80" customFormat="1" x14ac:dyDescent="0.2">
      <c r="B99" s="10"/>
      <c r="D99" s="312"/>
      <c r="E99" s="269"/>
      <c r="F99" s="305"/>
      <c r="G99" s="96"/>
      <c r="H99" s="96"/>
      <c r="I99" s="96"/>
      <c r="J99" s="100"/>
      <c r="K99" s="96"/>
      <c r="L99" s="96"/>
      <c r="M99" s="96"/>
      <c r="N99" s="100"/>
      <c r="O99" s="96"/>
      <c r="P99" s="96"/>
      <c r="Q99" s="96"/>
      <c r="R99" s="100"/>
      <c r="S99" s="96"/>
      <c r="T99" s="96"/>
      <c r="U99" s="96"/>
      <c r="V99" s="100"/>
      <c r="W99" s="96"/>
      <c r="X99" s="96"/>
      <c r="Y99" s="96"/>
      <c r="Z99" s="100"/>
      <c r="AA99" s="96">
        <v>11.47</v>
      </c>
      <c r="AB99" s="96"/>
      <c r="AC99" s="96"/>
      <c r="AD99" s="100"/>
      <c r="AE99" s="234"/>
      <c r="AF99" s="237"/>
      <c r="AG99" s="237"/>
      <c r="AH99" s="237"/>
      <c r="AI99" s="237"/>
      <c r="AJ99" s="240"/>
      <c r="AL99" s="312"/>
      <c r="AM99" s="53"/>
      <c r="AN99" s="54"/>
      <c r="AO99" s="55"/>
      <c r="AP99" s="53"/>
      <c r="AQ99" s="54"/>
      <c r="AR99" s="55"/>
      <c r="AS99" s="53"/>
      <c r="AT99" s="54"/>
      <c r="AU99" s="55"/>
      <c r="AV99" s="53"/>
      <c r="AW99" s="54"/>
      <c r="AX99" s="55"/>
      <c r="AY99" s="53"/>
      <c r="AZ99" s="54"/>
      <c r="BA99" s="55"/>
      <c r="BB99" s="53"/>
      <c r="BC99" s="54"/>
      <c r="BD99" s="55"/>
    </row>
    <row r="100" spans="2:56" s="80" customFormat="1" ht="16" customHeight="1" x14ac:dyDescent="0.2">
      <c r="B100" s="10"/>
      <c r="D100" s="312" t="s">
        <v>18</v>
      </c>
      <c r="E100" s="267">
        <v>1</v>
      </c>
      <c r="F100" s="304">
        <v>5</v>
      </c>
      <c r="G100" s="98">
        <v>11.12</v>
      </c>
      <c r="H100" s="99">
        <v>11.59</v>
      </c>
      <c r="I100" s="99">
        <v>6.22</v>
      </c>
      <c r="J100" s="94">
        <v>13.84</v>
      </c>
      <c r="K100" s="99">
        <v>7.87</v>
      </c>
      <c r="L100" s="99">
        <v>11.91</v>
      </c>
      <c r="M100" s="99">
        <v>11.75</v>
      </c>
      <c r="N100" s="94"/>
      <c r="O100" s="98">
        <v>3.66</v>
      </c>
      <c r="P100" s="99">
        <v>13.12</v>
      </c>
      <c r="Q100" s="99">
        <v>8.69</v>
      </c>
      <c r="R100" s="110">
        <v>10.69</v>
      </c>
      <c r="S100" s="98">
        <v>1.7</v>
      </c>
      <c r="T100" s="99">
        <v>9.39</v>
      </c>
      <c r="U100" s="99">
        <v>10</v>
      </c>
      <c r="V100" s="94"/>
      <c r="W100" s="99">
        <v>7.97</v>
      </c>
      <c r="X100" s="99">
        <v>9.5299999999999994</v>
      </c>
      <c r="Y100" s="99">
        <v>12</v>
      </c>
      <c r="Z100" s="110">
        <v>11.69</v>
      </c>
      <c r="AA100" s="98">
        <v>10.06</v>
      </c>
      <c r="AB100" s="99">
        <v>9.31</v>
      </c>
      <c r="AC100" s="99">
        <v>10.69</v>
      </c>
      <c r="AD100" s="94">
        <v>11.41</v>
      </c>
      <c r="AE100" s="232">
        <f>AVERAGE(G100:J101)</f>
        <v>11.164999999999999</v>
      </c>
      <c r="AF100" s="235">
        <f>AVERAGE(K100:N101)-$AE100</f>
        <v>-0.65499999999999936</v>
      </c>
      <c r="AG100" s="235">
        <f>AVERAGE(O100:R101)-$AE100</f>
        <v>-3.3029999999999999</v>
      </c>
      <c r="AH100" s="235">
        <f>AVERAGE(S100:V101)-$AE100</f>
        <v>-4.1349999999999989</v>
      </c>
      <c r="AI100" s="235">
        <f>AVERAGE(W100:Z101)-$AE100</f>
        <v>-0.86749999999999972</v>
      </c>
      <c r="AJ100" s="238">
        <f>AVERAGE(AA100:AD101)-$AE100</f>
        <v>-0.79749999999999943</v>
      </c>
      <c r="AL100" s="312" t="s">
        <v>18</v>
      </c>
      <c r="AM100" s="16">
        <f>AVERAGE(AE100:AE115)</f>
        <v>12.175229166666666</v>
      </c>
      <c r="AN100" s="17">
        <f>STDEV(AE100:AE115)/SQRT(AO100)</f>
        <v>0.62796419539012305</v>
      </c>
      <c r="AO100" s="18">
        <f>COUNT(AE100:AE115)</f>
        <v>8</v>
      </c>
      <c r="AP100" s="16">
        <f>AVERAGE(AF100:AF115)</f>
        <v>-0.34502083333333333</v>
      </c>
      <c r="AQ100" s="17">
        <f>STDEV(AF100:AF115)/SQRT(AR100)</f>
        <v>0.52213401441148832</v>
      </c>
      <c r="AR100" s="18">
        <f>COUNT(AF100:AF115)</f>
        <v>8</v>
      </c>
      <c r="AS100" s="16">
        <f>AVERAGE(AG100:AG115)</f>
        <v>-3.6862291666666667</v>
      </c>
      <c r="AT100" s="17">
        <f>STDEV(AG100:AG115)/SQRT(AU100)</f>
        <v>0.49877026845228484</v>
      </c>
      <c r="AU100" s="18">
        <f>COUNT(AG100:AG115)</f>
        <v>8</v>
      </c>
      <c r="AV100" s="16">
        <f>AVERAGE(AH100:AH115)</f>
        <v>-2.4978333333333333</v>
      </c>
      <c r="AW100" s="17">
        <f>STDEV(AH100:AH115)/SQRT(AX100)</f>
        <v>0.81092369498449224</v>
      </c>
      <c r="AX100" s="18">
        <f>COUNT(AH100:AH115)</f>
        <v>8</v>
      </c>
      <c r="AY100" s="16">
        <f>AVERAGE(AI100:AI115)</f>
        <v>-3.0869047619047616</v>
      </c>
      <c r="AZ100" s="17">
        <f>STDEV(AI100:AI115)/SQRT(BA100)</f>
        <v>0.80796495276119551</v>
      </c>
      <c r="BA100" s="18">
        <f>COUNT(AI100:AI115)</f>
        <v>7</v>
      </c>
      <c r="BB100" s="16">
        <f>AVERAGE(AJ100:AJ115)</f>
        <v>-1.925</v>
      </c>
      <c r="BC100" s="17">
        <f>STDEV(AJ100:AJ115)/SQRT(BD100)</f>
        <v>0.83058505150151707</v>
      </c>
      <c r="BD100" s="18">
        <f>COUNT(AJ100:AJ115)</f>
        <v>7</v>
      </c>
    </row>
    <row r="101" spans="2:56" s="80" customFormat="1" x14ac:dyDescent="0.2">
      <c r="B101" s="10"/>
      <c r="D101" s="312"/>
      <c r="E101" s="268"/>
      <c r="F101" s="305"/>
      <c r="G101" s="101">
        <v>10.28</v>
      </c>
      <c r="H101" s="102">
        <v>13.94</v>
      </c>
      <c r="I101" s="102"/>
      <c r="J101" s="97"/>
      <c r="K101" s="102"/>
      <c r="L101" s="102"/>
      <c r="M101" s="102"/>
      <c r="N101" s="97"/>
      <c r="O101" s="101">
        <v>3.15</v>
      </c>
      <c r="P101" s="102"/>
      <c r="Q101" s="102"/>
      <c r="R101" s="111"/>
      <c r="S101" s="101"/>
      <c r="T101" s="102"/>
      <c r="U101" s="102"/>
      <c r="V101" s="97"/>
      <c r="W101" s="102"/>
      <c r="X101" s="102"/>
      <c r="Y101" s="102"/>
      <c r="Z101" s="111"/>
      <c r="AA101" s="101"/>
      <c r="AB101" s="102"/>
      <c r="AC101" s="102"/>
      <c r="AD101" s="97"/>
      <c r="AE101" s="233"/>
      <c r="AF101" s="236"/>
      <c r="AG101" s="236"/>
      <c r="AH101" s="236"/>
      <c r="AI101" s="236"/>
      <c r="AJ101" s="239"/>
      <c r="AL101" s="312"/>
      <c r="AM101" s="24"/>
      <c r="AN101" s="25"/>
      <c r="AO101" s="26"/>
      <c r="AP101" s="24"/>
      <c r="AQ101" s="25"/>
      <c r="AR101" s="26"/>
      <c r="AS101" s="24"/>
      <c r="AT101" s="25"/>
      <c r="AU101" s="26"/>
      <c r="AV101" s="24"/>
      <c r="AW101" s="25"/>
      <c r="AX101" s="26"/>
      <c r="AY101" s="24"/>
      <c r="AZ101" s="25"/>
      <c r="BA101" s="26"/>
      <c r="BB101" s="24"/>
      <c r="BC101" s="25"/>
      <c r="BD101" s="26"/>
    </row>
    <row r="102" spans="2:56" s="80" customFormat="1" x14ac:dyDescent="0.2">
      <c r="B102" s="10"/>
      <c r="D102" s="312"/>
      <c r="E102" s="268"/>
      <c r="F102" s="304">
        <v>6</v>
      </c>
      <c r="G102" s="92">
        <v>11.9</v>
      </c>
      <c r="H102" s="93">
        <v>10.15</v>
      </c>
      <c r="I102" s="93">
        <v>9</v>
      </c>
      <c r="J102" s="103">
        <v>10.62</v>
      </c>
      <c r="K102" s="93">
        <v>12.88</v>
      </c>
      <c r="L102" s="93">
        <v>13.19</v>
      </c>
      <c r="M102" s="93"/>
      <c r="N102" s="105"/>
      <c r="O102" s="92">
        <v>7.47</v>
      </c>
      <c r="P102" s="93">
        <v>9.2200000000000006</v>
      </c>
      <c r="Q102" s="93">
        <v>10.75</v>
      </c>
      <c r="R102" s="108">
        <v>8.2100000000000009</v>
      </c>
      <c r="S102" s="92">
        <v>2.54</v>
      </c>
      <c r="T102" s="93">
        <v>7.47</v>
      </c>
      <c r="U102" s="93">
        <v>10.5</v>
      </c>
      <c r="V102" s="103">
        <v>9.6199999999999992</v>
      </c>
      <c r="W102" s="306" t="s">
        <v>609</v>
      </c>
      <c r="X102" s="307"/>
      <c r="Y102" s="307"/>
      <c r="Z102" s="308"/>
      <c r="AA102" s="306" t="s">
        <v>609</v>
      </c>
      <c r="AB102" s="307"/>
      <c r="AC102" s="307"/>
      <c r="AD102" s="308"/>
      <c r="AE102" s="115">
        <f>AVERAGE(G102:J103)</f>
        <v>10.846</v>
      </c>
      <c r="AF102" s="75">
        <f>AVERAGE(K102:N103)-$AE102</f>
        <v>2.1890000000000001</v>
      </c>
      <c r="AG102" s="75">
        <f>AVERAGE(O102:R103)-$AE102</f>
        <v>-1.9334999999999987</v>
      </c>
      <c r="AH102" s="75">
        <f>AVERAGE(S102:V103)-$AE102</f>
        <v>-3.3135000000000012</v>
      </c>
      <c r="AI102" s="75" t="s">
        <v>570</v>
      </c>
      <c r="AJ102" s="116" t="s">
        <v>570</v>
      </c>
      <c r="AL102" s="312"/>
      <c r="AM102" s="24"/>
      <c r="AN102" s="25"/>
      <c r="AO102" s="26"/>
      <c r="AP102" s="24"/>
      <c r="AQ102" s="25"/>
      <c r="AR102" s="26"/>
      <c r="AS102" s="24"/>
      <c r="AT102" s="25"/>
      <c r="AU102" s="26"/>
      <c r="AV102" s="24"/>
      <c r="AW102" s="25"/>
      <c r="AX102" s="26"/>
      <c r="AY102" s="24"/>
      <c r="AZ102" s="25"/>
      <c r="BA102" s="26"/>
      <c r="BB102" s="24"/>
      <c r="BC102" s="25"/>
      <c r="BD102" s="26"/>
    </row>
    <row r="103" spans="2:56" s="80" customFormat="1" x14ac:dyDescent="0.2">
      <c r="B103" s="10"/>
      <c r="D103" s="312"/>
      <c r="E103" s="268"/>
      <c r="F103" s="305"/>
      <c r="G103" s="95">
        <v>12.56</v>
      </c>
      <c r="H103" s="96"/>
      <c r="I103" s="96"/>
      <c r="J103" s="104"/>
      <c r="K103" s="96"/>
      <c r="L103" s="96"/>
      <c r="M103" s="96"/>
      <c r="N103" s="105"/>
      <c r="O103" s="95"/>
      <c r="P103" s="96"/>
      <c r="Q103" s="96"/>
      <c r="R103" s="108"/>
      <c r="S103" s="95"/>
      <c r="T103" s="96"/>
      <c r="U103" s="96"/>
      <c r="V103" s="104"/>
      <c r="W103" s="309"/>
      <c r="X103" s="310"/>
      <c r="Y103" s="310"/>
      <c r="Z103" s="311"/>
      <c r="AA103" s="309"/>
      <c r="AB103" s="310"/>
      <c r="AC103" s="310"/>
      <c r="AD103" s="311"/>
      <c r="AE103" s="233"/>
      <c r="AF103" s="236"/>
      <c r="AG103" s="236"/>
      <c r="AH103" s="236"/>
      <c r="AI103" s="236"/>
      <c r="AJ103" s="239"/>
      <c r="AL103" s="312"/>
      <c r="AM103" s="24"/>
      <c r="AN103" s="25"/>
      <c r="AO103" s="26"/>
      <c r="AP103" s="24"/>
      <c r="AQ103" s="25"/>
      <c r="AR103" s="26"/>
      <c r="AS103" s="24"/>
      <c r="AT103" s="25"/>
      <c r="AU103" s="26"/>
      <c r="AV103" s="24"/>
      <c r="AW103" s="25"/>
      <c r="AX103" s="26"/>
      <c r="AY103" s="24"/>
      <c r="AZ103" s="25"/>
      <c r="BA103" s="26"/>
      <c r="BB103" s="24"/>
      <c r="BC103" s="25"/>
      <c r="BD103" s="26"/>
    </row>
    <row r="104" spans="2:56" s="80" customFormat="1" x14ac:dyDescent="0.2">
      <c r="B104" s="10"/>
      <c r="D104" s="312"/>
      <c r="E104" s="268"/>
      <c r="F104" s="304">
        <v>7</v>
      </c>
      <c r="G104" s="92">
        <v>10.18</v>
      </c>
      <c r="H104" s="93">
        <v>8.65</v>
      </c>
      <c r="I104" s="93">
        <v>7.47</v>
      </c>
      <c r="J104" s="103">
        <v>14.19</v>
      </c>
      <c r="K104" s="93">
        <v>6.09</v>
      </c>
      <c r="L104" s="93">
        <v>13.39</v>
      </c>
      <c r="M104" s="93">
        <v>7.96</v>
      </c>
      <c r="N104" s="103"/>
      <c r="O104" s="93">
        <v>6.97</v>
      </c>
      <c r="P104" s="93">
        <v>5.31</v>
      </c>
      <c r="Q104" s="93">
        <v>7.19</v>
      </c>
      <c r="R104" s="106">
        <v>10.41</v>
      </c>
      <c r="S104" s="92">
        <v>10.23</v>
      </c>
      <c r="T104" s="93">
        <v>10.81</v>
      </c>
      <c r="U104" s="93">
        <v>10.53</v>
      </c>
      <c r="V104" s="103"/>
      <c r="W104" s="93">
        <v>8.25</v>
      </c>
      <c r="X104" s="93">
        <v>7.56</v>
      </c>
      <c r="Y104" s="93">
        <v>7.78</v>
      </c>
      <c r="Z104" s="106">
        <v>11.78</v>
      </c>
      <c r="AA104" s="92">
        <v>11.25</v>
      </c>
      <c r="AB104" s="93">
        <v>11.19</v>
      </c>
      <c r="AC104" s="93">
        <v>10.91</v>
      </c>
      <c r="AD104" s="103">
        <v>9.59</v>
      </c>
      <c r="AE104" s="233">
        <f>AVERAGE(G104:J105)</f>
        <v>10.122499999999999</v>
      </c>
      <c r="AF104" s="236">
        <f>AVERAGE(K104:N105)-$AE104</f>
        <v>-0.97583333333333222</v>
      </c>
      <c r="AG104" s="236">
        <f>AVERAGE(O104:R105)-$AE104</f>
        <v>-2.652499999999999</v>
      </c>
      <c r="AH104" s="236">
        <f>AVERAGE(S104:V105)-$AE104</f>
        <v>0.40083333333333471</v>
      </c>
      <c r="AI104" s="236">
        <f>AVERAGE(W104:Z105)-$AE104</f>
        <v>-1.2799999999999994</v>
      </c>
      <c r="AJ104" s="239">
        <f>AVERAGE(AA104:AD105)-$AE104</f>
        <v>0.61250000000000071</v>
      </c>
      <c r="AL104" s="312"/>
      <c r="AM104" s="24"/>
      <c r="AN104" s="25"/>
      <c r="AO104" s="26"/>
      <c r="AP104" s="24"/>
      <c r="AQ104" s="25"/>
      <c r="AR104" s="26"/>
      <c r="AS104" s="24"/>
      <c r="AT104" s="25"/>
      <c r="AU104" s="26"/>
      <c r="AV104" s="24"/>
      <c r="AW104" s="25"/>
      <c r="AX104" s="26"/>
      <c r="AY104" s="24"/>
      <c r="AZ104" s="25"/>
      <c r="BA104" s="26"/>
      <c r="BB104" s="24"/>
      <c r="BC104" s="25"/>
      <c r="BD104" s="26"/>
    </row>
    <row r="105" spans="2:56" s="80" customFormat="1" x14ac:dyDescent="0.2">
      <c r="B105" s="10"/>
      <c r="D105" s="312"/>
      <c r="E105" s="268"/>
      <c r="F105" s="305"/>
      <c r="G105" s="95"/>
      <c r="H105" s="96"/>
      <c r="I105" s="96"/>
      <c r="J105" s="97"/>
      <c r="K105" s="96"/>
      <c r="L105" s="96"/>
      <c r="M105" s="96"/>
      <c r="N105" s="97"/>
      <c r="O105" s="96"/>
      <c r="P105" s="96"/>
      <c r="Q105" s="96"/>
      <c r="R105" s="111"/>
      <c r="S105" s="95"/>
      <c r="T105" s="96"/>
      <c r="U105" s="96"/>
      <c r="V105" s="97"/>
      <c r="W105" s="96"/>
      <c r="X105" s="96"/>
      <c r="Y105" s="96"/>
      <c r="Z105" s="111"/>
      <c r="AA105" s="95"/>
      <c r="AB105" s="96"/>
      <c r="AC105" s="96"/>
      <c r="AD105" s="97"/>
      <c r="AE105" s="233"/>
      <c r="AF105" s="236"/>
      <c r="AG105" s="236"/>
      <c r="AH105" s="236"/>
      <c r="AI105" s="236"/>
      <c r="AJ105" s="239"/>
      <c r="AL105" s="312"/>
      <c r="AM105" s="24"/>
      <c r="AN105" s="25"/>
      <c r="AO105" s="26"/>
      <c r="AP105" s="24"/>
      <c r="AQ105" s="25"/>
      <c r="AR105" s="26"/>
      <c r="AS105" s="24"/>
      <c r="AT105" s="25"/>
      <c r="AU105" s="26"/>
      <c r="AV105" s="24"/>
      <c r="AW105" s="25"/>
      <c r="AX105" s="26"/>
      <c r="AY105" s="24"/>
      <c r="AZ105" s="25"/>
      <c r="BA105" s="26"/>
      <c r="BB105" s="24"/>
      <c r="BC105" s="25"/>
      <c r="BD105" s="26"/>
    </row>
    <row r="106" spans="2:56" s="80" customFormat="1" x14ac:dyDescent="0.2">
      <c r="B106" s="10"/>
      <c r="D106" s="312"/>
      <c r="E106" s="268"/>
      <c r="F106" s="304">
        <v>8</v>
      </c>
      <c r="G106" s="92">
        <v>15.62</v>
      </c>
      <c r="H106" s="93">
        <v>8.2100000000000009</v>
      </c>
      <c r="I106" s="93">
        <v>8.59</v>
      </c>
      <c r="J106" s="94">
        <v>11.12</v>
      </c>
      <c r="K106" s="93">
        <v>8.35</v>
      </c>
      <c r="L106" s="93">
        <v>12.04</v>
      </c>
      <c r="M106" s="93">
        <v>7.34</v>
      </c>
      <c r="N106" s="100"/>
      <c r="O106" s="92">
        <v>3</v>
      </c>
      <c r="P106" s="93">
        <v>3.87</v>
      </c>
      <c r="Q106" s="93">
        <v>10.4</v>
      </c>
      <c r="R106" s="109">
        <v>8.1300000000000008</v>
      </c>
      <c r="S106" s="92">
        <v>14.06</v>
      </c>
      <c r="T106" s="93">
        <v>12.69</v>
      </c>
      <c r="U106" s="93">
        <v>10.130000000000001</v>
      </c>
      <c r="V106" s="94"/>
      <c r="W106" s="93">
        <v>7.37</v>
      </c>
      <c r="X106" s="93">
        <v>7.25</v>
      </c>
      <c r="Y106" s="93">
        <v>10.220000000000001</v>
      </c>
      <c r="Z106" s="109">
        <v>10.06</v>
      </c>
      <c r="AA106" s="92">
        <v>11.56</v>
      </c>
      <c r="AB106" s="93">
        <v>11</v>
      </c>
      <c r="AC106" s="93">
        <v>11.51</v>
      </c>
      <c r="AD106" s="94">
        <v>10.69</v>
      </c>
      <c r="AE106" s="233">
        <f t="shared" ref="AE106" si="9">AVERAGE(G106:J107)</f>
        <v>10.885</v>
      </c>
      <c r="AF106" s="236">
        <f>AVERAGE(K106:N107)-$AE106</f>
        <v>-1.6416666666666657</v>
      </c>
      <c r="AG106" s="236">
        <f>AVERAGE(O106:R107)-$AE106</f>
        <v>-4.5350000000000001</v>
      </c>
      <c r="AH106" s="236">
        <f>AVERAGE(S106:V107)-$AE106</f>
        <v>1.408333333333335</v>
      </c>
      <c r="AI106" s="236">
        <f>AVERAGE(W106:Z107)-$AE106</f>
        <v>-2.3749999999999982</v>
      </c>
      <c r="AJ106" s="239">
        <f>AVERAGE(AA106:AD107)-$AE106</f>
        <v>0.30499999999999972</v>
      </c>
      <c r="AL106" s="312"/>
      <c r="AM106" s="24"/>
      <c r="AN106" s="25"/>
      <c r="AO106" s="26"/>
      <c r="AP106" s="24"/>
      <c r="AQ106" s="25"/>
      <c r="AR106" s="26"/>
      <c r="AS106" s="24"/>
      <c r="AT106" s="25"/>
      <c r="AU106" s="26"/>
      <c r="AV106" s="24"/>
      <c r="AW106" s="25"/>
      <c r="AX106" s="26"/>
      <c r="AY106" s="24"/>
      <c r="AZ106" s="25"/>
      <c r="BA106" s="26"/>
      <c r="BB106" s="24"/>
      <c r="BC106" s="25"/>
      <c r="BD106" s="26"/>
    </row>
    <row r="107" spans="2:56" s="80" customFormat="1" x14ac:dyDescent="0.2">
      <c r="B107" s="10"/>
      <c r="D107" s="312"/>
      <c r="E107" s="269"/>
      <c r="F107" s="305"/>
      <c r="G107" s="95"/>
      <c r="H107" s="96"/>
      <c r="I107" s="96"/>
      <c r="J107" s="97"/>
      <c r="K107" s="96"/>
      <c r="L107" s="96"/>
      <c r="M107" s="96"/>
      <c r="N107" s="97"/>
      <c r="O107" s="95"/>
      <c r="P107" s="96"/>
      <c r="Q107" s="96"/>
      <c r="R107" s="111"/>
      <c r="S107" s="95"/>
      <c r="T107" s="96"/>
      <c r="U107" s="96"/>
      <c r="V107" s="97"/>
      <c r="W107" s="96">
        <v>7.65</v>
      </c>
      <c r="X107" s="96"/>
      <c r="Y107" s="96"/>
      <c r="Z107" s="111"/>
      <c r="AA107" s="95"/>
      <c r="AB107" s="96"/>
      <c r="AC107" s="96"/>
      <c r="AD107" s="97"/>
      <c r="AE107" s="234"/>
      <c r="AF107" s="237"/>
      <c r="AG107" s="237"/>
      <c r="AH107" s="237"/>
      <c r="AI107" s="237"/>
      <c r="AJ107" s="240"/>
      <c r="AL107" s="312"/>
      <c r="AM107" s="24"/>
      <c r="AN107" s="25"/>
      <c r="AO107" s="26"/>
      <c r="AP107" s="24"/>
      <c r="AQ107" s="25"/>
      <c r="AR107" s="26"/>
      <c r="AS107" s="24"/>
      <c r="AT107" s="25"/>
      <c r="AU107" s="26"/>
      <c r="AV107" s="24"/>
      <c r="AW107" s="25"/>
      <c r="AX107" s="26"/>
      <c r="AY107" s="24"/>
      <c r="AZ107" s="25"/>
      <c r="BA107" s="26"/>
      <c r="BB107" s="24"/>
      <c r="BC107" s="25"/>
      <c r="BD107" s="26"/>
    </row>
    <row r="108" spans="2:56" s="80" customFormat="1" x14ac:dyDescent="0.2">
      <c r="B108" s="10"/>
      <c r="D108" s="312"/>
      <c r="E108" s="267">
        <v>2</v>
      </c>
      <c r="F108" s="304">
        <v>41</v>
      </c>
      <c r="G108" s="92">
        <v>13.69</v>
      </c>
      <c r="H108" s="93">
        <v>14</v>
      </c>
      <c r="I108" s="93">
        <v>16.559999999999999</v>
      </c>
      <c r="J108" s="103"/>
      <c r="K108" s="92">
        <v>15.75</v>
      </c>
      <c r="L108" s="93">
        <v>14.15</v>
      </c>
      <c r="M108" s="93">
        <v>12.34</v>
      </c>
      <c r="N108" s="103"/>
      <c r="O108" s="92">
        <v>11.44</v>
      </c>
      <c r="P108" s="93">
        <v>9.8699999999999992</v>
      </c>
      <c r="Q108" s="93">
        <v>10.62</v>
      </c>
      <c r="R108" s="103">
        <v>8.16</v>
      </c>
      <c r="S108" s="92">
        <v>11.56</v>
      </c>
      <c r="T108" s="93">
        <v>13.47</v>
      </c>
      <c r="U108" s="93">
        <v>9.6300000000000008</v>
      </c>
      <c r="V108" s="103">
        <v>11.94</v>
      </c>
      <c r="W108" s="92">
        <v>12.81</v>
      </c>
      <c r="X108" s="93">
        <v>11.04</v>
      </c>
      <c r="Y108" s="93">
        <v>12.41</v>
      </c>
      <c r="Z108" s="103">
        <v>10.130000000000001</v>
      </c>
      <c r="AA108" s="92">
        <v>8.91</v>
      </c>
      <c r="AB108" s="93">
        <v>9.5</v>
      </c>
      <c r="AC108" s="93">
        <v>10.37</v>
      </c>
      <c r="AD108" s="103"/>
      <c r="AE108" s="232">
        <f>AVERAGE(G108:J109)</f>
        <v>14.75</v>
      </c>
      <c r="AF108" s="235">
        <f>AVERAGE(K108:N109)-$AE108</f>
        <v>-0.67000000000000171</v>
      </c>
      <c r="AG108" s="235">
        <f>AVERAGE(O108:R109)-$AE108</f>
        <v>-4.7274999999999991</v>
      </c>
      <c r="AH108" s="235">
        <f>AVERAGE(S108:V109)-$AE108</f>
        <v>-3.0999999999999996</v>
      </c>
      <c r="AI108" s="235">
        <f>AVERAGE(W108:Z109)-$AE108</f>
        <v>-3.1524999999999981</v>
      </c>
      <c r="AJ108" s="238">
        <f>AVERAGE(AA108:AD109)-$AE108</f>
        <v>-5.1566666666666663</v>
      </c>
      <c r="AL108" s="312"/>
      <c r="AM108" s="24"/>
      <c r="AN108" s="25"/>
      <c r="AO108" s="26"/>
      <c r="AP108" s="24"/>
      <c r="AQ108" s="25"/>
      <c r="AR108" s="26"/>
      <c r="AS108" s="24"/>
      <c r="AT108" s="25"/>
      <c r="AU108" s="26"/>
      <c r="AV108" s="24"/>
      <c r="AW108" s="25"/>
      <c r="AX108" s="26"/>
      <c r="AY108" s="24"/>
      <c r="AZ108" s="25"/>
      <c r="BA108" s="26"/>
      <c r="BB108" s="24"/>
      <c r="BC108" s="25"/>
      <c r="BD108" s="26"/>
    </row>
    <row r="109" spans="2:56" s="80" customFormat="1" x14ac:dyDescent="0.2">
      <c r="B109" s="10"/>
      <c r="D109" s="312"/>
      <c r="E109" s="268"/>
      <c r="F109" s="305"/>
      <c r="G109" s="95"/>
      <c r="H109" s="96"/>
      <c r="I109" s="96"/>
      <c r="J109" s="104"/>
      <c r="K109" s="95"/>
      <c r="L109" s="96"/>
      <c r="M109" s="96"/>
      <c r="N109" s="104"/>
      <c r="O109" s="95"/>
      <c r="P109" s="96"/>
      <c r="Q109" s="96"/>
      <c r="R109" s="104"/>
      <c r="S109" s="95"/>
      <c r="T109" s="96"/>
      <c r="U109" s="96"/>
      <c r="V109" s="104"/>
      <c r="W109" s="95"/>
      <c r="X109" s="96"/>
      <c r="Y109" s="96"/>
      <c r="Z109" s="104"/>
      <c r="AA109" s="95"/>
      <c r="AB109" s="96"/>
      <c r="AC109" s="96"/>
      <c r="AD109" s="104"/>
      <c r="AE109" s="233"/>
      <c r="AF109" s="236"/>
      <c r="AG109" s="236"/>
      <c r="AH109" s="236"/>
      <c r="AI109" s="236"/>
      <c r="AJ109" s="239"/>
      <c r="AL109" s="312"/>
      <c r="AM109" s="24"/>
      <c r="AN109" s="41"/>
      <c r="AO109" s="26"/>
      <c r="AP109" s="24"/>
      <c r="AQ109" s="41"/>
      <c r="AR109" s="26"/>
      <c r="AS109" s="24"/>
      <c r="AT109" s="41"/>
      <c r="AU109" s="26"/>
      <c r="AV109" s="24"/>
      <c r="AW109" s="41"/>
      <c r="AX109" s="26"/>
      <c r="AY109" s="24"/>
      <c r="AZ109" s="41"/>
      <c r="BA109" s="26"/>
      <c r="BB109" s="24"/>
      <c r="BC109" s="41"/>
      <c r="BD109" s="26"/>
    </row>
    <row r="110" spans="2:56" s="80" customFormat="1" x14ac:dyDescent="0.2">
      <c r="B110" s="10"/>
      <c r="D110" s="312"/>
      <c r="E110" s="268"/>
      <c r="F110" s="304">
        <v>42</v>
      </c>
      <c r="G110" s="98">
        <v>16.34</v>
      </c>
      <c r="H110" s="99">
        <v>13.5</v>
      </c>
      <c r="I110" s="99">
        <v>11.94</v>
      </c>
      <c r="J110" s="105"/>
      <c r="K110" s="98">
        <v>12.15</v>
      </c>
      <c r="L110" s="99">
        <v>12.66</v>
      </c>
      <c r="M110" s="99">
        <v>13.6</v>
      </c>
      <c r="N110" s="105"/>
      <c r="O110" s="98">
        <v>11.35</v>
      </c>
      <c r="P110" s="99">
        <v>10.06</v>
      </c>
      <c r="Q110" s="99">
        <v>9.56</v>
      </c>
      <c r="R110" s="105">
        <v>10.34</v>
      </c>
      <c r="S110" s="98">
        <v>13.63</v>
      </c>
      <c r="T110" s="99">
        <v>10.31</v>
      </c>
      <c r="U110" s="99">
        <v>11.37</v>
      </c>
      <c r="V110" s="105">
        <v>12.41</v>
      </c>
      <c r="W110" s="98">
        <v>9.3699999999999992</v>
      </c>
      <c r="X110" s="99">
        <v>11.12</v>
      </c>
      <c r="Y110" s="99">
        <v>12.59</v>
      </c>
      <c r="Z110" s="105">
        <v>10.66</v>
      </c>
      <c r="AA110" s="98">
        <v>10.19</v>
      </c>
      <c r="AB110" s="99">
        <v>13.5</v>
      </c>
      <c r="AC110" s="99">
        <v>11.35</v>
      </c>
      <c r="AD110" s="105">
        <v>10.49</v>
      </c>
      <c r="AE110" s="233">
        <f>AVERAGE(G110:J111)</f>
        <v>13.926666666666668</v>
      </c>
      <c r="AF110" s="236">
        <f>AVERAGE(K110:N111)-$AE110</f>
        <v>-1.1233333333333331</v>
      </c>
      <c r="AG110" s="236">
        <f>AVERAGE(O110:R111)-$AE110</f>
        <v>-3.5991666666666671</v>
      </c>
      <c r="AH110" s="236">
        <f>AVERAGE(S110:V111)-$AE110</f>
        <v>-1.9966666666666679</v>
      </c>
      <c r="AI110" s="236">
        <f>AVERAGE(W110:Z111)-$AE110</f>
        <v>-2.9916666666666689</v>
      </c>
      <c r="AJ110" s="239">
        <f>AVERAGE(AA110:AD111)-$AE110</f>
        <v>-2.0566666666666684</v>
      </c>
      <c r="AL110" s="312"/>
      <c r="AM110" s="24"/>
      <c r="AN110" s="41"/>
      <c r="AO110" s="26"/>
      <c r="AP110" s="24"/>
      <c r="AQ110" s="41"/>
      <c r="AR110" s="26"/>
      <c r="AS110" s="24"/>
      <c r="AT110" s="41"/>
      <c r="AU110" s="26"/>
      <c r="AV110" s="24"/>
      <c r="AW110" s="41"/>
      <c r="AX110" s="26"/>
      <c r="AY110" s="24"/>
      <c r="AZ110" s="41"/>
      <c r="BA110" s="26"/>
      <c r="BB110" s="24"/>
      <c r="BC110" s="41"/>
      <c r="BD110" s="26"/>
    </row>
    <row r="111" spans="2:56" s="80" customFormat="1" x14ac:dyDescent="0.2">
      <c r="B111" s="10"/>
      <c r="D111" s="312"/>
      <c r="E111" s="268"/>
      <c r="F111" s="305"/>
      <c r="G111" s="101"/>
      <c r="H111" s="102"/>
      <c r="I111" s="102"/>
      <c r="J111" s="100"/>
      <c r="K111" s="101"/>
      <c r="L111" s="102"/>
      <c r="M111" s="102"/>
      <c r="N111" s="100"/>
      <c r="O111" s="101"/>
      <c r="P111" s="102"/>
      <c r="Q111" s="102"/>
      <c r="R111" s="100"/>
      <c r="S111" s="101"/>
      <c r="T111" s="102"/>
      <c r="U111" s="102"/>
      <c r="V111" s="100"/>
      <c r="W111" s="101"/>
      <c r="X111" s="102"/>
      <c r="Y111" s="102"/>
      <c r="Z111" s="100"/>
      <c r="AA111" s="101">
        <v>16.87</v>
      </c>
      <c r="AB111" s="102">
        <v>8.82</v>
      </c>
      <c r="AC111" s="102"/>
      <c r="AD111" s="100"/>
      <c r="AE111" s="233"/>
      <c r="AF111" s="236"/>
      <c r="AG111" s="236"/>
      <c r="AH111" s="236"/>
      <c r="AI111" s="236"/>
      <c r="AJ111" s="239"/>
      <c r="AL111" s="312"/>
      <c r="AM111" s="24"/>
      <c r="AN111" s="41"/>
      <c r="AO111" s="26"/>
      <c r="AP111" s="24"/>
      <c r="AQ111" s="41"/>
      <c r="AR111" s="26"/>
      <c r="AS111" s="24"/>
      <c r="AT111" s="41"/>
      <c r="AU111" s="26"/>
      <c r="AV111" s="24"/>
      <c r="AW111" s="41"/>
      <c r="AX111" s="26"/>
      <c r="AY111" s="24"/>
      <c r="AZ111" s="41"/>
      <c r="BA111" s="26"/>
      <c r="BB111" s="24"/>
      <c r="BC111" s="41"/>
      <c r="BD111" s="26"/>
    </row>
    <row r="112" spans="2:56" s="80" customFormat="1" x14ac:dyDescent="0.2">
      <c r="B112" s="10"/>
      <c r="D112" s="312"/>
      <c r="E112" s="268"/>
      <c r="F112" s="304">
        <v>43</v>
      </c>
      <c r="G112" s="92">
        <v>11.85</v>
      </c>
      <c r="H112" s="93">
        <v>11.47</v>
      </c>
      <c r="I112" s="93">
        <v>11.69</v>
      </c>
      <c r="J112" s="94"/>
      <c r="K112" s="92">
        <v>12.53</v>
      </c>
      <c r="L112" s="93">
        <v>14.07</v>
      </c>
      <c r="M112" s="93">
        <v>13.62</v>
      </c>
      <c r="N112" s="94"/>
      <c r="O112" s="92">
        <v>9.0399999999999991</v>
      </c>
      <c r="P112" s="93">
        <v>11.41</v>
      </c>
      <c r="Q112" s="93">
        <v>6.03</v>
      </c>
      <c r="R112" s="94">
        <v>10.15</v>
      </c>
      <c r="S112" s="92">
        <v>7.62</v>
      </c>
      <c r="T112" s="93">
        <v>8.34</v>
      </c>
      <c r="U112" s="93">
        <v>5.34</v>
      </c>
      <c r="V112" s="94">
        <v>5.72</v>
      </c>
      <c r="W112" s="92">
        <v>7.81</v>
      </c>
      <c r="X112" s="93">
        <v>9.94</v>
      </c>
      <c r="Y112" s="93">
        <v>7.59</v>
      </c>
      <c r="Z112" s="94">
        <v>7.12</v>
      </c>
      <c r="AA112" s="92">
        <v>10.72</v>
      </c>
      <c r="AB112" s="93">
        <v>10.16</v>
      </c>
      <c r="AC112" s="93">
        <v>9.31</v>
      </c>
      <c r="AD112" s="94">
        <v>8.31</v>
      </c>
      <c r="AE112" s="233">
        <f>AVERAGE(G112:J113)</f>
        <v>11.67</v>
      </c>
      <c r="AF112" s="236">
        <f>AVERAGE(K112:N113)-$AE112</f>
        <v>1.7366666666666664</v>
      </c>
      <c r="AG112" s="236">
        <f>AVERAGE(O112:R113)-$AE112</f>
        <v>-2.5124999999999993</v>
      </c>
      <c r="AH112" s="236">
        <f>AVERAGE(S112:V113)-$AE112</f>
        <v>-4.915</v>
      </c>
      <c r="AI112" s="236">
        <f>AVERAGE(W112:Z113)-$AE112</f>
        <v>-3.5549999999999997</v>
      </c>
      <c r="AJ112" s="239">
        <f>AVERAGE(AA112:AD113)-$AE112</f>
        <v>-2.0449999999999982</v>
      </c>
      <c r="AL112" s="312"/>
      <c r="AM112" s="24"/>
      <c r="AN112" s="41"/>
      <c r="AO112" s="26"/>
      <c r="AP112" s="24"/>
      <c r="AQ112" s="41"/>
      <c r="AR112" s="26"/>
      <c r="AS112" s="24"/>
      <c r="AT112" s="41"/>
      <c r="AU112" s="26"/>
      <c r="AV112" s="24"/>
      <c r="AW112" s="41"/>
      <c r="AX112" s="26"/>
      <c r="AY112" s="24"/>
      <c r="AZ112" s="41"/>
      <c r="BA112" s="26"/>
      <c r="BB112" s="24"/>
      <c r="BC112" s="41"/>
      <c r="BD112" s="26"/>
    </row>
    <row r="113" spans="2:56" s="80" customFormat="1" x14ac:dyDescent="0.2">
      <c r="B113" s="10"/>
      <c r="D113" s="312"/>
      <c r="E113" s="268"/>
      <c r="F113" s="305"/>
      <c r="G113" s="95"/>
      <c r="H113" s="96"/>
      <c r="I113" s="96"/>
      <c r="J113" s="97"/>
      <c r="K113" s="95"/>
      <c r="L113" s="96"/>
      <c r="M113" s="96"/>
      <c r="N113" s="97"/>
      <c r="O113" s="95"/>
      <c r="P113" s="96"/>
      <c r="Q113" s="96"/>
      <c r="R113" s="97"/>
      <c r="S113" s="95"/>
      <c r="T113" s="96"/>
      <c r="U113" s="96"/>
      <c r="V113" s="97"/>
      <c r="W113" s="95"/>
      <c r="X113" s="96"/>
      <c r="Y113" s="96"/>
      <c r="Z113" s="97"/>
      <c r="AA113" s="95"/>
      <c r="AB113" s="96"/>
      <c r="AC113" s="96"/>
      <c r="AD113" s="97"/>
      <c r="AE113" s="233"/>
      <c r="AF113" s="236"/>
      <c r="AG113" s="236"/>
      <c r="AH113" s="236"/>
      <c r="AI113" s="236"/>
      <c r="AJ113" s="239"/>
      <c r="AL113" s="312"/>
      <c r="AM113" s="24"/>
      <c r="AN113" s="41"/>
      <c r="AO113" s="26"/>
      <c r="AP113" s="24"/>
      <c r="AQ113" s="41"/>
      <c r="AR113" s="26"/>
      <c r="AS113" s="24"/>
      <c r="AT113" s="41"/>
      <c r="AU113" s="26"/>
      <c r="AV113" s="24"/>
      <c r="AW113" s="41"/>
      <c r="AX113" s="26"/>
      <c r="AY113" s="24"/>
      <c r="AZ113" s="41"/>
      <c r="BA113" s="26"/>
      <c r="BB113" s="24"/>
      <c r="BC113" s="41"/>
      <c r="BD113" s="26"/>
    </row>
    <row r="114" spans="2:56" s="80" customFormat="1" x14ac:dyDescent="0.2">
      <c r="B114" s="10"/>
      <c r="D114" s="312"/>
      <c r="E114" s="268"/>
      <c r="F114" s="304">
        <v>44</v>
      </c>
      <c r="G114" s="93">
        <v>16.399999999999999</v>
      </c>
      <c r="H114" s="93">
        <v>13.34</v>
      </c>
      <c r="I114" s="93">
        <v>12.37</v>
      </c>
      <c r="J114" s="100"/>
      <c r="K114" s="93">
        <v>13.97</v>
      </c>
      <c r="L114" s="93">
        <v>12.5</v>
      </c>
      <c r="M114" s="93">
        <v>10.78</v>
      </c>
      <c r="N114" s="100"/>
      <c r="O114" s="93">
        <v>6.25</v>
      </c>
      <c r="P114" s="93">
        <v>10.65</v>
      </c>
      <c r="Q114" s="93">
        <v>7.78</v>
      </c>
      <c r="R114" s="100">
        <v>6.56</v>
      </c>
      <c r="S114" s="93">
        <v>7.34</v>
      </c>
      <c r="T114" s="93">
        <v>12.88</v>
      </c>
      <c r="U114" s="93">
        <v>11.53</v>
      </c>
      <c r="V114" s="100">
        <v>7.07</v>
      </c>
      <c r="W114" s="93">
        <v>6.44</v>
      </c>
      <c r="X114" s="93">
        <v>8.5299999999999994</v>
      </c>
      <c r="Y114" s="93">
        <v>6.94</v>
      </c>
      <c r="Z114" s="100">
        <v>4.6900000000000004</v>
      </c>
      <c r="AA114" s="93">
        <v>11.13</v>
      </c>
      <c r="AB114" s="93">
        <v>10.75</v>
      </c>
      <c r="AC114" s="93">
        <v>7.97</v>
      </c>
      <c r="AD114" s="100">
        <v>8.9499999999999993</v>
      </c>
      <c r="AE114" s="233">
        <f t="shared" ref="AE114" si="10">AVERAGE(G114:J115)</f>
        <v>14.036666666666667</v>
      </c>
      <c r="AF114" s="236">
        <f>AVERAGE(K114:N115)-$AE114</f>
        <v>-1.620000000000001</v>
      </c>
      <c r="AG114" s="236">
        <f>AVERAGE(O114:R115)-$AE114</f>
        <v>-6.2266666666666675</v>
      </c>
      <c r="AH114" s="236">
        <f>AVERAGE(S114:V115)-$AE114</f>
        <v>-4.331666666666667</v>
      </c>
      <c r="AI114" s="236">
        <f>AVERAGE(W114:Z115)-$AE114</f>
        <v>-7.3866666666666667</v>
      </c>
      <c r="AJ114" s="239">
        <f>AVERAGE(AA114:AD115)-$AE114</f>
        <v>-4.3366666666666678</v>
      </c>
      <c r="AL114" s="312"/>
      <c r="AM114" s="24"/>
      <c r="AN114" s="41"/>
      <c r="AO114" s="26"/>
      <c r="AP114" s="24"/>
      <c r="AQ114" s="41"/>
      <c r="AR114" s="26"/>
      <c r="AS114" s="24"/>
      <c r="AT114" s="41"/>
      <c r="AU114" s="26"/>
      <c r="AV114" s="24"/>
      <c r="AW114" s="41"/>
      <c r="AX114" s="26"/>
      <c r="AY114" s="24"/>
      <c r="AZ114" s="41"/>
      <c r="BA114" s="26"/>
      <c r="BB114" s="24"/>
      <c r="BC114" s="41"/>
      <c r="BD114" s="26"/>
    </row>
    <row r="115" spans="2:56" s="80" customFormat="1" x14ac:dyDescent="0.2">
      <c r="B115" s="10"/>
      <c r="D115" s="312"/>
      <c r="E115" s="269"/>
      <c r="F115" s="305"/>
      <c r="G115" s="96"/>
      <c r="H115" s="96"/>
      <c r="I115" s="96"/>
      <c r="J115" s="100"/>
      <c r="K115" s="96"/>
      <c r="L115" s="96"/>
      <c r="M115" s="96"/>
      <c r="N115" s="100"/>
      <c r="O115" s="96"/>
      <c r="P115" s="96"/>
      <c r="Q115" s="96"/>
      <c r="R115" s="100"/>
      <c r="S115" s="96"/>
      <c r="T115" s="96"/>
      <c r="U115" s="96"/>
      <c r="V115" s="100"/>
      <c r="W115" s="96"/>
      <c r="X115" s="96"/>
      <c r="Y115" s="96"/>
      <c r="Z115" s="100"/>
      <c r="AA115" s="96"/>
      <c r="AB115" s="96"/>
      <c r="AC115" s="96"/>
      <c r="AD115" s="100"/>
      <c r="AE115" s="234"/>
      <c r="AF115" s="237"/>
      <c r="AG115" s="237"/>
      <c r="AH115" s="237"/>
      <c r="AI115" s="237"/>
      <c r="AJ115" s="240"/>
      <c r="AL115" s="312"/>
      <c r="AM115" s="53"/>
      <c r="AN115" s="54"/>
      <c r="AO115" s="55"/>
      <c r="AP115" s="53"/>
      <c r="AQ115" s="54"/>
      <c r="AR115" s="55"/>
      <c r="AS115" s="53"/>
      <c r="AT115" s="54"/>
      <c r="AU115" s="55"/>
      <c r="AV115" s="53"/>
      <c r="AW115" s="54"/>
      <c r="AX115" s="55"/>
      <c r="AY115" s="53"/>
      <c r="AZ115" s="54"/>
      <c r="BA115" s="55"/>
      <c r="BB115" s="53"/>
      <c r="BC115" s="54"/>
      <c r="BD115" s="55"/>
    </row>
    <row r="116" spans="2:56" s="80" customFormat="1" ht="16" customHeight="1" x14ac:dyDescent="0.2">
      <c r="B116" s="10"/>
      <c r="D116" s="312" t="s">
        <v>19</v>
      </c>
      <c r="E116" s="267">
        <v>1</v>
      </c>
      <c r="F116" s="304">
        <v>37</v>
      </c>
      <c r="G116" s="92">
        <v>15.63</v>
      </c>
      <c r="H116" s="93">
        <v>13.88</v>
      </c>
      <c r="I116" s="93">
        <v>12.97</v>
      </c>
      <c r="J116" s="103">
        <v>11.79</v>
      </c>
      <c r="K116" s="93">
        <v>8.81</v>
      </c>
      <c r="L116" s="93">
        <v>12.19</v>
      </c>
      <c r="M116" s="99"/>
      <c r="N116" s="103"/>
      <c r="O116" s="93">
        <v>11.68</v>
      </c>
      <c r="P116" s="93">
        <v>8.44</v>
      </c>
      <c r="Q116" s="93">
        <v>15.22</v>
      </c>
      <c r="R116" s="106"/>
      <c r="S116" s="92">
        <v>7.22</v>
      </c>
      <c r="T116" s="93">
        <v>9.44</v>
      </c>
      <c r="U116" s="93">
        <v>9.25</v>
      </c>
      <c r="V116" s="103"/>
      <c r="W116" s="306" t="s">
        <v>609</v>
      </c>
      <c r="X116" s="307"/>
      <c r="Y116" s="307"/>
      <c r="Z116" s="308"/>
      <c r="AA116" s="306" t="s">
        <v>609</v>
      </c>
      <c r="AB116" s="307"/>
      <c r="AC116" s="307"/>
      <c r="AD116" s="308"/>
      <c r="AE116" s="117">
        <f>AVERAGE(G116:J117)</f>
        <v>13.567500000000001</v>
      </c>
      <c r="AF116" s="118">
        <f>AVERAGE(K116:N117)-$AE116</f>
        <v>-3.0675000000000008</v>
      </c>
      <c r="AG116" s="118">
        <f>AVERAGE(O116:R117)-$AE116</f>
        <v>-1.7875000000000014</v>
      </c>
      <c r="AH116" s="118">
        <f>AVERAGE(S116:V117)-$AE116</f>
        <v>-4.9308333333333341</v>
      </c>
      <c r="AI116" s="118" t="s">
        <v>570</v>
      </c>
      <c r="AJ116" s="119" t="s">
        <v>570</v>
      </c>
      <c r="AL116" s="312" t="s">
        <v>19</v>
      </c>
      <c r="AM116" s="16">
        <f>AVERAGE(AE116:AE131)</f>
        <v>12.646395833333333</v>
      </c>
      <c r="AN116" s="17">
        <f>STDEV(AE116:AE131)/SQRT(AO116)</f>
        <v>0.32824352007273827</v>
      </c>
      <c r="AO116" s="18">
        <f>COUNT(AE116:AE131)</f>
        <v>8</v>
      </c>
      <c r="AP116" s="16">
        <f>AVERAGE(AF116:AF131)</f>
        <v>-0.53920833333333307</v>
      </c>
      <c r="AQ116" s="17">
        <f>STDEV(AF116:AF131)/SQRT(AR116)</f>
        <v>0.64547912848328404</v>
      </c>
      <c r="AR116" s="18">
        <f>COUNT(AF116:AF131)</f>
        <v>8</v>
      </c>
      <c r="AS116" s="16">
        <f>AVERAGE(AG116:AG131)</f>
        <v>-3.7094999999999994</v>
      </c>
      <c r="AT116" s="17">
        <f>STDEV(AG116:AG131)/SQRT(AU116)</f>
        <v>0.61569054179349625</v>
      </c>
      <c r="AU116" s="18">
        <f>COUNT(AG116:AG131)</f>
        <v>8</v>
      </c>
      <c r="AV116" s="16">
        <f>AVERAGE(AH116:AH131)</f>
        <v>-2.7266190476190473</v>
      </c>
      <c r="AW116" s="17">
        <f>STDEV(AH116:AH131)/SQRT(AX116)</f>
        <v>0.63326117666886861</v>
      </c>
      <c r="AX116" s="18">
        <f>COUNT(AH116:AH131)</f>
        <v>7</v>
      </c>
      <c r="AY116" s="16">
        <f>AVERAGE(AI116:AI131)</f>
        <v>-2.6878333333333337</v>
      </c>
      <c r="AZ116" s="17">
        <f>STDEV(AI116:AI131)/SQRT(BA116)</f>
        <v>0.54471122573749609</v>
      </c>
      <c r="BA116" s="18">
        <f>COUNT(AI116:AI131)</f>
        <v>5</v>
      </c>
      <c r="BB116" s="16">
        <f>AVERAGE(AJ116:AJ131)</f>
        <v>-2.9641666666666668</v>
      </c>
      <c r="BC116" s="17">
        <f>STDEV(AJ116:AJ131)/SQRT(BD116)</f>
        <v>0.50117798734581298</v>
      </c>
      <c r="BD116" s="18">
        <f>COUNT(AJ116:AJ131)</f>
        <v>5</v>
      </c>
    </row>
    <row r="117" spans="2:56" s="80" customFormat="1" x14ac:dyDescent="0.2">
      <c r="B117" s="10"/>
      <c r="D117" s="312"/>
      <c r="E117" s="268"/>
      <c r="F117" s="305"/>
      <c r="G117" s="95"/>
      <c r="H117" s="96"/>
      <c r="I117" s="96"/>
      <c r="J117" s="97"/>
      <c r="K117" s="96"/>
      <c r="L117" s="96"/>
      <c r="M117" s="102"/>
      <c r="N117" s="97"/>
      <c r="O117" s="96"/>
      <c r="P117" s="96"/>
      <c r="Q117" s="96"/>
      <c r="R117" s="111"/>
      <c r="S117" s="95"/>
      <c r="T117" s="96"/>
      <c r="U117" s="96"/>
      <c r="V117" s="97"/>
      <c r="W117" s="309"/>
      <c r="X117" s="310"/>
      <c r="Y117" s="310"/>
      <c r="Z117" s="311"/>
      <c r="AA117" s="309"/>
      <c r="AB117" s="310"/>
      <c r="AC117" s="310"/>
      <c r="AD117" s="311"/>
      <c r="AE117" s="115"/>
      <c r="AF117" s="75"/>
      <c r="AG117" s="75"/>
      <c r="AH117" s="75"/>
      <c r="AI117" s="75"/>
      <c r="AJ117" s="116"/>
      <c r="AL117" s="312"/>
      <c r="AM117" s="24"/>
      <c r="AN117" s="25"/>
      <c r="AO117" s="26"/>
      <c r="AP117" s="24"/>
      <c r="AQ117" s="25"/>
      <c r="AR117" s="26"/>
      <c r="AS117" s="24"/>
      <c r="AT117" s="25"/>
      <c r="AU117" s="26"/>
      <c r="AV117" s="24"/>
      <c r="AW117" s="25"/>
      <c r="AX117" s="26"/>
      <c r="AY117" s="24"/>
      <c r="AZ117" s="25"/>
      <c r="BA117" s="26"/>
      <c r="BB117" s="24"/>
      <c r="BC117" s="25"/>
      <c r="BD117" s="26"/>
    </row>
    <row r="118" spans="2:56" s="80" customFormat="1" x14ac:dyDescent="0.2">
      <c r="B118" s="10"/>
      <c r="D118" s="312"/>
      <c r="E118" s="268"/>
      <c r="F118" s="304">
        <v>38</v>
      </c>
      <c r="G118" s="92">
        <v>9.84</v>
      </c>
      <c r="H118" s="93">
        <v>9.5</v>
      </c>
      <c r="I118" s="93">
        <v>11.32</v>
      </c>
      <c r="J118" s="94">
        <v>11.4</v>
      </c>
      <c r="K118" s="93">
        <v>11.37</v>
      </c>
      <c r="L118" s="93">
        <v>12.85</v>
      </c>
      <c r="M118" s="93"/>
      <c r="N118" s="100"/>
      <c r="O118" s="92">
        <v>5.94</v>
      </c>
      <c r="P118" s="93">
        <v>3.82</v>
      </c>
      <c r="Q118" s="93">
        <v>9.1300000000000008</v>
      </c>
      <c r="R118" s="109">
        <v>11.41</v>
      </c>
      <c r="S118" s="92">
        <v>4.82</v>
      </c>
      <c r="T118" s="93">
        <v>8.2799999999999994</v>
      </c>
      <c r="U118" s="93">
        <v>6.28</v>
      </c>
      <c r="V118" s="94">
        <v>8.1</v>
      </c>
      <c r="W118" s="306" t="s">
        <v>609</v>
      </c>
      <c r="X118" s="307"/>
      <c r="Y118" s="307"/>
      <c r="Z118" s="308"/>
      <c r="AA118" s="306" t="s">
        <v>609</v>
      </c>
      <c r="AB118" s="307"/>
      <c r="AC118" s="307"/>
      <c r="AD118" s="308"/>
      <c r="AE118" s="115">
        <f>AVERAGE(G118:J119)</f>
        <v>10.862</v>
      </c>
      <c r="AF118" s="75">
        <f>AVERAGE(K118:N119)-$AE118</f>
        <v>1.2479999999999993</v>
      </c>
      <c r="AG118" s="75">
        <f>AVERAGE(O118:R119)-$AE118</f>
        <v>-3.7460000000000004</v>
      </c>
      <c r="AH118" s="75">
        <f>AVERAGE(S118:V119)-$AE118</f>
        <v>-3.628000000000001</v>
      </c>
      <c r="AI118" s="75" t="s">
        <v>570</v>
      </c>
      <c r="AJ118" s="116" t="s">
        <v>570</v>
      </c>
      <c r="AL118" s="312"/>
      <c r="AM118" s="24"/>
      <c r="AN118" s="25"/>
      <c r="AO118" s="26"/>
      <c r="AP118" s="24"/>
      <c r="AQ118" s="25"/>
      <c r="AR118" s="26"/>
      <c r="AS118" s="24"/>
      <c r="AT118" s="25"/>
      <c r="AU118" s="26"/>
      <c r="AV118" s="24"/>
      <c r="AW118" s="25"/>
      <c r="AX118" s="26"/>
      <c r="AY118" s="24"/>
      <c r="AZ118" s="25"/>
      <c r="BA118" s="26"/>
      <c r="BB118" s="24"/>
      <c r="BC118" s="25"/>
      <c r="BD118" s="26"/>
    </row>
    <row r="119" spans="2:56" s="80" customFormat="1" x14ac:dyDescent="0.2">
      <c r="B119" s="10"/>
      <c r="D119" s="312"/>
      <c r="E119" s="268"/>
      <c r="F119" s="305"/>
      <c r="G119" s="95">
        <v>12.25</v>
      </c>
      <c r="H119" s="96"/>
      <c r="I119" s="96"/>
      <c r="J119" s="97"/>
      <c r="K119" s="96"/>
      <c r="L119" s="96"/>
      <c r="M119" s="96"/>
      <c r="N119" s="100"/>
      <c r="O119" s="95">
        <v>5.28</v>
      </c>
      <c r="P119" s="96"/>
      <c r="Q119" s="96"/>
      <c r="R119" s="109"/>
      <c r="S119" s="95">
        <v>8.69</v>
      </c>
      <c r="T119" s="96"/>
      <c r="U119" s="96"/>
      <c r="V119" s="97"/>
      <c r="W119" s="309"/>
      <c r="X119" s="310"/>
      <c r="Y119" s="310"/>
      <c r="Z119" s="311"/>
      <c r="AA119" s="309"/>
      <c r="AB119" s="310"/>
      <c r="AC119" s="310"/>
      <c r="AD119" s="311"/>
      <c r="AE119" s="115"/>
      <c r="AF119" s="75"/>
      <c r="AG119" s="75"/>
      <c r="AH119" s="75"/>
      <c r="AI119" s="75"/>
      <c r="AJ119" s="116"/>
      <c r="AL119" s="312"/>
      <c r="AM119" s="24"/>
      <c r="AN119" s="25"/>
      <c r="AO119" s="26"/>
      <c r="AP119" s="24"/>
      <c r="AQ119" s="25"/>
      <c r="AR119" s="26"/>
      <c r="AS119" s="24"/>
      <c r="AT119" s="25"/>
      <c r="AU119" s="26"/>
      <c r="AV119" s="24"/>
      <c r="AW119" s="25"/>
      <c r="AX119" s="26"/>
      <c r="AY119" s="24"/>
      <c r="AZ119" s="25"/>
      <c r="BA119" s="26"/>
      <c r="BB119" s="24"/>
      <c r="BC119" s="25"/>
      <c r="BD119" s="26"/>
    </row>
    <row r="120" spans="2:56" s="80" customFormat="1" x14ac:dyDescent="0.2">
      <c r="B120" s="10"/>
      <c r="D120" s="312"/>
      <c r="E120" s="268"/>
      <c r="F120" s="304">
        <v>39</v>
      </c>
      <c r="G120" s="98">
        <v>12.25</v>
      </c>
      <c r="H120" s="99">
        <v>12.41</v>
      </c>
      <c r="I120" s="93">
        <v>12.75</v>
      </c>
      <c r="J120" s="94">
        <v>11.32</v>
      </c>
      <c r="K120" s="93">
        <v>12.69</v>
      </c>
      <c r="L120" s="93">
        <v>14.16</v>
      </c>
      <c r="M120" s="93"/>
      <c r="N120" s="94"/>
      <c r="O120" s="92">
        <v>4.68</v>
      </c>
      <c r="P120" s="93">
        <v>3.85</v>
      </c>
      <c r="Q120" s="93">
        <v>6</v>
      </c>
      <c r="R120" s="94">
        <v>5.19</v>
      </c>
      <c r="S120" s="306" t="s">
        <v>609</v>
      </c>
      <c r="T120" s="307"/>
      <c r="U120" s="307"/>
      <c r="V120" s="308"/>
      <c r="W120" s="306" t="s">
        <v>609</v>
      </c>
      <c r="X120" s="307"/>
      <c r="Y120" s="307"/>
      <c r="Z120" s="308"/>
      <c r="AA120" s="306" t="s">
        <v>609</v>
      </c>
      <c r="AB120" s="307"/>
      <c r="AC120" s="307"/>
      <c r="AD120" s="308"/>
      <c r="AE120" s="115">
        <f>AVERAGE(G120:J121)</f>
        <v>12.182499999999999</v>
      </c>
      <c r="AF120" s="75">
        <f>AVERAGE(K120:N121)-$AE120</f>
        <v>1.2425000000000015</v>
      </c>
      <c r="AG120" s="75">
        <f>AVERAGE(O120:R121)-$AE120</f>
        <v>-7.2524999999999995</v>
      </c>
      <c r="AH120" s="75" t="s">
        <v>570</v>
      </c>
      <c r="AI120" s="75" t="s">
        <v>570</v>
      </c>
      <c r="AJ120" s="116" t="s">
        <v>570</v>
      </c>
      <c r="AL120" s="312"/>
      <c r="AM120" s="24"/>
      <c r="AN120" s="25"/>
      <c r="AO120" s="26"/>
      <c r="AP120" s="24"/>
      <c r="AQ120" s="25"/>
      <c r="AR120" s="26"/>
      <c r="AS120" s="24"/>
      <c r="AT120" s="25"/>
      <c r="AU120" s="26"/>
      <c r="AV120" s="24"/>
      <c r="AW120" s="25"/>
      <c r="AX120" s="26"/>
      <c r="AY120" s="24"/>
      <c r="AZ120" s="25"/>
      <c r="BA120" s="26"/>
      <c r="BB120" s="24"/>
      <c r="BC120" s="25"/>
      <c r="BD120" s="26"/>
    </row>
    <row r="121" spans="2:56" s="80" customFormat="1" x14ac:dyDescent="0.2">
      <c r="B121" s="10"/>
      <c r="D121" s="312"/>
      <c r="E121" s="268"/>
      <c r="F121" s="305"/>
      <c r="G121" s="101"/>
      <c r="H121" s="102"/>
      <c r="I121" s="96"/>
      <c r="J121" s="97"/>
      <c r="K121" s="96"/>
      <c r="L121" s="96"/>
      <c r="M121" s="96"/>
      <c r="N121" s="97"/>
      <c r="O121" s="95"/>
      <c r="P121" s="96"/>
      <c r="Q121" s="96"/>
      <c r="R121" s="97"/>
      <c r="S121" s="309"/>
      <c r="T121" s="310"/>
      <c r="U121" s="310"/>
      <c r="V121" s="311"/>
      <c r="W121" s="309"/>
      <c r="X121" s="310"/>
      <c r="Y121" s="310"/>
      <c r="Z121" s="311"/>
      <c r="AA121" s="309"/>
      <c r="AB121" s="310"/>
      <c r="AC121" s="310"/>
      <c r="AD121" s="311"/>
      <c r="AE121" s="233"/>
      <c r="AF121" s="236"/>
      <c r="AG121" s="236"/>
      <c r="AH121" s="236"/>
      <c r="AI121" s="236"/>
      <c r="AJ121" s="239"/>
      <c r="AL121" s="312"/>
      <c r="AM121" s="24"/>
      <c r="AN121" s="25"/>
      <c r="AO121" s="26"/>
      <c r="AP121" s="24"/>
      <c r="AQ121" s="25"/>
      <c r="AR121" s="26"/>
      <c r="AS121" s="24"/>
      <c r="AT121" s="25"/>
      <c r="AU121" s="26"/>
      <c r="AV121" s="24"/>
      <c r="AW121" s="25"/>
      <c r="AX121" s="26"/>
      <c r="AY121" s="24"/>
      <c r="AZ121" s="25"/>
      <c r="BA121" s="26"/>
      <c r="BB121" s="24"/>
      <c r="BC121" s="25"/>
      <c r="BD121" s="26"/>
    </row>
    <row r="122" spans="2:56" s="80" customFormat="1" x14ac:dyDescent="0.2">
      <c r="B122" s="10"/>
      <c r="D122" s="312"/>
      <c r="E122" s="268"/>
      <c r="F122" s="304">
        <v>40</v>
      </c>
      <c r="G122" s="92">
        <v>12.53</v>
      </c>
      <c r="H122" s="93">
        <v>13.44</v>
      </c>
      <c r="I122" s="99">
        <v>13.37</v>
      </c>
      <c r="J122" s="94">
        <v>12.07</v>
      </c>
      <c r="K122" s="99">
        <v>14.47</v>
      </c>
      <c r="L122" s="99">
        <v>12.88</v>
      </c>
      <c r="M122" s="93">
        <v>11.56</v>
      </c>
      <c r="N122" s="100"/>
      <c r="O122" s="98">
        <v>6.37</v>
      </c>
      <c r="P122" s="99">
        <v>9.91</v>
      </c>
      <c r="Q122" s="99">
        <v>9.15</v>
      </c>
      <c r="R122" s="109">
        <v>11.91</v>
      </c>
      <c r="S122" s="98">
        <v>7.78</v>
      </c>
      <c r="T122" s="99">
        <v>7.72</v>
      </c>
      <c r="U122" s="99">
        <v>11.25</v>
      </c>
      <c r="V122" s="94"/>
      <c r="W122" s="99">
        <v>10.9</v>
      </c>
      <c r="X122" s="99">
        <v>8.06</v>
      </c>
      <c r="Y122" s="99">
        <v>5.72</v>
      </c>
      <c r="Z122" s="109">
        <v>11.12</v>
      </c>
      <c r="AA122" s="98">
        <v>10.72</v>
      </c>
      <c r="AB122" s="99">
        <v>10.59</v>
      </c>
      <c r="AC122" s="99">
        <v>7.84</v>
      </c>
      <c r="AD122" s="94">
        <v>10.6</v>
      </c>
      <c r="AE122" s="233">
        <f t="shared" ref="AE122" si="11">AVERAGE(G122:J123)</f>
        <v>12.852499999999999</v>
      </c>
      <c r="AF122" s="236">
        <f>AVERAGE(K122:N123)-$AE122</f>
        <v>0.11750000000000149</v>
      </c>
      <c r="AG122" s="236">
        <f>AVERAGE(O122:R123)-$AE122</f>
        <v>-3.4308333333333323</v>
      </c>
      <c r="AH122" s="236">
        <f>AVERAGE(S122:V123)-$AE122</f>
        <v>-3.9358333333333331</v>
      </c>
      <c r="AI122" s="236">
        <f>AVERAGE(W122:Z123)-$AE122</f>
        <v>-3.9024999999999999</v>
      </c>
      <c r="AJ122" s="239">
        <f>AVERAGE(AA122:AD123)-$AE122</f>
        <v>-3.6841666666666661</v>
      </c>
      <c r="AL122" s="312"/>
      <c r="AM122" s="24"/>
      <c r="AN122" s="25"/>
      <c r="AO122" s="26"/>
      <c r="AP122" s="24"/>
      <c r="AQ122" s="25"/>
      <c r="AR122" s="26"/>
      <c r="AS122" s="24"/>
      <c r="AT122" s="25"/>
      <c r="AU122" s="26"/>
      <c r="AV122" s="24"/>
      <c r="AW122" s="25"/>
      <c r="AX122" s="26"/>
      <c r="AY122" s="24"/>
      <c r="AZ122" s="25"/>
      <c r="BA122" s="26"/>
      <c r="BB122" s="24"/>
      <c r="BC122" s="25"/>
      <c r="BD122" s="26"/>
    </row>
    <row r="123" spans="2:56" s="80" customFormat="1" x14ac:dyDescent="0.2">
      <c r="B123" s="10"/>
      <c r="D123" s="312"/>
      <c r="E123" s="269"/>
      <c r="F123" s="305"/>
      <c r="G123" s="95"/>
      <c r="H123" s="96"/>
      <c r="I123" s="102"/>
      <c r="J123" s="97"/>
      <c r="K123" s="102"/>
      <c r="L123" s="102"/>
      <c r="M123" s="96"/>
      <c r="N123" s="97"/>
      <c r="O123" s="101">
        <v>7.28</v>
      </c>
      <c r="P123" s="102">
        <v>11.91</v>
      </c>
      <c r="Q123" s="102"/>
      <c r="R123" s="111"/>
      <c r="S123" s="101"/>
      <c r="T123" s="102"/>
      <c r="U123" s="102"/>
      <c r="V123" s="97"/>
      <c r="W123" s="102"/>
      <c r="X123" s="102"/>
      <c r="Y123" s="102"/>
      <c r="Z123" s="111"/>
      <c r="AA123" s="101">
        <v>8.0500000000000007</v>
      </c>
      <c r="AB123" s="102">
        <v>7.21</v>
      </c>
      <c r="AC123" s="102"/>
      <c r="AD123" s="97"/>
      <c r="AE123" s="234"/>
      <c r="AF123" s="237"/>
      <c r="AG123" s="237"/>
      <c r="AH123" s="237"/>
      <c r="AI123" s="237"/>
      <c r="AJ123" s="240"/>
      <c r="AL123" s="312"/>
      <c r="AM123" s="24"/>
      <c r="AN123" s="25"/>
      <c r="AO123" s="26"/>
      <c r="AP123" s="24"/>
      <c r="AQ123" s="25"/>
      <c r="AR123" s="26"/>
      <c r="AS123" s="24"/>
      <c r="AT123" s="25"/>
      <c r="AU123" s="26"/>
      <c r="AV123" s="24"/>
      <c r="AW123" s="25"/>
      <c r="AX123" s="26"/>
      <c r="AY123" s="24"/>
      <c r="AZ123" s="25"/>
      <c r="BA123" s="26"/>
      <c r="BB123" s="24"/>
      <c r="BC123" s="25"/>
      <c r="BD123" s="26"/>
    </row>
    <row r="124" spans="2:56" s="80" customFormat="1" x14ac:dyDescent="0.2">
      <c r="B124" s="10"/>
      <c r="D124" s="312"/>
      <c r="E124" s="267">
        <v>2</v>
      </c>
      <c r="F124" s="304">
        <v>21</v>
      </c>
      <c r="G124" s="92">
        <v>13.44</v>
      </c>
      <c r="H124" s="93">
        <v>12.79</v>
      </c>
      <c r="I124" s="93">
        <v>12.19</v>
      </c>
      <c r="J124" s="103"/>
      <c r="K124" s="92">
        <v>12.25</v>
      </c>
      <c r="L124" s="93">
        <v>14.66</v>
      </c>
      <c r="M124" s="93">
        <v>11.31</v>
      </c>
      <c r="N124" s="103"/>
      <c r="O124" s="92">
        <v>10.85</v>
      </c>
      <c r="P124" s="93">
        <v>8.32</v>
      </c>
      <c r="Q124" s="93">
        <v>7.28</v>
      </c>
      <c r="R124" s="103">
        <v>11.78</v>
      </c>
      <c r="S124" s="92">
        <v>13.56</v>
      </c>
      <c r="T124" s="93">
        <v>10.81</v>
      </c>
      <c r="U124" s="93">
        <v>14.12</v>
      </c>
      <c r="V124" s="103">
        <v>9.31</v>
      </c>
      <c r="W124" s="92">
        <v>11.16</v>
      </c>
      <c r="X124" s="93">
        <v>9.4700000000000006</v>
      </c>
      <c r="Y124" s="93">
        <v>13.85</v>
      </c>
      <c r="Z124" s="103">
        <v>11.63</v>
      </c>
      <c r="AA124" s="92">
        <v>9.6</v>
      </c>
      <c r="AB124" s="93">
        <v>10.19</v>
      </c>
      <c r="AC124" s="93">
        <v>10.34</v>
      </c>
      <c r="AD124" s="103">
        <v>10.119999999999999</v>
      </c>
      <c r="AE124" s="232">
        <f>AVERAGE(G124:J125)</f>
        <v>12.806666666666665</v>
      </c>
      <c r="AF124" s="235">
        <f>AVERAGE(K124:N125)-$AE124</f>
        <v>-6.6666666666664653E-2</v>
      </c>
      <c r="AG124" s="235">
        <f>AVERAGE(O124:R125)-$AE124</f>
        <v>-3.2491666666666639</v>
      </c>
      <c r="AH124" s="235">
        <f>AVERAGE(S124:V125)-$AE124</f>
        <v>-0.8566666666666638</v>
      </c>
      <c r="AI124" s="235">
        <f>AVERAGE(W124:Z125)-$AE124</f>
        <v>-1.2791666666666632</v>
      </c>
      <c r="AJ124" s="238">
        <f>AVERAGE(AA124:AD125)-$AE124</f>
        <v>-2.7441666666666649</v>
      </c>
      <c r="AL124" s="312"/>
      <c r="AM124" s="24"/>
      <c r="AN124" s="25"/>
      <c r="AO124" s="26"/>
      <c r="AP124" s="24"/>
      <c r="AQ124" s="25"/>
      <c r="AR124" s="26"/>
      <c r="AS124" s="24"/>
      <c r="AT124" s="25"/>
      <c r="AU124" s="26"/>
      <c r="AV124" s="24"/>
      <c r="AW124" s="25"/>
      <c r="AX124" s="26"/>
      <c r="AY124" s="24"/>
      <c r="AZ124" s="25"/>
      <c r="BA124" s="26"/>
      <c r="BB124" s="24"/>
      <c r="BC124" s="25"/>
      <c r="BD124" s="26"/>
    </row>
    <row r="125" spans="2:56" s="80" customFormat="1" x14ac:dyDescent="0.2">
      <c r="B125" s="10"/>
      <c r="D125" s="312"/>
      <c r="E125" s="268"/>
      <c r="F125" s="305"/>
      <c r="G125" s="95"/>
      <c r="H125" s="96"/>
      <c r="I125" s="96"/>
      <c r="J125" s="104"/>
      <c r="K125" s="95"/>
      <c r="L125" s="96"/>
      <c r="M125" s="96"/>
      <c r="N125" s="104"/>
      <c r="O125" s="95"/>
      <c r="P125" s="96"/>
      <c r="Q125" s="96"/>
      <c r="R125" s="104"/>
      <c r="S125" s="95"/>
      <c r="T125" s="96"/>
      <c r="U125" s="96"/>
      <c r="V125" s="104"/>
      <c r="W125" s="95"/>
      <c r="X125" s="96"/>
      <c r="Y125" s="96"/>
      <c r="Z125" s="104"/>
      <c r="AA125" s="95"/>
      <c r="AB125" s="96"/>
      <c r="AC125" s="96"/>
      <c r="AD125" s="104"/>
      <c r="AE125" s="233"/>
      <c r="AF125" s="236"/>
      <c r="AG125" s="236"/>
      <c r="AH125" s="236"/>
      <c r="AI125" s="236"/>
      <c r="AJ125" s="239"/>
      <c r="AL125" s="312"/>
      <c r="AM125" s="24"/>
      <c r="AN125" s="41"/>
      <c r="AO125" s="26"/>
      <c r="AP125" s="24"/>
      <c r="AQ125" s="41"/>
      <c r="AR125" s="26"/>
      <c r="AS125" s="24"/>
      <c r="AT125" s="41"/>
      <c r="AU125" s="26"/>
      <c r="AV125" s="24"/>
      <c r="AW125" s="41"/>
      <c r="AX125" s="26"/>
      <c r="AY125" s="24"/>
      <c r="AZ125" s="41"/>
      <c r="BA125" s="26"/>
      <c r="BB125" s="24"/>
      <c r="BC125" s="41"/>
      <c r="BD125" s="26"/>
    </row>
    <row r="126" spans="2:56" s="80" customFormat="1" x14ac:dyDescent="0.2">
      <c r="B126" s="10"/>
      <c r="D126" s="312"/>
      <c r="E126" s="268"/>
      <c r="F126" s="304">
        <v>22</v>
      </c>
      <c r="G126" s="93">
        <v>16.09</v>
      </c>
      <c r="H126" s="93">
        <v>12.46</v>
      </c>
      <c r="I126" s="93">
        <v>12.62</v>
      </c>
      <c r="J126" s="105"/>
      <c r="K126" s="93">
        <v>11.66</v>
      </c>
      <c r="L126" s="93">
        <v>9.44</v>
      </c>
      <c r="M126" s="93">
        <v>8.2200000000000006</v>
      </c>
      <c r="N126" s="105">
        <v>11.22</v>
      </c>
      <c r="O126" s="93">
        <v>6.72</v>
      </c>
      <c r="P126" s="93">
        <v>6.5</v>
      </c>
      <c r="Q126" s="93">
        <v>11.53</v>
      </c>
      <c r="R126" s="105">
        <v>10.41</v>
      </c>
      <c r="S126" s="93">
        <v>10.06</v>
      </c>
      <c r="T126" s="93">
        <v>11.25</v>
      </c>
      <c r="U126" s="93">
        <v>11.16</v>
      </c>
      <c r="V126" s="105">
        <v>9.91</v>
      </c>
      <c r="W126" s="93">
        <v>8.41</v>
      </c>
      <c r="X126" s="93">
        <v>11.03</v>
      </c>
      <c r="Y126" s="93">
        <v>10.119999999999999</v>
      </c>
      <c r="Z126" s="105">
        <v>10.84</v>
      </c>
      <c r="AA126" s="93">
        <v>10.81</v>
      </c>
      <c r="AB126" s="93">
        <v>11.06</v>
      </c>
      <c r="AC126" s="93">
        <v>12.69</v>
      </c>
      <c r="AD126" s="105">
        <v>9.1199999999999992</v>
      </c>
      <c r="AE126" s="233">
        <f>AVERAGE(G126:J127)</f>
        <v>13.723333333333334</v>
      </c>
      <c r="AF126" s="236">
        <f>AVERAGE(K126:N127)-$AE126</f>
        <v>-3.5883333333333347</v>
      </c>
      <c r="AG126" s="236">
        <f>AVERAGE(O126:R127)-$AE126</f>
        <v>-4.9333333333333353</v>
      </c>
      <c r="AH126" s="236">
        <f>AVERAGE(S126:V127)-$AE126</f>
        <v>-3.1283333333333356</v>
      </c>
      <c r="AI126" s="236">
        <f>AVERAGE(W126:Z127)-$AE126</f>
        <v>-3.6233333333333366</v>
      </c>
      <c r="AJ126" s="239">
        <f>AVERAGE(AA126:AD127)-$AE126</f>
        <v>-2.8033333333333346</v>
      </c>
      <c r="AL126" s="312"/>
      <c r="AM126" s="24"/>
      <c r="AN126" s="41"/>
      <c r="AO126" s="26"/>
      <c r="AP126" s="24"/>
      <c r="AQ126" s="41"/>
      <c r="AR126" s="26"/>
      <c r="AS126" s="24"/>
      <c r="AT126" s="41"/>
      <c r="AU126" s="26"/>
      <c r="AV126" s="24"/>
      <c r="AW126" s="41"/>
      <c r="AX126" s="26"/>
      <c r="AY126" s="24"/>
      <c r="AZ126" s="41"/>
      <c r="BA126" s="26"/>
      <c r="BB126" s="24"/>
      <c r="BC126" s="41"/>
      <c r="BD126" s="26"/>
    </row>
    <row r="127" spans="2:56" s="80" customFormat="1" x14ac:dyDescent="0.2">
      <c r="B127" s="10"/>
      <c r="D127" s="312"/>
      <c r="E127" s="268"/>
      <c r="F127" s="305"/>
      <c r="G127" s="96"/>
      <c r="H127" s="96"/>
      <c r="I127" s="96"/>
      <c r="J127" s="100"/>
      <c r="K127" s="96"/>
      <c r="L127" s="96"/>
      <c r="M127" s="96"/>
      <c r="N127" s="100"/>
      <c r="O127" s="96"/>
      <c r="P127" s="96"/>
      <c r="Q127" s="96"/>
      <c r="R127" s="100"/>
      <c r="S127" s="96"/>
      <c r="T127" s="96"/>
      <c r="U127" s="96"/>
      <c r="V127" s="100"/>
      <c r="W127" s="96"/>
      <c r="X127" s="96"/>
      <c r="Y127" s="96"/>
      <c r="Z127" s="100"/>
      <c r="AA127" s="96"/>
      <c r="AB127" s="96"/>
      <c r="AC127" s="96"/>
      <c r="AD127" s="100"/>
      <c r="AE127" s="233"/>
      <c r="AF127" s="236"/>
      <c r="AG127" s="236"/>
      <c r="AH127" s="236"/>
      <c r="AI127" s="236"/>
      <c r="AJ127" s="239"/>
      <c r="AL127" s="312"/>
      <c r="AM127" s="24"/>
      <c r="AN127" s="41"/>
      <c r="AO127" s="26"/>
      <c r="AP127" s="24"/>
      <c r="AQ127" s="41"/>
      <c r="AR127" s="26"/>
      <c r="AS127" s="24"/>
      <c r="AT127" s="41"/>
      <c r="AU127" s="26"/>
      <c r="AV127" s="24"/>
      <c r="AW127" s="41"/>
      <c r="AX127" s="26"/>
      <c r="AY127" s="24"/>
      <c r="AZ127" s="41"/>
      <c r="BA127" s="26"/>
      <c r="BB127" s="24"/>
      <c r="BC127" s="41"/>
      <c r="BD127" s="26"/>
    </row>
    <row r="128" spans="2:56" s="80" customFormat="1" x14ac:dyDescent="0.2">
      <c r="B128" s="10"/>
      <c r="D128" s="312"/>
      <c r="E128" s="268"/>
      <c r="F128" s="304">
        <v>23</v>
      </c>
      <c r="G128" s="92">
        <v>10.029999999999999</v>
      </c>
      <c r="H128" s="93">
        <v>12.47</v>
      </c>
      <c r="I128" s="93">
        <v>13.69</v>
      </c>
      <c r="J128" s="94"/>
      <c r="K128" s="92">
        <v>11.4</v>
      </c>
      <c r="L128" s="93">
        <v>9.82</v>
      </c>
      <c r="M128" s="93">
        <v>16.03</v>
      </c>
      <c r="N128" s="94">
        <v>11.97</v>
      </c>
      <c r="O128" s="92">
        <v>7.5</v>
      </c>
      <c r="P128" s="93">
        <v>9.2799999999999994</v>
      </c>
      <c r="Q128" s="93">
        <v>10.81</v>
      </c>
      <c r="R128" s="94">
        <v>7.43</v>
      </c>
      <c r="S128" s="92">
        <v>12.82</v>
      </c>
      <c r="T128" s="93">
        <v>11.1</v>
      </c>
      <c r="U128" s="93">
        <v>12.09</v>
      </c>
      <c r="V128" s="94">
        <v>11.03</v>
      </c>
      <c r="W128" s="92">
        <v>10.78</v>
      </c>
      <c r="X128" s="93">
        <v>10.25</v>
      </c>
      <c r="Y128" s="93">
        <v>12.12</v>
      </c>
      <c r="Z128" s="94">
        <v>9.09</v>
      </c>
      <c r="AA128" s="92">
        <v>5.28</v>
      </c>
      <c r="AB128" s="93">
        <v>4.9400000000000004</v>
      </c>
      <c r="AC128" s="93">
        <v>10.75</v>
      </c>
      <c r="AD128" s="94">
        <v>10.19</v>
      </c>
      <c r="AE128" s="233">
        <f>AVERAGE(G128:J129)</f>
        <v>12.063333333333333</v>
      </c>
      <c r="AF128" s="236">
        <f>AVERAGE(K128:N129)-$AE128</f>
        <v>0.24166666666666714</v>
      </c>
      <c r="AG128" s="236">
        <f>AVERAGE(O128:R129)-$AE128</f>
        <v>-3.3083333333333318</v>
      </c>
      <c r="AH128" s="236">
        <f>AVERAGE(S128:V129)-$AE128</f>
        <v>-0.30333333333333101</v>
      </c>
      <c r="AI128" s="236">
        <f>AVERAGE(W128:Z129)-$AE128</f>
        <v>-1.5033333333333339</v>
      </c>
      <c r="AJ128" s="239">
        <f>AVERAGE(AA128:AD129)-$AE128</f>
        <v>-4.2733333333333334</v>
      </c>
      <c r="AL128" s="312"/>
      <c r="AM128" s="24"/>
      <c r="AN128" s="41"/>
      <c r="AO128" s="26"/>
      <c r="AP128" s="24"/>
      <c r="AQ128" s="41"/>
      <c r="AR128" s="26"/>
      <c r="AS128" s="24"/>
      <c r="AT128" s="41"/>
      <c r="AU128" s="26"/>
      <c r="AV128" s="24"/>
      <c r="AW128" s="41"/>
      <c r="AX128" s="26"/>
      <c r="AY128" s="24"/>
      <c r="AZ128" s="41"/>
      <c r="BA128" s="26"/>
      <c r="BB128" s="24"/>
      <c r="BC128" s="41"/>
      <c r="BD128" s="26"/>
    </row>
    <row r="129" spans="2:56" s="80" customFormat="1" x14ac:dyDescent="0.2">
      <c r="B129" s="10"/>
      <c r="D129" s="312"/>
      <c r="E129" s="268"/>
      <c r="F129" s="305"/>
      <c r="G129" s="95"/>
      <c r="H129" s="96"/>
      <c r="I129" s="96"/>
      <c r="J129" s="97"/>
      <c r="K129" s="95"/>
      <c r="L129" s="96"/>
      <c r="M129" s="96"/>
      <c r="N129" s="97"/>
      <c r="O129" s="95"/>
      <c r="P129" s="96"/>
      <c r="Q129" s="96"/>
      <c r="R129" s="97"/>
      <c r="S129" s="95"/>
      <c r="T129" s="96"/>
      <c r="U129" s="96"/>
      <c r="V129" s="97"/>
      <c r="W129" s="95"/>
      <c r="X129" s="96"/>
      <c r="Y129" s="96"/>
      <c r="Z129" s="97"/>
      <c r="AA129" s="95"/>
      <c r="AB129" s="96"/>
      <c r="AC129" s="96"/>
      <c r="AD129" s="97"/>
      <c r="AE129" s="233"/>
      <c r="AF129" s="236"/>
      <c r="AG129" s="236"/>
      <c r="AH129" s="236"/>
      <c r="AI129" s="236"/>
      <c r="AJ129" s="239"/>
      <c r="AL129" s="312"/>
      <c r="AM129" s="24"/>
      <c r="AN129" s="41"/>
      <c r="AO129" s="26"/>
      <c r="AP129" s="24"/>
      <c r="AQ129" s="41"/>
      <c r="AR129" s="26"/>
      <c r="AS129" s="24"/>
      <c r="AT129" s="41"/>
      <c r="AU129" s="26"/>
      <c r="AV129" s="24"/>
      <c r="AW129" s="41"/>
      <c r="AX129" s="26"/>
      <c r="AY129" s="24"/>
      <c r="AZ129" s="41"/>
      <c r="BA129" s="26"/>
      <c r="BB129" s="24"/>
      <c r="BC129" s="41"/>
      <c r="BD129" s="26"/>
    </row>
    <row r="130" spans="2:56" s="80" customFormat="1" x14ac:dyDescent="0.2">
      <c r="B130" s="10"/>
      <c r="D130" s="312"/>
      <c r="E130" s="268"/>
      <c r="F130" s="304">
        <v>24</v>
      </c>
      <c r="G130" s="92">
        <v>9.66</v>
      </c>
      <c r="H130" s="93">
        <v>19.12</v>
      </c>
      <c r="I130" s="93">
        <v>10.56</v>
      </c>
      <c r="J130" s="100"/>
      <c r="K130" s="92">
        <v>15.38</v>
      </c>
      <c r="L130" s="93">
        <v>13.22</v>
      </c>
      <c r="M130" s="93">
        <v>11.46</v>
      </c>
      <c r="N130" s="100">
        <v>10.63</v>
      </c>
      <c r="O130" s="92">
        <v>13.04</v>
      </c>
      <c r="P130" s="93">
        <v>10.88</v>
      </c>
      <c r="Q130" s="93">
        <v>11.6</v>
      </c>
      <c r="R130" s="100">
        <v>9.06</v>
      </c>
      <c r="S130" s="92">
        <v>12.31</v>
      </c>
      <c r="T130" s="93">
        <v>10.210000000000001</v>
      </c>
      <c r="U130" s="93">
        <v>10.09</v>
      </c>
      <c r="V130" s="100">
        <v>10.63</v>
      </c>
      <c r="W130" s="92">
        <v>11.75</v>
      </c>
      <c r="X130" s="93">
        <v>9.81</v>
      </c>
      <c r="Y130" s="93">
        <v>8.3699999999999992</v>
      </c>
      <c r="Z130" s="100">
        <v>10</v>
      </c>
      <c r="AA130" s="92">
        <v>11</v>
      </c>
      <c r="AB130" s="93">
        <v>12.35</v>
      </c>
      <c r="AC130" s="93">
        <v>14.12</v>
      </c>
      <c r="AD130" s="100">
        <v>9.7200000000000006</v>
      </c>
      <c r="AE130" s="233">
        <f t="shared" ref="AE130" si="12">AVERAGE(G130:J131)</f>
        <v>13.113333333333335</v>
      </c>
      <c r="AF130" s="236">
        <f>AVERAGE(K130:N131)-$AE130</f>
        <v>-0.44083333333333385</v>
      </c>
      <c r="AG130" s="236">
        <f>AVERAGE(O130:R131)-$AE130</f>
        <v>-1.9683333333333337</v>
      </c>
      <c r="AH130" s="236">
        <f>AVERAGE(S130:V131)-$AE130</f>
        <v>-2.3033333333333346</v>
      </c>
      <c r="AI130" s="236">
        <f>AVERAGE(W130:Z131)-$AE130</f>
        <v>-3.1308333333333351</v>
      </c>
      <c r="AJ130" s="239">
        <f>AVERAGE(AA130:AD131)-$AE130</f>
        <v>-1.3158333333333356</v>
      </c>
      <c r="AL130" s="312"/>
      <c r="AM130" s="24"/>
      <c r="AN130" s="41"/>
      <c r="AO130" s="26"/>
      <c r="AP130" s="24"/>
      <c r="AQ130" s="41"/>
      <c r="AR130" s="26"/>
      <c r="AS130" s="24"/>
      <c r="AT130" s="41"/>
      <c r="AU130" s="26"/>
      <c r="AV130" s="24"/>
      <c r="AW130" s="41"/>
      <c r="AX130" s="26"/>
      <c r="AY130" s="24"/>
      <c r="AZ130" s="41"/>
      <c r="BA130" s="26"/>
      <c r="BB130" s="24"/>
      <c r="BC130" s="41"/>
      <c r="BD130" s="26"/>
    </row>
    <row r="131" spans="2:56" s="80" customFormat="1" x14ac:dyDescent="0.2">
      <c r="B131" s="10"/>
      <c r="D131" s="312"/>
      <c r="E131" s="269"/>
      <c r="F131" s="305"/>
      <c r="G131" s="95"/>
      <c r="H131" s="96"/>
      <c r="I131" s="96"/>
      <c r="J131" s="100"/>
      <c r="K131" s="95"/>
      <c r="L131" s="96"/>
      <c r="M131" s="96"/>
      <c r="N131" s="100"/>
      <c r="O131" s="95"/>
      <c r="P131" s="96"/>
      <c r="Q131" s="96"/>
      <c r="R131" s="100"/>
      <c r="S131" s="95"/>
      <c r="T131" s="96"/>
      <c r="U131" s="96"/>
      <c r="V131" s="100"/>
      <c r="W131" s="95"/>
      <c r="X131" s="96"/>
      <c r="Y131" s="96"/>
      <c r="Z131" s="100"/>
      <c r="AA131" s="95"/>
      <c r="AB131" s="96"/>
      <c r="AC131" s="96"/>
      <c r="AD131" s="100"/>
      <c r="AE131" s="234"/>
      <c r="AF131" s="237"/>
      <c r="AG131" s="237"/>
      <c r="AH131" s="237"/>
      <c r="AI131" s="237"/>
      <c r="AJ131" s="240"/>
      <c r="AL131" s="312"/>
      <c r="AM131" s="53"/>
      <c r="AN131" s="54"/>
      <c r="AO131" s="55"/>
      <c r="AP131" s="53"/>
      <c r="AQ131" s="54"/>
      <c r="AR131" s="55"/>
      <c r="AS131" s="53"/>
      <c r="AT131" s="54"/>
      <c r="AU131" s="55"/>
      <c r="AV131" s="53"/>
      <c r="AW131" s="54"/>
      <c r="AX131" s="55"/>
      <c r="AY131" s="53"/>
      <c r="AZ131" s="54"/>
      <c r="BA131" s="55"/>
      <c r="BB131" s="53"/>
      <c r="BC131" s="54"/>
      <c r="BD131" s="55"/>
    </row>
    <row r="132" spans="2:56" s="80" customFormat="1" ht="16" customHeight="1" x14ac:dyDescent="0.2">
      <c r="B132" s="10"/>
      <c r="D132" s="312" t="s">
        <v>20</v>
      </c>
      <c r="E132" s="267">
        <v>1</v>
      </c>
      <c r="F132" s="304">
        <v>33</v>
      </c>
      <c r="G132" s="92">
        <v>11.19</v>
      </c>
      <c r="H132" s="93">
        <v>16.440000000000001</v>
      </c>
      <c r="I132" s="93">
        <v>8.19</v>
      </c>
      <c r="J132" s="94"/>
      <c r="K132" s="93">
        <v>11.5</v>
      </c>
      <c r="L132" s="93">
        <v>12.63</v>
      </c>
      <c r="M132" s="93"/>
      <c r="N132" s="94"/>
      <c r="O132" s="92">
        <v>13.87</v>
      </c>
      <c r="P132" s="93">
        <v>14.18</v>
      </c>
      <c r="Q132" s="93">
        <v>11.84</v>
      </c>
      <c r="R132" s="110">
        <v>8.18</v>
      </c>
      <c r="S132" s="92">
        <v>13.62</v>
      </c>
      <c r="T132" s="93">
        <v>11.81</v>
      </c>
      <c r="U132" s="93">
        <v>12.91</v>
      </c>
      <c r="V132" s="94"/>
      <c r="W132" s="93">
        <v>9.81</v>
      </c>
      <c r="X132" s="93">
        <v>10.34</v>
      </c>
      <c r="Y132" s="93">
        <v>10.69</v>
      </c>
      <c r="Z132" s="110">
        <v>11.91</v>
      </c>
      <c r="AA132" s="92">
        <v>15.75</v>
      </c>
      <c r="AB132" s="93">
        <v>12.09</v>
      </c>
      <c r="AC132" s="93">
        <v>11.56</v>
      </c>
      <c r="AD132" s="94">
        <v>12.94</v>
      </c>
      <c r="AE132" s="232">
        <f>AVERAGE(G132:J133)</f>
        <v>11.94</v>
      </c>
      <c r="AF132" s="235">
        <f>AVERAGE(K132:N133)-$AE132</f>
        <v>0.12500000000000178</v>
      </c>
      <c r="AG132" s="235">
        <f>AVERAGE(O132:R133)-$AE132</f>
        <v>-1.2499999999999982</v>
      </c>
      <c r="AH132" s="235">
        <f>AVERAGE(S132:V133)-$AE132</f>
        <v>0.84000000000000163</v>
      </c>
      <c r="AI132" s="235">
        <f>AVERAGE(W132:Z133)-$AE132</f>
        <v>-1.2524999999999995</v>
      </c>
      <c r="AJ132" s="238">
        <f>AVERAGE(AA132:AD133)-$AE132</f>
        <v>1.1449999999999996</v>
      </c>
      <c r="AL132" s="312" t="s">
        <v>20</v>
      </c>
      <c r="AM132" s="16">
        <f>AVERAGE(AE132:AE147)</f>
        <v>12.961250000000001</v>
      </c>
      <c r="AN132" s="17">
        <f>STDEV(AE132:AE147)/SQRT(AO132)</f>
        <v>0.42130463354446013</v>
      </c>
      <c r="AO132" s="18">
        <f>COUNT(AE132:AE147)</f>
        <v>8</v>
      </c>
      <c r="AP132" s="16">
        <f>AVERAGE(AF132:AF147)</f>
        <v>-0.2540625000000003</v>
      </c>
      <c r="AQ132" s="17">
        <f>STDEV(AF132:AF147)/SQRT(AR132)</f>
        <v>0.38910374215653376</v>
      </c>
      <c r="AR132" s="18">
        <f>COUNT(AF132:AF147)</f>
        <v>8</v>
      </c>
      <c r="AS132" s="16">
        <f>AVERAGE(AG132:AG147)</f>
        <v>-0.84956250000000022</v>
      </c>
      <c r="AT132" s="17">
        <f>STDEV(AG132:AG147)/SQRT(AU132)</f>
        <v>0.49188186668277295</v>
      </c>
      <c r="AU132" s="18">
        <f>COUNT(AG132:AG147)</f>
        <v>8</v>
      </c>
      <c r="AV132" s="16">
        <f>AVERAGE(AH132:AH147)</f>
        <v>-0.77908333333333379</v>
      </c>
      <c r="AW132" s="17">
        <f>STDEV(AH132:AH147)/SQRT(AX132)</f>
        <v>0.5642337680781635</v>
      </c>
      <c r="AX132" s="18">
        <f>COUNT(AH132:AH147)</f>
        <v>8</v>
      </c>
      <c r="AY132" s="16">
        <f>AVERAGE(AI132:AI147)</f>
        <v>-0.78512500000000118</v>
      </c>
      <c r="AZ132" s="17">
        <f>STDEV(AI132:AI147)/SQRT(BA132)</f>
        <v>0.53575433649890392</v>
      </c>
      <c r="BA132" s="18">
        <f>COUNT(AI132:AI147)</f>
        <v>8</v>
      </c>
      <c r="BB132" s="16">
        <f>AVERAGE(AJ132:AJ147)</f>
        <v>-0.70250000000000101</v>
      </c>
      <c r="BC132" s="17">
        <f>STDEV(AJ132:AJ147)/SQRT(BD132)</f>
        <v>0.74559348697360572</v>
      </c>
      <c r="BD132" s="18">
        <f>COUNT(AJ132:AJ147)</f>
        <v>8</v>
      </c>
    </row>
    <row r="133" spans="2:56" s="80" customFormat="1" x14ac:dyDescent="0.2">
      <c r="B133" s="10"/>
      <c r="D133" s="312"/>
      <c r="E133" s="268"/>
      <c r="F133" s="305"/>
      <c r="G133" s="95"/>
      <c r="H133" s="96"/>
      <c r="I133" s="96"/>
      <c r="J133" s="97"/>
      <c r="K133" s="96"/>
      <c r="L133" s="96"/>
      <c r="M133" s="96"/>
      <c r="N133" s="97"/>
      <c r="O133" s="95">
        <v>5.38</v>
      </c>
      <c r="P133" s="96"/>
      <c r="Q133" s="96"/>
      <c r="R133" s="111"/>
      <c r="S133" s="95"/>
      <c r="T133" s="96"/>
      <c r="U133" s="96"/>
      <c r="V133" s="97"/>
      <c r="W133" s="96"/>
      <c r="X133" s="96"/>
      <c r="Y133" s="96"/>
      <c r="Z133" s="111"/>
      <c r="AA133" s="95"/>
      <c r="AB133" s="96"/>
      <c r="AC133" s="96"/>
      <c r="AD133" s="97"/>
      <c r="AE133" s="233"/>
      <c r="AF133" s="236"/>
      <c r="AG133" s="236"/>
      <c r="AH133" s="236"/>
      <c r="AI133" s="236"/>
      <c r="AJ133" s="239"/>
      <c r="AL133" s="312"/>
      <c r="AM133" s="24"/>
      <c r="AN133" s="25"/>
      <c r="AO133" s="26"/>
      <c r="AP133" s="24"/>
      <c r="AQ133" s="25"/>
      <c r="AR133" s="26"/>
      <c r="AS133" s="24"/>
      <c r="AT133" s="25"/>
      <c r="AU133" s="26"/>
      <c r="AV133" s="24"/>
      <c r="AW133" s="25"/>
      <c r="AX133" s="26"/>
      <c r="AY133" s="24"/>
      <c r="AZ133" s="25"/>
      <c r="BA133" s="26"/>
      <c r="BB133" s="24"/>
      <c r="BC133" s="25"/>
      <c r="BD133" s="26"/>
    </row>
    <row r="134" spans="2:56" s="80" customFormat="1" x14ac:dyDescent="0.2">
      <c r="B134" s="10"/>
      <c r="D134" s="312"/>
      <c r="E134" s="268"/>
      <c r="F134" s="304">
        <v>34</v>
      </c>
      <c r="G134" s="98">
        <v>13.09</v>
      </c>
      <c r="H134" s="99">
        <v>13.47</v>
      </c>
      <c r="I134" s="93">
        <v>11.35</v>
      </c>
      <c r="J134" s="100">
        <v>10.93</v>
      </c>
      <c r="K134" s="93">
        <v>11.37</v>
      </c>
      <c r="L134" s="93">
        <v>10.31</v>
      </c>
      <c r="M134" s="99"/>
      <c r="N134" s="100"/>
      <c r="O134" s="92">
        <v>12.71</v>
      </c>
      <c r="P134" s="93">
        <v>6.09</v>
      </c>
      <c r="Q134" s="93">
        <v>9.34</v>
      </c>
      <c r="R134" s="109">
        <v>12.66</v>
      </c>
      <c r="S134" s="92">
        <v>12.1</v>
      </c>
      <c r="T134" s="93">
        <v>15.9</v>
      </c>
      <c r="U134" s="93">
        <v>13.93</v>
      </c>
      <c r="V134" s="94"/>
      <c r="W134" s="93">
        <v>11.69</v>
      </c>
      <c r="X134" s="93">
        <v>8.9700000000000006</v>
      </c>
      <c r="Y134" s="93">
        <v>9.93</v>
      </c>
      <c r="Z134" s="109">
        <v>11.56</v>
      </c>
      <c r="AA134" s="92">
        <v>11.75</v>
      </c>
      <c r="AB134" s="93">
        <v>12.94</v>
      </c>
      <c r="AC134" s="93">
        <v>12.25</v>
      </c>
      <c r="AD134" s="94">
        <v>13.54</v>
      </c>
      <c r="AE134" s="233">
        <f>AVERAGE(G134:J135)</f>
        <v>12.21</v>
      </c>
      <c r="AF134" s="236">
        <f>AVERAGE(K134:N135)-$AE134</f>
        <v>-1.370000000000001</v>
      </c>
      <c r="AG134" s="236">
        <f>AVERAGE(O134:R135)-$AE134</f>
        <v>-2.6240000000000006</v>
      </c>
      <c r="AH134" s="236">
        <f>AVERAGE(S134:V135)-$AE134</f>
        <v>1.7666666666666657</v>
      </c>
      <c r="AI134" s="236">
        <f>AVERAGE(W134:Z135)-$AE134</f>
        <v>-1.3660000000000014</v>
      </c>
      <c r="AJ134" s="239">
        <f>AVERAGE(AA134:AD135)-$AE134</f>
        <v>0.40999999999999837</v>
      </c>
      <c r="AL134" s="312"/>
      <c r="AM134" s="24"/>
      <c r="AN134" s="25"/>
      <c r="AO134" s="26"/>
      <c r="AP134" s="24"/>
      <c r="AQ134" s="25"/>
      <c r="AR134" s="26"/>
      <c r="AS134" s="24"/>
      <c r="AT134" s="25"/>
      <c r="AU134" s="26"/>
      <c r="AV134" s="24"/>
      <c r="AW134" s="25"/>
      <c r="AX134" s="26"/>
      <c r="AY134" s="24"/>
      <c r="AZ134" s="25"/>
      <c r="BA134" s="26"/>
      <c r="BB134" s="24"/>
      <c r="BC134" s="25"/>
      <c r="BD134" s="26"/>
    </row>
    <row r="135" spans="2:56" s="80" customFormat="1" x14ac:dyDescent="0.2">
      <c r="B135" s="10"/>
      <c r="D135" s="312"/>
      <c r="E135" s="268"/>
      <c r="F135" s="305"/>
      <c r="G135" s="101"/>
      <c r="H135" s="102"/>
      <c r="I135" s="96"/>
      <c r="J135" s="100"/>
      <c r="K135" s="96"/>
      <c r="L135" s="96"/>
      <c r="M135" s="102"/>
      <c r="N135" s="100"/>
      <c r="O135" s="95">
        <v>7.13</v>
      </c>
      <c r="P135" s="96"/>
      <c r="Q135" s="96"/>
      <c r="R135" s="109"/>
      <c r="S135" s="95"/>
      <c r="T135" s="96"/>
      <c r="U135" s="96"/>
      <c r="V135" s="97"/>
      <c r="W135" s="96">
        <v>12.07</v>
      </c>
      <c r="X135" s="96"/>
      <c r="Y135" s="96"/>
      <c r="Z135" s="109"/>
      <c r="AA135" s="95"/>
      <c r="AB135" s="96"/>
      <c r="AC135" s="96"/>
      <c r="AD135" s="97"/>
      <c r="AE135" s="233"/>
      <c r="AF135" s="236"/>
      <c r="AG135" s="236"/>
      <c r="AH135" s="236"/>
      <c r="AI135" s="236"/>
      <c r="AJ135" s="239"/>
      <c r="AL135" s="312"/>
      <c r="AM135" s="24"/>
      <c r="AN135" s="25"/>
      <c r="AO135" s="26"/>
      <c r="AP135" s="24"/>
      <c r="AQ135" s="25"/>
      <c r="AR135" s="26"/>
      <c r="AS135" s="24"/>
      <c r="AT135" s="25"/>
      <c r="AU135" s="26"/>
      <c r="AV135" s="24"/>
      <c r="AW135" s="25"/>
      <c r="AX135" s="26"/>
      <c r="AY135" s="24"/>
      <c r="AZ135" s="25"/>
      <c r="BA135" s="26"/>
      <c r="BB135" s="24"/>
      <c r="BC135" s="25"/>
      <c r="BD135" s="26"/>
    </row>
    <row r="136" spans="2:56" s="80" customFormat="1" x14ac:dyDescent="0.2">
      <c r="B136" s="10"/>
      <c r="D136" s="312"/>
      <c r="E136" s="268"/>
      <c r="F136" s="304">
        <v>35</v>
      </c>
      <c r="G136" s="92">
        <v>11.19</v>
      </c>
      <c r="H136" s="93">
        <v>13.78</v>
      </c>
      <c r="I136" s="99">
        <v>7.37</v>
      </c>
      <c r="J136" s="94">
        <v>10.66</v>
      </c>
      <c r="K136" s="93">
        <v>12.16</v>
      </c>
      <c r="L136" s="93">
        <v>13.5</v>
      </c>
      <c r="M136" s="93"/>
      <c r="N136" s="94"/>
      <c r="O136" s="98">
        <v>12</v>
      </c>
      <c r="P136" s="99">
        <v>11.03</v>
      </c>
      <c r="Q136" s="99">
        <v>11.63</v>
      </c>
      <c r="R136" s="110">
        <v>11.2</v>
      </c>
      <c r="S136" s="98">
        <v>12.82</v>
      </c>
      <c r="T136" s="99">
        <v>11.31</v>
      </c>
      <c r="U136" s="99">
        <v>7.19</v>
      </c>
      <c r="V136" s="94"/>
      <c r="W136" s="99">
        <v>13.65</v>
      </c>
      <c r="X136" s="99">
        <v>11.25</v>
      </c>
      <c r="Y136" s="99">
        <v>11.09</v>
      </c>
      <c r="Z136" s="110"/>
      <c r="AA136" s="98">
        <v>14.62</v>
      </c>
      <c r="AB136" s="99">
        <v>11.9</v>
      </c>
      <c r="AC136" s="99">
        <v>13.4</v>
      </c>
      <c r="AD136" s="94">
        <v>13.94</v>
      </c>
      <c r="AE136" s="233">
        <f>AVERAGE(G136:J137)</f>
        <v>10.75</v>
      </c>
      <c r="AF136" s="236">
        <f>AVERAGE(K136:N137)-$AE136</f>
        <v>2.08</v>
      </c>
      <c r="AG136" s="236">
        <f>AVERAGE(O136:R137)-$AE136</f>
        <v>0.71499999999999986</v>
      </c>
      <c r="AH136" s="236">
        <f>AVERAGE(S136:V137)-$AE136</f>
        <v>-0.30999999999999872</v>
      </c>
      <c r="AI136" s="236">
        <f>AVERAGE(W136:Z137)-$AE136</f>
        <v>1.2466666666666644</v>
      </c>
      <c r="AJ136" s="239">
        <f>AVERAGE(AA136:AD137)-$AE136</f>
        <v>2.7149999999999999</v>
      </c>
      <c r="AL136" s="312"/>
      <c r="AM136" s="24"/>
      <c r="AN136" s="25"/>
      <c r="AO136" s="26"/>
      <c r="AP136" s="24"/>
      <c r="AQ136" s="25"/>
      <c r="AR136" s="26"/>
      <c r="AS136" s="24"/>
      <c r="AT136" s="25"/>
      <c r="AU136" s="26"/>
      <c r="AV136" s="24"/>
      <c r="AW136" s="25"/>
      <c r="AX136" s="26"/>
      <c r="AY136" s="24"/>
      <c r="AZ136" s="25"/>
      <c r="BA136" s="26"/>
      <c r="BB136" s="24"/>
      <c r="BC136" s="25"/>
      <c r="BD136" s="26"/>
    </row>
    <row r="137" spans="2:56" s="80" customFormat="1" x14ac:dyDescent="0.2">
      <c r="B137" s="10"/>
      <c r="D137" s="312"/>
      <c r="E137" s="268"/>
      <c r="F137" s="305"/>
      <c r="G137" s="95"/>
      <c r="H137" s="96"/>
      <c r="I137" s="102"/>
      <c r="J137" s="97"/>
      <c r="K137" s="96"/>
      <c r="L137" s="96"/>
      <c r="M137" s="96"/>
      <c r="N137" s="97"/>
      <c r="O137" s="101"/>
      <c r="P137" s="102"/>
      <c r="Q137" s="102"/>
      <c r="R137" s="111"/>
      <c r="S137" s="101"/>
      <c r="T137" s="102"/>
      <c r="U137" s="102"/>
      <c r="V137" s="97"/>
      <c r="W137" s="102"/>
      <c r="X137" s="102"/>
      <c r="Y137" s="102"/>
      <c r="Z137" s="111"/>
      <c r="AA137" s="101"/>
      <c r="AB137" s="102"/>
      <c r="AC137" s="102"/>
      <c r="AD137" s="97"/>
      <c r="AE137" s="233"/>
      <c r="AF137" s="236"/>
      <c r="AG137" s="236"/>
      <c r="AH137" s="236"/>
      <c r="AI137" s="236"/>
      <c r="AJ137" s="239"/>
      <c r="AL137" s="312"/>
      <c r="AM137" s="24"/>
      <c r="AN137" s="25"/>
      <c r="AO137" s="26"/>
      <c r="AP137" s="24"/>
      <c r="AQ137" s="25"/>
      <c r="AR137" s="26"/>
      <c r="AS137" s="24"/>
      <c r="AT137" s="25"/>
      <c r="AU137" s="26"/>
      <c r="AV137" s="24"/>
      <c r="AW137" s="25"/>
      <c r="AX137" s="26"/>
      <c r="AY137" s="24"/>
      <c r="AZ137" s="25"/>
      <c r="BA137" s="26"/>
      <c r="BB137" s="24"/>
      <c r="BC137" s="25"/>
      <c r="BD137" s="26"/>
    </row>
    <row r="138" spans="2:56" s="80" customFormat="1" x14ac:dyDescent="0.2">
      <c r="B138" s="10"/>
      <c r="D138" s="312"/>
      <c r="E138" s="268"/>
      <c r="F138" s="304">
        <v>36</v>
      </c>
      <c r="G138" s="93">
        <v>11.06</v>
      </c>
      <c r="H138" s="93">
        <v>15.97</v>
      </c>
      <c r="I138" s="93">
        <v>15.53</v>
      </c>
      <c r="J138" s="105"/>
      <c r="K138" s="93">
        <v>12.03</v>
      </c>
      <c r="L138" s="93">
        <v>13.78</v>
      </c>
      <c r="M138" s="93"/>
      <c r="N138" s="105"/>
      <c r="O138" s="92">
        <v>18.059999999999999</v>
      </c>
      <c r="P138" s="93">
        <v>13.37</v>
      </c>
      <c r="Q138" s="93">
        <v>15.78</v>
      </c>
      <c r="R138" s="108">
        <v>10.5</v>
      </c>
      <c r="S138" s="92">
        <v>12.72</v>
      </c>
      <c r="T138" s="93">
        <v>8.93</v>
      </c>
      <c r="U138" s="93">
        <v>10.47</v>
      </c>
      <c r="V138" s="103"/>
      <c r="W138" s="93">
        <v>8.8800000000000008</v>
      </c>
      <c r="X138" s="93">
        <v>10.84</v>
      </c>
      <c r="Y138" s="93">
        <v>11.93</v>
      </c>
      <c r="Z138" s="108"/>
      <c r="AA138" s="92">
        <v>8.2200000000000006</v>
      </c>
      <c r="AB138" s="93">
        <v>9.0299999999999994</v>
      </c>
      <c r="AC138" s="93">
        <v>12.72</v>
      </c>
      <c r="AD138" s="103">
        <v>10.63</v>
      </c>
      <c r="AE138" s="233">
        <f t="shared" ref="AE138" si="13">AVERAGE(G138:J139)</f>
        <v>14.186666666666667</v>
      </c>
      <c r="AF138" s="236">
        <f>AVERAGE(K138:N139)-$AE138</f>
        <v>-1.2816666666666681</v>
      </c>
      <c r="AG138" s="236">
        <f>AVERAGE(O138:R139)-$AE138</f>
        <v>0.24083333333333279</v>
      </c>
      <c r="AH138" s="236">
        <f>AVERAGE(S138:V139)-$AE138</f>
        <v>-3.4800000000000022</v>
      </c>
      <c r="AI138" s="236">
        <f>AVERAGE(W138:Z139)-$AE138</f>
        <v>-3.6366666666666685</v>
      </c>
      <c r="AJ138" s="239">
        <f>AVERAGE(AA138:AD139)-$AE138</f>
        <v>-4.0366666666666671</v>
      </c>
      <c r="AL138" s="312"/>
      <c r="AM138" s="24"/>
      <c r="AN138" s="25"/>
      <c r="AO138" s="26"/>
      <c r="AP138" s="24"/>
      <c r="AQ138" s="25"/>
      <c r="AR138" s="26"/>
      <c r="AS138" s="24"/>
      <c r="AT138" s="25"/>
      <c r="AU138" s="26"/>
      <c r="AV138" s="24"/>
      <c r="AW138" s="25"/>
      <c r="AX138" s="26"/>
      <c r="AY138" s="24"/>
      <c r="AZ138" s="25"/>
      <c r="BA138" s="26"/>
      <c r="BB138" s="24"/>
      <c r="BC138" s="25"/>
      <c r="BD138" s="26"/>
    </row>
    <row r="139" spans="2:56" s="80" customFormat="1" x14ac:dyDescent="0.2">
      <c r="B139" s="10"/>
      <c r="D139" s="312"/>
      <c r="E139" s="269"/>
      <c r="F139" s="305"/>
      <c r="G139" s="96"/>
      <c r="H139" s="96"/>
      <c r="I139" s="96"/>
      <c r="J139" s="104"/>
      <c r="K139" s="96"/>
      <c r="L139" s="96"/>
      <c r="M139" s="96"/>
      <c r="N139" s="104"/>
      <c r="O139" s="95"/>
      <c r="P139" s="96"/>
      <c r="Q139" s="96"/>
      <c r="R139" s="107"/>
      <c r="S139" s="95"/>
      <c r="T139" s="96"/>
      <c r="U139" s="96"/>
      <c r="V139" s="104"/>
      <c r="W139" s="96"/>
      <c r="X139" s="96"/>
      <c r="Y139" s="96"/>
      <c r="Z139" s="107"/>
      <c r="AA139" s="101"/>
      <c r="AB139" s="102"/>
      <c r="AC139" s="102"/>
      <c r="AD139" s="97"/>
      <c r="AE139" s="234"/>
      <c r="AF139" s="237"/>
      <c r="AG139" s="237"/>
      <c r="AH139" s="237"/>
      <c r="AI139" s="237"/>
      <c r="AJ139" s="240"/>
      <c r="AL139" s="312"/>
      <c r="AM139" s="24"/>
      <c r="AN139" s="25"/>
      <c r="AO139" s="26"/>
      <c r="AP139" s="24"/>
      <c r="AQ139" s="25"/>
      <c r="AR139" s="26"/>
      <c r="AS139" s="24"/>
      <c r="AT139" s="25"/>
      <c r="AU139" s="26"/>
      <c r="AV139" s="24"/>
      <c r="AW139" s="25"/>
      <c r="AX139" s="26"/>
      <c r="AY139" s="24"/>
      <c r="AZ139" s="25"/>
      <c r="BA139" s="26"/>
      <c r="BB139" s="24"/>
      <c r="BC139" s="25"/>
      <c r="BD139" s="26"/>
    </row>
    <row r="140" spans="2:56" s="80" customFormat="1" x14ac:dyDescent="0.2">
      <c r="B140" s="10"/>
      <c r="D140" s="312"/>
      <c r="E140" s="267">
        <v>2</v>
      </c>
      <c r="F140" s="304">
        <v>37</v>
      </c>
      <c r="G140" s="92">
        <v>13.9</v>
      </c>
      <c r="H140" s="93">
        <v>11.41</v>
      </c>
      <c r="I140" s="93">
        <v>15.75</v>
      </c>
      <c r="J140" s="103"/>
      <c r="K140" s="98">
        <v>16.13</v>
      </c>
      <c r="L140" s="99">
        <v>10.119999999999999</v>
      </c>
      <c r="M140" s="99">
        <v>15</v>
      </c>
      <c r="N140" s="103">
        <v>11.94</v>
      </c>
      <c r="O140" s="98">
        <v>13.38</v>
      </c>
      <c r="P140" s="99">
        <v>12.43</v>
      </c>
      <c r="Q140" s="99">
        <v>13.69</v>
      </c>
      <c r="R140" s="103">
        <v>11.29</v>
      </c>
      <c r="S140" s="98">
        <v>11.69</v>
      </c>
      <c r="T140" s="99">
        <v>12.34</v>
      </c>
      <c r="U140" s="99">
        <v>11.22</v>
      </c>
      <c r="V140" s="103">
        <v>11.66</v>
      </c>
      <c r="W140" s="98">
        <v>12.41</v>
      </c>
      <c r="X140" s="99">
        <v>13.59</v>
      </c>
      <c r="Y140" s="99">
        <v>15.54</v>
      </c>
      <c r="Z140" s="103">
        <v>13.6</v>
      </c>
      <c r="AA140" s="98">
        <v>10.97</v>
      </c>
      <c r="AB140" s="99">
        <v>11.15</v>
      </c>
      <c r="AC140" s="99">
        <v>10.16</v>
      </c>
      <c r="AD140" s="94">
        <v>12.91</v>
      </c>
      <c r="AE140" s="232">
        <f>AVERAGE(G140:J141)</f>
        <v>13.686666666666667</v>
      </c>
      <c r="AF140" s="235">
        <f>AVERAGE(K140:N141)-$AE140</f>
        <v>-0.38916666666666799</v>
      </c>
      <c r="AG140" s="235">
        <f>AVERAGE(O140:R141)-$AE140</f>
        <v>-0.98916666666666764</v>
      </c>
      <c r="AH140" s="235">
        <f>AVERAGE(S140:V141)-$AE140</f>
        <v>-1.3846666666666678</v>
      </c>
      <c r="AI140" s="235">
        <f>AVERAGE(W140:Z141)-$AE140</f>
        <v>9.8333333333332718E-2</v>
      </c>
      <c r="AJ140" s="238">
        <f>AVERAGE(AA140:AD141)-$AE140</f>
        <v>-2.389166666666668</v>
      </c>
      <c r="AL140" s="312"/>
      <c r="AM140" s="24"/>
      <c r="AN140" s="25"/>
      <c r="AO140" s="26"/>
      <c r="AP140" s="24"/>
      <c r="AQ140" s="25"/>
      <c r="AR140" s="26"/>
      <c r="AS140" s="24"/>
      <c r="AT140" s="25"/>
      <c r="AU140" s="26"/>
      <c r="AV140" s="24"/>
      <c r="AW140" s="25"/>
      <c r="AX140" s="26"/>
      <c r="AY140" s="24"/>
      <c r="AZ140" s="25"/>
      <c r="BA140" s="26"/>
      <c r="BB140" s="24"/>
      <c r="BC140" s="25"/>
      <c r="BD140" s="26"/>
    </row>
    <row r="141" spans="2:56" s="80" customFormat="1" x14ac:dyDescent="0.2">
      <c r="B141" s="10"/>
      <c r="D141" s="312"/>
      <c r="E141" s="268"/>
      <c r="F141" s="305"/>
      <c r="G141" s="95"/>
      <c r="H141" s="96"/>
      <c r="I141" s="96"/>
      <c r="J141" s="97"/>
      <c r="K141" s="101"/>
      <c r="L141" s="102"/>
      <c r="M141" s="102"/>
      <c r="N141" s="97"/>
      <c r="O141" s="101"/>
      <c r="P141" s="102"/>
      <c r="Q141" s="102"/>
      <c r="R141" s="97"/>
      <c r="S141" s="101">
        <v>14.6</v>
      </c>
      <c r="T141" s="102"/>
      <c r="U141" s="102"/>
      <c r="V141" s="97"/>
      <c r="W141" s="101"/>
      <c r="X141" s="102"/>
      <c r="Y141" s="102"/>
      <c r="Z141" s="97"/>
      <c r="AA141" s="101"/>
      <c r="AB141" s="102"/>
      <c r="AC141" s="102"/>
      <c r="AD141" s="97"/>
      <c r="AE141" s="233"/>
      <c r="AF141" s="236"/>
      <c r="AG141" s="236"/>
      <c r="AH141" s="236"/>
      <c r="AI141" s="236"/>
      <c r="AJ141" s="239"/>
      <c r="AL141" s="312"/>
      <c r="AM141" s="24"/>
      <c r="AN141" s="41"/>
      <c r="AO141" s="26"/>
      <c r="AP141" s="24"/>
      <c r="AQ141" s="41"/>
      <c r="AR141" s="26"/>
      <c r="AS141" s="24"/>
      <c r="AT141" s="41"/>
      <c r="AU141" s="26"/>
      <c r="AV141" s="24"/>
      <c r="AW141" s="41"/>
      <c r="AX141" s="26"/>
      <c r="AY141" s="24"/>
      <c r="AZ141" s="41"/>
      <c r="BA141" s="26"/>
      <c r="BB141" s="24"/>
      <c r="BC141" s="41"/>
      <c r="BD141" s="26"/>
    </row>
    <row r="142" spans="2:56" s="80" customFormat="1" x14ac:dyDescent="0.2">
      <c r="B142" s="10"/>
      <c r="D142" s="312"/>
      <c r="E142" s="268"/>
      <c r="F142" s="304">
        <v>38</v>
      </c>
      <c r="G142" s="92">
        <v>11.57</v>
      </c>
      <c r="H142" s="93">
        <v>15.93</v>
      </c>
      <c r="I142" s="93">
        <v>13.31</v>
      </c>
      <c r="J142" s="100"/>
      <c r="K142" s="92">
        <v>11.81</v>
      </c>
      <c r="L142" s="93">
        <v>14.84</v>
      </c>
      <c r="M142" s="93">
        <v>12.88</v>
      </c>
      <c r="N142" s="100"/>
      <c r="O142" s="92">
        <v>12.53</v>
      </c>
      <c r="P142" s="93">
        <v>13.03</v>
      </c>
      <c r="Q142" s="93">
        <v>11.68</v>
      </c>
      <c r="R142" s="100">
        <v>13.09</v>
      </c>
      <c r="S142" s="92">
        <v>13.91</v>
      </c>
      <c r="T142" s="93">
        <v>12.25</v>
      </c>
      <c r="U142" s="93">
        <v>11.34</v>
      </c>
      <c r="V142" s="100">
        <v>12.06</v>
      </c>
      <c r="W142" s="92">
        <v>13</v>
      </c>
      <c r="X142" s="93">
        <v>14.25</v>
      </c>
      <c r="Y142" s="93">
        <v>16.149999999999999</v>
      </c>
      <c r="Z142" s="100">
        <v>12.87</v>
      </c>
      <c r="AA142" s="98">
        <v>12.5</v>
      </c>
      <c r="AB142" s="99">
        <v>10.94</v>
      </c>
      <c r="AC142" s="99">
        <v>12.6</v>
      </c>
      <c r="AD142" s="100">
        <v>13.84</v>
      </c>
      <c r="AE142" s="233">
        <f>AVERAGE(G142:J143)</f>
        <v>13.603333333333333</v>
      </c>
      <c r="AF142" s="236">
        <f>AVERAGE(K142:N143)-$AE142</f>
        <v>-0.42666666666666586</v>
      </c>
      <c r="AG142" s="236">
        <f>AVERAGE(O142:R143)-$AE142</f>
        <v>-1.0208333333333339</v>
      </c>
      <c r="AH142" s="236">
        <f>AVERAGE(S142:V143)-$AE142</f>
        <v>-1.4773333333333323</v>
      </c>
      <c r="AI142" s="236">
        <f>AVERAGE(W142:Z143)-$AE142</f>
        <v>0.46416666666666551</v>
      </c>
      <c r="AJ142" s="239">
        <f>AVERAGE(AA142:AD143)-$AE142</f>
        <v>-1.1333333333333346</v>
      </c>
      <c r="AL142" s="312"/>
      <c r="AM142" s="24"/>
      <c r="AN142" s="41"/>
      <c r="AO142" s="26"/>
      <c r="AP142" s="24"/>
      <c r="AQ142" s="41"/>
      <c r="AR142" s="26"/>
      <c r="AS142" s="24"/>
      <c r="AT142" s="41"/>
      <c r="AU142" s="26"/>
      <c r="AV142" s="24"/>
      <c r="AW142" s="41"/>
      <c r="AX142" s="26"/>
      <c r="AY142" s="24"/>
      <c r="AZ142" s="41"/>
      <c r="BA142" s="26"/>
      <c r="BB142" s="24"/>
      <c r="BC142" s="41"/>
      <c r="BD142" s="26"/>
    </row>
    <row r="143" spans="2:56" s="80" customFormat="1" x14ac:dyDescent="0.2">
      <c r="B143" s="10"/>
      <c r="D143" s="312"/>
      <c r="E143" s="268"/>
      <c r="F143" s="305"/>
      <c r="G143" s="95"/>
      <c r="H143" s="96"/>
      <c r="I143" s="96"/>
      <c r="J143" s="100"/>
      <c r="K143" s="95"/>
      <c r="L143" s="96"/>
      <c r="M143" s="96"/>
      <c r="N143" s="100"/>
      <c r="O143" s="95"/>
      <c r="P143" s="96"/>
      <c r="Q143" s="96"/>
      <c r="R143" s="100"/>
      <c r="S143" s="95">
        <v>11.07</v>
      </c>
      <c r="T143" s="96"/>
      <c r="U143" s="96"/>
      <c r="V143" s="100"/>
      <c r="W143" s="95"/>
      <c r="X143" s="96"/>
      <c r="Y143" s="96"/>
      <c r="Z143" s="100"/>
      <c r="AA143" s="101"/>
      <c r="AB143" s="102"/>
      <c r="AC143" s="102"/>
      <c r="AD143" s="100"/>
      <c r="AE143" s="233"/>
      <c r="AF143" s="236"/>
      <c r="AG143" s="236"/>
      <c r="AH143" s="236"/>
      <c r="AI143" s="236"/>
      <c r="AJ143" s="239"/>
      <c r="AL143" s="312"/>
      <c r="AM143" s="24"/>
      <c r="AN143" s="41"/>
      <c r="AO143" s="26"/>
      <c r="AP143" s="24"/>
      <c r="AQ143" s="41"/>
      <c r="AR143" s="26"/>
      <c r="AS143" s="24"/>
      <c r="AT143" s="41"/>
      <c r="AU143" s="26"/>
      <c r="AV143" s="24"/>
      <c r="AW143" s="41"/>
      <c r="AX143" s="26"/>
      <c r="AY143" s="24"/>
      <c r="AZ143" s="41"/>
      <c r="BA143" s="26"/>
      <c r="BB143" s="24"/>
      <c r="BC143" s="41"/>
      <c r="BD143" s="26"/>
    </row>
    <row r="144" spans="2:56" s="80" customFormat="1" x14ac:dyDescent="0.2">
      <c r="B144" s="10"/>
      <c r="D144" s="312"/>
      <c r="E144" s="268"/>
      <c r="F144" s="304">
        <v>39</v>
      </c>
      <c r="G144" s="92">
        <v>11.94</v>
      </c>
      <c r="H144" s="93">
        <v>13.47</v>
      </c>
      <c r="I144" s="93">
        <v>15.96</v>
      </c>
      <c r="J144" s="94"/>
      <c r="K144" s="92">
        <v>12.03</v>
      </c>
      <c r="L144" s="93">
        <v>12.93</v>
      </c>
      <c r="M144" s="93">
        <v>13.75</v>
      </c>
      <c r="N144" s="94"/>
      <c r="O144" s="92">
        <v>8.2200000000000006</v>
      </c>
      <c r="P144" s="93">
        <v>13.38</v>
      </c>
      <c r="Q144" s="93">
        <v>10.78</v>
      </c>
      <c r="R144" s="94">
        <v>11.81</v>
      </c>
      <c r="S144" s="92">
        <v>13.78</v>
      </c>
      <c r="T144" s="93">
        <v>10.94</v>
      </c>
      <c r="U144" s="93">
        <v>12.44</v>
      </c>
      <c r="V144" s="94">
        <v>12.22</v>
      </c>
      <c r="W144" s="92">
        <v>12.59</v>
      </c>
      <c r="X144" s="93">
        <v>9.5</v>
      </c>
      <c r="Y144" s="93">
        <v>13.56</v>
      </c>
      <c r="Z144" s="94">
        <v>8.5299999999999994</v>
      </c>
      <c r="AA144" s="98">
        <v>13.65</v>
      </c>
      <c r="AB144" s="99">
        <v>13.19</v>
      </c>
      <c r="AC144" s="99">
        <v>12.93</v>
      </c>
      <c r="AD144" s="94">
        <v>12.07</v>
      </c>
      <c r="AE144" s="233">
        <f>AVERAGE(G144:J145)</f>
        <v>13.790000000000001</v>
      </c>
      <c r="AF144" s="236">
        <f>AVERAGE(K144:N145)-$AE144</f>
        <v>-0.88666666666666671</v>
      </c>
      <c r="AG144" s="236">
        <f>AVERAGE(O144:R145)-$AE144</f>
        <v>-2.7424999999999997</v>
      </c>
      <c r="AH144" s="236">
        <f>AVERAGE(S144:V145)-$AE144</f>
        <v>-0.81200000000000117</v>
      </c>
      <c r="AI144" s="236">
        <f>AVERAGE(W144:Z145)-$AE144</f>
        <v>-1.581666666666667</v>
      </c>
      <c r="AJ144" s="239">
        <f>AVERAGE(AA144:AD145)-$AE144</f>
        <v>-0.83000000000000185</v>
      </c>
      <c r="AL144" s="312"/>
      <c r="AM144" s="24"/>
      <c r="AN144" s="41"/>
      <c r="AO144" s="26"/>
      <c r="AP144" s="24"/>
      <c r="AQ144" s="41"/>
      <c r="AR144" s="26"/>
      <c r="AS144" s="24"/>
      <c r="AT144" s="41"/>
      <c r="AU144" s="26"/>
      <c r="AV144" s="24"/>
      <c r="AW144" s="41"/>
      <c r="AX144" s="26"/>
      <c r="AY144" s="24"/>
      <c r="AZ144" s="41"/>
      <c r="BA144" s="26"/>
      <c r="BB144" s="24"/>
      <c r="BC144" s="41"/>
      <c r="BD144" s="26"/>
    </row>
    <row r="145" spans="2:56" s="80" customFormat="1" x14ac:dyDescent="0.2">
      <c r="B145" s="10"/>
      <c r="D145" s="312"/>
      <c r="E145" s="268"/>
      <c r="F145" s="305"/>
      <c r="G145" s="95"/>
      <c r="H145" s="96"/>
      <c r="I145" s="96"/>
      <c r="J145" s="97"/>
      <c r="K145" s="95"/>
      <c r="L145" s="96"/>
      <c r="M145" s="96"/>
      <c r="N145" s="97"/>
      <c r="O145" s="95"/>
      <c r="P145" s="96"/>
      <c r="Q145" s="96"/>
      <c r="R145" s="97"/>
      <c r="S145" s="95">
        <v>15.51</v>
      </c>
      <c r="T145" s="96"/>
      <c r="U145" s="96"/>
      <c r="V145" s="97"/>
      <c r="W145" s="95">
        <v>13.88</v>
      </c>
      <c r="X145" s="96">
        <v>15.19</v>
      </c>
      <c r="Y145" s="96"/>
      <c r="Z145" s="97"/>
      <c r="AA145" s="101"/>
      <c r="AB145" s="102"/>
      <c r="AC145" s="102"/>
      <c r="AD145" s="97"/>
      <c r="AE145" s="233"/>
      <c r="AF145" s="236"/>
      <c r="AG145" s="236"/>
      <c r="AH145" s="236"/>
      <c r="AI145" s="236"/>
      <c r="AJ145" s="239"/>
      <c r="AL145" s="312"/>
      <c r="AM145" s="24"/>
      <c r="AN145" s="41"/>
      <c r="AO145" s="26"/>
      <c r="AP145" s="24"/>
      <c r="AQ145" s="41"/>
      <c r="AR145" s="26"/>
      <c r="AS145" s="24"/>
      <c r="AT145" s="41"/>
      <c r="AU145" s="26"/>
      <c r="AV145" s="24"/>
      <c r="AW145" s="41"/>
      <c r="AX145" s="26"/>
      <c r="AY145" s="24"/>
      <c r="AZ145" s="41"/>
      <c r="BA145" s="26"/>
      <c r="BB145" s="24"/>
      <c r="BC145" s="41"/>
      <c r="BD145" s="26"/>
    </row>
    <row r="146" spans="2:56" s="80" customFormat="1" x14ac:dyDescent="0.2">
      <c r="B146" s="10"/>
      <c r="D146" s="312"/>
      <c r="E146" s="268"/>
      <c r="F146" s="304">
        <v>40</v>
      </c>
      <c r="G146" s="92">
        <v>13.88</v>
      </c>
      <c r="H146" s="93">
        <v>16.03</v>
      </c>
      <c r="I146" s="93">
        <v>10.66</v>
      </c>
      <c r="J146" s="100"/>
      <c r="K146" s="92">
        <v>15.09</v>
      </c>
      <c r="L146" s="93">
        <v>14.13</v>
      </c>
      <c r="M146" s="93">
        <v>12</v>
      </c>
      <c r="N146" s="100">
        <v>13.34</v>
      </c>
      <c r="O146" s="92">
        <v>13.75</v>
      </c>
      <c r="P146" s="93">
        <v>16.440000000000001</v>
      </c>
      <c r="Q146" s="93">
        <v>14.56</v>
      </c>
      <c r="R146" s="100">
        <v>12.84</v>
      </c>
      <c r="S146" s="92">
        <v>12.53</v>
      </c>
      <c r="T146" s="93">
        <v>8.7200000000000006</v>
      </c>
      <c r="U146" s="93">
        <v>13.5</v>
      </c>
      <c r="V146" s="100">
        <v>13.37</v>
      </c>
      <c r="W146" s="92">
        <v>14.93</v>
      </c>
      <c r="X146" s="93">
        <v>14.56</v>
      </c>
      <c r="Y146" s="93">
        <v>11.47</v>
      </c>
      <c r="Z146" s="100">
        <v>12.12</v>
      </c>
      <c r="AA146" s="98">
        <v>13.37</v>
      </c>
      <c r="AB146" s="99">
        <v>10.38</v>
      </c>
      <c r="AC146" s="99">
        <v>12.78</v>
      </c>
      <c r="AD146" s="100">
        <v>11.56</v>
      </c>
      <c r="AE146" s="233">
        <f t="shared" ref="AE146" si="14">AVERAGE(G146:J147)</f>
        <v>13.523333333333335</v>
      </c>
      <c r="AF146" s="236">
        <f>AVERAGE(K146:N147)-$AE146</f>
        <v>0.11666666666666536</v>
      </c>
      <c r="AG146" s="236">
        <f>AVERAGE(O146:R147)-$AE146</f>
        <v>0.87416666666666565</v>
      </c>
      <c r="AH146" s="236">
        <f>AVERAGE(S146:V147)-$AE146</f>
        <v>-1.3753333333333355</v>
      </c>
      <c r="AI146" s="236">
        <f>AVERAGE(W146:Z147)-$AE146</f>
        <v>-0.25333333333333563</v>
      </c>
      <c r="AJ146" s="239">
        <f>AVERAGE(AA146:AD147)-$AE146</f>
        <v>-1.5008333333333344</v>
      </c>
      <c r="AL146" s="312"/>
      <c r="AM146" s="24"/>
      <c r="AN146" s="41"/>
      <c r="AO146" s="26"/>
      <c r="AP146" s="24"/>
      <c r="AQ146" s="41"/>
      <c r="AR146" s="26"/>
      <c r="AS146" s="24"/>
      <c r="AT146" s="41"/>
      <c r="AU146" s="26"/>
      <c r="AV146" s="24"/>
      <c r="AW146" s="41"/>
      <c r="AX146" s="26"/>
      <c r="AY146" s="24"/>
      <c r="AZ146" s="41"/>
      <c r="BA146" s="26"/>
      <c r="BB146" s="24"/>
      <c r="BC146" s="41"/>
      <c r="BD146" s="26"/>
    </row>
    <row r="147" spans="2:56" s="80" customFormat="1" x14ac:dyDescent="0.2">
      <c r="B147" s="10"/>
      <c r="D147" s="312"/>
      <c r="E147" s="269"/>
      <c r="F147" s="305"/>
      <c r="G147" s="95"/>
      <c r="H147" s="96"/>
      <c r="I147" s="96"/>
      <c r="J147" s="100"/>
      <c r="K147" s="95"/>
      <c r="L147" s="96"/>
      <c r="M147" s="96"/>
      <c r="N147" s="100"/>
      <c r="O147" s="95"/>
      <c r="P147" s="96"/>
      <c r="Q147" s="96"/>
      <c r="R147" s="100"/>
      <c r="S147" s="95">
        <v>12.62</v>
      </c>
      <c r="T147" s="96"/>
      <c r="U147" s="96"/>
      <c r="V147" s="100"/>
      <c r="W147" s="95"/>
      <c r="X147" s="96"/>
      <c r="Y147" s="96"/>
      <c r="Z147" s="100"/>
      <c r="AA147" s="101"/>
      <c r="AB147" s="102"/>
      <c r="AC147" s="102"/>
      <c r="AD147" s="100"/>
      <c r="AE147" s="234"/>
      <c r="AF147" s="237"/>
      <c r="AG147" s="237"/>
      <c r="AH147" s="237"/>
      <c r="AI147" s="237"/>
      <c r="AJ147" s="240"/>
      <c r="AL147" s="312"/>
      <c r="AM147" s="53"/>
      <c r="AN147" s="54"/>
      <c r="AO147" s="55"/>
      <c r="AP147" s="53"/>
      <c r="AQ147" s="54"/>
      <c r="AR147" s="55"/>
      <c r="AS147" s="53"/>
      <c r="AT147" s="54"/>
      <c r="AU147" s="55"/>
      <c r="AV147" s="53"/>
      <c r="AW147" s="54"/>
      <c r="AX147" s="55"/>
      <c r="AY147" s="53"/>
      <c r="AZ147" s="54"/>
      <c r="BA147" s="55"/>
      <c r="BB147" s="53"/>
      <c r="BC147" s="54"/>
      <c r="BD147" s="55"/>
    </row>
    <row r="148" spans="2:56" s="80" customFormat="1" ht="16" customHeight="1" x14ac:dyDescent="0.2">
      <c r="B148" s="10"/>
      <c r="D148" s="312" t="s">
        <v>21</v>
      </c>
      <c r="E148" s="267">
        <v>1</v>
      </c>
      <c r="F148" s="304">
        <v>17</v>
      </c>
      <c r="G148" s="92">
        <v>7.8</v>
      </c>
      <c r="H148" s="93">
        <v>8.1300000000000008</v>
      </c>
      <c r="I148" s="93">
        <v>12.85</v>
      </c>
      <c r="J148" s="103">
        <v>8.3699999999999992</v>
      </c>
      <c r="K148" s="92">
        <v>14.07</v>
      </c>
      <c r="L148" s="93">
        <v>7.53</v>
      </c>
      <c r="M148" s="93">
        <v>12.88</v>
      </c>
      <c r="N148" s="103">
        <v>8.94</v>
      </c>
      <c r="O148" s="93">
        <v>3.28</v>
      </c>
      <c r="P148" s="93">
        <v>8.8699999999999992</v>
      </c>
      <c r="Q148" s="93">
        <v>14.03</v>
      </c>
      <c r="R148" s="106">
        <v>12.48</v>
      </c>
      <c r="S148" s="92">
        <v>7.5</v>
      </c>
      <c r="T148" s="93">
        <v>7.37</v>
      </c>
      <c r="U148" s="93">
        <v>10.28</v>
      </c>
      <c r="V148" s="103">
        <v>10.31</v>
      </c>
      <c r="W148" s="93">
        <v>8.65</v>
      </c>
      <c r="X148" s="93">
        <v>9.56</v>
      </c>
      <c r="Y148" s="93">
        <v>10.56</v>
      </c>
      <c r="Z148" s="106">
        <v>11.69</v>
      </c>
      <c r="AA148" s="98">
        <v>15.84</v>
      </c>
      <c r="AB148" s="99">
        <v>11.53</v>
      </c>
      <c r="AC148" s="99">
        <v>12.02</v>
      </c>
      <c r="AD148" s="94"/>
      <c r="AE148" s="232">
        <f>AVERAGE(G148:J149)</f>
        <v>9.2874999999999996</v>
      </c>
      <c r="AF148" s="235">
        <f>AVERAGE(K148:N149)-$AE148</f>
        <v>1.5675000000000008</v>
      </c>
      <c r="AG148" s="235">
        <f>AVERAGE(O148:R149)-$AE148</f>
        <v>0.3774999999999995</v>
      </c>
      <c r="AH148" s="235">
        <f>AVERAGE(S148:V149)-$AE148</f>
        <v>-0.42249999999999943</v>
      </c>
      <c r="AI148" s="235">
        <f>AVERAGE(W148:Z149)-$AE148</f>
        <v>0.82750000000000057</v>
      </c>
      <c r="AJ148" s="238">
        <f>AVERAGE(AA148:AD149)-$AE148</f>
        <v>3.8425000000000011</v>
      </c>
      <c r="AL148" s="312" t="s">
        <v>21</v>
      </c>
      <c r="AM148" s="16">
        <f>AVERAGE(AE148:AE163)</f>
        <v>11.683125</v>
      </c>
      <c r="AN148" s="17">
        <f>STDEV(AE148:AE163)/SQRT(AO148)</f>
        <v>0.52615073126803713</v>
      </c>
      <c r="AO148" s="18">
        <f>COUNT(AE148:AE163)</f>
        <v>8</v>
      </c>
      <c r="AP148" s="16">
        <f>AVERAGE(AF148:AF163)</f>
        <v>0.35124999999999984</v>
      </c>
      <c r="AQ148" s="17">
        <f>STDEV(AF148:AF163)/SQRT(AR148)</f>
        <v>0.39305144004800391</v>
      </c>
      <c r="AR148" s="18">
        <f>COUNT(AF148:AF163)</f>
        <v>8</v>
      </c>
      <c r="AS148" s="16">
        <f>AVERAGE(AG148:AG163)</f>
        <v>-1.8670625000000003</v>
      </c>
      <c r="AT148" s="17">
        <f>STDEV(AG148:AG163)/SQRT(AU148)</f>
        <v>0.53257134269226636</v>
      </c>
      <c r="AU148" s="18">
        <f>COUNT(AG148:AG163)</f>
        <v>8</v>
      </c>
      <c r="AV148" s="16">
        <f>AVERAGE(AH148:AH163)</f>
        <v>-1.3822916666666671</v>
      </c>
      <c r="AW148" s="17">
        <f>STDEV(AH148:AH163)/SQRT(AX148)</f>
        <v>0.57912310880227313</v>
      </c>
      <c r="AX148" s="18">
        <f>COUNT(AH148:AH163)</f>
        <v>8</v>
      </c>
      <c r="AY148" s="16">
        <f>AVERAGE(AI148:AI163)</f>
        <v>-0.92872916666666661</v>
      </c>
      <c r="AZ148" s="17">
        <f>STDEV(AI148:AI163)/SQRT(BA148)</f>
        <v>0.51534605892921026</v>
      </c>
      <c r="BA148" s="18">
        <f>COUNT(AI148:AI163)</f>
        <v>8</v>
      </c>
      <c r="BB148" s="16">
        <f>AVERAGE(AJ148:AJ163)</f>
        <v>-0.26762500000000022</v>
      </c>
      <c r="BC148" s="17">
        <f>STDEV(AJ148:AJ163)/SQRT(BD148)</f>
        <v>0.86761712177093397</v>
      </c>
      <c r="BD148" s="18">
        <f>COUNT(AJ148:AJ163)</f>
        <v>8</v>
      </c>
    </row>
    <row r="149" spans="2:56" s="80" customFormat="1" x14ac:dyDescent="0.2">
      <c r="B149" s="10"/>
      <c r="D149" s="312"/>
      <c r="E149" s="268"/>
      <c r="F149" s="305"/>
      <c r="G149" s="95"/>
      <c r="H149" s="96"/>
      <c r="I149" s="96"/>
      <c r="J149" s="97"/>
      <c r="K149" s="95"/>
      <c r="L149" s="96"/>
      <c r="M149" s="96"/>
      <c r="N149" s="97"/>
      <c r="O149" s="96"/>
      <c r="P149" s="96"/>
      <c r="Q149" s="96"/>
      <c r="R149" s="111"/>
      <c r="S149" s="95"/>
      <c r="T149" s="96"/>
      <c r="U149" s="96"/>
      <c r="V149" s="97"/>
      <c r="W149" s="96"/>
      <c r="X149" s="96"/>
      <c r="Y149" s="96"/>
      <c r="Z149" s="111"/>
      <c r="AA149" s="101"/>
      <c r="AB149" s="102"/>
      <c r="AC149" s="102"/>
      <c r="AD149" s="97"/>
      <c r="AE149" s="233"/>
      <c r="AF149" s="236"/>
      <c r="AG149" s="236"/>
      <c r="AH149" s="236"/>
      <c r="AI149" s="236"/>
      <c r="AJ149" s="239"/>
      <c r="AL149" s="312"/>
      <c r="AM149" s="24"/>
      <c r="AN149" s="25"/>
      <c r="AO149" s="26"/>
      <c r="AP149" s="24"/>
      <c r="AQ149" s="25"/>
      <c r="AR149" s="26"/>
      <c r="AS149" s="24"/>
      <c r="AT149" s="25"/>
      <c r="AU149" s="26"/>
      <c r="AV149" s="24"/>
      <c r="AW149" s="25"/>
      <c r="AX149" s="26"/>
      <c r="AY149" s="24"/>
      <c r="AZ149" s="25"/>
      <c r="BA149" s="26"/>
      <c r="BB149" s="24"/>
      <c r="BC149" s="25"/>
      <c r="BD149" s="26"/>
    </row>
    <row r="150" spans="2:56" s="80" customFormat="1" x14ac:dyDescent="0.2">
      <c r="B150" s="10"/>
      <c r="D150" s="312"/>
      <c r="E150" s="268"/>
      <c r="F150" s="304">
        <v>18</v>
      </c>
      <c r="G150" s="92">
        <v>13.28</v>
      </c>
      <c r="H150" s="93">
        <v>10.97</v>
      </c>
      <c r="I150" s="93">
        <v>9.34</v>
      </c>
      <c r="J150" s="94">
        <v>11.34</v>
      </c>
      <c r="K150" s="92">
        <v>12.22</v>
      </c>
      <c r="L150" s="93">
        <v>13.56</v>
      </c>
      <c r="M150" s="93">
        <v>11.91</v>
      </c>
      <c r="N150" s="94"/>
      <c r="O150" s="93">
        <v>11.44</v>
      </c>
      <c r="P150" s="93">
        <v>10.210000000000001</v>
      </c>
      <c r="Q150" s="93">
        <v>8.5</v>
      </c>
      <c r="R150" s="109">
        <v>12.48</v>
      </c>
      <c r="S150" s="92">
        <v>13.12</v>
      </c>
      <c r="T150" s="93">
        <v>9.94</v>
      </c>
      <c r="U150" s="93">
        <v>9.31</v>
      </c>
      <c r="V150" s="94"/>
      <c r="W150" s="93">
        <v>14.26</v>
      </c>
      <c r="X150" s="93">
        <v>9.7799999999999994</v>
      </c>
      <c r="Y150" s="93">
        <v>10.56</v>
      </c>
      <c r="Z150" s="109">
        <v>14.5</v>
      </c>
      <c r="AA150" s="98">
        <v>13.72</v>
      </c>
      <c r="AB150" s="99">
        <v>10.85</v>
      </c>
      <c r="AC150" s="99">
        <v>14.69</v>
      </c>
      <c r="AD150" s="94">
        <v>11.63</v>
      </c>
      <c r="AE150" s="233">
        <f>AVERAGE(G150:J151)</f>
        <v>11.232500000000002</v>
      </c>
      <c r="AF150" s="236">
        <f>AVERAGE(K150:N151)-$AE150</f>
        <v>1.3308333333333309</v>
      </c>
      <c r="AG150" s="120">
        <f>AVERAGE(O150:R151)-$AE150</f>
        <v>-0.3265000000000029</v>
      </c>
      <c r="AH150" s="120">
        <f>AVERAGE(S150:V151)-$AE150</f>
        <v>-0.44250000000000256</v>
      </c>
      <c r="AI150" s="120">
        <f>AVERAGE(W150:Z151)-$AE150</f>
        <v>1.0424999999999986</v>
      </c>
      <c r="AJ150" s="121">
        <f>AVERAGE(AA150:AD151)-$AE150</f>
        <v>1.4899999999999984</v>
      </c>
      <c r="AL150" s="312"/>
      <c r="AM150" s="24"/>
      <c r="AN150" s="25"/>
      <c r="AO150" s="26"/>
      <c r="AP150" s="24"/>
      <c r="AQ150" s="25"/>
      <c r="AR150" s="26"/>
      <c r="AS150" s="24"/>
      <c r="AT150" s="25"/>
      <c r="AU150" s="26"/>
      <c r="AV150" s="24"/>
      <c r="AW150" s="25"/>
      <c r="AX150" s="26"/>
      <c r="AY150" s="24"/>
      <c r="AZ150" s="25"/>
      <c r="BA150" s="26"/>
      <c r="BB150" s="24"/>
      <c r="BC150" s="25"/>
      <c r="BD150" s="26"/>
    </row>
    <row r="151" spans="2:56" s="80" customFormat="1" x14ac:dyDescent="0.2">
      <c r="B151" s="10"/>
      <c r="D151" s="312"/>
      <c r="E151" s="268"/>
      <c r="F151" s="305"/>
      <c r="G151" s="95"/>
      <c r="H151" s="96"/>
      <c r="I151" s="96"/>
      <c r="J151" s="97"/>
      <c r="K151" s="95"/>
      <c r="L151" s="96"/>
      <c r="M151" s="96"/>
      <c r="N151" s="97"/>
      <c r="O151" s="96">
        <v>11.9</v>
      </c>
      <c r="P151" s="96"/>
      <c r="Q151" s="96"/>
      <c r="R151" s="109"/>
      <c r="S151" s="95"/>
      <c r="T151" s="96"/>
      <c r="U151" s="96"/>
      <c r="V151" s="97"/>
      <c r="W151" s="96"/>
      <c r="X151" s="96"/>
      <c r="Y151" s="96"/>
      <c r="Z151" s="109"/>
      <c r="AA151" s="101"/>
      <c r="AB151" s="102"/>
      <c r="AC151" s="102"/>
      <c r="AD151" s="97"/>
      <c r="AE151" s="233"/>
      <c r="AF151" s="236"/>
      <c r="AG151" s="120"/>
      <c r="AH151" s="120"/>
      <c r="AI151" s="120"/>
      <c r="AJ151" s="121"/>
      <c r="AL151" s="312"/>
      <c r="AM151" s="24"/>
      <c r="AN151" s="25"/>
      <c r="AO151" s="26"/>
      <c r="AP151" s="24"/>
      <c r="AQ151" s="25"/>
      <c r="AR151" s="26"/>
      <c r="AS151" s="24"/>
      <c r="AT151" s="25"/>
      <c r="AU151" s="26"/>
      <c r="AV151" s="24"/>
      <c r="AW151" s="25"/>
      <c r="AX151" s="26"/>
      <c r="AY151" s="24"/>
      <c r="AZ151" s="25"/>
      <c r="BA151" s="26"/>
      <c r="BB151" s="24"/>
      <c r="BC151" s="25"/>
      <c r="BD151" s="26"/>
    </row>
    <row r="152" spans="2:56" s="80" customFormat="1" x14ac:dyDescent="0.2">
      <c r="B152" s="10"/>
      <c r="D152" s="312"/>
      <c r="E152" s="268"/>
      <c r="F152" s="304">
        <v>19</v>
      </c>
      <c r="G152" s="92">
        <v>9.69</v>
      </c>
      <c r="H152" s="93">
        <v>9.91</v>
      </c>
      <c r="I152" s="93">
        <v>12.09</v>
      </c>
      <c r="J152" s="94"/>
      <c r="K152" s="92">
        <v>12.03</v>
      </c>
      <c r="L152" s="93">
        <v>7.47</v>
      </c>
      <c r="M152" s="93">
        <v>7.4</v>
      </c>
      <c r="N152" s="94"/>
      <c r="O152" s="93">
        <v>6.38</v>
      </c>
      <c r="P152" s="93">
        <v>6.56</v>
      </c>
      <c r="Q152" s="93">
        <v>8</v>
      </c>
      <c r="R152" s="110">
        <v>5.94</v>
      </c>
      <c r="S152" s="92">
        <v>4.62</v>
      </c>
      <c r="T152" s="93">
        <v>7.78</v>
      </c>
      <c r="U152" s="93">
        <v>8.81</v>
      </c>
      <c r="V152" s="94">
        <v>4.91</v>
      </c>
      <c r="W152" s="93">
        <v>5.15</v>
      </c>
      <c r="X152" s="93">
        <v>4.28</v>
      </c>
      <c r="Y152" s="93">
        <v>9.5299999999999994</v>
      </c>
      <c r="Z152" s="110">
        <v>10.59</v>
      </c>
      <c r="AA152" s="98">
        <v>8.0299999999999994</v>
      </c>
      <c r="AB152" s="99">
        <v>5.44</v>
      </c>
      <c r="AC152" s="99">
        <v>8.84</v>
      </c>
      <c r="AD152" s="94">
        <v>10.54</v>
      </c>
      <c r="AE152" s="233">
        <f>AVERAGE(G152:J153)</f>
        <v>10.563333333333334</v>
      </c>
      <c r="AF152" s="236">
        <f>AVERAGE(K152:N153)-$AE152</f>
        <v>-1.5966666666666676</v>
      </c>
      <c r="AG152" s="236">
        <f>AVERAGE(O152:R153)-$AE152</f>
        <v>-3.8433333333333346</v>
      </c>
      <c r="AH152" s="236">
        <f>AVERAGE(S152:V153)-$AE152</f>
        <v>-4.0333333333333341</v>
      </c>
      <c r="AI152" s="236">
        <f>AVERAGE(W152:Z153)-$AE152</f>
        <v>-1.9973333333333354</v>
      </c>
      <c r="AJ152" s="239">
        <f>AVERAGE(AA152:AD153)-$AE152</f>
        <v>-2.3533333333333353</v>
      </c>
      <c r="AL152" s="312"/>
      <c r="AM152" s="24"/>
      <c r="AN152" s="25"/>
      <c r="AO152" s="26"/>
      <c r="AP152" s="24"/>
      <c r="AQ152" s="25"/>
      <c r="AR152" s="26"/>
      <c r="AS152" s="24"/>
      <c r="AT152" s="25"/>
      <c r="AU152" s="26"/>
      <c r="AV152" s="24"/>
      <c r="AW152" s="25"/>
      <c r="AX152" s="26"/>
      <c r="AY152" s="24"/>
      <c r="AZ152" s="25"/>
      <c r="BA152" s="26"/>
      <c r="BB152" s="24"/>
      <c r="BC152" s="25"/>
      <c r="BD152" s="26"/>
    </row>
    <row r="153" spans="2:56" s="80" customFormat="1" x14ac:dyDescent="0.2">
      <c r="B153" s="10"/>
      <c r="D153" s="312"/>
      <c r="E153" s="268"/>
      <c r="F153" s="305"/>
      <c r="G153" s="95"/>
      <c r="H153" s="96"/>
      <c r="I153" s="96"/>
      <c r="J153" s="97"/>
      <c r="K153" s="95"/>
      <c r="L153" s="96"/>
      <c r="M153" s="96"/>
      <c r="N153" s="97"/>
      <c r="O153" s="96"/>
      <c r="P153" s="96"/>
      <c r="Q153" s="96"/>
      <c r="R153" s="111"/>
      <c r="S153" s="95"/>
      <c r="T153" s="96"/>
      <c r="U153" s="96"/>
      <c r="V153" s="97"/>
      <c r="W153" s="96">
        <v>13.28</v>
      </c>
      <c r="X153" s="96"/>
      <c r="Y153" s="96"/>
      <c r="Z153" s="111"/>
      <c r="AA153" s="101">
        <v>10.81</v>
      </c>
      <c r="AB153" s="102">
        <v>5.6</v>
      </c>
      <c r="AC153" s="102"/>
      <c r="AD153" s="97"/>
      <c r="AE153" s="233"/>
      <c r="AF153" s="236"/>
      <c r="AG153" s="236"/>
      <c r="AH153" s="236"/>
      <c r="AI153" s="236"/>
      <c r="AJ153" s="239"/>
      <c r="AL153" s="312"/>
      <c r="AM153" s="24"/>
      <c r="AN153" s="25"/>
      <c r="AO153" s="26"/>
      <c r="AP153" s="24"/>
      <c r="AQ153" s="25"/>
      <c r="AR153" s="26"/>
      <c r="AS153" s="24"/>
      <c r="AT153" s="25"/>
      <c r="AU153" s="26"/>
      <c r="AV153" s="24"/>
      <c r="AW153" s="25"/>
      <c r="AX153" s="26"/>
      <c r="AY153" s="24"/>
      <c r="AZ153" s="25"/>
      <c r="BA153" s="26"/>
      <c r="BB153" s="24"/>
      <c r="BC153" s="25"/>
      <c r="BD153" s="26"/>
    </row>
    <row r="154" spans="2:56" s="80" customFormat="1" x14ac:dyDescent="0.2">
      <c r="B154" s="10"/>
      <c r="D154" s="312"/>
      <c r="E154" s="268"/>
      <c r="F154" s="304">
        <v>20</v>
      </c>
      <c r="G154" s="98">
        <v>12.18</v>
      </c>
      <c r="H154" s="99">
        <v>7</v>
      </c>
      <c r="I154" s="99">
        <v>13.22</v>
      </c>
      <c r="J154" s="94">
        <v>10.62</v>
      </c>
      <c r="K154" s="98">
        <v>11.56</v>
      </c>
      <c r="L154" s="99">
        <v>12.56</v>
      </c>
      <c r="M154" s="99"/>
      <c r="N154" s="94"/>
      <c r="O154" s="99">
        <v>7.21</v>
      </c>
      <c r="P154" s="99">
        <v>10.75</v>
      </c>
      <c r="Q154" s="99">
        <v>3.87</v>
      </c>
      <c r="R154" s="109">
        <v>8.69</v>
      </c>
      <c r="S154" s="98">
        <v>10.4</v>
      </c>
      <c r="T154" s="99">
        <v>9.65</v>
      </c>
      <c r="U154" s="99">
        <v>10.81</v>
      </c>
      <c r="V154" s="94"/>
      <c r="W154" s="99">
        <v>12.32</v>
      </c>
      <c r="X154" s="99">
        <v>11.53</v>
      </c>
      <c r="Y154" s="99">
        <v>9.5</v>
      </c>
      <c r="Z154" s="109"/>
      <c r="AA154" s="98">
        <v>10.6</v>
      </c>
      <c r="AB154" s="99">
        <v>11.53</v>
      </c>
      <c r="AC154" s="99">
        <v>12.5</v>
      </c>
      <c r="AD154" s="94">
        <v>15.75</v>
      </c>
      <c r="AE154" s="233">
        <f t="shared" ref="AE154" si="15">AVERAGE(G154:J155)</f>
        <v>10.754999999999999</v>
      </c>
      <c r="AF154" s="236">
        <f>AVERAGE(K154:N155)-$AE154</f>
        <v>1.3050000000000015</v>
      </c>
      <c r="AG154" s="236">
        <f>AVERAGE(O154:R155)-$AE154</f>
        <v>-3.1249999999999982</v>
      </c>
      <c r="AH154" s="236">
        <f>AVERAGE(S154:V155)-$AE154</f>
        <v>-0.46833333333333194</v>
      </c>
      <c r="AI154" s="236">
        <f>AVERAGE(W154:Z155)-$AE154</f>
        <v>0.36166666666666814</v>
      </c>
      <c r="AJ154" s="239">
        <f>AVERAGE(AA154:AD155)-$AE154</f>
        <v>2.1890000000000001</v>
      </c>
      <c r="AL154" s="312"/>
      <c r="AM154" s="24"/>
      <c r="AN154" s="25"/>
      <c r="AO154" s="26"/>
      <c r="AP154" s="24"/>
      <c r="AQ154" s="25"/>
      <c r="AR154" s="26"/>
      <c r="AS154" s="24"/>
      <c r="AT154" s="25"/>
      <c r="AU154" s="26"/>
      <c r="AV154" s="24"/>
      <c r="AW154" s="25"/>
      <c r="AX154" s="26"/>
      <c r="AY154" s="24"/>
      <c r="AZ154" s="25"/>
      <c r="BA154" s="26"/>
      <c r="BB154" s="24"/>
      <c r="BC154" s="25"/>
      <c r="BD154" s="26"/>
    </row>
    <row r="155" spans="2:56" s="80" customFormat="1" x14ac:dyDescent="0.2">
      <c r="B155" s="10"/>
      <c r="D155" s="312"/>
      <c r="E155" s="269"/>
      <c r="F155" s="305"/>
      <c r="G155" s="101"/>
      <c r="H155" s="102"/>
      <c r="I155" s="102"/>
      <c r="J155" s="97"/>
      <c r="K155" s="101"/>
      <c r="L155" s="102"/>
      <c r="M155" s="102"/>
      <c r="N155" s="97"/>
      <c r="O155" s="102"/>
      <c r="P155" s="102"/>
      <c r="Q155" s="102"/>
      <c r="R155" s="111"/>
      <c r="S155" s="101"/>
      <c r="T155" s="102"/>
      <c r="U155" s="102"/>
      <c r="V155" s="97"/>
      <c r="W155" s="102"/>
      <c r="X155" s="102"/>
      <c r="Y155" s="102"/>
      <c r="Z155" s="111"/>
      <c r="AA155" s="101">
        <v>14.34</v>
      </c>
      <c r="AB155" s="102"/>
      <c r="AC155" s="102"/>
      <c r="AD155" s="97"/>
      <c r="AE155" s="234"/>
      <c r="AF155" s="237"/>
      <c r="AG155" s="237"/>
      <c r="AH155" s="237"/>
      <c r="AI155" s="237"/>
      <c r="AJ155" s="240"/>
      <c r="AL155" s="312"/>
      <c r="AM155" s="24"/>
      <c r="AN155" s="25"/>
      <c r="AO155" s="26"/>
      <c r="AP155" s="24"/>
      <c r="AQ155" s="25"/>
      <c r="AR155" s="26"/>
      <c r="AS155" s="24"/>
      <c r="AT155" s="25"/>
      <c r="AU155" s="26"/>
      <c r="AV155" s="24"/>
      <c r="AW155" s="25"/>
      <c r="AX155" s="26"/>
      <c r="AY155" s="24"/>
      <c r="AZ155" s="25"/>
      <c r="BA155" s="26"/>
      <c r="BB155" s="24"/>
      <c r="BC155" s="25"/>
      <c r="BD155" s="26"/>
    </row>
    <row r="156" spans="2:56" s="80" customFormat="1" x14ac:dyDescent="0.2">
      <c r="B156" s="10"/>
      <c r="D156" s="312"/>
      <c r="E156" s="267">
        <v>2</v>
      </c>
      <c r="F156" s="304">
        <v>25</v>
      </c>
      <c r="G156" s="98">
        <v>13.28</v>
      </c>
      <c r="H156" s="99">
        <v>11.43</v>
      </c>
      <c r="I156" s="99">
        <v>14.03</v>
      </c>
      <c r="J156" s="94"/>
      <c r="K156" s="98">
        <v>10.69</v>
      </c>
      <c r="L156" s="99">
        <v>15.75</v>
      </c>
      <c r="M156" s="99">
        <v>13.6</v>
      </c>
      <c r="N156" s="94"/>
      <c r="O156" s="98">
        <v>11.94</v>
      </c>
      <c r="P156" s="99">
        <v>10.91</v>
      </c>
      <c r="Q156" s="99">
        <v>12.03</v>
      </c>
      <c r="R156" s="94">
        <v>11.9</v>
      </c>
      <c r="S156" s="98">
        <v>16.43</v>
      </c>
      <c r="T156" s="99">
        <v>12.22</v>
      </c>
      <c r="U156" s="99">
        <v>12.06</v>
      </c>
      <c r="V156" s="94">
        <v>13.03</v>
      </c>
      <c r="W156" s="98">
        <v>10.56</v>
      </c>
      <c r="X156" s="99">
        <v>10.85</v>
      </c>
      <c r="Y156" s="99">
        <v>10.51</v>
      </c>
      <c r="Z156" s="94">
        <v>12.59</v>
      </c>
      <c r="AA156" s="98">
        <v>10.28</v>
      </c>
      <c r="AB156" s="99">
        <v>11.78</v>
      </c>
      <c r="AC156" s="99">
        <v>10.78</v>
      </c>
      <c r="AD156" s="94">
        <v>11.22</v>
      </c>
      <c r="AE156" s="232">
        <f>AVERAGE(G156:J157)</f>
        <v>12.913333333333334</v>
      </c>
      <c r="AF156" s="235">
        <f>AVERAGE(K156:N157)-$AE156</f>
        <v>0.43333333333333179</v>
      </c>
      <c r="AG156" s="235">
        <f>AVERAGE(O156:R157)-$AE156</f>
        <v>-1.2183333333333337</v>
      </c>
      <c r="AH156" s="235">
        <f>AVERAGE(S156:V157)-$AE156</f>
        <v>0.5216666666666665</v>
      </c>
      <c r="AI156" s="235">
        <f>AVERAGE(W156:Z157)-$AE156</f>
        <v>-1.7858333333333327</v>
      </c>
      <c r="AJ156" s="238">
        <f>AVERAGE(AA156:AD157)-$AE156</f>
        <v>-1.8983333333333352</v>
      </c>
      <c r="AL156" s="312"/>
      <c r="AM156" s="24"/>
      <c r="AN156" s="25"/>
      <c r="AO156" s="26"/>
      <c r="AP156" s="24"/>
      <c r="AQ156" s="25"/>
      <c r="AR156" s="26"/>
      <c r="AS156" s="24"/>
      <c r="AT156" s="25"/>
      <c r="AU156" s="26"/>
      <c r="AV156" s="24"/>
      <c r="AW156" s="25"/>
      <c r="AX156" s="26"/>
      <c r="AY156" s="24"/>
      <c r="AZ156" s="25"/>
      <c r="BA156" s="26"/>
      <c r="BB156" s="24"/>
      <c r="BC156" s="25"/>
      <c r="BD156" s="26"/>
    </row>
    <row r="157" spans="2:56" s="80" customFormat="1" x14ac:dyDescent="0.2">
      <c r="B157" s="10"/>
      <c r="D157" s="312"/>
      <c r="E157" s="268"/>
      <c r="F157" s="305"/>
      <c r="G157" s="101"/>
      <c r="H157" s="102"/>
      <c r="I157" s="102"/>
      <c r="J157" s="97"/>
      <c r="K157" s="101"/>
      <c r="L157" s="102"/>
      <c r="M157" s="102"/>
      <c r="N157" s="97"/>
      <c r="O157" s="101"/>
      <c r="P157" s="102"/>
      <c r="Q157" s="102"/>
      <c r="R157" s="97"/>
      <c r="S157" s="101"/>
      <c r="T157" s="102"/>
      <c r="U157" s="102"/>
      <c r="V157" s="97"/>
      <c r="W157" s="101"/>
      <c r="X157" s="102"/>
      <c r="Y157" s="102"/>
      <c r="Z157" s="97"/>
      <c r="AA157" s="101"/>
      <c r="AB157" s="102"/>
      <c r="AC157" s="102"/>
      <c r="AD157" s="97"/>
      <c r="AE157" s="233"/>
      <c r="AF157" s="236"/>
      <c r="AG157" s="236"/>
      <c r="AH157" s="236"/>
      <c r="AI157" s="236"/>
      <c r="AJ157" s="239"/>
      <c r="AL157" s="312"/>
      <c r="AM157" s="24"/>
      <c r="AN157" s="41"/>
      <c r="AO157" s="26"/>
      <c r="AP157" s="24"/>
      <c r="AQ157" s="41"/>
      <c r="AR157" s="26"/>
      <c r="AS157" s="24"/>
      <c r="AT157" s="41"/>
      <c r="AU157" s="26"/>
      <c r="AV157" s="24"/>
      <c r="AW157" s="41"/>
      <c r="AX157" s="26"/>
      <c r="AY157" s="24"/>
      <c r="AZ157" s="41"/>
      <c r="BA157" s="26"/>
      <c r="BB157" s="24"/>
      <c r="BC157" s="41"/>
      <c r="BD157" s="26"/>
    </row>
    <row r="158" spans="2:56" s="80" customFormat="1" x14ac:dyDescent="0.2">
      <c r="B158" s="10"/>
      <c r="D158" s="312"/>
      <c r="E158" s="268"/>
      <c r="F158" s="304">
        <v>26</v>
      </c>
      <c r="G158" s="92">
        <v>13.44</v>
      </c>
      <c r="H158" s="93">
        <v>11.03</v>
      </c>
      <c r="I158" s="93">
        <v>12.75</v>
      </c>
      <c r="J158" s="105"/>
      <c r="K158" s="92">
        <v>11.81</v>
      </c>
      <c r="L158" s="93">
        <v>11.47</v>
      </c>
      <c r="M158" s="93">
        <v>13.75</v>
      </c>
      <c r="N158" s="105"/>
      <c r="O158" s="92">
        <v>10.9</v>
      </c>
      <c r="P158" s="93">
        <v>10.94</v>
      </c>
      <c r="Q158" s="93">
        <v>13.03</v>
      </c>
      <c r="R158" s="105">
        <v>10.25</v>
      </c>
      <c r="S158" s="92">
        <v>9.34</v>
      </c>
      <c r="T158" s="93">
        <v>8.4600000000000009</v>
      </c>
      <c r="U158" s="93">
        <v>9.06</v>
      </c>
      <c r="V158" s="105">
        <v>13.16</v>
      </c>
      <c r="W158" s="92">
        <v>9.84</v>
      </c>
      <c r="X158" s="93">
        <v>11.54</v>
      </c>
      <c r="Y158" s="93">
        <v>11.78</v>
      </c>
      <c r="Z158" s="105">
        <v>11.22</v>
      </c>
      <c r="AA158" s="98">
        <v>11</v>
      </c>
      <c r="AB158" s="99">
        <v>11.35</v>
      </c>
      <c r="AC158" s="99">
        <v>11</v>
      </c>
      <c r="AD158" s="100">
        <v>10.72</v>
      </c>
      <c r="AE158" s="233">
        <f>AVERAGE(G158:J159)</f>
        <v>12.406666666666666</v>
      </c>
      <c r="AF158" s="236">
        <f>AVERAGE(K158:N159)-$AE158</f>
        <v>-6.3333333333332575E-2</v>
      </c>
      <c r="AG158" s="236">
        <f>AVERAGE(O158:R159)-$AE158</f>
        <v>-1.1266666666666669</v>
      </c>
      <c r="AH158" s="236">
        <f>AVERAGE(S158:V159)-$AE158</f>
        <v>-2.4016666666666673</v>
      </c>
      <c r="AI158" s="236">
        <f>AVERAGE(W158:Z159)-$AE158</f>
        <v>-1.3116666666666674</v>
      </c>
      <c r="AJ158" s="239">
        <f>AVERAGE(AA158:AD159)-$AE158</f>
        <v>-1.3891666666666662</v>
      </c>
      <c r="AL158" s="312"/>
      <c r="AM158" s="24"/>
      <c r="AN158" s="41"/>
      <c r="AO158" s="26"/>
      <c r="AP158" s="24"/>
      <c r="AQ158" s="41"/>
      <c r="AR158" s="26"/>
      <c r="AS158" s="24"/>
      <c r="AT158" s="41"/>
      <c r="AU158" s="26"/>
      <c r="AV158" s="24"/>
      <c r="AW158" s="41"/>
      <c r="AX158" s="26"/>
      <c r="AY158" s="24"/>
      <c r="AZ158" s="41"/>
      <c r="BA158" s="26"/>
      <c r="BB158" s="24"/>
      <c r="BC158" s="41"/>
      <c r="BD158" s="26"/>
    </row>
    <row r="159" spans="2:56" s="80" customFormat="1" x14ac:dyDescent="0.2">
      <c r="B159" s="10"/>
      <c r="D159" s="312"/>
      <c r="E159" s="268"/>
      <c r="F159" s="305"/>
      <c r="G159" s="95"/>
      <c r="H159" s="96"/>
      <c r="I159" s="96"/>
      <c r="J159" s="105"/>
      <c r="K159" s="95"/>
      <c r="L159" s="96"/>
      <c r="M159" s="96"/>
      <c r="N159" s="105"/>
      <c r="O159" s="95"/>
      <c r="P159" s="96"/>
      <c r="Q159" s="96"/>
      <c r="R159" s="105"/>
      <c r="S159" s="95"/>
      <c r="T159" s="96"/>
      <c r="U159" s="96"/>
      <c r="V159" s="105"/>
      <c r="W159" s="95"/>
      <c r="X159" s="96"/>
      <c r="Y159" s="96"/>
      <c r="Z159" s="105"/>
      <c r="AA159" s="101"/>
      <c r="AB159" s="102"/>
      <c r="AC159" s="102"/>
      <c r="AD159" s="100"/>
      <c r="AE159" s="233"/>
      <c r="AF159" s="236"/>
      <c r="AG159" s="236"/>
      <c r="AH159" s="236"/>
      <c r="AI159" s="236"/>
      <c r="AJ159" s="239"/>
      <c r="AL159" s="312"/>
      <c r="AM159" s="24"/>
      <c r="AN159" s="41"/>
      <c r="AO159" s="26"/>
      <c r="AP159" s="24"/>
      <c r="AQ159" s="41"/>
      <c r="AR159" s="26"/>
      <c r="AS159" s="24"/>
      <c r="AT159" s="41"/>
      <c r="AU159" s="26"/>
      <c r="AV159" s="24"/>
      <c r="AW159" s="41"/>
      <c r="AX159" s="26"/>
      <c r="AY159" s="24"/>
      <c r="AZ159" s="41"/>
      <c r="BA159" s="26"/>
      <c r="BB159" s="24"/>
      <c r="BC159" s="41"/>
      <c r="BD159" s="26"/>
    </row>
    <row r="160" spans="2:56" s="80" customFormat="1" x14ac:dyDescent="0.2">
      <c r="B160" s="10"/>
      <c r="D160" s="312"/>
      <c r="E160" s="268"/>
      <c r="F160" s="304">
        <v>27</v>
      </c>
      <c r="G160" s="92">
        <v>13.22</v>
      </c>
      <c r="H160" s="93">
        <v>11.84</v>
      </c>
      <c r="I160" s="93">
        <v>12.19</v>
      </c>
      <c r="J160" s="103"/>
      <c r="K160" s="92">
        <v>11.91</v>
      </c>
      <c r="L160" s="93">
        <v>13.6</v>
      </c>
      <c r="M160" s="93">
        <v>13.56</v>
      </c>
      <c r="N160" s="103"/>
      <c r="O160" s="92">
        <v>10.44</v>
      </c>
      <c r="P160" s="93">
        <v>9.2799999999999994</v>
      </c>
      <c r="Q160" s="93">
        <v>9.41</v>
      </c>
      <c r="R160" s="103">
        <v>10.220000000000001</v>
      </c>
      <c r="S160" s="92">
        <v>14.19</v>
      </c>
      <c r="T160" s="93">
        <v>10.25</v>
      </c>
      <c r="U160" s="93">
        <v>12.12</v>
      </c>
      <c r="V160" s="103">
        <v>11.07</v>
      </c>
      <c r="W160" s="92">
        <v>11.07</v>
      </c>
      <c r="X160" s="93">
        <v>10.63</v>
      </c>
      <c r="Y160" s="93">
        <v>10.57</v>
      </c>
      <c r="Z160" s="103">
        <v>10.35</v>
      </c>
      <c r="AA160" s="98">
        <v>10.75</v>
      </c>
      <c r="AB160" s="99">
        <v>9.34</v>
      </c>
      <c r="AC160" s="99">
        <v>13.69</v>
      </c>
      <c r="AD160" s="94">
        <v>11.63</v>
      </c>
      <c r="AE160" s="233">
        <f>AVERAGE(G160:J161)</f>
        <v>12.416666666666666</v>
      </c>
      <c r="AF160" s="236">
        <f>AVERAGE(K160:N161)-$AE160</f>
        <v>0.60666666666666735</v>
      </c>
      <c r="AG160" s="236">
        <f>AVERAGE(O160:R161)-$AE160</f>
        <v>-2.5791666666666657</v>
      </c>
      <c r="AH160" s="236">
        <f>AVERAGE(S160:V161)-$AE160</f>
        <v>-0.50916666666666721</v>
      </c>
      <c r="AI160" s="236">
        <f>AVERAGE(W160:Z161)-$AE160</f>
        <v>-1.7616666666666649</v>
      </c>
      <c r="AJ160" s="239">
        <f>AVERAGE(AA160:AD161)-$AE160</f>
        <v>-1.0641666666666652</v>
      </c>
      <c r="AL160" s="312"/>
      <c r="AM160" s="24"/>
      <c r="AN160" s="41"/>
      <c r="AO160" s="26"/>
      <c r="AP160" s="24"/>
      <c r="AQ160" s="41"/>
      <c r="AR160" s="26"/>
      <c r="AS160" s="24"/>
      <c r="AT160" s="41"/>
      <c r="AU160" s="26"/>
      <c r="AV160" s="24"/>
      <c r="AW160" s="41"/>
      <c r="AX160" s="26"/>
      <c r="AY160" s="24"/>
      <c r="AZ160" s="41"/>
      <c r="BA160" s="26"/>
      <c r="BB160" s="24"/>
      <c r="BC160" s="41"/>
      <c r="BD160" s="26"/>
    </row>
    <row r="161" spans="2:56" s="80" customFormat="1" x14ac:dyDescent="0.2">
      <c r="B161" s="10"/>
      <c r="D161" s="312"/>
      <c r="E161" s="268"/>
      <c r="F161" s="305"/>
      <c r="G161" s="95"/>
      <c r="H161" s="96"/>
      <c r="I161" s="96"/>
      <c r="J161" s="97"/>
      <c r="K161" s="95"/>
      <c r="L161" s="96"/>
      <c r="M161" s="96"/>
      <c r="N161" s="97"/>
      <c r="O161" s="95"/>
      <c r="P161" s="96"/>
      <c r="Q161" s="96"/>
      <c r="R161" s="97"/>
      <c r="S161" s="95"/>
      <c r="T161" s="96"/>
      <c r="U161" s="96"/>
      <c r="V161" s="97"/>
      <c r="W161" s="95"/>
      <c r="X161" s="96"/>
      <c r="Y161" s="96"/>
      <c r="Z161" s="97"/>
      <c r="AA161" s="101"/>
      <c r="AB161" s="102"/>
      <c r="AC161" s="102"/>
      <c r="AD161" s="97"/>
      <c r="AE161" s="233"/>
      <c r="AF161" s="236"/>
      <c r="AG161" s="236"/>
      <c r="AH161" s="236"/>
      <c r="AI161" s="236"/>
      <c r="AJ161" s="239"/>
      <c r="AL161" s="312"/>
      <c r="AM161" s="24"/>
      <c r="AN161" s="41"/>
      <c r="AO161" s="26"/>
      <c r="AP161" s="24"/>
      <c r="AQ161" s="41"/>
      <c r="AR161" s="26"/>
      <c r="AS161" s="24"/>
      <c r="AT161" s="41"/>
      <c r="AU161" s="26"/>
      <c r="AV161" s="24"/>
      <c r="AW161" s="41"/>
      <c r="AX161" s="26"/>
      <c r="AY161" s="24"/>
      <c r="AZ161" s="41"/>
      <c r="BA161" s="26"/>
      <c r="BB161" s="24"/>
      <c r="BC161" s="41"/>
      <c r="BD161" s="26"/>
    </row>
    <row r="162" spans="2:56" s="80" customFormat="1" x14ac:dyDescent="0.2">
      <c r="B162" s="10"/>
      <c r="D162" s="312"/>
      <c r="E162" s="268"/>
      <c r="F162" s="304">
        <v>28</v>
      </c>
      <c r="G162" s="92">
        <v>14.13</v>
      </c>
      <c r="H162" s="93">
        <v>13.47</v>
      </c>
      <c r="I162" s="93">
        <v>14.07</v>
      </c>
      <c r="J162" s="100"/>
      <c r="K162" s="92">
        <v>12.82</v>
      </c>
      <c r="L162" s="93">
        <v>12.03</v>
      </c>
      <c r="M162" s="93">
        <v>14.5</v>
      </c>
      <c r="N162" s="100"/>
      <c r="O162" s="92">
        <v>11.69</v>
      </c>
      <c r="P162" s="93">
        <v>10.220000000000001</v>
      </c>
      <c r="Q162" s="93">
        <v>9.7100000000000009</v>
      </c>
      <c r="R162" s="100">
        <v>11.56</v>
      </c>
      <c r="S162" s="92">
        <v>9.56</v>
      </c>
      <c r="T162" s="93">
        <v>13.1</v>
      </c>
      <c r="U162" s="93">
        <v>8.7200000000000006</v>
      </c>
      <c r="V162" s="100">
        <v>10.97</v>
      </c>
      <c r="W162" s="92">
        <v>11.75</v>
      </c>
      <c r="X162" s="93">
        <v>12.56</v>
      </c>
      <c r="Y162" s="93">
        <v>11.03</v>
      </c>
      <c r="Z162" s="100">
        <v>9</v>
      </c>
      <c r="AA162" s="98">
        <v>11.57</v>
      </c>
      <c r="AB162" s="99">
        <v>9.41</v>
      </c>
      <c r="AC162" s="99">
        <v>11.41</v>
      </c>
      <c r="AD162" s="100">
        <v>11.34</v>
      </c>
      <c r="AE162" s="233">
        <f t="shared" ref="AE162" si="16">AVERAGE(G162:J163)</f>
        <v>13.89</v>
      </c>
      <c r="AF162" s="236">
        <f>AVERAGE(K162:N163)-$AE162</f>
        <v>-0.77333333333333343</v>
      </c>
      <c r="AG162" s="236">
        <f>AVERAGE(O162:R163)-$AE162</f>
        <v>-3.0950000000000006</v>
      </c>
      <c r="AH162" s="236">
        <f>AVERAGE(S162:V163)-$AE162</f>
        <v>-3.3025000000000002</v>
      </c>
      <c r="AI162" s="236">
        <f>AVERAGE(W162:Z163)-$AE162</f>
        <v>-2.8049999999999997</v>
      </c>
      <c r="AJ162" s="239">
        <f>AVERAGE(AA162:AD163)-$AE162</f>
        <v>-2.9574999999999996</v>
      </c>
      <c r="AL162" s="312"/>
      <c r="AM162" s="24"/>
      <c r="AN162" s="41"/>
      <c r="AO162" s="26"/>
      <c r="AP162" s="24"/>
      <c r="AQ162" s="41"/>
      <c r="AR162" s="26"/>
      <c r="AS162" s="24"/>
      <c r="AT162" s="41"/>
      <c r="AU162" s="26"/>
      <c r="AV162" s="24"/>
      <c r="AW162" s="41"/>
      <c r="AX162" s="26"/>
      <c r="AY162" s="24"/>
      <c r="AZ162" s="41"/>
      <c r="BA162" s="26"/>
      <c r="BB162" s="24"/>
      <c r="BC162" s="41"/>
      <c r="BD162" s="26"/>
    </row>
    <row r="163" spans="2:56" s="80" customFormat="1" x14ac:dyDescent="0.2">
      <c r="B163" s="10"/>
      <c r="D163" s="312"/>
      <c r="E163" s="269"/>
      <c r="F163" s="305"/>
      <c r="G163" s="95"/>
      <c r="H163" s="96"/>
      <c r="I163" s="96"/>
      <c r="J163" s="100"/>
      <c r="K163" s="95"/>
      <c r="L163" s="96"/>
      <c r="M163" s="96"/>
      <c r="N163" s="100"/>
      <c r="O163" s="95"/>
      <c r="P163" s="96"/>
      <c r="Q163" s="96"/>
      <c r="R163" s="100"/>
      <c r="S163" s="95"/>
      <c r="T163" s="96"/>
      <c r="U163" s="96"/>
      <c r="V163" s="100"/>
      <c r="W163" s="95"/>
      <c r="X163" s="96"/>
      <c r="Y163" s="96"/>
      <c r="Z163" s="100"/>
      <c r="AA163" s="101"/>
      <c r="AB163" s="102"/>
      <c r="AC163" s="102"/>
      <c r="AD163" s="100"/>
      <c r="AE163" s="234"/>
      <c r="AF163" s="237"/>
      <c r="AG163" s="237"/>
      <c r="AH163" s="237"/>
      <c r="AI163" s="237"/>
      <c r="AJ163" s="240"/>
      <c r="AL163" s="312"/>
      <c r="AM163" s="53"/>
      <c r="AN163" s="54"/>
      <c r="AO163" s="55"/>
      <c r="AP163" s="53"/>
      <c r="AQ163" s="54"/>
      <c r="AR163" s="55"/>
      <c r="AS163" s="53"/>
      <c r="AT163" s="54"/>
      <c r="AU163" s="55"/>
      <c r="AV163" s="53"/>
      <c r="AW163" s="54"/>
      <c r="AX163" s="55"/>
      <c r="AY163" s="53"/>
      <c r="AZ163" s="54"/>
      <c r="BA163" s="55"/>
      <c r="BB163" s="53"/>
      <c r="BC163" s="54"/>
      <c r="BD163" s="55"/>
    </row>
    <row r="164" spans="2:56" s="80" customFormat="1" ht="16" customHeight="1" x14ac:dyDescent="0.2">
      <c r="B164" s="10"/>
      <c r="D164" s="312" t="s">
        <v>22</v>
      </c>
      <c r="E164" s="267">
        <v>1</v>
      </c>
      <c r="F164" s="304">
        <v>41</v>
      </c>
      <c r="G164" s="92">
        <v>11.66</v>
      </c>
      <c r="H164" s="93">
        <v>14.5</v>
      </c>
      <c r="I164" s="93">
        <v>13.34</v>
      </c>
      <c r="J164" s="103">
        <v>10.42</v>
      </c>
      <c r="K164" s="93">
        <v>8.35</v>
      </c>
      <c r="L164" s="93">
        <v>8.9700000000000006</v>
      </c>
      <c r="M164" s="99"/>
      <c r="N164" s="103"/>
      <c r="O164" s="92">
        <v>9.2899999999999991</v>
      </c>
      <c r="P164" s="93">
        <v>10.41</v>
      </c>
      <c r="Q164" s="93">
        <v>11.69</v>
      </c>
      <c r="R164" s="106">
        <v>8.44</v>
      </c>
      <c r="S164" s="92">
        <v>13.37</v>
      </c>
      <c r="T164" s="93">
        <v>9.25</v>
      </c>
      <c r="U164" s="93">
        <v>10.4</v>
      </c>
      <c r="V164" s="103"/>
      <c r="W164" s="93">
        <v>14.75</v>
      </c>
      <c r="X164" s="93">
        <v>9.7799999999999994</v>
      </c>
      <c r="Y164" s="93">
        <v>8.5299999999999994</v>
      </c>
      <c r="Z164" s="106">
        <v>13.03</v>
      </c>
      <c r="AA164" s="98">
        <v>13.6</v>
      </c>
      <c r="AB164" s="99">
        <v>11</v>
      </c>
      <c r="AC164" s="99">
        <v>11.19</v>
      </c>
      <c r="AD164" s="94">
        <v>11.07</v>
      </c>
      <c r="AE164" s="232">
        <f>AVERAGE(G164:J165)</f>
        <v>11.798</v>
      </c>
      <c r="AF164" s="235">
        <f>AVERAGE(K164:N165)-$AE164</f>
        <v>-3.1379999999999999</v>
      </c>
      <c r="AG164" s="235">
        <f>AVERAGE(O164:R165)-$AE164</f>
        <v>-2.8000000000000007</v>
      </c>
      <c r="AH164" s="235">
        <f>AVERAGE(S164:V165)-$AE164</f>
        <v>-0.79133333333333411</v>
      </c>
      <c r="AI164" s="235">
        <f>AVERAGE(W164:Z165)-$AE164</f>
        <v>-0.27549999999999919</v>
      </c>
      <c r="AJ164" s="238">
        <f>AVERAGE(AA164:AD165)-$AE164</f>
        <v>-8.3000000000000185E-2</v>
      </c>
      <c r="AL164" s="312" t="s">
        <v>22</v>
      </c>
      <c r="AM164" s="16">
        <f>AVERAGE(AE164:AE179)</f>
        <v>11.944020833333335</v>
      </c>
      <c r="AN164" s="17">
        <f>STDEV(AE164:AE179)/SQRT(AO164)</f>
        <v>0.31651631210863862</v>
      </c>
      <c r="AO164" s="18">
        <f>COUNT(AE164:AE179)</f>
        <v>8</v>
      </c>
      <c r="AP164" s="16">
        <f>AVERAGE(AF164:AF179)</f>
        <v>0.1733750000000005</v>
      </c>
      <c r="AQ164" s="17">
        <f>STDEV(AF164:AF179)/SQRT(AR164)</f>
        <v>0.50346309304804848</v>
      </c>
      <c r="AR164" s="18">
        <f>COUNT(AF164:AF179)</f>
        <v>8</v>
      </c>
      <c r="AS164" s="16">
        <f>AVERAGE(AG164:AG179)</f>
        <v>-3.4661458333333321</v>
      </c>
      <c r="AT164" s="17">
        <f>STDEV(AG164:AG179)/SQRT(AU164)</f>
        <v>0.66656602546712795</v>
      </c>
      <c r="AU164" s="18">
        <f>COUNT(AG164:AG179)</f>
        <v>8</v>
      </c>
      <c r="AV164" s="16">
        <f>AVERAGE(AH164:AH179)</f>
        <v>-1.444333333333333</v>
      </c>
      <c r="AW164" s="17">
        <f>STDEV(AH164:AH179)/SQRT(AX164)</f>
        <v>0.56654005763472892</v>
      </c>
      <c r="AX164" s="18">
        <f>COUNT(AH164:AH179)</f>
        <v>8</v>
      </c>
      <c r="AY164" s="16">
        <f>AVERAGE(AI164:AI179)</f>
        <v>-0.77652083333333266</v>
      </c>
      <c r="AZ164" s="17">
        <f>STDEV(AI164:AI179)/SQRT(BA164)</f>
        <v>0.70109340726596869</v>
      </c>
      <c r="BA164" s="18">
        <f>COUNT(AI164:AI179)</f>
        <v>8</v>
      </c>
      <c r="BB164" s="16">
        <f>AVERAGE(AJ164:AJ179)</f>
        <v>-0.67670833333333302</v>
      </c>
      <c r="BC164" s="17">
        <f>STDEV(AJ164:AJ179)/SQRT(BD164)</f>
        <v>0.44172606827630323</v>
      </c>
      <c r="BD164" s="18">
        <f>COUNT(AJ164:AJ179)</f>
        <v>8</v>
      </c>
    </row>
    <row r="165" spans="2:56" s="80" customFormat="1" x14ac:dyDescent="0.2">
      <c r="B165" s="10"/>
      <c r="D165" s="312"/>
      <c r="E165" s="268"/>
      <c r="F165" s="305"/>
      <c r="G165" s="95">
        <v>9.07</v>
      </c>
      <c r="H165" s="96"/>
      <c r="I165" s="96"/>
      <c r="J165" s="104"/>
      <c r="K165" s="96"/>
      <c r="L165" s="96"/>
      <c r="M165" s="102"/>
      <c r="N165" s="104"/>
      <c r="O165" s="95">
        <v>5.16</v>
      </c>
      <c r="P165" s="96"/>
      <c r="Q165" s="96"/>
      <c r="R165" s="107"/>
      <c r="S165" s="95"/>
      <c r="T165" s="96"/>
      <c r="U165" s="96"/>
      <c r="V165" s="104"/>
      <c r="W165" s="96"/>
      <c r="X165" s="96"/>
      <c r="Y165" s="96"/>
      <c r="Z165" s="107"/>
      <c r="AA165" s="101"/>
      <c r="AB165" s="102"/>
      <c r="AC165" s="102"/>
      <c r="AD165" s="97"/>
      <c r="AE165" s="233"/>
      <c r="AF165" s="236"/>
      <c r="AG165" s="236"/>
      <c r="AH165" s="236"/>
      <c r="AI165" s="236"/>
      <c r="AJ165" s="239"/>
      <c r="AL165" s="312"/>
      <c r="AM165" s="24"/>
      <c r="AN165" s="25"/>
      <c r="AO165" s="26"/>
      <c r="AP165" s="24"/>
      <c r="AQ165" s="25"/>
      <c r="AR165" s="26"/>
      <c r="AS165" s="24"/>
      <c r="AT165" s="25"/>
      <c r="AU165" s="26"/>
      <c r="AV165" s="24"/>
      <c r="AW165" s="25"/>
      <c r="AX165" s="26"/>
      <c r="AY165" s="24"/>
      <c r="AZ165" s="25"/>
      <c r="BA165" s="26"/>
      <c r="BB165" s="24"/>
      <c r="BC165" s="25"/>
      <c r="BD165" s="26"/>
    </row>
    <row r="166" spans="2:56" s="80" customFormat="1" x14ac:dyDescent="0.2">
      <c r="B166" s="10"/>
      <c r="D166" s="312"/>
      <c r="E166" s="268"/>
      <c r="F166" s="304">
        <v>42</v>
      </c>
      <c r="G166" s="92">
        <v>11.66</v>
      </c>
      <c r="H166" s="93">
        <v>11.03</v>
      </c>
      <c r="I166" s="93">
        <v>9.75</v>
      </c>
      <c r="J166" s="103">
        <v>8.6300000000000008</v>
      </c>
      <c r="K166" s="93">
        <v>10.9</v>
      </c>
      <c r="L166" s="93">
        <v>10.81</v>
      </c>
      <c r="M166" s="93"/>
      <c r="N166" s="105"/>
      <c r="O166" s="93">
        <v>5.41</v>
      </c>
      <c r="P166" s="93">
        <v>5.85</v>
      </c>
      <c r="Q166" s="93">
        <v>4.5599999999999996</v>
      </c>
      <c r="R166" s="108">
        <v>11.32</v>
      </c>
      <c r="S166" s="92">
        <v>7.5</v>
      </c>
      <c r="T166" s="93">
        <v>7.66</v>
      </c>
      <c r="U166" s="93">
        <v>15.69</v>
      </c>
      <c r="V166" s="103"/>
      <c r="W166" s="93">
        <v>11.12</v>
      </c>
      <c r="X166" s="93">
        <v>12.28</v>
      </c>
      <c r="Y166" s="93">
        <v>5.88</v>
      </c>
      <c r="Z166" s="108">
        <v>14.97</v>
      </c>
      <c r="AA166" s="92">
        <v>12</v>
      </c>
      <c r="AB166" s="93">
        <v>11.5</v>
      </c>
      <c r="AC166" s="93">
        <v>10.34</v>
      </c>
      <c r="AD166" s="103"/>
      <c r="AE166" s="233">
        <f>AVERAGE(G166:J167)</f>
        <v>10.2675</v>
      </c>
      <c r="AF166" s="236">
        <f>AVERAGE(K166:N167)-$AE166</f>
        <v>0.58750000000000036</v>
      </c>
      <c r="AG166" s="236">
        <f>AVERAGE(O166:R167)-$AE166</f>
        <v>-3.4824999999999999</v>
      </c>
      <c r="AH166" s="236">
        <f>AVERAGE(S166:V167)-$AE166</f>
        <v>1.5833333333333144E-2</v>
      </c>
      <c r="AI166" s="236">
        <f>AVERAGE(W166:Z167)-$AE166</f>
        <v>0.79499999999999993</v>
      </c>
      <c r="AJ166" s="239">
        <f>AVERAGE(AA166:AD167)-$AE166</f>
        <v>1.0125000000000011</v>
      </c>
      <c r="AL166" s="312"/>
      <c r="AM166" s="24"/>
      <c r="AN166" s="25"/>
      <c r="AO166" s="26"/>
      <c r="AP166" s="24"/>
      <c r="AQ166" s="25"/>
      <c r="AR166" s="26"/>
      <c r="AS166" s="24"/>
      <c r="AT166" s="25"/>
      <c r="AU166" s="26"/>
      <c r="AV166" s="24"/>
      <c r="AW166" s="25"/>
      <c r="AX166" s="26"/>
      <c r="AY166" s="24"/>
      <c r="AZ166" s="25"/>
      <c r="BA166" s="26"/>
      <c r="BB166" s="24"/>
      <c r="BC166" s="25"/>
      <c r="BD166" s="26"/>
    </row>
    <row r="167" spans="2:56" s="80" customFormat="1" x14ac:dyDescent="0.2">
      <c r="B167" s="10"/>
      <c r="D167" s="312"/>
      <c r="E167" s="268"/>
      <c r="F167" s="305"/>
      <c r="G167" s="95"/>
      <c r="H167" s="96"/>
      <c r="I167" s="96"/>
      <c r="J167" s="97"/>
      <c r="K167" s="96"/>
      <c r="L167" s="96"/>
      <c r="M167" s="96"/>
      <c r="N167" s="100"/>
      <c r="O167" s="96"/>
      <c r="P167" s="96"/>
      <c r="Q167" s="96"/>
      <c r="R167" s="109"/>
      <c r="S167" s="95"/>
      <c r="T167" s="96"/>
      <c r="U167" s="96"/>
      <c r="V167" s="97"/>
      <c r="W167" s="96"/>
      <c r="X167" s="96"/>
      <c r="Y167" s="96"/>
      <c r="Z167" s="109"/>
      <c r="AA167" s="95"/>
      <c r="AB167" s="96"/>
      <c r="AC167" s="96"/>
      <c r="AD167" s="97"/>
      <c r="AE167" s="233"/>
      <c r="AF167" s="236"/>
      <c r="AG167" s="236"/>
      <c r="AH167" s="236"/>
      <c r="AI167" s="236"/>
      <c r="AJ167" s="239"/>
      <c r="AL167" s="312"/>
      <c r="AM167" s="24"/>
      <c r="AN167" s="25"/>
      <c r="AO167" s="26"/>
      <c r="AP167" s="24"/>
      <c r="AQ167" s="25"/>
      <c r="AR167" s="26"/>
      <c r="AS167" s="24"/>
      <c r="AT167" s="25"/>
      <c r="AU167" s="26"/>
      <c r="AV167" s="24"/>
      <c r="AW167" s="25"/>
      <c r="AX167" s="26"/>
      <c r="AY167" s="24"/>
      <c r="AZ167" s="25"/>
      <c r="BA167" s="26"/>
      <c r="BB167" s="24"/>
      <c r="BC167" s="25"/>
      <c r="BD167" s="26"/>
    </row>
    <row r="168" spans="2:56" s="80" customFormat="1" x14ac:dyDescent="0.2">
      <c r="B168" s="10"/>
      <c r="D168" s="312"/>
      <c r="E168" s="268"/>
      <c r="F168" s="304">
        <v>43</v>
      </c>
      <c r="G168" s="92">
        <v>11.82</v>
      </c>
      <c r="H168" s="93">
        <v>12.72</v>
      </c>
      <c r="I168" s="93">
        <v>11.71</v>
      </c>
      <c r="J168" s="94">
        <v>13.87</v>
      </c>
      <c r="K168" s="93">
        <v>13.78</v>
      </c>
      <c r="L168" s="93">
        <v>12.97</v>
      </c>
      <c r="M168" s="93"/>
      <c r="N168" s="94"/>
      <c r="O168" s="92">
        <v>4.37</v>
      </c>
      <c r="P168" s="93">
        <v>9.25</v>
      </c>
      <c r="Q168" s="93">
        <v>8.2200000000000006</v>
      </c>
      <c r="R168" s="110">
        <v>4.62</v>
      </c>
      <c r="S168" s="92">
        <v>8.01</v>
      </c>
      <c r="T168" s="93">
        <v>8.85</v>
      </c>
      <c r="U168" s="93">
        <v>9.09</v>
      </c>
      <c r="V168" s="94">
        <v>8.0299999999999994</v>
      </c>
      <c r="W168" s="93">
        <v>9.4</v>
      </c>
      <c r="X168" s="93">
        <v>10.72</v>
      </c>
      <c r="Y168" s="93">
        <v>9.2200000000000006</v>
      </c>
      <c r="Z168" s="110">
        <v>11.7</v>
      </c>
      <c r="AA168" s="92">
        <v>10.63</v>
      </c>
      <c r="AB168" s="93">
        <v>8.6</v>
      </c>
      <c r="AC168" s="93">
        <v>12.59</v>
      </c>
      <c r="AD168" s="94">
        <v>11.12</v>
      </c>
      <c r="AE168" s="233">
        <f>AVERAGE(G168:J169)</f>
        <v>12.53</v>
      </c>
      <c r="AF168" s="236">
        <f>AVERAGE(K168:N169)-$AE168</f>
        <v>0.84500000000000064</v>
      </c>
      <c r="AG168" s="236">
        <f>AVERAGE(O168:R169)-$AE168</f>
        <v>-5.9149999999999983</v>
      </c>
      <c r="AH168" s="236">
        <f>AVERAGE(S168:V169)-$AE168</f>
        <v>-4.0350000000000001</v>
      </c>
      <c r="AI168" s="236">
        <f>AVERAGE(W168:Z169)-$AE168</f>
        <v>-2.2699999999999978</v>
      </c>
      <c r="AJ168" s="239">
        <f>AVERAGE(AA168:AD169)-$AE168</f>
        <v>-2.1539999999999999</v>
      </c>
      <c r="AL168" s="312"/>
      <c r="AM168" s="24"/>
      <c r="AN168" s="25"/>
      <c r="AO168" s="26"/>
      <c r="AP168" s="24"/>
      <c r="AQ168" s="25"/>
      <c r="AR168" s="26"/>
      <c r="AS168" s="24"/>
      <c r="AT168" s="25"/>
      <c r="AU168" s="26"/>
      <c r="AV168" s="24"/>
      <c r="AW168" s="25"/>
      <c r="AX168" s="26"/>
      <c r="AY168" s="24"/>
      <c r="AZ168" s="25"/>
      <c r="BA168" s="26"/>
      <c r="BB168" s="24"/>
      <c r="BC168" s="25"/>
      <c r="BD168" s="26"/>
    </row>
    <row r="169" spans="2:56" s="80" customFormat="1" x14ac:dyDescent="0.2">
      <c r="B169" s="10"/>
      <c r="D169" s="312"/>
      <c r="E169" s="268"/>
      <c r="F169" s="305"/>
      <c r="G169" s="95"/>
      <c r="H169" s="96"/>
      <c r="I169" s="96"/>
      <c r="J169" s="97"/>
      <c r="K169" s="96"/>
      <c r="L169" s="96"/>
      <c r="M169" s="96"/>
      <c r="N169" s="97"/>
      <c r="O169" s="95"/>
      <c r="P169" s="96"/>
      <c r="Q169" s="96"/>
      <c r="R169" s="111"/>
      <c r="S169" s="95"/>
      <c r="T169" s="96"/>
      <c r="U169" s="96"/>
      <c r="V169" s="97"/>
      <c r="W169" s="96"/>
      <c r="X169" s="96"/>
      <c r="Y169" s="96"/>
      <c r="Z169" s="111"/>
      <c r="AA169" s="95">
        <v>8.94</v>
      </c>
      <c r="AB169" s="96"/>
      <c r="AC169" s="96"/>
      <c r="AD169" s="97"/>
      <c r="AE169" s="233"/>
      <c r="AF169" s="236"/>
      <c r="AG169" s="236"/>
      <c r="AH169" s="236"/>
      <c r="AI169" s="236"/>
      <c r="AJ169" s="239"/>
      <c r="AL169" s="312"/>
      <c r="AM169" s="24"/>
      <c r="AN169" s="25"/>
      <c r="AO169" s="26"/>
      <c r="AP169" s="24"/>
      <c r="AQ169" s="25"/>
      <c r="AR169" s="26"/>
      <c r="AS169" s="24"/>
      <c r="AT169" s="25"/>
      <c r="AU169" s="26"/>
      <c r="AV169" s="24"/>
      <c r="AW169" s="25"/>
      <c r="AX169" s="26"/>
      <c r="AY169" s="24"/>
      <c r="AZ169" s="25"/>
      <c r="BA169" s="26"/>
      <c r="BB169" s="24"/>
      <c r="BC169" s="25"/>
      <c r="BD169" s="26"/>
    </row>
    <row r="170" spans="2:56" s="80" customFormat="1" x14ac:dyDescent="0.2">
      <c r="B170" s="10"/>
      <c r="D170" s="312"/>
      <c r="E170" s="268"/>
      <c r="F170" s="304">
        <v>44</v>
      </c>
      <c r="G170" s="98">
        <v>12.03</v>
      </c>
      <c r="H170" s="99">
        <v>13.72</v>
      </c>
      <c r="I170" s="93">
        <v>10.41</v>
      </c>
      <c r="J170" s="94">
        <v>10.119999999999999</v>
      </c>
      <c r="K170" s="93">
        <v>11.16</v>
      </c>
      <c r="L170" s="93">
        <v>13.03</v>
      </c>
      <c r="M170" s="93"/>
      <c r="N170" s="100"/>
      <c r="O170" s="92">
        <v>3.35</v>
      </c>
      <c r="P170" s="93">
        <v>10.5</v>
      </c>
      <c r="Q170" s="93">
        <v>5.75</v>
      </c>
      <c r="R170" s="109">
        <v>11</v>
      </c>
      <c r="S170" s="92">
        <v>14.15</v>
      </c>
      <c r="T170" s="93">
        <v>7.81</v>
      </c>
      <c r="U170" s="93">
        <v>14.75</v>
      </c>
      <c r="V170" s="94">
        <v>13.69</v>
      </c>
      <c r="W170" s="93">
        <v>15.37</v>
      </c>
      <c r="X170" s="93">
        <v>17.940000000000001</v>
      </c>
      <c r="Y170" s="93">
        <v>14.62</v>
      </c>
      <c r="Z170" s="109">
        <v>10.75</v>
      </c>
      <c r="AA170" s="92">
        <v>13.97</v>
      </c>
      <c r="AB170" s="93">
        <v>12.03</v>
      </c>
      <c r="AC170" s="93">
        <v>12.72</v>
      </c>
      <c r="AD170" s="94">
        <v>9.1199999999999992</v>
      </c>
      <c r="AE170" s="233">
        <f t="shared" ref="AE170" si="17">AVERAGE(G170:J171)</f>
        <v>11.569999999999999</v>
      </c>
      <c r="AF170" s="236">
        <f>AVERAGE(K170:N171)-$AE170</f>
        <v>0.52500000000000036</v>
      </c>
      <c r="AG170" s="236">
        <f>AVERAGE(O170:R171)-$AE170</f>
        <v>-3.9199999999999982</v>
      </c>
      <c r="AH170" s="236">
        <f>AVERAGE(S170:V171)-$AE170</f>
        <v>0.16000000000000192</v>
      </c>
      <c r="AI170" s="236">
        <f>AVERAGE(W170:Z171)-$AE170</f>
        <v>3.1000000000000014</v>
      </c>
      <c r="AJ170" s="239">
        <f>AVERAGE(AA170:AD171)-$AE170</f>
        <v>0.39000000000000057</v>
      </c>
      <c r="AL170" s="312"/>
      <c r="AM170" s="24"/>
      <c r="AN170" s="25"/>
      <c r="AO170" s="26"/>
      <c r="AP170" s="24"/>
      <c r="AQ170" s="25"/>
      <c r="AR170" s="26"/>
      <c r="AS170" s="24"/>
      <c r="AT170" s="25"/>
      <c r="AU170" s="26"/>
      <c r="AV170" s="24"/>
      <c r="AW170" s="25"/>
      <c r="AX170" s="26"/>
      <c r="AY170" s="24"/>
      <c r="AZ170" s="25"/>
      <c r="BA170" s="26"/>
      <c r="BB170" s="24"/>
      <c r="BC170" s="25"/>
      <c r="BD170" s="26"/>
    </row>
    <row r="171" spans="2:56" s="80" customFormat="1" x14ac:dyDescent="0.2">
      <c r="B171" s="10"/>
      <c r="D171" s="312"/>
      <c r="E171" s="269"/>
      <c r="F171" s="305"/>
      <c r="G171" s="101"/>
      <c r="H171" s="102"/>
      <c r="I171" s="96"/>
      <c r="J171" s="97"/>
      <c r="K171" s="96"/>
      <c r="L171" s="96"/>
      <c r="M171" s="96"/>
      <c r="N171" s="97"/>
      <c r="O171" s="95"/>
      <c r="P171" s="96"/>
      <c r="Q171" s="96"/>
      <c r="R171" s="111"/>
      <c r="S171" s="95">
        <v>8.25</v>
      </c>
      <c r="T171" s="96"/>
      <c r="U171" s="96"/>
      <c r="V171" s="97"/>
      <c r="W171" s="96"/>
      <c r="X171" s="96"/>
      <c r="Y171" s="96"/>
      <c r="Z171" s="111"/>
      <c r="AA171" s="95"/>
      <c r="AB171" s="96"/>
      <c r="AC171" s="96"/>
      <c r="AD171" s="97"/>
      <c r="AE171" s="234"/>
      <c r="AF171" s="237"/>
      <c r="AG171" s="237"/>
      <c r="AH171" s="237"/>
      <c r="AI171" s="237"/>
      <c r="AJ171" s="240"/>
      <c r="AL171" s="312"/>
      <c r="AM171" s="24"/>
      <c r="AN171" s="25"/>
      <c r="AO171" s="26"/>
      <c r="AP171" s="24"/>
      <c r="AQ171" s="25"/>
      <c r="AR171" s="26"/>
      <c r="AS171" s="24"/>
      <c r="AT171" s="25"/>
      <c r="AU171" s="26"/>
      <c r="AV171" s="24"/>
      <c r="AW171" s="25"/>
      <c r="AX171" s="26"/>
      <c r="AY171" s="24"/>
      <c r="AZ171" s="25"/>
      <c r="BA171" s="26"/>
      <c r="BB171" s="24"/>
      <c r="BC171" s="25"/>
      <c r="BD171" s="26"/>
    </row>
    <row r="172" spans="2:56" s="80" customFormat="1" x14ac:dyDescent="0.2">
      <c r="B172" s="10"/>
      <c r="D172" s="312"/>
      <c r="E172" s="267">
        <v>2</v>
      </c>
      <c r="F172" s="304">
        <v>33</v>
      </c>
      <c r="G172" s="92">
        <v>14.87</v>
      </c>
      <c r="H172" s="93">
        <v>8.81</v>
      </c>
      <c r="I172" s="93">
        <v>11.44</v>
      </c>
      <c r="J172" s="94"/>
      <c r="K172" s="92">
        <v>18.75</v>
      </c>
      <c r="L172" s="93">
        <v>11.63</v>
      </c>
      <c r="M172" s="93">
        <v>13.37</v>
      </c>
      <c r="N172" s="94">
        <v>9.15</v>
      </c>
      <c r="O172" s="92">
        <v>7.03</v>
      </c>
      <c r="P172" s="93">
        <v>6.75</v>
      </c>
      <c r="Q172" s="93">
        <v>9.43</v>
      </c>
      <c r="R172" s="94">
        <v>7.23</v>
      </c>
      <c r="S172" s="92">
        <v>11.22</v>
      </c>
      <c r="T172" s="93">
        <v>9.44</v>
      </c>
      <c r="U172" s="93">
        <v>11.59</v>
      </c>
      <c r="V172" s="94">
        <v>11.25</v>
      </c>
      <c r="W172" s="92">
        <v>10.06</v>
      </c>
      <c r="X172" s="93">
        <v>9.3699999999999992</v>
      </c>
      <c r="Y172" s="93">
        <v>9.0299999999999994</v>
      </c>
      <c r="Z172" s="94">
        <v>6.69</v>
      </c>
      <c r="AA172" s="92">
        <v>10.44</v>
      </c>
      <c r="AB172" s="93">
        <v>10.97</v>
      </c>
      <c r="AC172" s="93">
        <v>11.03</v>
      </c>
      <c r="AD172" s="94">
        <v>14.88</v>
      </c>
      <c r="AE172" s="232">
        <f>AVERAGE(G172:J173)</f>
        <v>11.706666666666665</v>
      </c>
      <c r="AF172" s="235">
        <f>AVERAGE(K172:N173)-$AE172</f>
        <v>1.5183333333333344</v>
      </c>
      <c r="AG172" s="235">
        <f>AVERAGE(O172:R173)-$AE172</f>
        <v>-4.0966666666666649</v>
      </c>
      <c r="AH172" s="235">
        <f>AVERAGE(S172:V173)-$AE172</f>
        <v>-0.83166666666666522</v>
      </c>
      <c r="AI172" s="235">
        <f>AVERAGE(W172:Z173)-$AE172</f>
        <v>-2.9191666666666656</v>
      </c>
      <c r="AJ172" s="238">
        <f>AVERAGE(AA172:AD173)-$AE172</f>
        <v>0.12333333333333485</v>
      </c>
      <c r="AL172" s="312"/>
      <c r="AM172" s="24"/>
      <c r="AN172" s="25"/>
      <c r="AO172" s="26"/>
      <c r="AP172" s="24"/>
      <c r="AQ172" s="25"/>
      <c r="AR172" s="26"/>
      <c r="AS172" s="24"/>
      <c r="AT172" s="25"/>
      <c r="AU172" s="26"/>
      <c r="AV172" s="24"/>
      <c r="AW172" s="25"/>
      <c r="AX172" s="26"/>
      <c r="AY172" s="24"/>
      <c r="AZ172" s="25"/>
      <c r="BA172" s="26"/>
      <c r="BB172" s="24"/>
      <c r="BC172" s="25"/>
      <c r="BD172" s="26"/>
    </row>
    <row r="173" spans="2:56" s="80" customFormat="1" x14ac:dyDescent="0.2">
      <c r="B173" s="10"/>
      <c r="D173" s="312"/>
      <c r="E173" s="268"/>
      <c r="F173" s="305"/>
      <c r="G173" s="95"/>
      <c r="H173" s="96"/>
      <c r="I173" s="96"/>
      <c r="J173" s="97"/>
      <c r="K173" s="95"/>
      <c r="L173" s="96"/>
      <c r="M173" s="96"/>
      <c r="N173" s="97"/>
      <c r="O173" s="95"/>
      <c r="P173" s="96"/>
      <c r="Q173" s="96"/>
      <c r="R173" s="97"/>
      <c r="S173" s="95"/>
      <c r="T173" s="96"/>
      <c r="U173" s="96"/>
      <c r="V173" s="97"/>
      <c r="W173" s="95"/>
      <c r="X173" s="96"/>
      <c r="Y173" s="96"/>
      <c r="Z173" s="97"/>
      <c r="AA173" s="95"/>
      <c r="AB173" s="96"/>
      <c r="AC173" s="96"/>
      <c r="AD173" s="97"/>
      <c r="AE173" s="233"/>
      <c r="AF173" s="236"/>
      <c r="AG173" s="236"/>
      <c r="AH173" s="236"/>
      <c r="AI173" s="236"/>
      <c r="AJ173" s="239"/>
      <c r="AL173" s="312"/>
      <c r="AM173" s="24"/>
      <c r="AN173" s="41"/>
      <c r="AO173" s="26"/>
      <c r="AP173" s="24"/>
      <c r="AQ173" s="41"/>
      <c r="AR173" s="26"/>
      <c r="AS173" s="24"/>
      <c r="AT173" s="41"/>
      <c r="AU173" s="26"/>
      <c r="AV173" s="24"/>
      <c r="AW173" s="41"/>
      <c r="AX173" s="26"/>
      <c r="AY173" s="24"/>
      <c r="AZ173" s="41"/>
      <c r="BA173" s="26"/>
      <c r="BB173" s="24"/>
      <c r="BC173" s="41"/>
      <c r="BD173" s="26"/>
    </row>
    <row r="174" spans="2:56" s="80" customFormat="1" x14ac:dyDescent="0.2">
      <c r="B174" s="10"/>
      <c r="D174" s="312"/>
      <c r="E174" s="268"/>
      <c r="F174" s="304">
        <v>34</v>
      </c>
      <c r="G174" s="92">
        <v>12.28</v>
      </c>
      <c r="H174" s="93">
        <v>16.87</v>
      </c>
      <c r="I174" s="93">
        <v>11.09</v>
      </c>
      <c r="J174" s="100"/>
      <c r="K174" s="92">
        <v>15.44</v>
      </c>
      <c r="L174" s="93">
        <v>14.75</v>
      </c>
      <c r="M174" s="93">
        <v>10.19</v>
      </c>
      <c r="N174" s="100">
        <v>12.71</v>
      </c>
      <c r="O174" s="92">
        <v>10.25</v>
      </c>
      <c r="P174" s="93">
        <v>10.66</v>
      </c>
      <c r="Q174" s="93">
        <v>9.59</v>
      </c>
      <c r="R174" s="100">
        <v>10.19</v>
      </c>
      <c r="S174" s="92">
        <v>9.11</v>
      </c>
      <c r="T174" s="93">
        <v>12.44</v>
      </c>
      <c r="U174" s="93">
        <v>10.28</v>
      </c>
      <c r="V174" s="100">
        <v>7.06</v>
      </c>
      <c r="W174" s="92">
        <v>14</v>
      </c>
      <c r="X174" s="93">
        <v>10.19</v>
      </c>
      <c r="Y174" s="93">
        <v>11.87</v>
      </c>
      <c r="Z174" s="100">
        <v>8.35</v>
      </c>
      <c r="AA174" s="92">
        <v>11.15</v>
      </c>
      <c r="AB174" s="93">
        <v>10.65</v>
      </c>
      <c r="AC174" s="93">
        <v>11.54</v>
      </c>
      <c r="AD174" s="100">
        <v>12.53</v>
      </c>
      <c r="AE174" s="233">
        <f>AVERAGE(G174:J175)</f>
        <v>13.413333333333332</v>
      </c>
      <c r="AF174" s="236">
        <f>AVERAGE(K174:N175)-$AE174</f>
        <v>-0.14083333333333314</v>
      </c>
      <c r="AG174" s="236">
        <f>AVERAGE(O174:R175)-$AE174</f>
        <v>-3.2408333333333328</v>
      </c>
      <c r="AH174" s="236">
        <f>AVERAGE(S174:V175)-$AE174</f>
        <v>-3.6908333333333321</v>
      </c>
      <c r="AI174" s="236">
        <f>AVERAGE(W174:Z175)-$AE174</f>
        <v>-2.3108333333333331</v>
      </c>
      <c r="AJ174" s="239">
        <f>AVERAGE(AA174:AD175)-$AE174</f>
        <v>-1.9458333333333311</v>
      </c>
      <c r="AL174" s="312"/>
      <c r="AM174" s="24"/>
      <c r="AN174" s="41"/>
      <c r="AO174" s="26"/>
      <c r="AP174" s="24"/>
      <c r="AQ174" s="41"/>
      <c r="AR174" s="26"/>
      <c r="AS174" s="24"/>
      <c r="AT174" s="41"/>
      <c r="AU174" s="26"/>
      <c r="AV174" s="24"/>
      <c r="AW174" s="41"/>
      <c r="AX174" s="26"/>
      <c r="AY174" s="24"/>
      <c r="AZ174" s="41"/>
      <c r="BA174" s="26"/>
      <c r="BB174" s="24"/>
      <c r="BC174" s="41"/>
      <c r="BD174" s="26"/>
    </row>
    <row r="175" spans="2:56" s="80" customFormat="1" x14ac:dyDescent="0.2">
      <c r="B175" s="10"/>
      <c r="D175" s="312"/>
      <c r="E175" s="268"/>
      <c r="F175" s="305"/>
      <c r="G175" s="95"/>
      <c r="H175" s="96"/>
      <c r="I175" s="96"/>
      <c r="J175" s="100"/>
      <c r="K175" s="95"/>
      <c r="L175" s="96"/>
      <c r="M175" s="96"/>
      <c r="N175" s="100"/>
      <c r="O175" s="95"/>
      <c r="P175" s="96"/>
      <c r="Q175" s="96"/>
      <c r="R175" s="100"/>
      <c r="S175" s="95"/>
      <c r="T175" s="96"/>
      <c r="U175" s="96"/>
      <c r="V175" s="100"/>
      <c r="W175" s="95"/>
      <c r="X175" s="96"/>
      <c r="Y175" s="96"/>
      <c r="Z175" s="100"/>
      <c r="AA175" s="95"/>
      <c r="AB175" s="96"/>
      <c r="AC175" s="96"/>
      <c r="AD175" s="100"/>
      <c r="AE175" s="233"/>
      <c r="AF175" s="236"/>
      <c r="AG175" s="236"/>
      <c r="AH175" s="236"/>
      <c r="AI175" s="236"/>
      <c r="AJ175" s="239"/>
      <c r="AL175" s="312"/>
      <c r="AM175" s="24"/>
      <c r="AN175" s="41"/>
      <c r="AO175" s="26"/>
      <c r="AP175" s="24"/>
      <c r="AQ175" s="41"/>
      <c r="AR175" s="26"/>
      <c r="AS175" s="24"/>
      <c r="AT175" s="41"/>
      <c r="AU175" s="26"/>
      <c r="AV175" s="24"/>
      <c r="AW175" s="41"/>
      <c r="AX175" s="26"/>
      <c r="AY175" s="24"/>
      <c r="AZ175" s="41"/>
      <c r="BA175" s="26"/>
      <c r="BB175" s="24"/>
      <c r="BC175" s="41"/>
      <c r="BD175" s="26"/>
    </row>
    <row r="176" spans="2:56" s="80" customFormat="1" x14ac:dyDescent="0.2">
      <c r="B176" s="10"/>
      <c r="D176" s="312"/>
      <c r="E176" s="268"/>
      <c r="F176" s="304">
        <v>35</v>
      </c>
      <c r="G176" s="98">
        <v>11.06</v>
      </c>
      <c r="H176" s="99">
        <v>12.63</v>
      </c>
      <c r="I176" s="99">
        <v>13.25</v>
      </c>
      <c r="J176" s="94">
        <v>11.34</v>
      </c>
      <c r="K176" s="98">
        <v>15.06</v>
      </c>
      <c r="L176" s="99">
        <v>12.21</v>
      </c>
      <c r="M176" s="99">
        <v>11.72</v>
      </c>
      <c r="N176" s="94"/>
      <c r="O176" s="98">
        <v>13.66</v>
      </c>
      <c r="P176" s="99">
        <v>11.38</v>
      </c>
      <c r="Q176" s="99">
        <v>14.4</v>
      </c>
      <c r="R176" s="94">
        <v>10.97</v>
      </c>
      <c r="S176" s="98">
        <v>10.43</v>
      </c>
      <c r="T176" s="99">
        <v>14.4</v>
      </c>
      <c r="U176" s="99">
        <v>10</v>
      </c>
      <c r="V176" s="94">
        <v>10.84</v>
      </c>
      <c r="W176" s="98">
        <v>11.91</v>
      </c>
      <c r="X176" s="99">
        <v>11.1</v>
      </c>
      <c r="Y176" s="99">
        <v>9.7799999999999994</v>
      </c>
      <c r="Z176" s="94">
        <v>9.2799999999999994</v>
      </c>
      <c r="AA176" s="98">
        <v>13.43</v>
      </c>
      <c r="AB176" s="99">
        <v>10.87</v>
      </c>
      <c r="AC176" s="99">
        <v>11.4</v>
      </c>
      <c r="AD176" s="94">
        <v>10.119999999999999</v>
      </c>
      <c r="AE176" s="233">
        <f>AVERAGE(G176:J177)</f>
        <v>12.07</v>
      </c>
      <c r="AF176" s="236">
        <f>AVERAGE(K176:N177)-$AE176</f>
        <v>0.92666666666666764</v>
      </c>
      <c r="AG176" s="236">
        <f>AVERAGE(O176:R177)-$AE176</f>
        <v>0.53249999999999886</v>
      </c>
      <c r="AH176" s="236">
        <f>AVERAGE(S176:V177)-$AE176</f>
        <v>-0.65249999999999986</v>
      </c>
      <c r="AI176" s="236">
        <f>AVERAGE(W176:Z177)-$AE176</f>
        <v>-1.5525000000000002</v>
      </c>
      <c r="AJ176" s="239">
        <f>AVERAGE(AA176:AD177)-$AE176</f>
        <v>-0.61500000000000199</v>
      </c>
      <c r="AL176" s="312"/>
      <c r="AM176" s="24"/>
      <c r="AN176" s="41"/>
      <c r="AO176" s="26"/>
      <c r="AP176" s="24"/>
      <c r="AQ176" s="41"/>
      <c r="AR176" s="26"/>
      <c r="AS176" s="24"/>
      <c r="AT176" s="41"/>
      <c r="AU176" s="26"/>
      <c r="AV176" s="24"/>
      <c r="AW176" s="41"/>
      <c r="AX176" s="26"/>
      <c r="AY176" s="24"/>
      <c r="AZ176" s="41"/>
      <c r="BA176" s="26"/>
      <c r="BB176" s="24"/>
      <c r="BC176" s="41"/>
      <c r="BD176" s="26"/>
    </row>
    <row r="177" spans="2:56" s="80" customFormat="1" x14ac:dyDescent="0.2">
      <c r="B177" s="10"/>
      <c r="D177" s="312"/>
      <c r="E177" s="268"/>
      <c r="F177" s="305"/>
      <c r="G177" s="101"/>
      <c r="H177" s="102"/>
      <c r="I177" s="102"/>
      <c r="J177" s="97"/>
      <c r="K177" s="101"/>
      <c r="L177" s="102"/>
      <c r="M177" s="102"/>
      <c r="N177" s="97"/>
      <c r="O177" s="101"/>
      <c r="P177" s="102"/>
      <c r="Q177" s="102"/>
      <c r="R177" s="97"/>
      <c r="S177" s="101"/>
      <c r="T177" s="102"/>
      <c r="U177" s="102"/>
      <c r="V177" s="97"/>
      <c r="W177" s="101"/>
      <c r="X177" s="102"/>
      <c r="Y177" s="102"/>
      <c r="Z177" s="97"/>
      <c r="AA177" s="101"/>
      <c r="AB177" s="102"/>
      <c r="AC177" s="102"/>
      <c r="AD177" s="97"/>
      <c r="AE177" s="233"/>
      <c r="AF177" s="236"/>
      <c r="AG177" s="236"/>
      <c r="AH177" s="236"/>
      <c r="AI177" s="236"/>
      <c r="AJ177" s="239"/>
      <c r="AL177" s="312"/>
      <c r="AM177" s="24"/>
      <c r="AN177" s="41"/>
      <c r="AO177" s="26"/>
      <c r="AP177" s="24"/>
      <c r="AQ177" s="41"/>
      <c r="AR177" s="26"/>
      <c r="AS177" s="24"/>
      <c r="AT177" s="41"/>
      <c r="AU177" s="26"/>
      <c r="AV177" s="24"/>
      <c r="AW177" s="41"/>
      <c r="AX177" s="26"/>
      <c r="AY177" s="24"/>
      <c r="AZ177" s="41"/>
      <c r="BA177" s="26"/>
      <c r="BB177" s="24"/>
      <c r="BC177" s="41"/>
      <c r="BD177" s="26"/>
    </row>
    <row r="178" spans="2:56" s="80" customFormat="1" x14ac:dyDescent="0.2">
      <c r="B178" s="10"/>
      <c r="D178" s="312"/>
      <c r="E178" s="268"/>
      <c r="F178" s="304">
        <v>36</v>
      </c>
      <c r="G178" s="92">
        <v>11.25</v>
      </c>
      <c r="H178" s="93">
        <v>13.34</v>
      </c>
      <c r="I178" s="93">
        <v>12</v>
      </c>
      <c r="J178" s="105"/>
      <c r="K178" s="92">
        <v>13.82</v>
      </c>
      <c r="L178" s="93">
        <v>10.56</v>
      </c>
      <c r="M178" s="93">
        <v>13</v>
      </c>
      <c r="N178" s="105"/>
      <c r="O178" s="92">
        <v>10.87</v>
      </c>
      <c r="P178" s="93">
        <v>4.07</v>
      </c>
      <c r="Q178" s="93">
        <v>10.220000000000001</v>
      </c>
      <c r="R178" s="105">
        <v>4.4000000000000004</v>
      </c>
      <c r="S178" s="92">
        <v>11.22</v>
      </c>
      <c r="T178" s="93">
        <v>10</v>
      </c>
      <c r="U178" s="93">
        <v>11</v>
      </c>
      <c r="V178" s="105">
        <v>9.65</v>
      </c>
      <c r="W178" s="92">
        <v>12.71</v>
      </c>
      <c r="X178" s="93">
        <v>12.59</v>
      </c>
      <c r="Y178" s="93">
        <v>11.06</v>
      </c>
      <c r="Z178" s="105">
        <v>9.31</v>
      </c>
      <c r="AA178" s="92">
        <v>9.9600000000000009</v>
      </c>
      <c r="AB178" s="93">
        <v>9.7200000000000006</v>
      </c>
      <c r="AC178" s="93">
        <v>9.16</v>
      </c>
      <c r="AD178" s="105">
        <v>11.38</v>
      </c>
      <c r="AE178" s="233">
        <f t="shared" ref="AE178" si="18">AVERAGE(G178:J179)</f>
        <v>12.196666666666667</v>
      </c>
      <c r="AF178" s="236">
        <f>AVERAGE(K178:N179)-$AE178</f>
        <v>0.26333333333333364</v>
      </c>
      <c r="AG178" s="236">
        <f>AVERAGE(O178:R179)-$AE178</f>
        <v>-4.8066666666666666</v>
      </c>
      <c r="AH178" s="236">
        <f>AVERAGE(S178:V179)-$AE178</f>
        <v>-1.7291666666666679</v>
      </c>
      <c r="AI178" s="236">
        <f>AVERAGE(W178:Z179)-$AE178</f>
        <v>-0.77916666666666679</v>
      </c>
      <c r="AJ178" s="239">
        <f>AVERAGE(AA178:AD179)-$AE178</f>
        <v>-2.1416666666666675</v>
      </c>
      <c r="AL178" s="312"/>
      <c r="AM178" s="24"/>
      <c r="AN178" s="41"/>
      <c r="AO178" s="26"/>
      <c r="AP178" s="24"/>
      <c r="AQ178" s="41"/>
      <c r="AR178" s="26"/>
      <c r="AS178" s="24"/>
      <c r="AT178" s="41"/>
      <c r="AU178" s="26"/>
      <c r="AV178" s="24"/>
      <c r="AW178" s="41"/>
      <c r="AX178" s="26"/>
      <c r="AY178" s="24"/>
      <c r="AZ178" s="41"/>
      <c r="BA178" s="26"/>
      <c r="BB178" s="24"/>
      <c r="BC178" s="41"/>
      <c r="BD178" s="26"/>
    </row>
    <row r="179" spans="2:56" s="80" customFormat="1" x14ac:dyDescent="0.2">
      <c r="B179" s="10"/>
      <c r="D179" s="312"/>
      <c r="E179" s="269"/>
      <c r="F179" s="305"/>
      <c r="G179" s="95"/>
      <c r="H179" s="96"/>
      <c r="I179" s="96"/>
      <c r="J179" s="105"/>
      <c r="K179" s="95"/>
      <c r="L179" s="96"/>
      <c r="M179" s="96"/>
      <c r="N179" s="105"/>
      <c r="O179" s="95"/>
      <c r="P179" s="96"/>
      <c r="Q179" s="96"/>
      <c r="R179" s="105"/>
      <c r="S179" s="95"/>
      <c r="T179" s="96"/>
      <c r="U179" s="96"/>
      <c r="V179" s="105"/>
      <c r="W179" s="95"/>
      <c r="X179" s="96"/>
      <c r="Y179" s="96"/>
      <c r="Z179" s="105"/>
      <c r="AA179" s="95"/>
      <c r="AB179" s="96"/>
      <c r="AC179" s="96"/>
      <c r="AD179" s="105"/>
      <c r="AE179" s="234"/>
      <c r="AF179" s="237"/>
      <c r="AG179" s="237"/>
      <c r="AH179" s="237"/>
      <c r="AI179" s="237"/>
      <c r="AJ179" s="240"/>
      <c r="AL179" s="312"/>
      <c r="AM179" s="53"/>
      <c r="AN179" s="54"/>
      <c r="AO179" s="55"/>
      <c r="AP179" s="53"/>
      <c r="AQ179" s="54"/>
      <c r="AR179" s="55"/>
      <c r="AS179" s="53"/>
      <c r="AT179" s="54"/>
      <c r="AU179" s="55"/>
      <c r="AV179" s="53"/>
      <c r="AW179" s="54"/>
      <c r="AX179" s="55"/>
      <c r="AY179" s="53"/>
      <c r="AZ179" s="54"/>
      <c r="BA179" s="55"/>
      <c r="BB179" s="53"/>
      <c r="BC179" s="54"/>
      <c r="BD179" s="55"/>
    </row>
    <row r="180" spans="2:56" s="80" customFormat="1" ht="16" customHeight="1" x14ac:dyDescent="0.2">
      <c r="B180" s="10"/>
      <c r="D180" s="312" t="s">
        <v>23</v>
      </c>
      <c r="E180" s="267">
        <v>1</v>
      </c>
      <c r="F180" s="304">
        <v>13</v>
      </c>
      <c r="G180" s="92">
        <v>13</v>
      </c>
      <c r="H180" s="93">
        <v>9.0399999999999991</v>
      </c>
      <c r="I180" s="93">
        <v>10.57</v>
      </c>
      <c r="J180" s="94">
        <v>11.03</v>
      </c>
      <c r="K180" s="93">
        <v>14.16</v>
      </c>
      <c r="L180" s="93">
        <v>9.6199999999999992</v>
      </c>
      <c r="M180" s="93">
        <v>12.28</v>
      </c>
      <c r="N180" s="94"/>
      <c r="O180" s="92">
        <v>7.53</v>
      </c>
      <c r="P180" s="93">
        <v>11.57</v>
      </c>
      <c r="Q180" s="93">
        <v>7.25</v>
      </c>
      <c r="R180" s="110">
        <v>7.87</v>
      </c>
      <c r="S180" s="92">
        <v>12.97</v>
      </c>
      <c r="T180" s="93">
        <v>11.35</v>
      </c>
      <c r="U180" s="93">
        <v>12.88</v>
      </c>
      <c r="V180" s="94"/>
      <c r="W180" s="93">
        <v>9.84</v>
      </c>
      <c r="X180" s="93">
        <v>7.38</v>
      </c>
      <c r="Y180" s="93">
        <v>9.07</v>
      </c>
      <c r="Z180" s="110"/>
      <c r="AA180" s="92">
        <v>10.78</v>
      </c>
      <c r="AB180" s="93">
        <v>11.84</v>
      </c>
      <c r="AC180" s="93">
        <v>10.25</v>
      </c>
      <c r="AD180" s="94"/>
      <c r="AE180" s="232">
        <f>AVERAGE(G180:J181)</f>
        <v>10.91</v>
      </c>
      <c r="AF180" s="235">
        <f>AVERAGE(K180:N181)-$AE180</f>
        <v>1.1100000000000012</v>
      </c>
      <c r="AG180" s="235">
        <f>AVERAGE(O180:R181)-$AE180</f>
        <v>-2.3550000000000004</v>
      </c>
      <c r="AH180" s="235">
        <f>AVERAGE(S180:V181)-$AE180</f>
        <v>1.4900000000000002</v>
      </c>
      <c r="AI180" s="235">
        <f>AVERAGE(W180:Z181)-$AE180</f>
        <v>-2.1466666666666665</v>
      </c>
      <c r="AJ180" s="238">
        <f>AVERAGE(AA180:AD181)-$AE180</f>
        <v>4.666666666666508E-2</v>
      </c>
      <c r="AL180" s="312" t="s">
        <v>23</v>
      </c>
      <c r="AM180" s="16">
        <f>AVERAGE(AE180:AE195)</f>
        <v>13.020104166666666</v>
      </c>
      <c r="AN180" s="17">
        <f>STDEV(AE180:AE195)/SQRT(AO180)</f>
        <v>0.38186151313764743</v>
      </c>
      <c r="AO180" s="18">
        <f>COUNT(AE180:AE195)</f>
        <v>8</v>
      </c>
      <c r="AP180" s="16">
        <f>AVERAGE(AF180:AF195)</f>
        <v>-1.0357291666666664</v>
      </c>
      <c r="AQ180" s="17">
        <f>STDEV(AF180:AF195)/SQRT(AR180)</f>
        <v>0.45044654975260678</v>
      </c>
      <c r="AR180" s="18">
        <f>COUNT(AF180:AF195)</f>
        <v>8</v>
      </c>
      <c r="AS180" s="16">
        <f>AVERAGE(AG180:AG195)</f>
        <v>-4.8185416666666665</v>
      </c>
      <c r="AT180" s="17">
        <f>STDEV(AG180:AG195)/SQRT(AU180)</f>
        <v>0.56546390102560529</v>
      </c>
      <c r="AU180" s="18">
        <f>COUNT(AG180:AG195)</f>
        <v>8</v>
      </c>
      <c r="AV180" s="16">
        <f>AVERAGE(AH180:AH195)</f>
        <v>-2.3263333333333338</v>
      </c>
      <c r="AW180" s="17">
        <f>STDEV(AH180:AH195)/SQRT(AX180)</f>
        <v>0.86038359327649028</v>
      </c>
      <c r="AX180" s="18">
        <f>COUNT(AH180:AH195)</f>
        <v>8</v>
      </c>
      <c r="AY180" s="16">
        <f>AVERAGE(AI180:AI195)</f>
        <v>-2.4798958333333334</v>
      </c>
      <c r="AZ180" s="17">
        <f>STDEV(AI180:AI195)/SQRT(BA180)</f>
        <v>0.37000282996759348</v>
      </c>
      <c r="BA180" s="18">
        <f>COUNT(AI180:AI195)</f>
        <v>8</v>
      </c>
      <c r="BB180" s="16">
        <f>AVERAGE(AJ180:AJ195)</f>
        <v>-1.6053571428571431</v>
      </c>
      <c r="BC180" s="17">
        <f>STDEV(AJ180:AJ195)/SQRT(BD180)</f>
        <v>0.7442954317475905</v>
      </c>
      <c r="BD180" s="18">
        <f>COUNT(AJ180:AJ195)</f>
        <v>7</v>
      </c>
    </row>
    <row r="181" spans="2:56" s="80" customFormat="1" x14ac:dyDescent="0.2">
      <c r="B181" s="10"/>
      <c r="D181" s="312"/>
      <c r="E181" s="268"/>
      <c r="F181" s="305"/>
      <c r="G181" s="95"/>
      <c r="H181" s="96"/>
      <c r="I181" s="96"/>
      <c r="J181" s="97"/>
      <c r="K181" s="96"/>
      <c r="L181" s="96"/>
      <c r="M181" s="96"/>
      <c r="N181" s="97"/>
      <c r="O181" s="95"/>
      <c r="P181" s="96"/>
      <c r="Q181" s="96"/>
      <c r="R181" s="111"/>
      <c r="S181" s="95"/>
      <c r="T181" s="96"/>
      <c r="U181" s="96"/>
      <c r="V181" s="97"/>
      <c r="W181" s="96"/>
      <c r="X181" s="96"/>
      <c r="Y181" s="96"/>
      <c r="Z181" s="111"/>
      <c r="AA181" s="95"/>
      <c r="AB181" s="96"/>
      <c r="AC181" s="96"/>
      <c r="AD181" s="97"/>
      <c r="AE181" s="233"/>
      <c r="AF181" s="236"/>
      <c r="AG181" s="236"/>
      <c r="AH181" s="236"/>
      <c r="AI181" s="236"/>
      <c r="AJ181" s="239"/>
      <c r="AL181" s="312"/>
      <c r="AM181" s="24"/>
      <c r="AN181" s="25"/>
      <c r="AO181" s="26"/>
      <c r="AP181" s="24"/>
      <c r="AQ181" s="25"/>
      <c r="AR181" s="26"/>
      <c r="AS181" s="24"/>
      <c r="AT181" s="25"/>
      <c r="AU181" s="26"/>
      <c r="AV181" s="24"/>
      <c r="AW181" s="25"/>
      <c r="AX181" s="26"/>
      <c r="AY181" s="24"/>
      <c r="AZ181" s="25"/>
      <c r="BA181" s="26"/>
      <c r="BB181" s="24"/>
      <c r="BC181" s="25"/>
      <c r="BD181" s="26"/>
    </row>
    <row r="182" spans="2:56" s="80" customFormat="1" x14ac:dyDescent="0.2">
      <c r="B182" s="10"/>
      <c r="D182" s="312"/>
      <c r="E182" s="268"/>
      <c r="F182" s="304">
        <v>14</v>
      </c>
      <c r="G182" s="92">
        <v>12.12</v>
      </c>
      <c r="H182" s="93">
        <v>13.81</v>
      </c>
      <c r="I182" s="93">
        <v>14.91</v>
      </c>
      <c r="J182" s="100">
        <v>11.65</v>
      </c>
      <c r="K182" s="93">
        <v>6.22</v>
      </c>
      <c r="L182" s="93">
        <v>11.56</v>
      </c>
      <c r="M182" s="93">
        <v>16.309999999999999</v>
      </c>
      <c r="N182" s="100">
        <v>10.85</v>
      </c>
      <c r="O182" s="92">
        <v>3.72</v>
      </c>
      <c r="P182" s="93">
        <v>6.91</v>
      </c>
      <c r="Q182" s="93">
        <v>5.97</v>
      </c>
      <c r="R182" s="109">
        <v>6.47</v>
      </c>
      <c r="S182" s="92">
        <v>9.0299999999999994</v>
      </c>
      <c r="T182" s="93">
        <v>8.6199999999999992</v>
      </c>
      <c r="U182" s="93">
        <v>11.44</v>
      </c>
      <c r="V182" s="94"/>
      <c r="W182" s="93">
        <v>12.69</v>
      </c>
      <c r="X182" s="93">
        <v>13.25</v>
      </c>
      <c r="Y182" s="93">
        <v>13.69</v>
      </c>
      <c r="Z182" s="109">
        <v>10.72</v>
      </c>
      <c r="AA182" s="92">
        <v>13.28</v>
      </c>
      <c r="AB182" s="93">
        <v>13</v>
      </c>
      <c r="AC182" s="93">
        <v>13.19</v>
      </c>
      <c r="AD182" s="94"/>
      <c r="AE182" s="233">
        <f>AVERAGE(G182:J183)</f>
        <v>13.1225</v>
      </c>
      <c r="AF182" s="236">
        <f>AVERAGE(K182:N183)-$AE182</f>
        <v>-1.8874999999999993</v>
      </c>
      <c r="AG182" s="236">
        <f>AVERAGE(O182:R183)-$AE182</f>
        <v>-7.3550000000000004</v>
      </c>
      <c r="AH182" s="236">
        <f>AVERAGE(S182:V183)-$AE182</f>
        <v>-3.4258333333333351</v>
      </c>
      <c r="AI182" s="236">
        <f>AVERAGE(W182:Z183)-$AE182</f>
        <v>-0.53500000000000192</v>
      </c>
      <c r="AJ182" s="239">
        <f>AVERAGE(AA182:AD183)-$AE182</f>
        <v>3.416666666666579E-2</v>
      </c>
      <c r="AL182" s="312"/>
      <c r="AM182" s="24"/>
      <c r="AN182" s="25"/>
      <c r="AO182" s="26"/>
      <c r="AP182" s="24"/>
      <c r="AQ182" s="25"/>
      <c r="AR182" s="26"/>
      <c r="AS182" s="24"/>
      <c r="AT182" s="25"/>
      <c r="AU182" s="26"/>
      <c r="AV182" s="24"/>
      <c r="AW182" s="25"/>
      <c r="AX182" s="26"/>
      <c r="AY182" s="24"/>
      <c r="AZ182" s="25"/>
      <c r="BA182" s="26"/>
      <c r="BB182" s="24"/>
      <c r="BC182" s="25"/>
      <c r="BD182" s="26"/>
    </row>
    <row r="183" spans="2:56" s="80" customFormat="1" x14ac:dyDescent="0.2">
      <c r="B183" s="10"/>
      <c r="D183" s="312"/>
      <c r="E183" s="268"/>
      <c r="F183" s="305"/>
      <c r="G183" s="95"/>
      <c r="H183" s="96"/>
      <c r="I183" s="96"/>
      <c r="J183" s="100"/>
      <c r="K183" s="96"/>
      <c r="L183" s="96"/>
      <c r="M183" s="96"/>
      <c r="N183" s="100"/>
      <c r="O183" s="95"/>
      <c r="P183" s="96"/>
      <c r="Q183" s="96"/>
      <c r="R183" s="109"/>
      <c r="S183" s="95"/>
      <c r="T183" s="96"/>
      <c r="U183" s="96"/>
      <c r="V183" s="97"/>
      <c r="W183" s="96"/>
      <c r="X183" s="96"/>
      <c r="Y183" s="96"/>
      <c r="Z183" s="109"/>
      <c r="AA183" s="95"/>
      <c r="AB183" s="96"/>
      <c r="AC183" s="96"/>
      <c r="AD183" s="97"/>
      <c r="AE183" s="233"/>
      <c r="AF183" s="236"/>
      <c r="AG183" s="236"/>
      <c r="AH183" s="236"/>
      <c r="AI183" s="236"/>
      <c r="AJ183" s="239"/>
      <c r="AL183" s="312"/>
      <c r="AM183" s="24"/>
      <c r="AN183" s="25"/>
      <c r="AO183" s="26"/>
      <c r="AP183" s="24"/>
      <c r="AQ183" s="25"/>
      <c r="AR183" s="26"/>
      <c r="AS183" s="24"/>
      <c r="AT183" s="25"/>
      <c r="AU183" s="26"/>
      <c r="AV183" s="24"/>
      <c r="AW183" s="25"/>
      <c r="AX183" s="26"/>
      <c r="AY183" s="24"/>
      <c r="AZ183" s="25"/>
      <c r="BA183" s="26"/>
      <c r="BB183" s="24"/>
      <c r="BC183" s="25"/>
      <c r="BD183" s="26"/>
    </row>
    <row r="184" spans="2:56" s="80" customFormat="1" x14ac:dyDescent="0.2">
      <c r="B184" s="10"/>
      <c r="D184" s="312"/>
      <c r="E184" s="268"/>
      <c r="F184" s="304">
        <v>15</v>
      </c>
      <c r="G184" s="98">
        <v>13.19</v>
      </c>
      <c r="H184" s="99">
        <v>12.21</v>
      </c>
      <c r="I184" s="99">
        <v>12.72</v>
      </c>
      <c r="J184" s="94">
        <v>12.22</v>
      </c>
      <c r="K184" s="99">
        <v>11.94</v>
      </c>
      <c r="L184" s="99">
        <v>10.75</v>
      </c>
      <c r="M184" s="99"/>
      <c r="N184" s="94"/>
      <c r="O184" s="98">
        <v>14.9</v>
      </c>
      <c r="P184" s="99">
        <v>4.93</v>
      </c>
      <c r="Q184" s="99">
        <v>6.78</v>
      </c>
      <c r="R184" s="110">
        <v>7.66</v>
      </c>
      <c r="S184" s="98">
        <v>5.03</v>
      </c>
      <c r="T184" s="99">
        <v>8.1199999999999992</v>
      </c>
      <c r="U184" s="99">
        <v>11.57</v>
      </c>
      <c r="V184" s="94">
        <v>11.9</v>
      </c>
      <c r="W184" s="99">
        <v>13.07</v>
      </c>
      <c r="X184" s="99">
        <v>8.1199999999999992</v>
      </c>
      <c r="Y184" s="99">
        <v>11.28</v>
      </c>
      <c r="Z184" s="94"/>
      <c r="AA184" s="306" t="s">
        <v>609</v>
      </c>
      <c r="AB184" s="307"/>
      <c r="AC184" s="307"/>
      <c r="AD184" s="308"/>
      <c r="AE184" s="115">
        <f>AVERAGE(G184:J185)</f>
        <v>12.584999999999999</v>
      </c>
      <c r="AF184" s="75">
        <f>AVERAGE(K184:N185)-$AE184</f>
        <v>-1.2400000000000002</v>
      </c>
      <c r="AG184" s="75">
        <f>AVERAGE(O184:R185)-$AE184</f>
        <v>-4.0175000000000001</v>
      </c>
      <c r="AH184" s="75">
        <f>AVERAGE(S184:V185)-$AE184</f>
        <v>-2.9789999999999992</v>
      </c>
      <c r="AI184" s="75">
        <f>AVERAGE(W184:Z185)-$AE184</f>
        <v>-1.7616666666666667</v>
      </c>
      <c r="AJ184" s="116" t="s">
        <v>570</v>
      </c>
      <c r="AL184" s="312"/>
      <c r="AM184" s="24"/>
      <c r="AN184" s="25"/>
      <c r="AO184" s="26"/>
      <c r="AP184" s="24"/>
      <c r="AQ184" s="25"/>
      <c r="AR184" s="26"/>
      <c r="AS184" s="24"/>
      <c r="AT184" s="25"/>
      <c r="AU184" s="26"/>
      <c r="AV184" s="24"/>
      <c r="AW184" s="25"/>
      <c r="AX184" s="26"/>
      <c r="AY184" s="24"/>
      <c r="AZ184" s="25"/>
      <c r="BA184" s="26"/>
      <c r="BB184" s="24"/>
      <c r="BC184" s="25"/>
      <c r="BD184" s="26"/>
    </row>
    <row r="185" spans="2:56" s="80" customFormat="1" x14ac:dyDescent="0.2">
      <c r="B185" s="10"/>
      <c r="D185" s="312"/>
      <c r="E185" s="268"/>
      <c r="F185" s="305"/>
      <c r="G185" s="101"/>
      <c r="H185" s="102"/>
      <c r="I185" s="102"/>
      <c r="J185" s="97"/>
      <c r="K185" s="102"/>
      <c r="L185" s="102"/>
      <c r="M185" s="102"/>
      <c r="N185" s="97"/>
      <c r="O185" s="101"/>
      <c r="P185" s="102"/>
      <c r="Q185" s="102"/>
      <c r="R185" s="111"/>
      <c r="S185" s="101">
        <v>11.41</v>
      </c>
      <c r="T185" s="102"/>
      <c r="U185" s="102"/>
      <c r="V185" s="97"/>
      <c r="W185" s="102"/>
      <c r="X185" s="102"/>
      <c r="Y185" s="102"/>
      <c r="Z185" s="97"/>
      <c r="AA185" s="309"/>
      <c r="AB185" s="310"/>
      <c r="AC185" s="310"/>
      <c r="AD185" s="311"/>
      <c r="AE185" s="233"/>
      <c r="AF185" s="236"/>
      <c r="AG185" s="236"/>
      <c r="AH185" s="236"/>
      <c r="AI185" s="236"/>
      <c r="AJ185" s="239"/>
      <c r="AL185" s="312"/>
      <c r="AM185" s="24"/>
      <c r="AN185" s="25"/>
      <c r="AO185" s="26"/>
      <c r="AP185" s="24"/>
      <c r="AQ185" s="25"/>
      <c r="AR185" s="26"/>
      <c r="AS185" s="24"/>
      <c r="AT185" s="25"/>
      <c r="AU185" s="26"/>
      <c r="AV185" s="24"/>
      <c r="AW185" s="25"/>
      <c r="AX185" s="26"/>
      <c r="AY185" s="24"/>
      <c r="AZ185" s="25"/>
      <c r="BA185" s="26"/>
      <c r="BB185" s="24"/>
      <c r="BC185" s="25"/>
      <c r="BD185" s="26"/>
    </row>
    <row r="186" spans="2:56" s="80" customFormat="1" x14ac:dyDescent="0.2">
      <c r="B186" s="10"/>
      <c r="D186" s="312"/>
      <c r="E186" s="268"/>
      <c r="F186" s="304">
        <v>16</v>
      </c>
      <c r="G186" s="92">
        <v>13.06</v>
      </c>
      <c r="H186" s="93">
        <v>13.04</v>
      </c>
      <c r="I186" s="93">
        <v>13.66</v>
      </c>
      <c r="J186" s="105">
        <v>12.44</v>
      </c>
      <c r="K186" s="93">
        <v>10.31</v>
      </c>
      <c r="L186" s="93">
        <v>13.63</v>
      </c>
      <c r="M186" s="93"/>
      <c r="N186" s="105"/>
      <c r="O186" s="92">
        <v>13.78</v>
      </c>
      <c r="P186" s="93">
        <v>5.97</v>
      </c>
      <c r="Q186" s="93">
        <v>5.75</v>
      </c>
      <c r="R186" s="108">
        <v>4.91</v>
      </c>
      <c r="S186" s="92">
        <v>5.97</v>
      </c>
      <c r="T186" s="93">
        <v>11</v>
      </c>
      <c r="U186" s="93">
        <v>10.97</v>
      </c>
      <c r="V186" s="103">
        <v>8.44</v>
      </c>
      <c r="W186" s="93">
        <v>10.75</v>
      </c>
      <c r="X186" s="93">
        <v>10.220000000000001</v>
      </c>
      <c r="Y186" s="93">
        <v>9.1199999999999992</v>
      </c>
      <c r="Z186" s="108">
        <v>12.03</v>
      </c>
      <c r="AA186" s="92">
        <v>11.15</v>
      </c>
      <c r="AB186" s="93">
        <v>12.21</v>
      </c>
      <c r="AC186" s="93">
        <v>13.06</v>
      </c>
      <c r="AD186" s="103">
        <v>12.9</v>
      </c>
      <c r="AE186" s="233">
        <f t="shared" ref="AE186" si="19">AVERAGE(G186:J187)</f>
        <v>13.05</v>
      </c>
      <c r="AF186" s="236">
        <f>AVERAGE(K186:N187)-$AE186</f>
        <v>-1.08</v>
      </c>
      <c r="AG186" s="236">
        <f>AVERAGE(O186:R187)-$AE186</f>
        <v>-5.4475000000000007</v>
      </c>
      <c r="AH186" s="236">
        <f>AVERAGE(S186:V187)-$AE186</f>
        <v>-3.9550000000000018</v>
      </c>
      <c r="AI186" s="236">
        <f>AVERAGE(W186:Z187)-$AE186</f>
        <v>-2.5200000000000014</v>
      </c>
      <c r="AJ186" s="239">
        <f>AVERAGE(AA186:AD187)-$AE186</f>
        <v>-0.72000000000000064</v>
      </c>
      <c r="AL186" s="312"/>
      <c r="AM186" s="24"/>
      <c r="AN186" s="25"/>
      <c r="AO186" s="26"/>
      <c r="AP186" s="24"/>
      <c r="AQ186" s="25"/>
      <c r="AR186" s="26"/>
      <c r="AS186" s="24"/>
      <c r="AT186" s="25"/>
      <c r="AU186" s="26"/>
      <c r="AV186" s="24"/>
      <c r="AW186" s="25"/>
      <c r="AX186" s="26"/>
      <c r="AY186" s="24"/>
      <c r="AZ186" s="25"/>
      <c r="BA186" s="26"/>
      <c r="BB186" s="24"/>
      <c r="BC186" s="25"/>
      <c r="BD186" s="26"/>
    </row>
    <row r="187" spans="2:56" s="80" customFormat="1" x14ac:dyDescent="0.2">
      <c r="B187" s="10"/>
      <c r="D187" s="312"/>
      <c r="E187" s="269"/>
      <c r="F187" s="305"/>
      <c r="G187" s="95"/>
      <c r="H187" s="96"/>
      <c r="I187" s="96"/>
      <c r="J187" s="104"/>
      <c r="K187" s="96"/>
      <c r="L187" s="96"/>
      <c r="M187" s="96"/>
      <c r="N187" s="104"/>
      <c r="O187" s="95"/>
      <c r="P187" s="96"/>
      <c r="Q187" s="96"/>
      <c r="R187" s="107"/>
      <c r="S187" s="95"/>
      <c r="T187" s="96"/>
      <c r="U187" s="96"/>
      <c r="V187" s="104"/>
      <c r="W187" s="96"/>
      <c r="X187" s="96"/>
      <c r="Y187" s="96"/>
      <c r="Z187" s="107"/>
      <c r="AA187" s="95"/>
      <c r="AB187" s="96"/>
      <c r="AC187" s="96"/>
      <c r="AD187" s="104"/>
      <c r="AE187" s="234"/>
      <c r="AF187" s="237"/>
      <c r="AG187" s="237"/>
      <c r="AH187" s="237"/>
      <c r="AI187" s="237"/>
      <c r="AJ187" s="240"/>
      <c r="AL187" s="312"/>
      <c r="AM187" s="24"/>
      <c r="AN187" s="25"/>
      <c r="AO187" s="26"/>
      <c r="AP187" s="24"/>
      <c r="AQ187" s="25"/>
      <c r="AR187" s="26"/>
      <c r="AS187" s="24"/>
      <c r="AT187" s="25"/>
      <c r="AU187" s="26"/>
      <c r="AV187" s="24"/>
      <c r="AW187" s="25"/>
      <c r="AX187" s="26"/>
      <c r="AY187" s="24"/>
      <c r="AZ187" s="25"/>
      <c r="BA187" s="26"/>
      <c r="BB187" s="24"/>
      <c r="BC187" s="25"/>
      <c r="BD187" s="26"/>
    </row>
    <row r="188" spans="2:56" s="80" customFormat="1" x14ac:dyDescent="0.2">
      <c r="B188" s="10"/>
      <c r="D188" s="312"/>
      <c r="E188" s="267">
        <v>2</v>
      </c>
      <c r="F188" s="304">
        <v>17</v>
      </c>
      <c r="G188" s="92">
        <v>14.31</v>
      </c>
      <c r="H188" s="93">
        <v>13</v>
      </c>
      <c r="I188" s="93">
        <v>12.47</v>
      </c>
      <c r="J188" s="103"/>
      <c r="K188" s="92">
        <v>7.28</v>
      </c>
      <c r="L188" s="93">
        <v>12.31</v>
      </c>
      <c r="M188" s="93">
        <v>15.06</v>
      </c>
      <c r="N188" s="103">
        <v>13.6</v>
      </c>
      <c r="O188" s="92">
        <v>10.35</v>
      </c>
      <c r="P188" s="93">
        <v>6.09</v>
      </c>
      <c r="Q188" s="93">
        <v>7.96</v>
      </c>
      <c r="R188" s="103">
        <v>6.06</v>
      </c>
      <c r="S188" s="92">
        <v>13.88</v>
      </c>
      <c r="T188" s="93">
        <v>8.66</v>
      </c>
      <c r="U188" s="93">
        <v>13.69</v>
      </c>
      <c r="V188" s="103">
        <v>12.37</v>
      </c>
      <c r="W188" s="92">
        <v>8.4</v>
      </c>
      <c r="X188" s="93">
        <v>10.25</v>
      </c>
      <c r="Y188" s="93">
        <v>11.37</v>
      </c>
      <c r="Z188" s="103">
        <v>10.88</v>
      </c>
      <c r="AA188" s="92">
        <v>13.81</v>
      </c>
      <c r="AB188" s="93">
        <v>11.69</v>
      </c>
      <c r="AC188" s="93">
        <v>9.94</v>
      </c>
      <c r="AD188" s="103">
        <v>11.13</v>
      </c>
      <c r="AE188" s="232">
        <f>AVERAGE(G188:J189)</f>
        <v>13.26</v>
      </c>
      <c r="AF188" s="235">
        <f>AVERAGE(K188:N189)-$AE188</f>
        <v>-1.1974999999999998</v>
      </c>
      <c r="AG188" s="235">
        <f>AVERAGE(O188:R189)-$AE188</f>
        <v>-5.6450000000000005</v>
      </c>
      <c r="AH188" s="235">
        <f>AVERAGE(S188:V189)-$AE188</f>
        <v>-1.1100000000000012</v>
      </c>
      <c r="AI188" s="235">
        <f>AVERAGE(W188:Z189)-$AE188</f>
        <v>-3.0350000000000001</v>
      </c>
      <c r="AJ188" s="238">
        <f>AVERAGE(AA188:AD189)-$AE188</f>
        <v>-1.6174999999999997</v>
      </c>
      <c r="AL188" s="312"/>
      <c r="AM188" s="24"/>
      <c r="AN188" s="25"/>
      <c r="AO188" s="26"/>
      <c r="AP188" s="24"/>
      <c r="AQ188" s="25"/>
      <c r="AR188" s="26"/>
      <c r="AS188" s="24"/>
      <c r="AT188" s="25"/>
      <c r="AU188" s="26"/>
      <c r="AV188" s="24"/>
      <c r="AW188" s="25"/>
      <c r="AX188" s="26"/>
      <c r="AY188" s="24"/>
      <c r="AZ188" s="25"/>
      <c r="BA188" s="26"/>
      <c r="BB188" s="24"/>
      <c r="BC188" s="25"/>
      <c r="BD188" s="26"/>
    </row>
    <row r="189" spans="2:56" s="80" customFormat="1" x14ac:dyDescent="0.2">
      <c r="B189" s="10"/>
      <c r="D189" s="312"/>
      <c r="E189" s="268"/>
      <c r="F189" s="305"/>
      <c r="G189" s="95"/>
      <c r="H189" s="96"/>
      <c r="I189" s="96"/>
      <c r="J189" s="97"/>
      <c r="K189" s="95"/>
      <c r="L189" s="96"/>
      <c r="M189" s="96"/>
      <c r="N189" s="97"/>
      <c r="O189" s="95"/>
      <c r="P189" s="96"/>
      <c r="Q189" s="96"/>
      <c r="R189" s="97"/>
      <c r="S189" s="95"/>
      <c r="T189" s="96"/>
      <c r="U189" s="96"/>
      <c r="V189" s="97"/>
      <c r="W189" s="95"/>
      <c r="X189" s="96"/>
      <c r="Y189" s="96"/>
      <c r="Z189" s="97"/>
      <c r="AA189" s="95"/>
      <c r="AB189" s="96"/>
      <c r="AC189" s="96"/>
      <c r="AD189" s="97"/>
      <c r="AE189" s="233"/>
      <c r="AF189" s="236"/>
      <c r="AG189" s="236"/>
      <c r="AH189" s="236"/>
      <c r="AI189" s="236"/>
      <c r="AJ189" s="239"/>
      <c r="AL189" s="312"/>
      <c r="AM189" s="24"/>
      <c r="AN189" s="25"/>
      <c r="AO189" s="26"/>
      <c r="AP189" s="24"/>
      <c r="AQ189" s="25"/>
      <c r="AR189" s="26"/>
      <c r="AS189" s="24"/>
      <c r="AT189" s="25"/>
      <c r="AU189" s="26"/>
      <c r="AV189" s="24"/>
      <c r="AW189" s="25"/>
      <c r="AX189" s="26"/>
      <c r="AY189" s="24"/>
      <c r="AZ189" s="25"/>
      <c r="BA189" s="26"/>
      <c r="BB189" s="24"/>
      <c r="BC189" s="25"/>
      <c r="BD189" s="26"/>
    </row>
    <row r="190" spans="2:56" s="80" customFormat="1" x14ac:dyDescent="0.2">
      <c r="B190" s="10"/>
      <c r="D190" s="312"/>
      <c r="E190" s="268"/>
      <c r="F190" s="304">
        <v>18</v>
      </c>
      <c r="G190" s="92">
        <v>14.03</v>
      </c>
      <c r="H190" s="93">
        <v>13.37</v>
      </c>
      <c r="I190" s="93">
        <v>11.41</v>
      </c>
      <c r="J190" s="100"/>
      <c r="K190" s="92">
        <v>13.59</v>
      </c>
      <c r="L190" s="93">
        <v>10.5</v>
      </c>
      <c r="M190" s="93">
        <v>13.06</v>
      </c>
      <c r="N190" s="100"/>
      <c r="O190" s="92">
        <v>6.96</v>
      </c>
      <c r="P190" s="93">
        <v>8.1300000000000008</v>
      </c>
      <c r="Q190" s="93">
        <v>7.53</v>
      </c>
      <c r="R190" s="100">
        <v>6.06</v>
      </c>
      <c r="S190" s="92">
        <v>12.84</v>
      </c>
      <c r="T190" s="93">
        <v>12.81</v>
      </c>
      <c r="U190" s="93">
        <v>14.66</v>
      </c>
      <c r="V190" s="100">
        <v>11.84</v>
      </c>
      <c r="W190" s="92">
        <v>10.6</v>
      </c>
      <c r="X190" s="93">
        <v>10.47</v>
      </c>
      <c r="Y190" s="93">
        <v>12</v>
      </c>
      <c r="Z190" s="100">
        <v>8.85</v>
      </c>
      <c r="AA190" s="92">
        <v>12.53</v>
      </c>
      <c r="AB190" s="93">
        <v>11.56</v>
      </c>
      <c r="AC190" s="93">
        <v>12.03</v>
      </c>
      <c r="AD190" s="100">
        <v>14.16</v>
      </c>
      <c r="AE190" s="233">
        <f>AVERAGE(G190:J191)</f>
        <v>12.936666666666667</v>
      </c>
      <c r="AF190" s="236">
        <f>AVERAGE(K190:N191)-$AE190</f>
        <v>-0.55333333333333456</v>
      </c>
      <c r="AG190" s="236">
        <f>AVERAGE(O190:R191)-$AE190</f>
        <v>-5.7666666666666675</v>
      </c>
      <c r="AH190" s="236">
        <f>AVERAGE(S190:V191)-$AE190</f>
        <v>0.100833333333334</v>
      </c>
      <c r="AI190" s="236">
        <f>AVERAGE(W190:Z191)-$AE190</f>
        <v>-2.456666666666667</v>
      </c>
      <c r="AJ190" s="239">
        <f>AVERAGE(AA190:AD191)-$AE190</f>
        <v>-0.36666666666666714</v>
      </c>
      <c r="AL190" s="312"/>
      <c r="AM190" s="24"/>
      <c r="AN190" s="25"/>
      <c r="AO190" s="26"/>
      <c r="AP190" s="24"/>
      <c r="AQ190" s="25"/>
      <c r="AR190" s="26"/>
      <c r="AS190" s="24"/>
      <c r="AT190" s="25"/>
      <c r="AU190" s="26"/>
      <c r="AV190" s="24"/>
      <c r="AW190" s="25"/>
      <c r="AX190" s="26"/>
      <c r="AY190" s="24"/>
      <c r="AZ190" s="25"/>
      <c r="BA190" s="26"/>
      <c r="BB190" s="24"/>
      <c r="BC190" s="25"/>
      <c r="BD190" s="26"/>
    </row>
    <row r="191" spans="2:56" s="80" customFormat="1" x14ac:dyDescent="0.2">
      <c r="B191" s="10"/>
      <c r="D191" s="312"/>
      <c r="E191" s="268"/>
      <c r="F191" s="305"/>
      <c r="G191" s="95"/>
      <c r="H191" s="96"/>
      <c r="I191" s="96"/>
      <c r="J191" s="100"/>
      <c r="K191" s="95"/>
      <c r="L191" s="96"/>
      <c r="M191" s="96"/>
      <c r="N191" s="100"/>
      <c r="O191" s="95"/>
      <c r="P191" s="96"/>
      <c r="Q191" s="96"/>
      <c r="R191" s="100"/>
      <c r="S191" s="95"/>
      <c r="T191" s="96"/>
      <c r="U191" s="96"/>
      <c r="V191" s="100"/>
      <c r="W191" s="95"/>
      <c r="X191" s="96"/>
      <c r="Y191" s="96"/>
      <c r="Z191" s="100"/>
      <c r="AA191" s="95"/>
      <c r="AB191" s="96"/>
      <c r="AC191" s="96"/>
      <c r="AD191" s="100"/>
      <c r="AE191" s="233"/>
      <c r="AF191" s="236"/>
      <c r="AG191" s="236"/>
      <c r="AH191" s="236"/>
      <c r="AI191" s="236"/>
      <c r="AJ191" s="239"/>
      <c r="AL191" s="312"/>
      <c r="AM191" s="24"/>
      <c r="AN191" s="25"/>
      <c r="AO191" s="26"/>
      <c r="AP191" s="24"/>
      <c r="AQ191" s="25"/>
      <c r="AR191" s="26"/>
      <c r="AS191" s="24"/>
      <c r="AT191" s="25"/>
      <c r="AU191" s="26"/>
      <c r="AV191" s="24"/>
      <c r="AW191" s="25"/>
      <c r="AX191" s="26"/>
      <c r="AY191" s="24"/>
      <c r="AZ191" s="25"/>
      <c r="BA191" s="26"/>
      <c r="BB191" s="24"/>
      <c r="BC191" s="25"/>
      <c r="BD191" s="26"/>
    </row>
    <row r="192" spans="2:56" s="80" customFormat="1" x14ac:dyDescent="0.2">
      <c r="B192" s="10"/>
      <c r="D192" s="312"/>
      <c r="E192" s="268"/>
      <c r="F192" s="304">
        <v>19</v>
      </c>
      <c r="G192" s="92">
        <v>14.68</v>
      </c>
      <c r="H192" s="93">
        <v>13.87</v>
      </c>
      <c r="I192" s="93">
        <v>15.91</v>
      </c>
      <c r="J192" s="94"/>
      <c r="K192" s="92">
        <v>12.43</v>
      </c>
      <c r="L192" s="93">
        <v>8.5</v>
      </c>
      <c r="M192" s="93">
        <v>13.53</v>
      </c>
      <c r="N192" s="94">
        <v>11.75</v>
      </c>
      <c r="O192" s="92">
        <v>13.46</v>
      </c>
      <c r="P192" s="93">
        <v>10.94</v>
      </c>
      <c r="Q192" s="93">
        <v>11.91</v>
      </c>
      <c r="R192" s="94">
        <v>10.37</v>
      </c>
      <c r="S192" s="92">
        <v>10.25</v>
      </c>
      <c r="T192" s="93">
        <v>5.38</v>
      </c>
      <c r="U192" s="93">
        <v>10.25</v>
      </c>
      <c r="V192" s="94">
        <v>8.5</v>
      </c>
      <c r="W192" s="92">
        <v>12.1</v>
      </c>
      <c r="X192" s="93">
        <v>8.66</v>
      </c>
      <c r="Y192" s="93">
        <v>9.84</v>
      </c>
      <c r="Z192" s="94">
        <v>13.66</v>
      </c>
      <c r="AA192" s="92">
        <v>8.3699999999999992</v>
      </c>
      <c r="AB192" s="93">
        <v>11.41</v>
      </c>
      <c r="AC192" s="93">
        <v>9.19</v>
      </c>
      <c r="AD192" s="94">
        <v>10.35</v>
      </c>
      <c r="AE192" s="233">
        <f>AVERAGE(G192:J193)</f>
        <v>14.819999999999999</v>
      </c>
      <c r="AF192" s="236">
        <f>AVERAGE(K192:N193)-$AE192</f>
        <v>-3.2674999999999983</v>
      </c>
      <c r="AG192" s="236">
        <f>AVERAGE(O192:R193)-$AE192</f>
        <v>-3.1499999999999986</v>
      </c>
      <c r="AH192" s="236">
        <f>AVERAGE(S192:V193)-$AE192</f>
        <v>-6.2249999999999996</v>
      </c>
      <c r="AI192" s="236">
        <f>AVERAGE(W192:Z193)-$AE192</f>
        <v>-3.754999999999999</v>
      </c>
      <c r="AJ192" s="239">
        <f>AVERAGE(AA192:AD193)-$AE192</f>
        <v>-4.9899999999999984</v>
      </c>
      <c r="AL192" s="312"/>
      <c r="AM192" s="24"/>
      <c r="AN192" s="25"/>
      <c r="AO192" s="26"/>
      <c r="AP192" s="24"/>
      <c r="AQ192" s="25"/>
      <c r="AR192" s="26"/>
      <c r="AS192" s="24"/>
      <c r="AT192" s="25"/>
      <c r="AU192" s="26"/>
      <c r="AV192" s="24"/>
      <c r="AW192" s="25"/>
      <c r="AX192" s="26"/>
      <c r="AY192" s="24"/>
      <c r="AZ192" s="25"/>
      <c r="BA192" s="26"/>
      <c r="BB192" s="24"/>
      <c r="BC192" s="25"/>
      <c r="BD192" s="26"/>
    </row>
    <row r="193" spans="2:56" s="80" customFormat="1" x14ac:dyDescent="0.2">
      <c r="B193" s="10"/>
      <c r="D193" s="312"/>
      <c r="E193" s="268"/>
      <c r="F193" s="305"/>
      <c r="G193" s="95"/>
      <c r="H193" s="96"/>
      <c r="I193" s="96"/>
      <c r="J193" s="97"/>
      <c r="K193" s="95"/>
      <c r="L193" s="96"/>
      <c r="M193" s="96"/>
      <c r="N193" s="97"/>
      <c r="O193" s="95"/>
      <c r="P193" s="96"/>
      <c r="Q193" s="96"/>
      <c r="R193" s="97"/>
      <c r="S193" s="95"/>
      <c r="T193" s="96"/>
      <c r="U193" s="96"/>
      <c r="V193" s="97"/>
      <c r="W193" s="95"/>
      <c r="X193" s="96"/>
      <c r="Y193" s="96"/>
      <c r="Z193" s="97"/>
      <c r="AA193" s="95"/>
      <c r="AB193" s="96"/>
      <c r="AC193" s="96"/>
      <c r="AD193" s="97"/>
      <c r="AE193" s="233"/>
      <c r="AF193" s="236"/>
      <c r="AG193" s="236"/>
      <c r="AH193" s="236"/>
      <c r="AI193" s="236"/>
      <c r="AJ193" s="239"/>
      <c r="AL193" s="312"/>
      <c r="AM193" s="24"/>
      <c r="AN193" s="25"/>
      <c r="AO193" s="26"/>
      <c r="AP193" s="24"/>
      <c r="AQ193" s="25"/>
      <c r="AR193" s="26"/>
      <c r="AS193" s="24"/>
      <c r="AT193" s="25"/>
      <c r="AU193" s="26"/>
      <c r="AV193" s="24"/>
      <c r="AW193" s="25"/>
      <c r="AX193" s="26"/>
      <c r="AY193" s="24"/>
      <c r="AZ193" s="25"/>
      <c r="BA193" s="26"/>
      <c r="BB193" s="24"/>
      <c r="BC193" s="25"/>
      <c r="BD193" s="26"/>
    </row>
    <row r="194" spans="2:56" s="80" customFormat="1" x14ac:dyDescent="0.2">
      <c r="B194" s="10"/>
      <c r="D194" s="312"/>
      <c r="E194" s="268"/>
      <c r="F194" s="304">
        <v>20</v>
      </c>
      <c r="G194" s="98">
        <v>14.37</v>
      </c>
      <c r="H194" s="99">
        <v>12.84</v>
      </c>
      <c r="I194" s="99">
        <v>13.22</v>
      </c>
      <c r="J194" s="100"/>
      <c r="K194" s="98">
        <v>14.1</v>
      </c>
      <c r="L194" s="99">
        <v>12.41</v>
      </c>
      <c r="M194" s="99">
        <v>13.41</v>
      </c>
      <c r="N194" s="100"/>
      <c r="O194" s="98">
        <v>8.84</v>
      </c>
      <c r="P194" s="99">
        <v>7.85</v>
      </c>
      <c r="Q194" s="99">
        <v>8.66</v>
      </c>
      <c r="R194" s="100">
        <v>9.31</v>
      </c>
      <c r="S194" s="98">
        <v>10.28</v>
      </c>
      <c r="T194" s="99">
        <v>10.220000000000001</v>
      </c>
      <c r="U194" s="99">
        <v>13.19</v>
      </c>
      <c r="V194" s="100">
        <v>10.19</v>
      </c>
      <c r="W194" s="98">
        <v>10.63</v>
      </c>
      <c r="X194" s="99">
        <v>8.75</v>
      </c>
      <c r="Y194" s="99">
        <v>9.9700000000000006</v>
      </c>
      <c r="Z194" s="100">
        <v>10.039999999999999</v>
      </c>
      <c r="AA194" s="98">
        <v>10.6</v>
      </c>
      <c r="AB194" s="99">
        <v>10.56</v>
      </c>
      <c r="AC194" s="99">
        <v>7.97</v>
      </c>
      <c r="AD194" s="100">
        <v>10.28</v>
      </c>
      <c r="AE194" s="233">
        <f t="shared" ref="AE194" si="20">AVERAGE(G194:J195)</f>
        <v>13.476666666666667</v>
      </c>
      <c r="AF194" s="236">
        <f>AVERAGE(K194:N195)-$AE194</f>
        <v>-0.16999999999999993</v>
      </c>
      <c r="AG194" s="236">
        <f>AVERAGE(O194:R195)-$AE194</f>
        <v>-4.8116666666666674</v>
      </c>
      <c r="AH194" s="236">
        <f>AVERAGE(S194:V195)-$AE194</f>
        <v>-2.5066666666666677</v>
      </c>
      <c r="AI194" s="236">
        <f>AVERAGE(W194:Z195)-$AE194</f>
        <v>-3.6291666666666664</v>
      </c>
      <c r="AJ194" s="239">
        <f>AVERAGE(AA194:AD195)-$AE194</f>
        <v>-3.6241666666666674</v>
      </c>
      <c r="AL194" s="312"/>
      <c r="AM194" s="24"/>
      <c r="AN194" s="25"/>
      <c r="AO194" s="26"/>
      <c r="AP194" s="24"/>
      <c r="AQ194" s="25"/>
      <c r="AR194" s="26"/>
      <c r="AS194" s="24"/>
      <c r="AT194" s="25"/>
      <c r="AU194" s="26"/>
      <c r="AV194" s="24"/>
      <c r="AW194" s="25"/>
      <c r="AX194" s="26"/>
      <c r="AY194" s="24"/>
      <c r="AZ194" s="25"/>
      <c r="BA194" s="26"/>
      <c r="BB194" s="24"/>
      <c r="BC194" s="25"/>
      <c r="BD194" s="26"/>
    </row>
    <row r="195" spans="2:56" s="80" customFormat="1" x14ac:dyDescent="0.2">
      <c r="B195" s="10"/>
      <c r="D195" s="312"/>
      <c r="E195" s="269"/>
      <c r="F195" s="305"/>
      <c r="G195" s="101"/>
      <c r="H195" s="102"/>
      <c r="I195" s="102"/>
      <c r="J195" s="97"/>
      <c r="K195" s="101"/>
      <c r="L195" s="102"/>
      <c r="M195" s="102"/>
      <c r="N195" s="97"/>
      <c r="O195" s="101"/>
      <c r="P195" s="102"/>
      <c r="Q195" s="102"/>
      <c r="R195" s="97"/>
      <c r="S195" s="101"/>
      <c r="T195" s="102"/>
      <c r="U195" s="102"/>
      <c r="V195" s="97"/>
      <c r="W195" s="101"/>
      <c r="X195" s="102"/>
      <c r="Y195" s="102"/>
      <c r="Z195" s="97"/>
      <c r="AA195" s="101"/>
      <c r="AB195" s="102"/>
      <c r="AC195" s="102"/>
      <c r="AD195" s="97"/>
      <c r="AE195" s="234"/>
      <c r="AF195" s="237"/>
      <c r="AG195" s="237"/>
      <c r="AH195" s="237"/>
      <c r="AI195" s="237"/>
      <c r="AJ195" s="240"/>
      <c r="AL195" s="312"/>
      <c r="AM195" s="56"/>
      <c r="AN195" s="57"/>
      <c r="AO195" s="58"/>
      <c r="AP195" s="56"/>
      <c r="AQ195" s="57"/>
      <c r="AR195" s="58"/>
      <c r="AS195" s="56"/>
      <c r="AT195" s="57"/>
      <c r="AU195" s="58"/>
      <c r="AV195" s="56"/>
      <c r="AW195" s="57"/>
      <c r="AX195" s="58"/>
      <c r="AY195" s="56"/>
      <c r="AZ195" s="57"/>
      <c r="BA195" s="58"/>
      <c r="BB195" s="56"/>
      <c r="BC195" s="57"/>
      <c r="BD195" s="58"/>
    </row>
    <row r="196" spans="2:56" s="80" customFormat="1" ht="16" customHeight="1" x14ac:dyDescent="0.2">
      <c r="B196" s="10"/>
      <c r="E196" s="64"/>
      <c r="F196" s="65"/>
      <c r="AK196" s="64"/>
      <c r="AL196" s="63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</row>
    <row r="197" spans="2:56" s="80" customFormat="1" x14ac:dyDescent="0.2">
      <c r="B197" s="10"/>
      <c r="E197" s="64"/>
      <c r="F197" s="65"/>
      <c r="AK197" s="64"/>
      <c r="AL197" s="63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</row>
    <row r="198" spans="2:56" s="80" customFormat="1" x14ac:dyDescent="0.2">
      <c r="B198" s="10"/>
      <c r="E198" s="64"/>
      <c r="F198" s="65"/>
      <c r="AK198" s="64"/>
      <c r="AL198" s="63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</row>
    <row r="199" spans="2:56" s="80" customFormat="1" x14ac:dyDescent="0.2">
      <c r="B199" s="10"/>
      <c r="E199" s="64"/>
      <c r="F199" s="65"/>
      <c r="AK199" s="64"/>
      <c r="AL199" s="63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</row>
    <row r="200" spans="2:56" s="80" customFormat="1" x14ac:dyDescent="0.2">
      <c r="B200" s="10"/>
      <c r="E200" s="64"/>
      <c r="F200" s="65"/>
      <c r="AK200" s="64"/>
      <c r="AL200" s="63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</row>
    <row r="201" spans="2:56" s="80" customFormat="1" x14ac:dyDescent="0.2">
      <c r="B201" s="10"/>
      <c r="E201" s="64"/>
      <c r="F201" s="65"/>
      <c r="AK201" s="64"/>
      <c r="AL201" s="63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</row>
    <row r="202" spans="2:56" s="80" customFormat="1" x14ac:dyDescent="0.2">
      <c r="B202" s="10"/>
      <c r="E202" s="64"/>
      <c r="F202" s="65"/>
      <c r="AK202" s="64"/>
      <c r="AL202" s="63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</row>
    <row r="203" spans="2:56" s="80" customFormat="1" x14ac:dyDescent="0.2">
      <c r="B203" s="10"/>
      <c r="E203" s="64"/>
      <c r="F203" s="65"/>
      <c r="AK203" s="64"/>
      <c r="AL203" s="63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</row>
    <row r="204" spans="2:56" s="80" customFormat="1" x14ac:dyDescent="0.2">
      <c r="B204" s="10"/>
      <c r="F204" s="3"/>
      <c r="AM204" s="66"/>
      <c r="AN204" s="66"/>
      <c r="AO204" s="66"/>
      <c r="AP204" s="66"/>
      <c r="AQ204" s="66"/>
      <c r="AR204" s="66"/>
      <c r="AS204" s="66"/>
      <c r="AT204" s="66"/>
      <c r="AU204" s="66"/>
      <c r="AV204" s="66"/>
      <c r="AW204" s="66"/>
      <c r="AX204" s="66"/>
      <c r="AY204" s="66"/>
      <c r="AZ204" s="66"/>
      <c r="BA204" s="66"/>
      <c r="BB204" s="66"/>
      <c r="BC204" s="66"/>
      <c r="BD204" s="66"/>
    </row>
    <row r="205" spans="2:56" s="80" customFormat="1" x14ac:dyDescent="0.2">
      <c r="B205" s="10"/>
      <c r="F205" s="3"/>
      <c r="AM205" s="66"/>
      <c r="AN205" s="66"/>
      <c r="AO205" s="66"/>
      <c r="AP205" s="66"/>
      <c r="AQ205" s="66"/>
      <c r="AR205" s="66"/>
      <c r="AS205" s="66"/>
      <c r="AT205" s="66"/>
      <c r="AU205" s="66"/>
      <c r="AV205" s="66"/>
      <c r="AW205" s="66"/>
      <c r="AX205" s="66"/>
      <c r="AY205" s="66"/>
      <c r="AZ205" s="66"/>
      <c r="BA205" s="66"/>
      <c r="BB205" s="66"/>
      <c r="BC205" s="66"/>
      <c r="BD205" s="66"/>
    </row>
    <row r="206" spans="2:56" s="80" customFormat="1" x14ac:dyDescent="0.2">
      <c r="B206" s="10"/>
      <c r="F206" s="3"/>
      <c r="AM206" s="66"/>
      <c r="AN206" s="66"/>
      <c r="AO206" s="66"/>
      <c r="AP206" s="66"/>
      <c r="AQ206" s="66"/>
      <c r="AR206" s="66"/>
      <c r="AS206" s="66"/>
      <c r="AT206" s="66"/>
      <c r="AU206" s="66"/>
      <c r="AV206" s="66"/>
      <c r="AW206" s="66"/>
      <c r="AX206" s="66"/>
      <c r="AY206" s="66"/>
      <c r="AZ206" s="66"/>
      <c r="BA206" s="66"/>
      <c r="BB206" s="66"/>
      <c r="BC206" s="66"/>
      <c r="BD206" s="66"/>
    </row>
    <row r="207" spans="2:56" s="80" customFormat="1" x14ac:dyDescent="0.2">
      <c r="B207" s="10"/>
      <c r="F207" s="3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</row>
    <row r="208" spans="2:56" s="80" customFormat="1" x14ac:dyDescent="0.2">
      <c r="B208" s="10"/>
      <c r="F208" s="3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</row>
    <row r="209" spans="39:63" s="80" customFormat="1" x14ac:dyDescent="0.2">
      <c r="AM209" s="66"/>
      <c r="AN209" s="66"/>
      <c r="AO209" s="66"/>
      <c r="AP209" s="66"/>
      <c r="AQ209" s="66"/>
      <c r="AR209" s="66"/>
      <c r="AS209" s="66"/>
      <c r="AT209" s="66"/>
      <c r="AU209" s="66"/>
      <c r="AV209" s="66"/>
      <c r="AW209" s="66"/>
      <c r="AX209" s="66"/>
      <c r="AY209" s="66"/>
      <c r="AZ209" s="66"/>
      <c r="BA209" s="66"/>
      <c r="BB209" s="66"/>
      <c r="BC209" s="66"/>
      <c r="BD209" s="66"/>
    </row>
    <row r="210" spans="39:63" s="80" customFormat="1" x14ac:dyDescent="0.2">
      <c r="AM210" s="66"/>
      <c r="AN210" s="66"/>
      <c r="AO210" s="66"/>
      <c r="AP210" s="66"/>
      <c r="AQ210" s="66"/>
      <c r="AR210" s="66"/>
      <c r="AS210" s="66"/>
      <c r="AT210" s="66"/>
      <c r="AU210" s="66"/>
      <c r="AV210" s="66"/>
      <c r="AW210" s="66"/>
      <c r="AX210" s="66"/>
      <c r="AY210" s="66"/>
      <c r="AZ210" s="66"/>
      <c r="BA210" s="66"/>
      <c r="BB210" s="66"/>
      <c r="BC210" s="66"/>
      <c r="BD210" s="66"/>
    </row>
    <row r="211" spans="39:63" s="80" customFormat="1" x14ac:dyDescent="0.2">
      <c r="AM211" s="66"/>
      <c r="AN211" s="66"/>
      <c r="AO211" s="66"/>
      <c r="AP211" s="66"/>
      <c r="AQ211" s="66"/>
      <c r="AR211" s="66"/>
      <c r="AS211" s="66"/>
      <c r="AT211" s="66"/>
      <c r="AU211" s="66"/>
      <c r="AV211" s="66"/>
      <c r="AW211" s="66"/>
      <c r="AX211" s="66"/>
      <c r="AY211" s="66"/>
      <c r="AZ211" s="66"/>
      <c r="BA211" s="66"/>
      <c r="BB211" s="66"/>
      <c r="BC211" s="66"/>
      <c r="BD211" s="66"/>
      <c r="BI211" s="81"/>
      <c r="BJ211" s="81"/>
      <c r="BK211" s="81"/>
    </row>
  </sheetData>
  <mergeCells count="187">
    <mergeCell ref="D100:D115"/>
    <mergeCell ref="D116:D131"/>
    <mergeCell ref="BH21:BH22"/>
    <mergeCell ref="BI21:BK21"/>
    <mergeCell ref="DA9:DH10"/>
    <mergeCell ref="DI9:DP10"/>
    <mergeCell ref="DQ9:DX10"/>
    <mergeCell ref="DY9:EF10"/>
    <mergeCell ref="EG9:EN10"/>
    <mergeCell ref="E108:E115"/>
    <mergeCell ref="F108:F109"/>
    <mergeCell ref="F110:F111"/>
    <mergeCell ref="F112:F113"/>
    <mergeCell ref="F114:F115"/>
    <mergeCell ref="E100:E107"/>
    <mergeCell ref="F100:F101"/>
    <mergeCell ref="AL100:AL115"/>
    <mergeCell ref="F102:F103"/>
    <mergeCell ref="W102:Z103"/>
    <mergeCell ref="AA102:AD103"/>
    <mergeCell ref="F104:F105"/>
    <mergeCell ref="F106:F107"/>
    <mergeCell ref="AL84:AL99"/>
    <mergeCell ref="F86:F87"/>
    <mergeCell ref="EO9:EV10"/>
    <mergeCell ref="BH6:BN7"/>
    <mergeCell ref="BH9:BH11"/>
    <mergeCell ref="BI9:BP10"/>
    <mergeCell ref="BQ9:CJ10"/>
    <mergeCell ref="CK9:CR10"/>
    <mergeCell ref="CS9:CZ10"/>
    <mergeCell ref="D6:L7"/>
    <mergeCell ref="F188:F189"/>
    <mergeCell ref="E124:E131"/>
    <mergeCell ref="F124:F125"/>
    <mergeCell ref="F126:F127"/>
    <mergeCell ref="F128:F129"/>
    <mergeCell ref="F130:F131"/>
    <mergeCell ref="AL180:AL195"/>
    <mergeCell ref="AA184:AD185"/>
    <mergeCell ref="AL164:AL179"/>
    <mergeCell ref="F178:F179"/>
    <mergeCell ref="E164:E171"/>
    <mergeCell ref="F164:F165"/>
    <mergeCell ref="AL148:AL163"/>
    <mergeCell ref="F150:F151"/>
    <mergeCell ref="F152:F153"/>
    <mergeCell ref="F154:F155"/>
    <mergeCell ref="F190:F191"/>
    <mergeCell ref="F192:F193"/>
    <mergeCell ref="F194:F195"/>
    <mergeCell ref="D180:D195"/>
    <mergeCell ref="E180:E187"/>
    <mergeCell ref="F180:F181"/>
    <mergeCell ref="F158:F159"/>
    <mergeCell ref="F160:F161"/>
    <mergeCell ref="F162:F163"/>
    <mergeCell ref="D164:D179"/>
    <mergeCell ref="D148:D163"/>
    <mergeCell ref="E148:E155"/>
    <mergeCell ref="F148:F149"/>
    <mergeCell ref="F182:F183"/>
    <mergeCell ref="F184:F185"/>
    <mergeCell ref="F186:F187"/>
    <mergeCell ref="E188:E195"/>
    <mergeCell ref="F166:F167"/>
    <mergeCell ref="F168:F169"/>
    <mergeCell ref="F170:F171"/>
    <mergeCell ref="E172:E179"/>
    <mergeCell ref="F172:F173"/>
    <mergeCell ref="F174:F175"/>
    <mergeCell ref="F176:F177"/>
    <mergeCell ref="E156:E163"/>
    <mergeCell ref="F156:F157"/>
    <mergeCell ref="AL132:AL147"/>
    <mergeCell ref="F134:F135"/>
    <mergeCell ref="F136:F137"/>
    <mergeCell ref="F138:F139"/>
    <mergeCell ref="E140:E147"/>
    <mergeCell ref="F140:F141"/>
    <mergeCell ref="F142:F143"/>
    <mergeCell ref="F144:F145"/>
    <mergeCell ref="F146:F147"/>
    <mergeCell ref="D132:D147"/>
    <mergeCell ref="E132:E139"/>
    <mergeCell ref="F132:F133"/>
    <mergeCell ref="W116:Z117"/>
    <mergeCell ref="AA116:AD117"/>
    <mergeCell ref="AL116:AL131"/>
    <mergeCell ref="F118:F119"/>
    <mergeCell ref="W118:Z119"/>
    <mergeCell ref="AA118:AD119"/>
    <mergeCell ref="F120:F121"/>
    <mergeCell ref="S120:V121"/>
    <mergeCell ref="W120:Z121"/>
    <mergeCell ref="AA120:AD121"/>
    <mergeCell ref="E116:E123"/>
    <mergeCell ref="F116:F117"/>
    <mergeCell ref="F122:F123"/>
    <mergeCell ref="F88:F89"/>
    <mergeCell ref="S88:V89"/>
    <mergeCell ref="W88:Z89"/>
    <mergeCell ref="AA88:AD89"/>
    <mergeCell ref="F90:F91"/>
    <mergeCell ref="F92:F93"/>
    <mergeCell ref="F94:F95"/>
    <mergeCell ref="F96:F97"/>
    <mergeCell ref="D84:D99"/>
    <mergeCell ref="E84:E91"/>
    <mergeCell ref="F84:F85"/>
    <mergeCell ref="E92:E99"/>
    <mergeCell ref="F98:F99"/>
    <mergeCell ref="D68:D83"/>
    <mergeCell ref="E68:E75"/>
    <mergeCell ref="F68:F69"/>
    <mergeCell ref="AL68:AL83"/>
    <mergeCell ref="F70:F71"/>
    <mergeCell ref="F72:F73"/>
    <mergeCell ref="F74:F75"/>
    <mergeCell ref="E76:E83"/>
    <mergeCell ref="F76:F77"/>
    <mergeCell ref="F78:F79"/>
    <mergeCell ref="F80:F81"/>
    <mergeCell ref="F82:F83"/>
    <mergeCell ref="W60:Z61"/>
    <mergeCell ref="AA60:AD61"/>
    <mergeCell ref="F62:F63"/>
    <mergeCell ref="F64:F65"/>
    <mergeCell ref="F66:F67"/>
    <mergeCell ref="AL28:AL67"/>
    <mergeCell ref="F30:F31"/>
    <mergeCell ref="F32:F33"/>
    <mergeCell ref="S32:V33"/>
    <mergeCell ref="W32:Z33"/>
    <mergeCell ref="AA32:AD33"/>
    <mergeCell ref="W34:Z35"/>
    <mergeCell ref="AA34:AD35"/>
    <mergeCell ref="F36:F37"/>
    <mergeCell ref="F38:F39"/>
    <mergeCell ref="F40:F41"/>
    <mergeCell ref="F42:F43"/>
    <mergeCell ref="F34:F35"/>
    <mergeCell ref="S34:V35"/>
    <mergeCell ref="S10:V11"/>
    <mergeCell ref="F14:F15"/>
    <mergeCell ref="F16:F17"/>
    <mergeCell ref="F18:F19"/>
    <mergeCell ref="D28:D67"/>
    <mergeCell ref="E28:E35"/>
    <mergeCell ref="F28:F29"/>
    <mergeCell ref="E44:E51"/>
    <mergeCell ref="F44:F45"/>
    <mergeCell ref="F46:F47"/>
    <mergeCell ref="F48:F49"/>
    <mergeCell ref="F50:F51"/>
    <mergeCell ref="E52:E59"/>
    <mergeCell ref="F52:F53"/>
    <mergeCell ref="F54:F55"/>
    <mergeCell ref="F56:F57"/>
    <mergeCell ref="F58:F59"/>
    <mergeCell ref="E60:E67"/>
    <mergeCell ref="F60:F61"/>
    <mergeCell ref="E36:E43"/>
    <mergeCell ref="AV10:AX10"/>
    <mergeCell ref="AY10:BA10"/>
    <mergeCell ref="BB10:BD10"/>
    <mergeCell ref="AM10:AO10"/>
    <mergeCell ref="AP10:AR10"/>
    <mergeCell ref="AS10:AU10"/>
    <mergeCell ref="D12:D27"/>
    <mergeCell ref="E12:E19"/>
    <mergeCell ref="F12:F13"/>
    <mergeCell ref="AL12:AL27"/>
    <mergeCell ref="E20:E27"/>
    <mergeCell ref="F20:F21"/>
    <mergeCell ref="W10:Z11"/>
    <mergeCell ref="AA10:AD11"/>
    <mergeCell ref="AL10:AL11"/>
    <mergeCell ref="D10:D11"/>
    <mergeCell ref="E10:E11"/>
    <mergeCell ref="F10:F11"/>
    <mergeCell ref="G10:J11"/>
    <mergeCell ref="F22:F23"/>
    <mergeCell ref="F24:F25"/>
    <mergeCell ref="F26:F27"/>
    <mergeCell ref="K10:N11"/>
    <mergeCell ref="O10:R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670"/>
  <sheetViews>
    <sheetView zoomScalePageLayoutView="80" workbookViewId="0">
      <selection activeCell="S115" sqref="S115:T115"/>
    </sheetView>
  </sheetViews>
  <sheetFormatPr baseColWidth="10" defaultRowHeight="16" x14ac:dyDescent="0.2"/>
  <cols>
    <col min="1" max="2" width="10.7109375" style="3"/>
    <col min="3" max="3" width="14.85546875" style="3" customWidth="1"/>
    <col min="4" max="4" width="23.140625" style="3" customWidth="1"/>
    <col min="5" max="6" width="21.28515625" style="3" customWidth="1"/>
    <col min="7" max="7" width="21.5703125" style="3" customWidth="1"/>
    <col min="8" max="10" width="17" style="139" customWidth="1"/>
    <col min="11" max="11" width="11.42578125" style="137" customWidth="1"/>
    <col min="12" max="12" width="10.7109375" style="176"/>
    <col min="13" max="15" width="11.42578125" style="3" customWidth="1"/>
    <col min="16" max="24" width="10.7109375" style="3"/>
    <col min="25" max="25" width="10.7109375" style="150"/>
    <col min="26" max="16384" width="10.7109375" style="3"/>
  </cols>
  <sheetData>
    <row r="1" spans="1:89" x14ac:dyDescent="0.2">
      <c r="R1" s="162"/>
      <c r="S1" s="162"/>
      <c r="T1" s="162"/>
      <c r="U1" s="23"/>
      <c r="V1" s="23"/>
      <c r="W1" s="162"/>
      <c r="X1" s="162"/>
      <c r="Y1" s="160"/>
      <c r="Z1" s="162"/>
      <c r="AA1" s="91"/>
      <c r="AB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</row>
    <row r="2" spans="1:89" ht="25" x14ac:dyDescent="0.25">
      <c r="A2" s="242" t="s">
        <v>612</v>
      </c>
      <c r="R2" s="162"/>
      <c r="S2" s="162"/>
      <c r="T2" s="162"/>
      <c r="U2" s="23"/>
      <c r="V2" s="23"/>
      <c r="W2" s="162"/>
      <c r="X2" s="162"/>
      <c r="Y2" s="160"/>
      <c r="Z2" s="162"/>
      <c r="AA2" s="91"/>
      <c r="AB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</row>
    <row r="3" spans="1:89" ht="25" x14ac:dyDescent="0.25">
      <c r="A3" s="242"/>
      <c r="D3" s="244"/>
      <c r="R3" s="162"/>
      <c r="S3" s="162"/>
      <c r="T3" s="162"/>
      <c r="U3" s="23"/>
      <c r="V3" s="23"/>
      <c r="W3" s="162"/>
      <c r="X3" s="162"/>
      <c r="Y3" s="160"/>
      <c r="Z3" s="162"/>
      <c r="AA3" s="91"/>
      <c r="AB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</row>
    <row r="4" spans="1:89" ht="25" x14ac:dyDescent="0.25">
      <c r="A4" s="242"/>
      <c r="B4" s="246" t="s">
        <v>636</v>
      </c>
      <c r="C4" s="176" t="s">
        <v>564</v>
      </c>
      <c r="D4" s="244" t="s">
        <v>648</v>
      </c>
      <c r="R4" s="162"/>
      <c r="S4" s="162"/>
      <c r="T4" s="162"/>
      <c r="U4" s="23"/>
      <c r="V4" s="23"/>
      <c r="W4" s="162"/>
      <c r="X4" s="162"/>
      <c r="Y4" s="160"/>
      <c r="Z4" s="162"/>
      <c r="AA4" s="91"/>
      <c r="AB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</row>
    <row r="5" spans="1:89" ht="25" x14ac:dyDescent="0.25">
      <c r="A5" s="242"/>
      <c r="C5" s="176"/>
      <c r="D5" s="244" t="s">
        <v>649</v>
      </c>
      <c r="R5" s="162"/>
      <c r="S5" s="162"/>
      <c r="T5" s="162"/>
      <c r="U5" s="23"/>
      <c r="V5" s="23"/>
      <c r="W5" s="162"/>
      <c r="X5" s="162"/>
      <c r="Y5" s="160"/>
      <c r="Z5" s="162"/>
      <c r="AA5" s="91"/>
      <c r="AB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</row>
    <row r="6" spans="1:89" ht="25" x14ac:dyDescent="0.25">
      <c r="A6" s="242"/>
      <c r="C6" s="176" t="s">
        <v>565</v>
      </c>
      <c r="D6" s="244" t="s">
        <v>637</v>
      </c>
      <c r="R6" s="162"/>
      <c r="S6" s="162"/>
      <c r="T6" s="162"/>
      <c r="U6" s="23"/>
      <c r="V6" s="23"/>
      <c r="W6" s="162"/>
      <c r="X6" s="162"/>
      <c r="Y6" s="160"/>
      <c r="Z6" s="162"/>
      <c r="AA6" s="91"/>
      <c r="AB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</row>
    <row r="7" spans="1:89" ht="25" x14ac:dyDescent="0.25">
      <c r="A7" s="242"/>
      <c r="C7" s="176"/>
      <c r="D7" s="244" t="s">
        <v>650</v>
      </c>
      <c r="R7" s="162"/>
      <c r="S7" s="162"/>
      <c r="T7" s="162"/>
      <c r="U7" s="23"/>
      <c r="V7" s="23"/>
      <c r="W7" s="162"/>
      <c r="X7" s="162"/>
      <c r="Y7" s="160"/>
      <c r="Z7" s="162"/>
      <c r="AA7" s="91"/>
      <c r="AB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</row>
    <row r="8" spans="1:89" ht="25" x14ac:dyDescent="0.25">
      <c r="A8" s="242"/>
      <c r="C8" s="176"/>
      <c r="D8" s="244" t="s">
        <v>651</v>
      </c>
      <c r="R8" s="162"/>
      <c r="S8" s="162"/>
      <c r="T8" s="162"/>
      <c r="U8" s="23"/>
      <c r="V8" s="23"/>
      <c r="W8" s="162"/>
      <c r="X8" s="162"/>
      <c r="Y8" s="160"/>
      <c r="Z8" s="162"/>
      <c r="AA8" s="91"/>
      <c r="AB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</row>
    <row r="9" spans="1:89" ht="25" x14ac:dyDescent="0.25">
      <c r="A9" s="242"/>
      <c r="C9" s="176" t="s">
        <v>638</v>
      </c>
      <c r="D9" s="244" t="s">
        <v>652</v>
      </c>
      <c r="R9" s="162"/>
      <c r="S9" s="162"/>
      <c r="T9" s="162"/>
      <c r="U9" s="23"/>
      <c r="V9" s="23"/>
      <c r="W9" s="162"/>
      <c r="X9" s="162"/>
      <c r="Y9" s="160"/>
      <c r="Z9" s="162"/>
      <c r="AA9" s="91"/>
      <c r="AB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</row>
    <row r="10" spans="1:89" ht="32" x14ac:dyDescent="0.25">
      <c r="A10" s="242"/>
      <c r="C10" s="245" t="s">
        <v>639</v>
      </c>
      <c r="D10" s="244" t="s">
        <v>653</v>
      </c>
      <c r="R10" s="162"/>
      <c r="S10" s="162"/>
      <c r="T10" s="162"/>
      <c r="U10" s="23"/>
      <c r="V10" s="23"/>
      <c r="W10" s="162"/>
      <c r="X10" s="162"/>
      <c r="Y10" s="160"/>
      <c r="Z10" s="162"/>
      <c r="AA10" s="91"/>
      <c r="AB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</row>
    <row r="11" spans="1:89" ht="25" x14ac:dyDescent="0.25">
      <c r="A11" s="242"/>
      <c r="R11" s="162"/>
      <c r="S11" s="162"/>
      <c r="T11" s="162"/>
      <c r="U11" s="23"/>
      <c r="V11" s="23"/>
      <c r="W11" s="162"/>
      <c r="X11" s="162"/>
      <c r="Y11" s="160"/>
      <c r="Z11" s="162"/>
      <c r="AA11" s="91"/>
      <c r="AB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</row>
    <row r="12" spans="1:89" ht="25" x14ac:dyDescent="0.25">
      <c r="A12" s="242"/>
      <c r="C12" s="176" t="s">
        <v>569</v>
      </c>
      <c r="D12" s="244" t="s">
        <v>654</v>
      </c>
      <c r="R12" s="162"/>
      <c r="S12" s="162"/>
      <c r="T12" s="162"/>
      <c r="U12" s="23"/>
      <c r="V12" s="23"/>
      <c r="W12" s="162"/>
      <c r="X12" s="162"/>
      <c r="Y12" s="160"/>
      <c r="Z12" s="162"/>
      <c r="AA12" s="91"/>
      <c r="AB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</row>
    <row r="13" spans="1:89" ht="25" x14ac:dyDescent="0.25">
      <c r="A13" s="242"/>
      <c r="R13" s="162"/>
      <c r="S13" s="162"/>
      <c r="T13" s="162"/>
      <c r="U13" s="23"/>
      <c r="V13" s="23"/>
      <c r="W13" s="162"/>
      <c r="X13" s="162"/>
      <c r="Y13" s="160"/>
      <c r="Z13" s="162"/>
      <c r="AA13" s="91"/>
      <c r="AB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</row>
    <row r="14" spans="1:89" x14ac:dyDescent="0.2">
      <c r="R14" s="162"/>
      <c r="S14" s="23"/>
      <c r="T14" s="23"/>
      <c r="U14" s="162"/>
      <c r="V14" s="162"/>
      <c r="W14" s="160"/>
      <c r="X14" s="162"/>
      <c r="Y14" s="91"/>
      <c r="Z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</row>
    <row r="15" spans="1:89" ht="16" customHeight="1" x14ac:dyDescent="0.2">
      <c r="B15" s="256" t="s">
        <v>571</v>
      </c>
      <c r="C15" s="257"/>
      <c r="D15" s="257"/>
      <c r="E15" s="258"/>
      <c r="R15" s="184"/>
      <c r="S15" s="184"/>
      <c r="T15" s="184"/>
      <c r="U15" s="184"/>
      <c r="V15" s="184"/>
      <c r="W15" s="184"/>
      <c r="X15" s="162"/>
      <c r="Y15" s="91"/>
      <c r="Z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</row>
    <row r="16" spans="1:89" ht="16" customHeight="1" x14ac:dyDescent="0.2">
      <c r="B16" s="259"/>
      <c r="C16" s="260"/>
      <c r="D16" s="260"/>
      <c r="E16" s="261"/>
      <c r="Q16" s="152"/>
      <c r="R16" s="184"/>
      <c r="S16" s="184"/>
      <c r="T16" s="184"/>
      <c r="U16" s="184"/>
      <c r="V16" s="184"/>
      <c r="W16" s="184"/>
      <c r="X16" s="162"/>
      <c r="Y16" s="91"/>
      <c r="Z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</row>
    <row r="17" spans="2:89" x14ac:dyDescent="0.2">
      <c r="Q17" s="152"/>
      <c r="R17" s="1"/>
      <c r="S17" s="2"/>
      <c r="T17" s="351" t="s">
        <v>569</v>
      </c>
      <c r="U17" s="352"/>
      <c r="V17" s="353"/>
      <c r="W17" s="168"/>
      <c r="X17" s="1"/>
      <c r="Y17" s="1"/>
      <c r="Z17" s="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</row>
    <row r="18" spans="2:89" x14ac:dyDescent="0.2">
      <c r="Q18" s="152"/>
      <c r="R18" s="2"/>
      <c r="T18" s="354"/>
      <c r="U18" s="355"/>
      <c r="V18" s="356"/>
      <c r="W18" s="150"/>
      <c r="Y18" s="3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</row>
    <row r="19" spans="2:89" ht="17" customHeight="1" x14ac:dyDescent="0.2">
      <c r="B19" s="278" t="s">
        <v>564</v>
      </c>
      <c r="C19" s="278" t="s">
        <v>565</v>
      </c>
      <c r="D19" s="348" t="s">
        <v>566</v>
      </c>
      <c r="E19" s="348" t="s">
        <v>567</v>
      </c>
      <c r="F19" s="348" t="s">
        <v>28</v>
      </c>
      <c r="G19" s="349" t="s">
        <v>600</v>
      </c>
      <c r="H19" s="197" t="s">
        <v>562</v>
      </c>
      <c r="I19" s="197" t="s">
        <v>563</v>
      </c>
      <c r="J19" s="197" t="s">
        <v>27</v>
      </c>
      <c r="K19" s="198"/>
      <c r="L19" s="266" t="s">
        <v>564</v>
      </c>
      <c r="M19" s="197" t="s">
        <v>562</v>
      </c>
      <c r="N19" s="197" t="s">
        <v>563</v>
      </c>
      <c r="O19" s="197" t="s">
        <v>27</v>
      </c>
      <c r="Q19" s="247" t="s">
        <v>8</v>
      </c>
      <c r="R19" s="247" t="s">
        <v>1</v>
      </c>
      <c r="S19" s="266" t="s">
        <v>564</v>
      </c>
      <c r="T19" s="197" t="s">
        <v>562</v>
      </c>
      <c r="U19" s="197" t="s">
        <v>563</v>
      </c>
      <c r="V19" s="197" t="s">
        <v>27</v>
      </c>
      <c r="W19" s="150"/>
      <c r="X19" s="247" t="s">
        <v>8</v>
      </c>
      <c r="Y19" s="247" t="s">
        <v>595</v>
      </c>
      <c r="Z19" s="247"/>
      <c r="AA19" s="247"/>
      <c r="AB19" s="91"/>
      <c r="AC19" s="247" t="s">
        <v>596</v>
      </c>
      <c r="AD19" s="247"/>
      <c r="AE19" s="247"/>
      <c r="AG19" s="247" t="s">
        <v>597</v>
      </c>
      <c r="AH19" s="247"/>
      <c r="AI19" s="247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</row>
    <row r="20" spans="2:89" ht="17" customHeight="1" x14ac:dyDescent="0.2">
      <c r="B20" s="278"/>
      <c r="C20" s="278"/>
      <c r="D20" s="348"/>
      <c r="E20" s="348"/>
      <c r="F20" s="348"/>
      <c r="G20" s="350"/>
      <c r="H20" s="199" t="s">
        <v>568</v>
      </c>
      <c r="I20" s="199" t="s">
        <v>568</v>
      </c>
      <c r="J20" s="199" t="s">
        <v>568</v>
      </c>
      <c r="K20" s="198"/>
      <c r="L20" s="266"/>
      <c r="M20" s="199" t="s">
        <v>568</v>
      </c>
      <c r="N20" s="199" t="s">
        <v>568</v>
      </c>
      <c r="O20" s="199" t="s">
        <v>568</v>
      </c>
      <c r="Q20" s="265"/>
      <c r="R20" s="265"/>
      <c r="S20" s="266"/>
      <c r="T20" s="199" t="s">
        <v>568</v>
      </c>
      <c r="U20" s="199" t="s">
        <v>568</v>
      </c>
      <c r="V20" s="199" t="s">
        <v>568</v>
      </c>
      <c r="W20" s="150"/>
      <c r="X20" s="265"/>
      <c r="Y20" s="7" t="s">
        <v>9</v>
      </c>
      <c r="Z20" s="8" t="s">
        <v>10</v>
      </c>
      <c r="AA20" s="9" t="s">
        <v>11</v>
      </c>
      <c r="AB20" s="91"/>
      <c r="AC20" s="7" t="s">
        <v>9</v>
      </c>
      <c r="AD20" s="8" t="s">
        <v>10</v>
      </c>
      <c r="AE20" s="9" t="s">
        <v>11</v>
      </c>
      <c r="AG20" s="7" t="s">
        <v>9</v>
      </c>
      <c r="AH20" s="8" t="s">
        <v>10</v>
      </c>
      <c r="AI20" s="9" t="s">
        <v>11</v>
      </c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</row>
    <row r="21" spans="2:89" ht="16" customHeight="1" x14ac:dyDescent="0.2">
      <c r="B21" s="336">
        <v>202</v>
      </c>
      <c r="C21" s="187" t="s">
        <v>36</v>
      </c>
      <c r="D21" s="200">
        <v>11</v>
      </c>
      <c r="E21" s="187">
        <v>13</v>
      </c>
      <c r="F21" s="188">
        <f t="shared" ref="F21:F84" si="0">AVERAGE(D21:E21)</f>
        <v>12</v>
      </c>
      <c r="G21" s="187">
        <v>804</v>
      </c>
      <c r="H21" s="120">
        <f t="shared" ref="H21:H84" si="1">D21/(G21/1000)</f>
        <v>13.681592039800995</v>
      </c>
      <c r="I21" s="131">
        <f t="shared" ref="I21:I84" si="2">E21/(G21/1000)</f>
        <v>16.169154228855721</v>
      </c>
      <c r="J21" s="121">
        <f t="shared" ref="J21:J84" si="3">F21/(G21/1000)</f>
        <v>14.925373134328357</v>
      </c>
      <c r="K21" s="188"/>
      <c r="L21" s="231">
        <f>B21</f>
        <v>202</v>
      </c>
      <c r="M21" s="134">
        <f>AVERAGE(H21:H26)</f>
        <v>14.261583943077445</v>
      </c>
      <c r="N21" s="134">
        <f>AVERAGE(I21:I26)</f>
        <v>14.568384926188179</v>
      </c>
      <c r="O21" s="134">
        <f>AVERAGE(J21:J26)</f>
        <v>14.414984434632814</v>
      </c>
      <c r="Q21" s="249" t="s">
        <v>12</v>
      </c>
      <c r="R21" s="267">
        <v>1</v>
      </c>
      <c r="S21" s="153">
        <v>9</v>
      </c>
      <c r="T21" s="154">
        <v>21.272771155546241</v>
      </c>
      <c r="U21" s="154">
        <v>20.110050916260796</v>
      </c>
      <c r="V21" s="216">
        <v>20.691411035903517</v>
      </c>
      <c r="W21" s="150"/>
      <c r="X21" s="249" t="s">
        <v>12</v>
      </c>
      <c r="Y21" s="321">
        <f>AVERAGE(T21:T28)</f>
        <v>22.707262437297178</v>
      </c>
      <c r="Z21" s="324">
        <f>STDEV(T21:T28)/SQRT(AA21)</f>
        <v>0.48034318324199077</v>
      </c>
      <c r="AA21" s="327">
        <f>COUNT(T21:T28)</f>
        <v>8</v>
      </c>
      <c r="AB21" s="233"/>
      <c r="AC21" s="321">
        <f>AVERAGE(U21:U28)</f>
        <v>21.378688562808158</v>
      </c>
      <c r="AD21" s="324">
        <f>STDEV(U21:U28)/SQRT(AE21)</f>
        <v>0.77791832159859398</v>
      </c>
      <c r="AE21" s="327">
        <f>COUNT(U21:U28)</f>
        <v>8</v>
      </c>
      <c r="AG21" s="330">
        <f>AVERAGE(V21:V28)</f>
        <v>22.042975500052666</v>
      </c>
      <c r="AH21" s="342">
        <f>STDEV(V21:V28)/SQRT(AI21)</f>
        <v>0.61056724792467576</v>
      </c>
      <c r="AI21" s="345">
        <f>COUNT(V21:V28)</f>
        <v>8</v>
      </c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</row>
    <row r="22" spans="2:89" ht="16" customHeight="1" x14ac:dyDescent="0.2">
      <c r="B22" s="337"/>
      <c r="C22" s="187" t="s">
        <v>37</v>
      </c>
      <c r="D22" s="200">
        <v>8</v>
      </c>
      <c r="E22" s="187">
        <v>10</v>
      </c>
      <c r="F22" s="188">
        <f t="shared" si="0"/>
        <v>9</v>
      </c>
      <c r="G22" s="187">
        <v>735</v>
      </c>
      <c r="H22" s="120">
        <f t="shared" si="1"/>
        <v>10.884353741496598</v>
      </c>
      <c r="I22" s="131">
        <f t="shared" si="2"/>
        <v>13.605442176870749</v>
      </c>
      <c r="J22" s="121">
        <f t="shared" si="3"/>
        <v>12.244897959183673</v>
      </c>
      <c r="K22" s="188"/>
      <c r="L22" s="186"/>
      <c r="M22" s="50"/>
      <c r="N22" s="50"/>
      <c r="O22" s="50"/>
      <c r="Q22" s="250"/>
      <c r="R22" s="268"/>
      <c r="S22" s="153">
        <v>10</v>
      </c>
      <c r="T22" s="155">
        <v>23.699319651853497</v>
      </c>
      <c r="U22" s="155">
        <v>23.768876712495807</v>
      </c>
      <c r="V22" s="217">
        <v>23.734098182174652</v>
      </c>
      <c r="W22" s="150"/>
      <c r="X22" s="250"/>
      <c r="Y22" s="322"/>
      <c r="Z22" s="325"/>
      <c r="AA22" s="328"/>
      <c r="AB22" s="233"/>
      <c r="AC22" s="322"/>
      <c r="AD22" s="325"/>
      <c r="AE22" s="328"/>
      <c r="AG22" s="331"/>
      <c r="AH22" s="343"/>
      <c r="AI22" s="346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</row>
    <row r="23" spans="2:89" ht="16" customHeight="1" x14ac:dyDescent="0.2">
      <c r="B23" s="337"/>
      <c r="C23" s="187" t="s">
        <v>38</v>
      </c>
      <c r="D23" s="200">
        <v>12</v>
      </c>
      <c r="E23" s="187">
        <v>13</v>
      </c>
      <c r="F23" s="188">
        <f t="shared" si="0"/>
        <v>12.5</v>
      </c>
      <c r="G23" s="187">
        <v>1140</v>
      </c>
      <c r="H23" s="120">
        <f t="shared" si="1"/>
        <v>10.526315789473685</v>
      </c>
      <c r="I23" s="131">
        <f t="shared" si="2"/>
        <v>11.403508771929825</v>
      </c>
      <c r="J23" s="121">
        <f t="shared" si="3"/>
        <v>10.964912280701755</v>
      </c>
      <c r="K23" s="188"/>
      <c r="L23" s="186"/>
      <c r="M23" s="50"/>
      <c r="N23" s="50"/>
      <c r="O23" s="50"/>
      <c r="Q23" s="250"/>
      <c r="R23" s="268"/>
      <c r="S23" s="153">
        <v>11</v>
      </c>
      <c r="T23" s="155">
        <v>23.167422130052241</v>
      </c>
      <c r="U23" s="155">
        <v>22.124738384813774</v>
      </c>
      <c r="V23" s="217">
        <v>22.64608025743301</v>
      </c>
      <c r="W23" s="150"/>
      <c r="X23" s="250"/>
      <c r="Y23" s="322"/>
      <c r="Z23" s="325"/>
      <c r="AA23" s="328"/>
      <c r="AB23" s="233"/>
      <c r="AC23" s="322"/>
      <c r="AD23" s="325"/>
      <c r="AE23" s="328"/>
      <c r="AG23" s="331"/>
      <c r="AH23" s="343"/>
      <c r="AI23" s="346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</row>
    <row r="24" spans="2:89" ht="16" customHeight="1" x14ac:dyDescent="0.2">
      <c r="B24" s="337"/>
      <c r="C24" s="187" t="s">
        <v>39</v>
      </c>
      <c r="D24" s="200">
        <v>19</v>
      </c>
      <c r="E24" s="187">
        <v>15</v>
      </c>
      <c r="F24" s="188">
        <f t="shared" si="0"/>
        <v>17</v>
      </c>
      <c r="G24" s="187">
        <v>750</v>
      </c>
      <c r="H24" s="120">
        <f t="shared" si="1"/>
        <v>25.333333333333332</v>
      </c>
      <c r="I24" s="131">
        <f t="shared" si="2"/>
        <v>20</v>
      </c>
      <c r="J24" s="121">
        <f t="shared" si="3"/>
        <v>22.666666666666668</v>
      </c>
      <c r="K24" s="188"/>
      <c r="L24" s="186"/>
      <c r="M24" s="50"/>
      <c r="N24" s="50"/>
      <c r="O24" s="50"/>
      <c r="Q24" s="250"/>
      <c r="R24" s="268"/>
      <c r="S24" s="153">
        <v>12</v>
      </c>
      <c r="T24" s="155">
        <v>23.900738057538376</v>
      </c>
      <c r="U24" s="155">
        <v>21.836894232479221</v>
      </c>
      <c r="V24" s="217">
        <v>22.868816145008797</v>
      </c>
      <c r="W24" s="150"/>
      <c r="X24" s="250"/>
      <c r="Y24" s="322"/>
      <c r="Z24" s="325"/>
      <c r="AA24" s="328"/>
      <c r="AB24" s="233"/>
      <c r="AC24" s="322"/>
      <c r="AD24" s="325"/>
      <c r="AE24" s="328"/>
      <c r="AG24" s="331"/>
      <c r="AH24" s="343"/>
      <c r="AI24" s="346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</row>
    <row r="25" spans="2:89" ht="16" customHeight="1" x14ac:dyDescent="0.2">
      <c r="B25" s="337"/>
      <c r="C25" s="187" t="s">
        <v>40</v>
      </c>
      <c r="D25" s="200">
        <v>6</v>
      </c>
      <c r="E25" s="187">
        <v>8</v>
      </c>
      <c r="F25" s="188">
        <f t="shared" si="0"/>
        <v>7</v>
      </c>
      <c r="G25" s="187">
        <v>842</v>
      </c>
      <c r="H25" s="120">
        <f t="shared" si="1"/>
        <v>7.1258907363420434</v>
      </c>
      <c r="I25" s="131">
        <f t="shared" si="2"/>
        <v>9.5011876484560567</v>
      </c>
      <c r="J25" s="121">
        <f t="shared" si="3"/>
        <v>8.31353919239905</v>
      </c>
      <c r="K25" s="188"/>
      <c r="L25" s="186"/>
      <c r="M25" s="50"/>
      <c r="N25" s="50"/>
      <c r="O25" s="50"/>
      <c r="Q25" s="250"/>
      <c r="R25" s="267">
        <v>1</v>
      </c>
      <c r="S25" s="153">
        <v>25</v>
      </c>
      <c r="T25" s="155">
        <v>24.532174966811908</v>
      </c>
      <c r="U25" s="155">
        <v>24.663061200633557</v>
      </c>
      <c r="V25" s="217">
        <v>24.597618083722733</v>
      </c>
      <c r="W25" s="150"/>
      <c r="X25" s="250"/>
      <c r="Y25" s="322"/>
      <c r="Z25" s="325"/>
      <c r="AA25" s="328"/>
      <c r="AB25" s="233"/>
      <c r="AC25" s="322"/>
      <c r="AD25" s="325"/>
      <c r="AE25" s="328"/>
      <c r="AG25" s="331"/>
      <c r="AH25" s="343"/>
      <c r="AI25" s="346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</row>
    <row r="26" spans="2:89" ht="16" customHeight="1" x14ac:dyDescent="0.2">
      <c r="B26" s="338"/>
      <c r="C26" s="187" t="s">
        <v>41</v>
      </c>
      <c r="D26" s="201">
        <v>14</v>
      </c>
      <c r="E26" s="193">
        <v>13</v>
      </c>
      <c r="F26" s="194">
        <f t="shared" si="0"/>
        <v>13.5</v>
      </c>
      <c r="G26" s="193">
        <v>777</v>
      </c>
      <c r="H26" s="135">
        <f t="shared" si="1"/>
        <v>18.018018018018019</v>
      </c>
      <c r="I26" s="134">
        <f t="shared" si="2"/>
        <v>16.73101673101673</v>
      </c>
      <c r="J26" s="195">
        <f t="shared" si="3"/>
        <v>17.374517374517374</v>
      </c>
      <c r="K26" s="188"/>
      <c r="L26" s="186"/>
      <c r="M26" s="50"/>
      <c r="N26" s="50"/>
      <c r="O26" s="50"/>
      <c r="Q26" s="250"/>
      <c r="R26" s="268"/>
      <c r="S26" s="153">
        <v>26</v>
      </c>
      <c r="T26" s="155">
        <v>22.676565023498412</v>
      </c>
      <c r="U26" s="155">
        <v>21.029965523175456</v>
      </c>
      <c r="V26" s="217">
        <v>21.853265273336934</v>
      </c>
      <c r="W26" s="150"/>
      <c r="X26" s="250"/>
      <c r="Y26" s="322"/>
      <c r="Z26" s="325"/>
      <c r="AA26" s="328"/>
      <c r="AB26" s="233"/>
      <c r="AC26" s="322"/>
      <c r="AD26" s="325"/>
      <c r="AE26" s="328"/>
      <c r="AG26" s="331"/>
      <c r="AH26" s="343"/>
      <c r="AI26" s="346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</row>
    <row r="27" spans="2:89" ht="16" customHeight="1" x14ac:dyDescent="0.2">
      <c r="B27" s="336">
        <v>203</v>
      </c>
      <c r="C27" s="202" t="s">
        <v>42</v>
      </c>
      <c r="D27" s="203">
        <v>10</v>
      </c>
      <c r="E27" s="202">
        <v>12</v>
      </c>
      <c r="F27" s="203">
        <f t="shared" si="0"/>
        <v>11</v>
      </c>
      <c r="G27" s="202">
        <v>669</v>
      </c>
      <c r="H27" s="204">
        <f t="shared" si="1"/>
        <v>14.947683109118087</v>
      </c>
      <c r="I27" s="205">
        <f t="shared" si="2"/>
        <v>17.937219730941703</v>
      </c>
      <c r="J27" s="206">
        <f t="shared" si="3"/>
        <v>16.442451420029894</v>
      </c>
      <c r="K27" s="188"/>
      <c r="L27" s="185">
        <f>B27</f>
        <v>203</v>
      </c>
      <c r="M27" s="145">
        <f>AVERAGE(H27:H31)</f>
        <v>12.837178479519954</v>
      </c>
      <c r="N27" s="145">
        <f>AVERAGE(I27:I31)</f>
        <v>13.976385268348357</v>
      </c>
      <c r="O27" s="145">
        <f>AVERAGE(J27:J31)</f>
        <v>13.406781873934156</v>
      </c>
      <c r="Q27" s="250"/>
      <c r="R27" s="268"/>
      <c r="S27" s="153">
        <v>27</v>
      </c>
      <c r="T27" s="155">
        <v>21.649116146786991</v>
      </c>
      <c r="U27" s="155">
        <v>18.023517966090541</v>
      </c>
      <c r="V27" s="217">
        <v>19.836317056438766</v>
      </c>
      <c r="W27" s="150"/>
      <c r="X27" s="250"/>
      <c r="Y27" s="322"/>
      <c r="Z27" s="325"/>
      <c r="AA27" s="328"/>
      <c r="AB27" s="233"/>
      <c r="AC27" s="322"/>
      <c r="AD27" s="325"/>
      <c r="AE27" s="328"/>
      <c r="AG27" s="331"/>
      <c r="AH27" s="343"/>
      <c r="AI27" s="346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</row>
    <row r="28" spans="2:89" ht="16" customHeight="1" x14ac:dyDescent="0.2">
      <c r="B28" s="337"/>
      <c r="C28" s="187" t="s">
        <v>43</v>
      </c>
      <c r="D28" s="188">
        <v>8</v>
      </c>
      <c r="E28" s="187">
        <v>9</v>
      </c>
      <c r="F28" s="188">
        <f t="shared" si="0"/>
        <v>8.5</v>
      </c>
      <c r="G28" s="187">
        <v>768</v>
      </c>
      <c r="H28" s="120">
        <f t="shared" si="1"/>
        <v>10.416666666666666</v>
      </c>
      <c r="I28" s="131">
        <f t="shared" si="2"/>
        <v>11.71875</v>
      </c>
      <c r="J28" s="121">
        <f t="shared" si="3"/>
        <v>11.067708333333334</v>
      </c>
      <c r="K28" s="188"/>
      <c r="L28" s="186"/>
      <c r="M28" s="50"/>
      <c r="N28" s="50"/>
      <c r="O28" s="50"/>
      <c r="Q28" s="251"/>
      <c r="R28" s="268"/>
      <c r="S28" s="153">
        <v>28</v>
      </c>
      <c r="T28" s="155">
        <v>20.759992366289758</v>
      </c>
      <c r="U28" s="155">
        <v>19.4724035665161</v>
      </c>
      <c r="V28" s="217">
        <v>20.116197966402925</v>
      </c>
      <c r="W28" s="150"/>
      <c r="X28" s="251"/>
      <c r="Y28" s="323"/>
      <c r="Z28" s="326"/>
      <c r="AA28" s="329"/>
      <c r="AB28" s="233"/>
      <c r="AC28" s="323"/>
      <c r="AD28" s="326"/>
      <c r="AE28" s="329"/>
      <c r="AG28" s="332"/>
      <c r="AH28" s="344"/>
      <c r="AI28" s="347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</row>
    <row r="29" spans="2:89" ht="16" customHeight="1" x14ac:dyDescent="0.2">
      <c r="B29" s="337"/>
      <c r="C29" s="187" t="s">
        <v>44</v>
      </c>
      <c r="D29" s="188">
        <v>9</v>
      </c>
      <c r="E29" s="187">
        <v>8</v>
      </c>
      <c r="F29" s="188">
        <f t="shared" si="0"/>
        <v>8.5</v>
      </c>
      <c r="G29" s="187">
        <v>728</v>
      </c>
      <c r="H29" s="120">
        <f t="shared" si="1"/>
        <v>12.362637362637363</v>
      </c>
      <c r="I29" s="131">
        <f t="shared" si="2"/>
        <v>10.989010989010989</v>
      </c>
      <c r="J29" s="121">
        <f t="shared" si="3"/>
        <v>11.675824175824177</v>
      </c>
      <c r="K29" s="188"/>
      <c r="L29" s="186"/>
      <c r="M29" s="51"/>
      <c r="N29" s="51"/>
      <c r="O29" s="51"/>
      <c r="Q29" s="252" t="s">
        <v>14</v>
      </c>
      <c r="R29" s="267">
        <v>1</v>
      </c>
      <c r="S29" s="156">
        <v>29</v>
      </c>
      <c r="T29" s="155">
        <v>12.095100733737629</v>
      </c>
      <c r="U29" s="155">
        <v>10.091403678603163</v>
      </c>
      <c r="V29" s="217">
        <v>11.093252206170394</v>
      </c>
      <c r="W29" s="149"/>
      <c r="X29" s="252" t="s">
        <v>14</v>
      </c>
      <c r="Y29" s="321">
        <f>AVERAGE(T29:T48)</f>
        <v>12.707294898908435</v>
      </c>
      <c r="Z29" s="324">
        <f>STDEV(T29:T48)/SQRT(AA29)</f>
        <v>0.37484462158967646</v>
      </c>
      <c r="AA29" s="327">
        <f>COUNT(T29:T48)</f>
        <v>17</v>
      </c>
      <c r="AB29" s="233"/>
      <c r="AC29" s="321">
        <f>AVERAGE(U29:U48)</f>
        <v>12.495073901169588</v>
      </c>
      <c r="AD29" s="324">
        <f>STDEV(U29:U48)/SQRT(AE29)</f>
        <v>0.65119592826759953</v>
      </c>
      <c r="AE29" s="327">
        <f>COUNT(U29:U48)</f>
        <v>17</v>
      </c>
      <c r="AG29" s="330">
        <f>AVERAGE(V29:V48)</f>
        <v>12.60118440003901</v>
      </c>
      <c r="AH29" s="342">
        <f>STDEV(V29:V48)/SQRT(AI29)</f>
        <v>0.48055752110663436</v>
      </c>
      <c r="AI29" s="345">
        <f>COUNT(V29:V48)</f>
        <v>17</v>
      </c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</row>
    <row r="30" spans="2:89" ht="16" customHeight="1" x14ac:dyDescent="0.2">
      <c r="B30" s="337"/>
      <c r="C30" s="187" t="s">
        <v>45</v>
      </c>
      <c r="D30" s="188">
        <v>12</v>
      </c>
      <c r="E30" s="187">
        <v>13</v>
      </c>
      <c r="F30" s="188">
        <f t="shared" si="0"/>
        <v>12.5</v>
      </c>
      <c r="G30" s="187">
        <v>713</v>
      </c>
      <c r="H30" s="120">
        <f t="shared" si="1"/>
        <v>16.83029453015428</v>
      </c>
      <c r="I30" s="131">
        <f t="shared" si="2"/>
        <v>18.232819074333801</v>
      </c>
      <c r="J30" s="121">
        <f t="shared" si="3"/>
        <v>17.53155680224404</v>
      </c>
      <c r="K30" s="188"/>
      <c r="L30" s="186"/>
      <c r="M30" s="50"/>
      <c r="N30" s="50"/>
      <c r="O30" s="50"/>
      <c r="Q30" s="253"/>
      <c r="R30" s="268"/>
      <c r="S30" s="156">
        <v>30</v>
      </c>
      <c r="T30" s="155">
        <v>12.134249785980787</v>
      </c>
      <c r="U30" s="155">
        <v>8.4464751118707042</v>
      </c>
      <c r="V30" s="217">
        <v>10.290362448925745</v>
      </c>
      <c r="W30" s="149"/>
      <c r="X30" s="253"/>
      <c r="Y30" s="322"/>
      <c r="Z30" s="325"/>
      <c r="AA30" s="328"/>
      <c r="AB30" s="91"/>
      <c r="AC30" s="322"/>
      <c r="AD30" s="325"/>
      <c r="AE30" s="328"/>
      <c r="AG30" s="331"/>
      <c r="AH30" s="343"/>
      <c r="AI30" s="346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</row>
    <row r="31" spans="2:89" ht="16" customHeight="1" x14ac:dyDescent="0.2">
      <c r="B31" s="338"/>
      <c r="C31" s="193" t="s">
        <v>46</v>
      </c>
      <c r="D31" s="194">
        <v>7</v>
      </c>
      <c r="E31" s="193">
        <v>8</v>
      </c>
      <c r="F31" s="194">
        <f t="shared" si="0"/>
        <v>7.5</v>
      </c>
      <c r="G31" s="193">
        <v>727</v>
      </c>
      <c r="H31" s="135">
        <f t="shared" si="1"/>
        <v>9.628610729023384</v>
      </c>
      <c r="I31" s="134">
        <f t="shared" si="2"/>
        <v>11.004126547455297</v>
      </c>
      <c r="J31" s="195">
        <f t="shared" si="3"/>
        <v>10.316368638239339</v>
      </c>
      <c r="K31" s="188"/>
      <c r="L31" s="186"/>
      <c r="M31" s="50"/>
      <c r="N31" s="50"/>
      <c r="O31" s="50"/>
      <c r="Q31" s="253"/>
      <c r="R31" s="268"/>
      <c r="S31" s="157">
        <v>31</v>
      </c>
      <c r="T31" s="225" t="s">
        <v>570</v>
      </c>
      <c r="U31" s="225" t="s">
        <v>570</v>
      </c>
      <c r="V31" s="226" t="s">
        <v>570</v>
      </c>
      <c r="W31" s="149"/>
      <c r="X31" s="253"/>
      <c r="Y31" s="322"/>
      <c r="Z31" s="325"/>
      <c r="AA31" s="328"/>
      <c r="AB31" s="91"/>
      <c r="AC31" s="322"/>
      <c r="AD31" s="325"/>
      <c r="AE31" s="328"/>
      <c r="AG31" s="331"/>
      <c r="AH31" s="343"/>
      <c r="AI31" s="346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</row>
    <row r="32" spans="2:89" ht="16" customHeight="1" x14ac:dyDescent="0.2">
      <c r="B32" s="339">
        <v>201</v>
      </c>
      <c r="C32" s="187" t="s">
        <v>47</v>
      </c>
      <c r="D32" s="188">
        <v>10</v>
      </c>
      <c r="E32" s="187">
        <v>11</v>
      </c>
      <c r="F32" s="188">
        <f t="shared" si="0"/>
        <v>10.5</v>
      </c>
      <c r="G32" s="187">
        <v>837</v>
      </c>
      <c r="H32" s="120">
        <f t="shared" si="1"/>
        <v>11.947431302270012</v>
      </c>
      <c r="I32" s="131">
        <f t="shared" si="2"/>
        <v>13.142174432497013</v>
      </c>
      <c r="J32" s="121">
        <f t="shared" si="3"/>
        <v>12.544802867383513</v>
      </c>
      <c r="K32" s="188"/>
      <c r="L32" s="185">
        <f>B32</f>
        <v>201</v>
      </c>
      <c r="M32" s="145">
        <f>AVERAGE(H32:H36)</f>
        <v>11.769152130120057</v>
      </c>
      <c r="N32" s="145">
        <f>AVERAGE(I32:I36)</f>
        <v>10.209665956126109</v>
      </c>
      <c r="O32" s="145">
        <f>AVERAGE(J32:J36)</f>
        <v>10.98940904312308</v>
      </c>
      <c r="Q32" s="253"/>
      <c r="R32" s="268"/>
      <c r="S32" s="157">
        <v>32</v>
      </c>
      <c r="T32" s="225" t="s">
        <v>570</v>
      </c>
      <c r="U32" s="225" t="s">
        <v>570</v>
      </c>
      <c r="V32" s="226" t="s">
        <v>570</v>
      </c>
      <c r="W32" s="149"/>
      <c r="X32" s="253"/>
      <c r="Y32" s="322"/>
      <c r="Z32" s="325"/>
      <c r="AA32" s="328"/>
      <c r="AB32" s="91"/>
      <c r="AC32" s="322"/>
      <c r="AD32" s="325"/>
      <c r="AE32" s="328"/>
      <c r="AG32" s="331"/>
      <c r="AH32" s="343"/>
      <c r="AI32" s="346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</row>
    <row r="33" spans="2:89" ht="16" customHeight="1" x14ac:dyDescent="0.2">
      <c r="B33" s="340"/>
      <c r="C33" s="187" t="s">
        <v>48</v>
      </c>
      <c r="D33" s="188">
        <v>6</v>
      </c>
      <c r="E33" s="187">
        <v>5</v>
      </c>
      <c r="F33" s="188">
        <f t="shared" si="0"/>
        <v>5.5</v>
      </c>
      <c r="G33" s="187">
        <v>697</v>
      </c>
      <c r="H33" s="120">
        <f t="shared" si="1"/>
        <v>8.6083213773314213</v>
      </c>
      <c r="I33" s="131">
        <f t="shared" si="2"/>
        <v>7.1736011477761839</v>
      </c>
      <c r="J33" s="121">
        <f t="shared" si="3"/>
        <v>7.8909612625538026</v>
      </c>
      <c r="K33" s="188"/>
      <c r="L33" s="186"/>
      <c r="M33" s="50"/>
      <c r="N33" s="50"/>
      <c r="O33" s="50"/>
      <c r="Q33" s="253"/>
      <c r="R33" s="267">
        <v>2</v>
      </c>
      <c r="S33" s="153">
        <v>1</v>
      </c>
      <c r="T33" s="155">
        <v>11.769152130120057</v>
      </c>
      <c r="U33" s="155">
        <v>10.209665956126109</v>
      </c>
      <c r="V33" s="217">
        <v>10.98940904312308</v>
      </c>
      <c r="W33" s="149"/>
      <c r="X33" s="253"/>
      <c r="Y33" s="322"/>
      <c r="Z33" s="325"/>
      <c r="AA33" s="328"/>
      <c r="AB33" s="91"/>
      <c r="AC33" s="322"/>
      <c r="AD33" s="325"/>
      <c r="AE33" s="328"/>
      <c r="AG33" s="331"/>
      <c r="AH33" s="343"/>
      <c r="AI33" s="346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</row>
    <row r="34" spans="2:89" ht="16" customHeight="1" x14ac:dyDescent="0.2">
      <c r="B34" s="340"/>
      <c r="C34" s="187" t="s">
        <v>49</v>
      </c>
      <c r="D34" s="188">
        <v>7</v>
      </c>
      <c r="E34" s="187">
        <v>4</v>
      </c>
      <c r="F34" s="188">
        <f t="shared" si="0"/>
        <v>5.5</v>
      </c>
      <c r="G34" s="187">
        <v>816</v>
      </c>
      <c r="H34" s="120">
        <f t="shared" si="1"/>
        <v>8.5784313725490193</v>
      </c>
      <c r="I34" s="131">
        <f t="shared" si="2"/>
        <v>4.9019607843137258</v>
      </c>
      <c r="J34" s="121">
        <f t="shared" si="3"/>
        <v>6.7401960784313726</v>
      </c>
      <c r="K34" s="188"/>
      <c r="L34" s="186"/>
      <c r="M34" s="50"/>
      <c r="N34" s="50"/>
      <c r="O34" s="50"/>
      <c r="Q34" s="253"/>
      <c r="R34" s="268"/>
      <c r="S34" s="153">
        <v>2</v>
      </c>
      <c r="T34" s="155">
        <v>14.261583943077445</v>
      </c>
      <c r="U34" s="155">
        <v>14.568384926188179</v>
      </c>
      <c r="V34" s="217">
        <v>14.414984434632814</v>
      </c>
      <c r="W34" s="149"/>
      <c r="X34" s="253"/>
      <c r="Y34" s="322"/>
      <c r="Z34" s="325"/>
      <c r="AA34" s="328"/>
      <c r="AB34" s="91"/>
      <c r="AC34" s="322"/>
      <c r="AD34" s="325"/>
      <c r="AE34" s="328"/>
      <c r="AG34" s="331"/>
      <c r="AH34" s="343"/>
      <c r="AI34" s="346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</row>
    <row r="35" spans="2:89" ht="16" customHeight="1" x14ac:dyDescent="0.2">
      <c r="B35" s="340"/>
      <c r="C35" s="187" t="s">
        <v>50</v>
      </c>
      <c r="D35" s="188">
        <v>9</v>
      </c>
      <c r="E35" s="187">
        <v>9</v>
      </c>
      <c r="F35" s="188">
        <f t="shared" si="0"/>
        <v>9</v>
      </c>
      <c r="G35" s="187">
        <v>698</v>
      </c>
      <c r="H35" s="120">
        <f t="shared" si="1"/>
        <v>12.893982808022923</v>
      </c>
      <c r="I35" s="131">
        <f t="shared" si="2"/>
        <v>12.893982808022923</v>
      </c>
      <c r="J35" s="121">
        <f t="shared" si="3"/>
        <v>12.893982808022923</v>
      </c>
      <c r="K35" s="188"/>
      <c r="L35" s="186"/>
      <c r="M35" s="50"/>
      <c r="N35" s="50"/>
      <c r="O35" s="50"/>
      <c r="Q35" s="253"/>
      <c r="R35" s="268"/>
      <c r="S35" s="153">
        <v>3</v>
      </c>
      <c r="T35" s="155">
        <v>12.837178479519954</v>
      </c>
      <c r="U35" s="155">
        <v>13.976385268348357</v>
      </c>
      <c r="V35" s="217">
        <v>13.406781873934156</v>
      </c>
      <c r="W35" s="149"/>
      <c r="X35" s="253"/>
      <c r="Y35" s="322"/>
      <c r="Z35" s="325"/>
      <c r="AA35" s="328"/>
      <c r="AB35" s="91"/>
      <c r="AC35" s="322"/>
      <c r="AD35" s="325"/>
      <c r="AE35" s="328"/>
      <c r="AG35" s="331"/>
      <c r="AH35" s="343"/>
      <c r="AI35" s="346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</row>
    <row r="36" spans="2:89" ht="16" customHeight="1" x14ac:dyDescent="0.2">
      <c r="B36" s="341"/>
      <c r="C36" s="193" t="s">
        <v>51</v>
      </c>
      <c r="D36" s="194">
        <v>13</v>
      </c>
      <c r="E36" s="193">
        <v>10</v>
      </c>
      <c r="F36" s="194">
        <f t="shared" si="0"/>
        <v>11.5</v>
      </c>
      <c r="G36" s="193">
        <v>773</v>
      </c>
      <c r="H36" s="135">
        <f t="shared" si="1"/>
        <v>16.817593790426908</v>
      </c>
      <c r="I36" s="134">
        <f t="shared" si="2"/>
        <v>12.936610608020699</v>
      </c>
      <c r="J36" s="195">
        <f t="shared" si="3"/>
        <v>14.877102199223803</v>
      </c>
      <c r="K36" s="188"/>
      <c r="L36" s="186"/>
      <c r="M36" s="50"/>
      <c r="N36" s="50"/>
      <c r="O36" s="50"/>
      <c r="Q36" s="253"/>
      <c r="R36" s="268"/>
      <c r="S36" s="153">
        <v>4</v>
      </c>
      <c r="T36" s="155">
        <v>13.868151604028219</v>
      </c>
      <c r="U36" s="155">
        <v>10.685167701109595</v>
      </c>
      <c r="V36" s="217">
        <v>12.276659652568906</v>
      </c>
      <c r="W36" s="149"/>
      <c r="X36" s="253"/>
      <c r="Y36" s="322"/>
      <c r="Z36" s="325"/>
      <c r="AA36" s="328"/>
      <c r="AB36" s="91"/>
      <c r="AC36" s="322"/>
      <c r="AD36" s="325"/>
      <c r="AE36" s="328"/>
      <c r="AG36" s="331"/>
      <c r="AH36" s="343"/>
      <c r="AI36" s="346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</row>
    <row r="37" spans="2:89" ht="16" customHeight="1" x14ac:dyDescent="0.2">
      <c r="B37" s="334">
        <v>209</v>
      </c>
      <c r="C37" s="202" t="s">
        <v>52</v>
      </c>
      <c r="D37" s="203">
        <v>15</v>
      </c>
      <c r="E37" s="202">
        <v>17</v>
      </c>
      <c r="F37" s="203">
        <f t="shared" si="0"/>
        <v>16</v>
      </c>
      <c r="G37" s="202">
        <v>636</v>
      </c>
      <c r="H37" s="204">
        <f t="shared" si="1"/>
        <v>23.584905660377359</v>
      </c>
      <c r="I37" s="205">
        <f t="shared" si="2"/>
        <v>26.729559748427672</v>
      </c>
      <c r="J37" s="206">
        <f t="shared" si="3"/>
        <v>25.157232704402514</v>
      </c>
      <c r="K37" s="188"/>
      <c r="L37" s="185">
        <f>B37</f>
        <v>209</v>
      </c>
      <c r="M37" s="145">
        <f>AVERAGE(H37:H42)</f>
        <v>15.019922953321506</v>
      </c>
      <c r="N37" s="145">
        <f>AVERAGE(I37:I42)</f>
        <v>16.763637547077895</v>
      </c>
      <c r="O37" s="145">
        <f>AVERAGE(J37:J42)</f>
        <v>15.8917802501997</v>
      </c>
      <c r="Q37" s="253"/>
      <c r="R37" s="267">
        <v>2</v>
      </c>
      <c r="S37" s="153">
        <v>5</v>
      </c>
      <c r="T37" s="155">
        <v>13.075520194235333</v>
      </c>
      <c r="U37" s="155">
        <v>10.667683512509067</v>
      </c>
      <c r="V37" s="217">
        <v>11.871601853372201</v>
      </c>
      <c r="W37" s="149"/>
      <c r="X37" s="253"/>
      <c r="Y37" s="322"/>
      <c r="Z37" s="325"/>
      <c r="AA37" s="328"/>
      <c r="AB37" s="91"/>
      <c r="AC37" s="322"/>
      <c r="AD37" s="325"/>
      <c r="AE37" s="328"/>
      <c r="AG37" s="331"/>
      <c r="AH37" s="343"/>
      <c r="AI37" s="346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</row>
    <row r="38" spans="2:89" ht="16" customHeight="1" x14ac:dyDescent="0.2">
      <c r="B38" s="334"/>
      <c r="C38" s="187" t="s">
        <v>53</v>
      </c>
      <c r="D38" s="188">
        <v>20</v>
      </c>
      <c r="E38" s="187">
        <v>17</v>
      </c>
      <c r="F38" s="188">
        <f t="shared" si="0"/>
        <v>18.5</v>
      </c>
      <c r="G38" s="187">
        <v>1044</v>
      </c>
      <c r="H38" s="120">
        <f t="shared" si="1"/>
        <v>19.157088122605362</v>
      </c>
      <c r="I38" s="131">
        <f t="shared" si="2"/>
        <v>16.283524904214559</v>
      </c>
      <c r="J38" s="121">
        <f t="shared" si="3"/>
        <v>17.720306513409962</v>
      </c>
      <c r="K38" s="188"/>
      <c r="L38" s="186"/>
      <c r="M38" s="50"/>
      <c r="N38" s="50"/>
      <c r="O38" s="50"/>
      <c r="Q38" s="253"/>
      <c r="R38" s="268"/>
      <c r="S38" s="153">
        <v>6</v>
      </c>
      <c r="T38" s="155">
        <v>10.92024244655755</v>
      </c>
      <c r="U38" s="155">
        <v>9.3592614960912233</v>
      </c>
      <c r="V38" s="217">
        <v>10.139751971324387</v>
      </c>
      <c r="W38" s="149"/>
      <c r="X38" s="253"/>
      <c r="Y38" s="322"/>
      <c r="Z38" s="325"/>
      <c r="AA38" s="328"/>
      <c r="AB38" s="91"/>
      <c r="AC38" s="322"/>
      <c r="AD38" s="325"/>
      <c r="AE38" s="328"/>
      <c r="AG38" s="331"/>
      <c r="AH38" s="343"/>
      <c r="AI38" s="346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</row>
    <row r="39" spans="2:89" ht="16" customHeight="1" x14ac:dyDescent="0.2">
      <c r="B39" s="334"/>
      <c r="C39" s="187" t="s">
        <v>54</v>
      </c>
      <c r="D39" s="188">
        <v>10</v>
      </c>
      <c r="E39" s="187">
        <v>13</v>
      </c>
      <c r="F39" s="188">
        <f t="shared" si="0"/>
        <v>11.5</v>
      </c>
      <c r="G39" s="187">
        <v>749</v>
      </c>
      <c r="H39" s="120">
        <f t="shared" si="1"/>
        <v>13.351134846461949</v>
      </c>
      <c r="I39" s="131">
        <f t="shared" si="2"/>
        <v>17.356475300400533</v>
      </c>
      <c r="J39" s="121">
        <f t="shared" si="3"/>
        <v>15.353805073431241</v>
      </c>
      <c r="K39" s="188"/>
      <c r="L39" s="186"/>
      <c r="M39" s="50"/>
      <c r="N39" s="50"/>
      <c r="O39" s="50"/>
      <c r="Q39" s="253"/>
      <c r="R39" s="268"/>
      <c r="S39" s="153">
        <v>7</v>
      </c>
      <c r="T39" s="155">
        <v>15.856546125516243</v>
      </c>
      <c r="U39" s="155">
        <v>17.43969633048847</v>
      </c>
      <c r="V39" s="217">
        <v>16.64812122800236</v>
      </c>
      <c r="W39" s="149"/>
      <c r="X39" s="253"/>
      <c r="Y39" s="322"/>
      <c r="Z39" s="325"/>
      <c r="AA39" s="328"/>
      <c r="AB39" s="91"/>
      <c r="AC39" s="322"/>
      <c r="AD39" s="325"/>
      <c r="AE39" s="328"/>
      <c r="AG39" s="331"/>
      <c r="AH39" s="343"/>
      <c r="AI39" s="346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</row>
    <row r="40" spans="2:89" ht="16" customHeight="1" x14ac:dyDescent="0.2">
      <c r="B40" s="334"/>
      <c r="C40" s="187" t="s">
        <v>55</v>
      </c>
      <c r="D40" s="188">
        <v>17</v>
      </c>
      <c r="E40" s="187">
        <v>19</v>
      </c>
      <c r="F40" s="188">
        <f t="shared" si="0"/>
        <v>18</v>
      </c>
      <c r="G40" s="187">
        <v>1483</v>
      </c>
      <c r="H40" s="120">
        <f t="shared" si="1"/>
        <v>11.463250168577208</v>
      </c>
      <c r="I40" s="131">
        <f t="shared" si="2"/>
        <v>12.811867835468643</v>
      </c>
      <c r="J40" s="121">
        <f t="shared" si="3"/>
        <v>12.137559002022925</v>
      </c>
      <c r="K40" s="188"/>
      <c r="L40" s="186"/>
      <c r="M40" s="50"/>
      <c r="N40" s="50"/>
      <c r="O40" s="50"/>
      <c r="Q40" s="253"/>
      <c r="R40" s="268"/>
      <c r="S40" s="153">
        <v>8</v>
      </c>
      <c r="T40" s="155">
        <v>12.892581947384119</v>
      </c>
      <c r="U40" s="155">
        <v>12.945968264266769</v>
      </c>
      <c r="V40" s="217">
        <v>12.919275105825443</v>
      </c>
      <c r="W40" s="149"/>
      <c r="X40" s="253"/>
      <c r="Y40" s="322"/>
      <c r="Z40" s="325"/>
      <c r="AA40" s="328"/>
      <c r="AB40" s="91"/>
      <c r="AC40" s="322"/>
      <c r="AD40" s="325"/>
      <c r="AE40" s="328"/>
      <c r="AG40" s="331"/>
      <c r="AH40" s="343"/>
      <c r="AI40" s="346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</row>
    <row r="41" spans="2:89" ht="16" customHeight="1" x14ac:dyDescent="0.2">
      <c r="B41" s="334"/>
      <c r="C41" s="187" t="s">
        <v>56</v>
      </c>
      <c r="D41" s="188">
        <v>14</v>
      </c>
      <c r="E41" s="187">
        <v>19</v>
      </c>
      <c r="F41" s="188">
        <f t="shared" si="0"/>
        <v>16.5</v>
      </c>
      <c r="G41" s="187">
        <v>918</v>
      </c>
      <c r="H41" s="120">
        <f t="shared" si="1"/>
        <v>15.250544662309368</v>
      </c>
      <c r="I41" s="131">
        <f t="shared" si="2"/>
        <v>20.697167755991284</v>
      </c>
      <c r="J41" s="121">
        <f t="shared" si="3"/>
        <v>17.973856209150327</v>
      </c>
      <c r="K41" s="188"/>
      <c r="L41" s="186"/>
      <c r="M41" s="50"/>
      <c r="N41" s="50"/>
      <c r="O41" s="50"/>
      <c r="Q41" s="253"/>
      <c r="R41" s="267">
        <v>2</v>
      </c>
      <c r="S41" s="153">
        <v>29</v>
      </c>
      <c r="T41" s="155">
        <v>12.468246811201922</v>
      </c>
      <c r="U41" s="155">
        <v>12.764158953450735</v>
      </c>
      <c r="V41" s="217">
        <v>12.616202882326331</v>
      </c>
      <c r="W41" s="149"/>
      <c r="X41" s="253"/>
      <c r="Y41" s="322"/>
      <c r="Z41" s="325"/>
      <c r="AA41" s="328"/>
      <c r="AB41" s="91"/>
      <c r="AC41" s="322"/>
      <c r="AD41" s="325"/>
      <c r="AE41" s="328"/>
      <c r="AG41" s="331"/>
      <c r="AH41" s="343"/>
      <c r="AI41" s="346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</row>
    <row r="42" spans="2:89" ht="16" customHeight="1" x14ac:dyDescent="0.2">
      <c r="B42" s="335"/>
      <c r="C42" s="193" t="s">
        <v>57</v>
      </c>
      <c r="D42" s="194">
        <v>12</v>
      </c>
      <c r="E42" s="193">
        <v>11</v>
      </c>
      <c r="F42" s="194">
        <f t="shared" si="0"/>
        <v>11.5</v>
      </c>
      <c r="G42" s="193">
        <v>1641</v>
      </c>
      <c r="H42" s="135">
        <f t="shared" si="1"/>
        <v>7.3126142595978063</v>
      </c>
      <c r="I42" s="134">
        <f t="shared" si="2"/>
        <v>6.7032297379646559</v>
      </c>
      <c r="J42" s="195">
        <f t="shared" si="3"/>
        <v>7.0079219987812307</v>
      </c>
      <c r="K42" s="188"/>
      <c r="L42" s="186"/>
      <c r="M42" s="50"/>
      <c r="N42" s="50"/>
      <c r="O42" s="50"/>
      <c r="Q42" s="253"/>
      <c r="R42" s="268"/>
      <c r="S42" s="153">
        <v>30</v>
      </c>
      <c r="T42" s="155">
        <v>10.115085676906107</v>
      </c>
      <c r="U42" s="155">
        <v>10.587384298383769</v>
      </c>
      <c r="V42" s="217">
        <v>10.351234987644938</v>
      </c>
      <c r="W42" s="149"/>
      <c r="X42" s="253"/>
      <c r="Y42" s="322"/>
      <c r="Z42" s="325"/>
      <c r="AA42" s="328"/>
      <c r="AB42" s="91"/>
      <c r="AC42" s="322"/>
      <c r="AD42" s="325"/>
      <c r="AE42" s="328"/>
      <c r="AG42" s="331"/>
      <c r="AH42" s="343"/>
      <c r="AI42" s="346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</row>
    <row r="43" spans="2:89" ht="16" customHeight="1" x14ac:dyDescent="0.2">
      <c r="B43" s="333">
        <v>210</v>
      </c>
      <c r="C43" s="202" t="s">
        <v>58</v>
      </c>
      <c r="D43" s="203">
        <v>12</v>
      </c>
      <c r="E43" s="202">
        <v>13</v>
      </c>
      <c r="F43" s="203">
        <f t="shared" si="0"/>
        <v>12.5</v>
      </c>
      <c r="G43" s="202">
        <v>776</v>
      </c>
      <c r="H43" s="204">
        <f t="shared" si="1"/>
        <v>15.463917525773196</v>
      </c>
      <c r="I43" s="205">
        <f t="shared" si="2"/>
        <v>16.75257731958763</v>
      </c>
      <c r="J43" s="206">
        <f t="shared" si="3"/>
        <v>16.10824742268041</v>
      </c>
      <c r="K43" s="188"/>
      <c r="L43" s="185">
        <f>B43</f>
        <v>210</v>
      </c>
      <c r="M43" s="145">
        <f>AVERAGE(H43:H47)</f>
        <v>21.889454304272146</v>
      </c>
      <c r="N43" s="145">
        <f>AVERAGE(I43:I47)</f>
        <v>21.91009717590045</v>
      </c>
      <c r="O43" s="145">
        <f>AVERAGE(J43:J47)</f>
        <v>21.899775740086302</v>
      </c>
      <c r="Q43" s="253"/>
      <c r="R43" s="268"/>
      <c r="S43" s="153">
        <v>31</v>
      </c>
      <c r="T43" s="155">
        <v>10.528231784373094</v>
      </c>
      <c r="U43" s="155">
        <v>11.16952101124707</v>
      </c>
      <c r="V43" s="217">
        <v>10.848876397810082</v>
      </c>
      <c r="W43" s="149"/>
      <c r="X43" s="253"/>
      <c r="Y43" s="322"/>
      <c r="Z43" s="325"/>
      <c r="AA43" s="328"/>
      <c r="AB43" s="91"/>
      <c r="AC43" s="322"/>
      <c r="AD43" s="325"/>
      <c r="AE43" s="328"/>
      <c r="AG43" s="331"/>
      <c r="AH43" s="343"/>
      <c r="AI43" s="346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</row>
    <row r="44" spans="2:89" ht="16" customHeight="1" x14ac:dyDescent="0.2">
      <c r="B44" s="334"/>
      <c r="C44" s="187" t="s">
        <v>59</v>
      </c>
      <c r="D44" s="188">
        <v>14</v>
      </c>
      <c r="E44" s="187">
        <v>15</v>
      </c>
      <c r="F44" s="188">
        <f t="shared" si="0"/>
        <v>14.5</v>
      </c>
      <c r="G44" s="187">
        <v>731</v>
      </c>
      <c r="H44" s="120">
        <f t="shared" si="1"/>
        <v>19.151846785225718</v>
      </c>
      <c r="I44" s="131">
        <f t="shared" si="2"/>
        <v>20.51983584131327</v>
      </c>
      <c r="J44" s="121">
        <f t="shared" si="3"/>
        <v>19.835841313269494</v>
      </c>
      <c r="K44" s="188"/>
      <c r="L44" s="186"/>
      <c r="M44" s="50"/>
      <c r="N44" s="50"/>
      <c r="O44" s="50"/>
      <c r="Q44" s="253"/>
      <c r="R44" s="268"/>
      <c r="S44" s="153">
        <v>32</v>
      </c>
      <c r="T44" s="155">
        <v>11.23816150788841</v>
      </c>
      <c r="U44" s="155">
        <v>11.904683194922669</v>
      </c>
      <c r="V44" s="217">
        <v>11.571422351405539</v>
      </c>
      <c r="W44" s="149"/>
      <c r="X44" s="253"/>
      <c r="Y44" s="322"/>
      <c r="Z44" s="325"/>
      <c r="AA44" s="328"/>
      <c r="AB44" s="91"/>
      <c r="AC44" s="322"/>
      <c r="AD44" s="325"/>
      <c r="AE44" s="328"/>
      <c r="AG44" s="331"/>
      <c r="AH44" s="343"/>
      <c r="AI44" s="346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</row>
    <row r="45" spans="2:89" ht="16" customHeight="1" x14ac:dyDescent="0.2">
      <c r="B45" s="334"/>
      <c r="C45" s="187" t="s">
        <v>60</v>
      </c>
      <c r="D45" s="188">
        <v>12</v>
      </c>
      <c r="E45" s="187">
        <v>16</v>
      </c>
      <c r="F45" s="188">
        <f t="shared" si="0"/>
        <v>14</v>
      </c>
      <c r="G45" s="187">
        <v>702</v>
      </c>
      <c r="H45" s="120">
        <f t="shared" si="1"/>
        <v>17.094017094017094</v>
      </c>
      <c r="I45" s="131">
        <f t="shared" si="2"/>
        <v>22.792022792022795</v>
      </c>
      <c r="J45" s="121">
        <f t="shared" si="3"/>
        <v>19.943019943019944</v>
      </c>
      <c r="K45" s="188"/>
      <c r="L45" s="186"/>
      <c r="M45" s="50"/>
      <c r="N45" s="50"/>
      <c r="O45" s="50"/>
      <c r="Q45" s="253"/>
      <c r="R45" s="267">
        <v>2</v>
      </c>
      <c r="S45" s="157">
        <v>45</v>
      </c>
      <c r="T45" s="225" t="s">
        <v>570</v>
      </c>
      <c r="U45" s="225" t="s">
        <v>570</v>
      </c>
      <c r="V45" s="226" t="s">
        <v>570</v>
      </c>
      <c r="W45" s="150"/>
      <c r="X45" s="253"/>
      <c r="Y45" s="322"/>
      <c r="Z45" s="325"/>
      <c r="AA45" s="328"/>
      <c r="AB45" s="91"/>
      <c r="AC45" s="322"/>
      <c r="AD45" s="325"/>
      <c r="AE45" s="328"/>
      <c r="AG45" s="331"/>
      <c r="AH45" s="343"/>
      <c r="AI45" s="346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</row>
    <row r="46" spans="2:89" ht="16" customHeight="1" x14ac:dyDescent="0.2">
      <c r="B46" s="334"/>
      <c r="C46" s="187" t="s">
        <v>61</v>
      </c>
      <c r="D46" s="188">
        <v>14</v>
      </c>
      <c r="E46" s="187">
        <v>11</v>
      </c>
      <c r="F46" s="188">
        <f t="shared" si="0"/>
        <v>12.5</v>
      </c>
      <c r="G46" s="187">
        <v>681</v>
      </c>
      <c r="H46" s="120">
        <f t="shared" si="1"/>
        <v>20.558002936857562</v>
      </c>
      <c r="I46" s="131">
        <f t="shared" si="2"/>
        <v>16.152716593245227</v>
      </c>
      <c r="J46" s="121">
        <f t="shared" si="3"/>
        <v>18.355359765051393</v>
      </c>
      <c r="K46" s="188"/>
      <c r="L46" s="186"/>
      <c r="M46" s="50"/>
      <c r="N46" s="50"/>
      <c r="O46" s="50"/>
      <c r="Q46" s="253"/>
      <c r="R46" s="268"/>
      <c r="S46" s="156">
        <v>46</v>
      </c>
      <c r="T46" s="155">
        <v>14.661553270234352</v>
      </c>
      <c r="U46" s="155">
        <v>15.597555371391504</v>
      </c>
      <c r="V46" s="217">
        <v>15.129554320812929</v>
      </c>
      <c r="W46" s="149"/>
      <c r="X46" s="253"/>
      <c r="Y46" s="322"/>
      <c r="Z46" s="325"/>
      <c r="AA46" s="328"/>
      <c r="AB46" s="91"/>
      <c r="AC46" s="322"/>
      <c r="AD46" s="325"/>
      <c r="AE46" s="328"/>
      <c r="AG46" s="331"/>
      <c r="AH46" s="343"/>
      <c r="AI46" s="346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</row>
    <row r="47" spans="2:89" ht="16" customHeight="1" x14ac:dyDescent="0.2">
      <c r="B47" s="335"/>
      <c r="C47" s="193" t="s">
        <v>62</v>
      </c>
      <c r="D47" s="194">
        <v>29</v>
      </c>
      <c r="E47" s="193">
        <v>26</v>
      </c>
      <c r="F47" s="194">
        <f t="shared" si="0"/>
        <v>27.5</v>
      </c>
      <c r="G47" s="193">
        <v>780</v>
      </c>
      <c r="H47" s="135">
        <f t="shared" si="1"/>
        <v>37.179487179487175</v>
      </c>
      <c r="I47" s="134">
        <f t="shared" si="2"/>
        <v>33.333333333333336</v>
      </c>
      <c r="J47" s="195">
        <f t="shared" si="3"/>
        <v>35.256410256410255</v>
      </c>
      <c r="K47" s="188"/>
      <c r="L47" s="186"/>
      <c r="M47" s="50"/>
      <c r="N47" s="50"/>
      <c r="O47" s="50"/>
      <c r="Q47" s="253"/>
      <c r="R47" s="268"/>
      <c r="S47" s="156">
        <v>47</v>
      </c>
      <c r="T47" s="155">
        <v>14.031377851228976</v>
      </c>
      <c r="U47" s="155">
        <v>15.597909449018507</v>
      </c>
      <c r="V47" s="217">
        <v>14.814643650123742</v>
      </c>
      <c r="W47" s="149"/>
      <c r="X47" s="253"/>
      <c r="Y47" s="322"/>
      <c r="Z47" s="325"/>
      <c r="AA47" s="328"/>
      <c r="AB47" s="91"/>
      <c r="AC47" s="322"/>
      <c r="AD47" s="325"/>
      <c r="AE47" s="328"/>
      <c r="AG47" s="331"/>
      <c r="AH47" s="343"/>
      <c r="AI47" s="346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</row>
    <row r="48" spans="2:89" ht="16" customHeight="1" x14ac:dyDescent="0.2">
      <c r="B48" s="333">
        <v>211</v>
      </c>
      <c r="C48" s="202" t="s">
        <v>63</v>
      </c>
      <c r="D48" s="203">
        <v>13</v>
      </c>
      <c r="E48" s="202">
        <v>7</v>
      </c>
      <c r="F48" s="203">
        <f t="shared" si="0"/>
        <v>10</v>
      </c>
      <c r="G48" s="202">
        <v>943</v>
      </c>
      <c r="H48" s="204">
        <f t="shared" si="1"/>
        <v>13.785790031813363</v>
      </c>
      <c r="I48" s="205">
        <f t="shared" si="2"/>
        <v>7.4231177094379648</v>
      </c>
      <c r="J48" s="206">
        <f t="shared" si="3"/>
        <v>10.604453870625663</v>
      </c>
      <c r="K48" s="188"/>
      <c r="L48" s="185">
        <f>B48</f>
        <v>211</v>
      </c>
      <c r="M48" s="145">
        <f>AVERAGE(H48:H53)</f>
        <v>14.439219490067822</v>
      </c>
      <c r="N48" s="145">
        <f>AVERAGE(I48:I53)</f>
        <v>15.800496604518846</v>
      </c>
      <c r="O48" s="145">
        <f>AVERAGE(J48:J53)</f>
        <v>15.119858047293334</v>
      </c>
      <c r="Q48" s="254"/>
      <c r="R48" s="269"/>
      <c r="S48" s="156">
        <v>48</v>
      </c>
      <c r="T48" s="155">
        <v>13.271048989453201</v>
      </c>
      <c r="U48" s="155">
        <v>16.404951795867081</v>
      </c>
      <c r="V48" s="217">
        <v>14.838000392660129</v>
      </c>
      <c r="W48" s="149"/>
      <c r="X48" s="254"/>
      <c r="Y48" s="323"/>
      <c r="Z48" s="326"/>
      <c r="AA48" s="329"/>
      <c r="AB48" s="91"/>
      <c r="AC48" s="323"/>
      <c r="AD48" s="326"/>
      <c r="AE48" s="329"/>
      <c r="AG48" s="332"/>
      <c r="AH48" s="344"/>
      <c r="AI48" s="347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</row>
    <row r="49" spans="2:89" ht="16" customHeight="1" x14ac:dyDescent="0.2">
      <c r="B49" s="334"/>
      <c r="C49" s="187" t="s">
        <v>64</v>
      </c>
      <c r="D49" s="188">
        <v>10</v>
      </c>
      <c r="E49" s="187">
        <v>12</v>
      </c>
      <c r="F49" s="188">
        <f t="shared" si="0"/>
        <v>11</v>
      </c>
      <c r="G49" s="187">
        <v>695</v>
      </c>
      <c r="H49" s="120">
        <f t="shared" si="1"/>
        <v>14.388489208633095</v>
      </c>
      <c r="I49" s="131">
        <f t="shared" si="2"/>
        <v>17.266187050359715</v>
      </c>
      <c r="J49" s="121">
        <f t="shared" si="3"/>
        <v>15.827338129496404</v>
      </c>
      <c r="K49" s="188"/>
      <c r="L49" s="186"/>
      <c r="M49" s="50"/>
      <c r="N49" s="50"/>
      <c r="O49" s="50"/>
      <c r="Q49" s="249" t="s">
        <v>16</v>
      </c>
      <c r="R49" s="270">
        <v>1</v>
      </c>
      <c r="S49" s="156">
        <v>21</v>
      </c>
      <c r="T49" s="155">
        <v>20.769133469497994</v>
      </c>
      <c r="U49" s="155">
        <v>20.695942386807516</v>
      </c>
      <c r="V49" s="217">
        <v>20.732537928152759</v>
      </c>
      <c r="W49" s="149"/>
      <c r="X49" s="249" t="s">
        <v>16</v>
      </c>
      <c r="Y49" s="321">
        <f>AVERAGE(T49:T56)</f>
        <v>20.662713563835617</v>
      </c>
      <c r="Z49" s="324">
        <f>STDEV(T49:T56)/SQRT(AA49)</f>
        <v>0.28478657845028238</v>
      </c>
      <c r="AA49" s="327">
        <f>COUNT(T49:T56)</f>
        <v>8</v>
      </c>
      <c r="AB49" s="91"/>
      <c r="AC49" s="321">
        <f>AVERAGE(U49:U56)</f>
        <v>20.068891031881947</v>
      </c>
      <c r="AD49" s="324">
        <f>STDEV(U49:U56)/SQRT(AE49)</f>
        <v>0.45310936986297995</v>
      </c>
      <c r="AE49" s="327">
        <f>COUNT(U49:U56)</f>
        <v>8</v>
      </c>
      <c r="AG49" s="330">
        <f>AVERAGE(V49:V56)</f>
        <v>20.393599921944414</v>
      </c>
      <c r="AH49" s="342">
        <f>STDEV(V49:V56)/SQRT(AI49)</f>
        <v>0.33958005258105101</v>
      </c>
      <c r="AI49" s="345">
        <f>COUNT(V49:V56)</f>
        <v>8</v>
      </c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</row>
    <row r="50" spans="2:89" ht="16" customHeight="1" x14ac:dyDescent="0.2">
      <c r="B50" s="334"/>
      <c r="C50" s="187" t="s">
        <v>65</v>
      </c>
      <c r="D50" s="188">
        <v>12</v>
      </c>
      <c r="E50" s="187">
        <v>13</v>
      </c>
      <c r="F50" s="188">
        <f t="shared" si="0"/>
        <v>12.5</v>
      </c>
      <c r="G50" s="187">
        <v>781</v>
      </c>
      <c r="H50" s="120">
        <f t="shared" si="1"/>
        <v>15.364916773367478</v>
      </c>
      <c r="I50" s="131">
        <f t="shared" si="2"/>
        <v>16.645326504481435</v>
      </c>
      <c r="J50" s="121">
        <f t="shared" si="3"/>
        <v>16.005121638924454</v>
      </c>
      <c r="K50" s="188"/>
      <c r="L50" s="186"/>
      <c r="M50" s="50"/>
      <c r="N50" s="50"/>
      <c r="O50" s="50"/>
      <c r="Q50" s="250"/>
      <c r="R50" s="271"/>
      <c r="S50" s="156">
        <v>22</v>
      </c>
      <c r="T50" s="155">
        <v>21.634107431521226</v>
      </c>
      <c r="U50" s="155">
        <v>20.245023176057661</v>
      </c>
      <c r="V50" s="217">
        <v>20.939565303789443</v>
      </c>
      <c r="W50" s="149"/>
      <c r="X50" s="250"/>
      <c r="Y50" s="322"/>
      <c r="Z50" s="325"/>
      <c r="AA50" s="328"/>
      <c r="AB50" s="91"/>
      <c r="AC50" s="322"/>
      <c r="AD50" s="325"/>
      <c r="AE50" s="328"/>
      <c r="AG50" s="331"/>
      <c r="AH50" s="343"/>
      <c r="AI50" s="346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</row>
    <row r="51" spans="2:89" ht="16" customHeight="1" x14ac:dyDescent="0.2">
      <c r="B51" s="334"/>
      <c r="C51" s="187" t="s">
        <v>66</v>
      </c>
      <c r="D51" s="188">
        <v>10</v>
      </c>
      <c r="E51" s="187">
        <v>13</v>
      </c>
      <c r="F51" s="188">
        <f t="shared" si="0"/>
        <v>11.5</v>
      </c>
      <c r="G51" s="187">
        <v>883</v>
      </c>
      <c r="H51" s="120">
        <f t="shared" si="1"/>
        <v>11.325028312570781</v>
      </c>
      <c r="I51" s="131">
        <f t="shared" si="2"/>
        <v>14.722536806342015</v>
      </c>
      <c r="J51" s="121">
        <f t="shared" si="3"/>
        <v>13.023782559456398</v>
      </c>
      <c r="K51" s="188"/>
      <c r="L51" s="186"/>
      <c r="M51" s="50"/>
      <c r="N51" s="50"/>
      <c r="O51" s="50"/>
      <c r="Q51" s="250"/>
      <c r="R51" s="271"/>
      <c r="S51" s="156">
        <v>23</v>
      </c>
      <c r="T51" s="155">
        <v>20.730508247508162</v>
      </c>
      <c r="U51" s="155">
        <v>20.461244396536699</v>
      </c>
      <c r="V51" s="217">
        <v>20.595876322022431</v>
      </c>
      <c r="W51" s="149"/>
      <c r="X51" s="250"/>
      <c r="Y51" s="322"/>
      <c r="Z51" s="325"/>
      <c r="AA51" s="328"/>
      <c r="AB51" s="91"/>
      <c r="AC51" s="322"/>
      <c r="AD51" s="325"/>
      <c r="AE51" s="328"/>
      <c r="AG51" s="331"/>
      <c r="AH51" s="343"/>
      <c r="AI51" s="346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</row>
    <row r="52" spans="2:89" ht="16" customHeight="1" x14ac:dyDescent="0.2">
      <c r="B52" s="334"/>
      <c r="C52" s="187" t="s">
        <v>67</v>
      </c>
      <c r="D52" s="188">
        <v>16</v>
      </c>
      <c r="E52" s="187">
        <v>19</v>
      </c>
      <c r="F52" s="188">
        <f t="shared" si="0"/>
        <v>17.5</v>
      </c>
      <c r="G52" s="187">
        <v>1033</v>
      </c>
      <c r="H52" s="120">
        <f t="shared" si="1"/>
        <v>15.48886737657309</v>
      </c>
      <c r="I52" s="131">
        <f t="shared" si="2"/>
        <v>18.393030009680544</v>
      </c>
      <c r="J52" s="121">
        <f t="shared" si="3"/>
        <v>16.940948693126817</v>
      </c>
      <c r="K52" s="188"/>
      <c r="L52" s="186"/>
      <c r="M52" s="50"/>
      <c r="N52" s="50"/>
      <c r="O52" s="50"/>
      <c r="Q52" s="250"/>
      <c r="R52" s="272"/>
      <c r="S52" s="156">
        <v>24</v>
      </c>
      <c r="T52" s="155">
        <v>21.558965495746151</v>
      </c>
      <c r="U52" s="155">
        <v>22.1047217050025</v>
      </c>
      <c r="V52" s="217">
        <v>21.831843600374327</v>
      </c>
      <c r="W52" s="149"/>
      <c r="X52" s="250"/>
      <c r="Y52" s="322"/>
      <c r="Z52" s="325"/>
      <c r="AA52" s="328"/>
      <c r="AB52" s="91"/>
      <c r="AC52" s="322"/>
      <c r="AD52" s="325"/>
      <c r="AE52" s="328"/>
      <c r="AG52" s="331"/>
      <c r="AH52" s="343"/>
      <c r="AI52" s="346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</row>
    <row r="53" spans="2:89" ht="16" customHeight="1" x14ac:dyDescent="0.2">
      <c r="B53" s="335"/>
      <c r="C53" s="193" t="s">
        <v>68</v>
      </c>
      <c r="D53" s="194">
        <v>12</v>
      </c>
      <c r="E53" s="193">
        <v>15</v>
      </c>
      <c r="F53" s="194">
        <f t="shared" si="0"/>
        <v>13.5</v>
      </c>
      <c r="G53" s="193">
        <v>737</v>
      </c>
      <c r="H53" s="135">
        <f t="shared" si="1"/>
        <v>16.282225237449119</v>
      </c>
      <c r="I53" s="134">
        <f t="shared" si="2"/>
        <v>20.352781546811396</v>
      </c>
      <c r="J53" s="195">
        <f t="shared" si="3"/>
        <v>18.317503392130259</v>
      </c>
      <c r="K53" s="188"/>
      <c r="L53" s="186"/>
      <c r="M53" s="50"/>
      <c r="N53" s="50"/>
      <c r="O53" s="50"/>
      <c r="Q53" s="250"/>
      <c r="R53" s="270">
        <v>2</v>
      </c>
      <c r="S53" s="156">
        <v>13</v>
      </c>
      <c r="T53" s="155">
        <v>19.469755478294303</v>
      </c>
      <c r="U53" s="155">
        <v>18.560657824263636</v>
      </c>
      <c r="V53" s="217">
        <v>19.015206651278969</v>
      </c>
      <c r="W53" s="149"/>
      <c r="X53" s="250"/>
      <c r="Y53" s="322"/>
      <c r="Z53" s="325"/>
      <c r="AA53" s="328"/>
      <c r="AB53" s="91"/>
      <c r="AC53" s="322"/>
      <c r="AD53" s="325"/>
      <c r="AE53" s="328"/>
      <c r="AG53" s="331"/>
      <c r="AH53" s="343"/>
      <c r="AI53" s="346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</row>
    <row r="54" spans="2:89" ht="16" customHeight="1" x14ac:dyDescent="0.2">
      <c r="B54" s="333">
        <v>225</v>
      </c>
      <c r="C54" s="202" t="s">
        <v>69</v>
      </c>
      <c r="D54" s="203">
        <v>21</v>
      </c>
      <c r="E54" s="202">
        <v>18</v>
      </c>
      <c r="F54" s="203">
        <f t="shared" si="0"/>
        <v>19.5</v>
      </c>
      <c r="G54" s="202">
        <v>696</v>
      </c>
      <c r="H54" s="204">
        <f t="shared" si="1"/>
        <v>30.172413793103452</v>
      </c>
      <c r="I54" s="205">
        <f t="shared" si="2"/>
        <v>25.862068965517242</v>
      </c>
      <c r="J54" s="206">
        <f t="shared" si="3"/>
        <v>28.017241379310345</v>
      </c>
      <c r="K54" s="188"/>
      <c r="L54" s="185">
        <f>B54</f>
        <v>225</v>
      </c>
      <c r="M54" s="145">
        <f>AVERAGE(H54:H58)</f>
        <v>23.471856792127667</v>
      </c>
      <c r="N54" s="145">
        <f>AVERAGE(I54:I58)</f>
        <v>22.650385750000254</v>
      </c>
      <c r="O54" s="145">
        <f>AVERAGE(J54:J58)</f>
        <v>23.061121271063961</v>
      </c>
      <c r="Q54" s="250"/>
      <c r="R54" s="271"/>
      <c r="S54" s="156">
        <v>14</v>
      </c>
      <c r="T54" s="155">
        <v>21.117636691879227</v>
      </c>
      <c r="U54" s="155">
        <v>20.948405545848654</v>
      </c>
      <c r="V54" s="217">
        <v>21.033021118863939</v>
      </c>
      <c r="W54" s="149"/>
      <c r="X54" s="250"/>
      <c r="Y54" s="322"/>
      <c r="Z54" s="325"/>
      <c r="AA54" s="328"/>
      <c r="AB54" s="91"/>
      <c r="AC54" s="322"/>
      <c r="AD54" s="325"/>
      <c r="AE54" s="328"/>
      <c r="AG54" s="331"/>
      <c r="AH54" s="343"/>
      <c r="AI54" s="346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</row>
    <row r="55" spans="2:89" ht="16" customHeight="1" x14ac:dyDescent="0.2">
      <c r="B55" s="334"/>
      <c r="C55" s="187" t="s">
        <v>70</v>
      </c>
      <c r="D55" s="188">
        <v>14</v>
      </c>
      <c r="E55" s="187">
        <v>12</v>
      </c>
      <c r="F55" s="188">
        <f t="shared" si="0"/>
        <v>13</v>
      </c>
      <c r="G55" s="187">
        <v>680</v>
      </c>
      <c r="H55" s="120">
        <f t="shared" si="1"/>
        <v>20.588235294117645</v>
      </c>
      <c r="I55" s="131">
        <f t="shared" si="2"/>
        <v>17.647058823529409</v>
      </c>
      <c r="J55" s="121">
        <f t="shared" si="3"/>
        <v>19.117647058823529</v>
      </c>
      <c r="K55" s="188"/>
      <c r="L55" s="186"/>
      <c r="M55" s="50"/>
      <c r="N55" s="50"/>
      <c r="O55" s="50"/>
      <c r="Q55" s="250"/>
      <c r="R55" s="271"/>
      <c r="S55" s="156">
        <v>15</v>
      </c>
      <c r="T55" s="155">
        <v>20.397395483146287</v>
      </c>
      <c r="U55" s="155">
        <v>18.355688992817441</v>
      </c>
      <c r="V55" s="217">
        <v>19.376542237981862</v>
      </c>
      <c r="W55" s="149"/>
      <c r="X55" s="250"/>
      <c r="Y55" s="322"/>
      <c r="Z55" s="325"/>
      <c r="AA55" s="328"/>
      <c r="AB55" s="91"/>
      <c r="AC55" s="322"/>
      <c r="AD55" s="325"/>
      <c r="AE55" s="328"/>
      <c r="AG55" s="331"/>
      <c r="AH55" s="343"/>
      <c r="AI55" s="346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</row>
    <row r="56" spans="2:89" ht="16" customHeight="1" x14ac:dyDescent="0.2">
      <c r="B56" s="334"/>
      <c r="C56" s="187" t="s">
        <v>71</v>
      </c>
      <c r="D56" s="188">
        <v>19</v>
      </c>
      <c r="E56" s="187">
        <v>18</v>
      </c>
      <c r="F56" s="188">
        <f t="shared" si="0"/>
        <v>18.5</v>
      </c>
      <c r="G56" s="187">
        <v>683</v>
      </c>
      <c r="H56" s="120">
        <f t="shared" si="1"/>
        <v>27.818448023426061</v>
      </c>
      <c r="I56" s="131">
        <f t="shared" si="2"/>
        <v>26.354319180087845</v>
      </c>
      <c r="J56" s="121">
        <f t="shared" si="3"/>
        <v>27.086383601756953</v>
      </c>
      <c r="K56" s="188"/>
      <c r="L56" s="186"/>
      <c r="M56" s="50"/>
      <c r="N56" s="50"/>
      <c r="O56" s="50"/>
      <c r="Q56" s="251"/>
      <c r="R56" s="271"/>
      <c r="S56" s="156">
        <v>16</v>
      </c>
      <c r="T56" s="155">
        <v>19.624206213091586</v>
      </c>
      <c r="U56" s="155">
        <v>19.179444227721469</v>
      </c>
      <c r="V56" s="217">
        <v>19.624206213091586</v>
      </c>
      <c r="W56" s="149"/>
      <c r="X56" s="251"/>
      <c r="Y56" s="323"/>
      <c r="Z56" s="326"/>
      <c r="AA56" s="329"/>
      <c r="AB56" s="91"/>
      <c r="AC56" s="323"/>
      <c r="AD56" s="326"/>
      <c r="AE56" s="329"/>
      <c r="AG56" s="332"/>
      <c r="AH56" s="344"/>
      <c r="AI56" s="347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</row>
    <row r="57" spans="2:89" ht="16" customHeight="1" x14ac:dyDescent="0.2">
      <c r="B57" s="334"/>
      <c r="C57" s="187" t="s">
        <v>72</v>
      </c>
      <c r="D57" s="188">
        <v>20</v>
      </c>
      <c r="E57" s="187">
        <v>20</v>
      </c>
      <c r="F57" s="188">
        <f t="shared" si="0"/>
        <v>20</v>
      </c>
      <c r="G57" s="187">
        <v>854</v>
      </c>
      <c r="H57" s="120">
        <f t="shared" si="1"/>
        <v>23.419203747072601</v>
      </c>
      <c r="I57" s="131">
        <f t="shared" si="2"/>
        <v>23.419203747072601</v>
      </c>
      <c r="J57" s="121">
        <f t="shared" si="3"/>
        <v>23.419203747072601</v>
      </c>
      <c r="K57" s="188"/>
      <c r="L57" s="186"/>
      <c r="M57" s="50"/>
      <c r="N57" s="50"/>
      <c r="O57" s="50"/>
      <c r="Q57" s="249" t="s">
        <v>17</v>
      </c>
      <c r="R57" s="270">
        <v>1</v>
      </c>
      <c r="S57" s="156">
        <v>1</v>
      </c>
      <c r="T57" s="155">
        <v>13.781645332355149</v>
      </c>
      <c r="U57" s="155">
        <v>13.481256502166652</v>
      </c>
      <c r="V57" s="217">
        <v>13.631450917260899</v>
      </c>
      <c r="W57" s="149"/>
      <c r="X57" s="249" t="s">
        <v>17</v>
      </c>
      <c r="Y57" s="321">
        <f>AVERAGE(T57:T64)</f>
        <v>16.127666842975533</v>
      </c>
      <c r="Z57" s="324">
        <f>STDEV(T57:T64)/SQRT(AA57)</f>
        <v>1.0121651792166746</v>
      </c>
      <c r="AA57" s="327">
        <f>COUNT(T57:T64)</f>
        <v>7</v>
      </c>
      <c r="AB57" s="91"/>
      <c r="AC57" s="321">
        <f>AVERAGE(U57:U64)</f>
        <v>15.820556583282606</v>
      </c>
      <c r="AD57" s="324">
        <f>STDEV(U57:U64)/SQRT(AE57)</f>
        <v>1.1963145678297955</v>
      </c>
      <c r="AE57" s="327">
        <f>COUNT(U57:U64)</f>
        <v>7</v>
      </c>
      <c r="AG57" s="330">
        <f>AVERAGE(V57:V64)</f>
        <v>16.00911348129711</v>
      </c>
      <c r="AH57" s="342">
        <f>STDEV(V57:V64)/SQRT(AI57)</f>
        <v>1.039164928162962</v>
      </c>
      <c r="AI57" s="345">
        <f>COUNT(V57:V64)</f>
        <v>7</v>
      </c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</row>
    <row r="58" spans="2:89" ht="16" customHeight="1" x14ac:dyDescent="0.2">
      <c r="B58" s="335"/>
      <c r="C58" s="187" t="s">
        <v>73</v>
      </c>
      <c r="D58" s="188">
        <v>10</v>
      </c>
      <c r="E58" s="187">
        <v>13</v>
      </c>
      <c r="F58" s="188">
        <f t="shared" si="0"/>
        <v>11.5</v>
      </c>
      <c r="G58" s="187">
        <v>651</v>
      </c>
      <c r="H58" s="120">
        <f t="shared" si="1"/>
        <v>15.360983102918587</v>
      </c>
      <c r="I58" s="131">
        <f t="shared" si="2"/>
        <v>19.969278033794161</v>
      </c>
      <c r="J58" s="121">
        <f t="shared" si="3"/>
        <v>17.665130568356375</v>
      </c>
      <c r="K58" s="188"/>
      <c r="L58" s="186"/>
      <c r="M58" s="50"/>
      <c r="N58" s="50"/>
      <c r="O58" s="50"/>
      <c r="Q58" s="250"/>
      <c r="R58" s="271"/>
      <c r="S58" s="156">
        <v>2</v>
      </c>
      <c r="T58" s="155">
        <v>15.793663628609767</v>
      </c>
      <c r="U58" s="155">
        <v>15.736707410010657</v>
      </c>
      <c r="V58" s="217">
        <v>15.765185519310212</v>
      </c>
      <c r="W58" s="149"/>
      <c r="X58" s="250"/>
      <c r="Y58" s="322"/>
      <c r="Z58" s="325"/>
      <c r="AA58" s="328"/>
      <c r="AB58" s="91"/>
      <c r="AC58" s="322"/>
      <c r="AD58" s="325"/>
      <c r="AE58" s="328"/>
      <c r="AG58" s="331"/>
      <c r="AH58" s="343"/>
      <c r="AI58" s="346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</row>
    <row r="59" spans="2:89" ht="16" customHeight="1" x14ac:dyDescent="0.2">
      <c r="B59" s="333">
        <v>226</v>
      </c>
      <c r="C59" s="202" t="s">
        <v>74</v>
      </c>
      <c r="D59" s="203">
        <v>16</v>
      </c>
      <c r="E59" s="202">
        <v>14</v>
      </c>
      <c r="F59" s="203">
        <f t="shared" si="0"/>
        <v>15</v>
      </c>
      <c r="G59" s="202">
        <v>764</v>
      </c>
      <c r="H59" s="204">
        <f t="shared" si="1"/>
        <v>20.94240837696335</v>
      </c>
      <c r="I59" s="205">
        <f t="shared" si="2"/>
        <v>18.32460732984293</v>
      </c>
      <c r="J59" s="206">
        <f t="shared" si="3"/>
        <v>19.633507853403142</v>
      </c>
      <c r="K59" s="188"/>
      <c r="L59" s="185">
        <f>B59</f>
        <v>226</v>
      </c>
      <c r="M59" s="145">
        <f>AVERAGE(H59:H64)</f>
        <v>21.171187212366895</v>
      </c>
      <c r="N59" s="145">
        <f>AVERAGE(I59:I64)</f>
        <v>22.99082305251946</v>
      </c>
      <c r="O59" s="145">
        <f>AVERAGE(J59:J64)</f>
        <v>22.081005132443178</v>
      </c>
      <c r="Q59" s="250"/>
      <c r="R59" s="271"/>
      <c r="S59" s="157">
        <v>3</v>
      </c>
      <c r="T59" s="225" t="s">
        <v>570</v>
      </c>
      <c r="U59" s="225" t="s">
        <v>570</v>
      </c>
      <c r="V59" s="226" t="s">
        <v>570</v>
      </c>
      <c r="W59" s="149"/>
      <c r="X59" s="250"/>
      <c r="Y59" s="322"/>
      <c r="Z59" s="325"/>
      <c r="AA59" s="328"/>
      <c r="AB59" s="91"/>
      <c r="AC59" s="322"/>
      <c r="AD59" s="325"/>
      <c r="AE59" s="328"/>
      <c r="AG59" s="331"/>
      <c r="AH59" s="343"/>
      <c r="AI59" s="346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</row>
    <row r="60" spans="2:89" ht="16" customHeight="1" x14ac:dyDescent="0.2">
      <c r="B60" s="334"/>
      <c r="C60" s="187" t="s">
        <v>75</v>
      </c>
      <c r="D60" s="188">
        <v>12</v>
      </c>
      <c r="E60" s="187">
        <v>15</v>
      </c>
      <c r="F60" s="188">
        <f t="shared" si="0"/>
        <v>13.5</v>
      </c>
      <c r="G60" s="187">
        <v>725</v>
      </c>
      <c r="H60" s="120">
        <f t="shared" si="1"/>
        <v>16.551724137931036</v>
      </c>
      <c r="I60" s="131">
        <f t="shared" si="2"/>
        <v>20.689655172413794</v>
      </c>
      <c r="J60" s="121">
        <f t="shared" si="3"/>
        <v>18.620689655172413</v>
      </c>
      <c r="K60" s="188"/>
      <c r="L60" s="186"/>
      <c r="M60" s="50"/>
      <c r="N60" s="50"/>
      <c r="O60" s="50"/>
      <c r="Q60" s="250"/>
      <c r="R60" s="272"/>
      <c r="S60" s="156">
        <v>4</v>
      </c>
      <c r="T60" s="155">
        <v>16.203735326701558</v>
      </c>
      <c r="U60" s="155">
        <v>11.775698732155528</v>
      </c>
      <c r="V60" s="217">
        <v>13.989717029428542</v>
      </c>
      <c r="W60" s="149"/>
      <c r="X60" s="250"/>
      <c r="Y60" s="322"/>
      <c r="Z60" s="325"/>
      <c r="AA60" s="328"/>
      <c r="AB60" s="91"/>
      <c r="AC60" s="322"/>
      <c r="AD60" s="325"/>
      <c r="AE60" s="328"/>
      <c r="AG60" s="331"/>
      <c r="AH60" s="343"/>
      <c r="AI60" s="346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</row>
    <row r="61" spans="2:89" ht="16" customHeight="1" x14ac:dyDescent="0.2">
      <c r="B61" s="334"/>
      <c r="C61" s="187" t="s">
        <v>76</v>
      </c>
      <c r="D61" s="188">
        <v>15</v>
      </c>
      <c r="E61" s="187">
        <v>19</v>
      </c>
      <c r="F61" s="188">
        <f t="shared" si="0"/>
        <v>17</v>
      </c>
      <c r="G61" s="187">
        <v>718</v>
      </c>
      <c r="H61" s="120">
        <f t="shared" si="1"/>
        <v>20.891364902506965</v>
      </c>
      <c r="I61" s="131">
        <f t="shared" si="2"/>
        <v>26.462395543175489</v>
      </c>
      <c r="J61" s="121">
        <f t="shared" si="3"/>
        <v>23.676880222841227</v>
      </c>
      <c r="K61" s="188"/>
      <c r="L61" s="186"/>
      <c r="M61" s="50"/>
      <c r="N61" s="50"/>
      <c r="O61" s="50"/>
      <c r="Q61" s="250"/>
      <c r="R61" s="270">
        <v>2</v>
      </c>
      <c r="S61" s="153">
        <v>9</v>
      </c>
      <c r="T61" s="155">
        <v>15.019922953321506</v>
      </c>
      <c r="U61" s="155">
        <v>16.763637547077895</v>
      </c>
      <c r="V61" s="217">
        <v>15.8917802501997</v>
      </c>
      <c r="W61" s="149"/>
      <c r="X61" s="250"/>
      <c r="Y61" s="322"/>
      <c r="Z61" s="325"/>
      <c r="AA61" s="328"/>
      <c r="AB61" s="91"/>
      <c r="AC61" s="322"/>
      <c r="AD61" s="325"/>
      <c r="AE61" s="328"/>
      <c r="AG61" s="331"/>
      <c r="AH61" s="343"/>
      <c r="AI61" s="346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</row>
    <row r="62" spans="2:89" ht="16" customHeight="1" x14ac:dyDescent="0.2">
      <c r="B62" s="334"/>
      <c r="C62" s="187" t="s">
        <v>77</v>
      </c>
      <c r="D62" s="188">
        <v>20</v>
      </c>
      <c r="E62" s="187">
        <v>17</v>
      </c>
      <c r="F62" s="188">
        <f t="shared" si="0"/>
        <v>18.5</v>
      </c>
      <c r="G62" s="187">
        <v>787</v>
      </c>
      <c r="H62" s="120">
        <f t="shared" si="1"/>
        <v>25.412960609911053</v>
      </c>
      <c r="I62" s="131">
        <f t="shared" si="2"/>
        <v>21.601016518424395</v>
      </c>
      <c r="J62" s="121">
        <f t="shared" si="3"/>
        <v>23.506988564167724</v>
      </c>
      <c r="K62" s="188"/>
      <c r="L62" s="186"/>
      <c r="M62" s="50"/>
      <c r="N62" s="50"/>
      <c r="O62" s="50"/>
      <c r="Q62" s="250"/>
      <c r="R62" s="271"/>
      <c r="S62" s="153">
        <v>10</v>
      </c>
      <c r="T62" s="155">
        <v>21.889454304272146</v>
      </c>
      <c r="U62" s="155">
        <v>21.91009717590045</v>
      </c>
      <c r="V62" s="217">
        <v>21.899775740086302</v>
      </c>
      <c r="W62" s="149"/>
      <c r="X62" s="250"/>
      <c r="Y62" s="322"/>
      <c r="Z62" s="325"/>
      <c r="AA62" s="328"/>
      <c r="AB62" s="91"/>
      <c r="AC62" s="322"/>
      <c r="AD62" s="325"/>
      <c r="AE62" s="328"/>
      <c r="AG62" s="331"/>
      <c r="AH62" s="343"/>
      <c r="AI62" s="346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</row>
    <row r="63" spans="2:89" ht="16" customHeight="1" x14ac:dyDescent="0.2">
      <c r="B63" s="334"/>
      <c r="C63" s="187" t="s">
        <v>78</v>
      </c>
      <c r="D63" s="188">
        <v>12</v>
      </c>
      <c r="E63" s="187">
        <v>15</v>
      </c>
      <c r="F63" s="188">
        <f t="shared" si="0"/>
        <v>13.5</v>
      </c>
      <c r="G63" s="187">
        <v>782</v>
      </c>
      <c r="H63" s="120">
        <f t="shared" si="1"/>
        <v>15.345268542199488</v>
      </c>
      <c r="I63" s="131">
        <f t="shared" si="2"/>
        <v>19.181585677749361</v>
      </c>
      <c r="J63" s="121">
        <f t="shared" si="3"/>
        <v>17.263427109974423</v>
      </c>
      <c r="K63" s="188"/>
      <c r="L63" s="186"/>
      <c r="M63" s="50"/>
      <c r="N63" s="50"/>
      <c r="O63" s="50"/>
      <c r="Q63" s="250"/>
      <c r="R63" s="271"/>
      <c r="S63" s="153">
        <v>11</v>
      </c>
      <c r="T63" s="155">
        <v>14.439219490067822</v>
      </c>
      <c r="U63" s="155">
        <v>15.800496604518846</v>
      </c>
      <c r="V63" s="217">
        <v>15.119858047293334</v>
      </c>
      <c r="W63" s="149"/>
      <c r="X63" s="250"/>
      <c r="Y63" s="322"/>
      <c r="Z63" s="325"/>
      <c r="AA63" s="328"/>
      <c r="AB63" s="91"/>
      <c r="AC63" s="322"/>
      <c r="AD63" s="325"/>
      <c r="AE63" s="328"/>
      <c r="AG63" s="331"/>
      <c r="AH63" s="343"/>
      <c r="AI63" s="346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</row>
    <row r="64" spans="2:89" ht="16" customHeight="1" x14ac:dyDescent="0.2">
      <c r="B64" s="335"/>
      <c r="C64" s="193" t="s">
        <v>79</v>
      </c>
      <c r="D64" s="194">
        <v>22</v>
      </c>
      <c r="E64" s="193">
        <v>25</v>
      </c>
      <c r="F64" s="194">
        <f t="shared" si="0"/>
        <v>23.5</v>
      </c>
      <c r="G64" s="193">
        <v>789</v>
      </c>
      <c r="H64" s="135">
        <f t="shared" si="1"/>
        <v>27.883396704689478</v>
      </c>
      <c r="I64" s="134">
        <f t="shared" si="2"/>
        <v>31.685678073510772</v>
      </c>
      <c r="J64" s="195">
        <f t="shared" si="3"/>
        <v>29.784537389100127</v>
      </c>
      <c r="K64" s="188"/>
      <c r="L64" s="186"/>
      <c r="M64" s="50"/>
      <c r="N64" s="50"/>
      <c r="O64" s="50"/>
      <c r="Q64" s="251"/>
      <c r="R64" s="271"/>
      <c r="S64" s="153">
        <v>12</v>
      </c>
      <c r="T64" s="155">
        <v>15.766026865500782</v>
      </c>
      <c r="U64" s="155">
        <v>15.276002111148212</v>
      </c>
      <c r="V64" s="217">
        <v>15.766026865500782</v>
      </c>
      <c r="W64" s="149"/>
      <c r="X64" s="251"/>
      <c r="Y64" s="323"/>
      <c r="Z64" s="326"/>
      <c r="AA64" s="329"/>
      <c r="AB64" s="91"/>
      <c r="AC64" s="323"/>
      <c r="AD64" s="326"/>
      <c r="AE64" s="329"/>
      <c r="AG64" s="332"/>
      <c r="AH64" s="344"/>
      <c r="AI64" s="347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  <c r="CD64" s="91"/>
      <c r="CE64" s="91"/>
      <c r="CF64" s="91"/>
      <c r="CG64" s="91"/>
      <c r="CH64" s="91"/>
      <c r="CI64" s="91"/>
      <c r="CJ64" s="91"/>
      <c r="CK64" s="91"/>
    </row>
    <row r="65" spans="2:89" ht="16" customHeight="1" x14ac:dyDescent="0.2">
      <c r="B65" s="336">
        <v>118</v>
      </c>
      <c r="C65" s="187" t="s">
        <v>85</v>
      </c>
      <c r="D65" s="188">
        <v>11</v>
      </c>
      <c r="E65" s="187">
        <v>13</v>
      </c>
      <c r="F65" s="188">
        <f>AVERAGE(D65:E65)</f>
        <v>12</v>
      </c>
      <c r="G65" s="187">
        <v>609</v>
      </c>
      <c r="H65" s="120">
        <f>D65/(G65/1000)</f>
        <v>18.0623973727422</v>
      </c>
      <c r="I65" s="131">
        <f>E65/(G65/1000)</f>
        <v>21.346469622331693</v>
      </c>
      <c r="J65" s="121">
        <f t="shared" si="3"/>
        <v>19.704433497536947</v>
      </c>
      <c r="K65" s="188"/>
      <c r="L65" s="185">
        <f>B65</f>
        <v>118</v>
      </c>
      <c r="M65" s="145">
        <f>AVERAGE(H65:H69)</f>
        <v>19.596010734533529</v>
      </c>
      <c r="N65" s="145">
        <f>AVERAGE(I65:I69)</f>
        <v>16.926580255666291</v>
      </c>
      <c r="O65" s="145">
        <f>AVERAGE(J65:J69)</f>
        <v>18.261295495099908</v>
      </c>
      <c r="Q65" s="249" t="s">
        <v>18</v>
      </c>
      <c r="R65" s="270">
        <v>1</v>
      </c>
      <c r="S65" s="153">
        <v>5</v>
      </c>
      <c r="T65" s="155">
        <v>13.992068131486421</v>
      </c>
      <c r="U65" s="155">
        <v>11.423183617761618</v>
      </c>
      <c r="V65" s="217">
        <v>12.707625874624018</v>
      </c>
      <c r="W65" s="149"/>
      <c r="X65" s="249" t="s">
        <v>18</v>
      </c>
      <c r="Y65" s="321">
        <f>AVERAGE(T65:T72)</f>
        <v>14.778643372645831</v>
      </c>
      <c r="Z65" s="324">
        <f>STDEV(T65:T72)/SQRT(AA65)</f>
        <v>0.91660024375102933</v>
      </c>
      <c r="AA65" s="327">
        <f>COUNT(T65:T72)</f>
        <v>7</v>
      </c>
      <c r="AB65" s="91"/>
      <c r="AC65" s="321">
        <f>AVERAGE(U65:U72)</f>
        <v>14.582397298216719</v>
      </c>
      <c r="AD65" s="324">
        <f>STDEV(U65:U72)/SQRT(AE65)</f>
        <v>1.3404248104475884</v>
      </c>
      <c r="AE65" s="327">
        <f>COUNT(U65:U72)</f>
        <v>7</v>
      </c>
      <c r="AG65" s="330">
        <f>AVERAGE(V65:V72)</f>
        <v>14.560239678973902</v>
      </c>
      <c r="AH65" s="342">
        <f>STDEV(V65:V72)/SQRT(AI65)</f>
        <v>0.97769749789367244</v>
      </c>
      <c r="AI65" s="345">
        <f>COUNT(V65:V72)</f>
        <v>7</v>
      </c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1"/>
      <c r="CF65" s="91"/>
      <c r="CG65" s="91"/>
      <c r="CH65" s="91"/>
      <c r="CI65" s="91"/>
      <c r="CJ65" s="91"/>
      <c r="CK65" s="91"/>
    </row>
    <row r="66" spans="2:89" ht="16" customHeight="1" x14ac:dyDescent="0.2">
      <c r="B66" s="337"/>
      <c r="C66" s="187" t="s">
        <v>86</v>
      </c>
      <c r="D66" s="188">
        <v>11</v>
      </c>
      <c r="E66" s="187">
        <v>8</v>
      </c>
      <c r="F66" s="188">
        <f>AVERAGE(D66:E66)</f>
        <v>9.5</v>
      </c>
      <c r="G66" s="187">
        <v>615</v>
      </c>
      <c r="H66" s="120">
        <f>D66/(G66/1000)</f>
        <v>17.886178861788618</v>
      </c>
      <c r="I66" s="131">
        <f>E66/(G66/1000)</f>
        <v>13.008130081300813</v>
      </c>
      <c r="J66" s="121">
        <f t="shared" si="3"/>
        <v>15.447154471544716</v>
      </c>
      <c r="K66" s="151"/>
      <c r="L66" s="186"/>
      <c r="M66" s="50"/>
      <c r="N66" s="50"/>
      <c r="O66" s="50"/>
      <c r="Q66" s="250"/>
      <c r="R66" s="271"/>
      <c r="S66" s="157">
        <v>6</v>
      </c>
      <c r="T66" s="225" t="s">
        <v>570</v>
      </c>
      <c r="U66" s="225" t="s">
        <v>570</v>
      </c>
      <c r="V66" s="226" t="s">
        <v>570</v>
      </c>
      <c r="W66" s="150"/>
      <c r="X66" s="250"/>
      <c r="Y66" s="322"/>
      <c r="Z66" s="325"/>
      <c r="AA66" s="328"/>
      <c r="AB66" s="91"/>
      <c r="AC66" s="322"/>
      <c r="AD66" s="325"/>
      <c r="AE66" s="328"/>
      <c r="AG66" s="331"/>
      <c r="AH66" s="343"/>
      <c r="AI66" s="346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  <c r="CD66" s="91"/>
      <c r="CE66" s="91"/>
      <c r="CF66" s="91"/>
      <c r="CG66" s="91"/>
      <c r="CH66" s="91"/>
      <c r="CI66" s="91"/>
      <c r="CJ66" s="91"/>
      <c r="CK66" s="91"/>
    </row>
    <row r="67" spans="2:89" ht="16" customHeight="1" x14ac:dyDescent="0.2">
      <c r="B67" s="337"/>
      <c r="C67" s="187" t="s">
        <v>87</v>
      </c>
      <c r="D67" s="188">
        <v>11</v>
      </c>
      <c r="E67" s="187">
        <v>8</v>
      </c>
      <c r="F67" s="188">
        <f>AVERAGE(D67:E67)</f>
        <v>9.5</v>
      </c>
      <c r="G67" s="187">
        <v>704</v>
      </c>
      <c r="H67" s="120">
        <f>D67/(G67/1000)</f>
        <v>15.625000000000002</v>
      </c>
      <c r="I67" s="131">
        <f>E67/(G67/1000)</f>
        <v>11.363636363636365</v>
      </c>
      <c r="J67" s="121">
        <f t="shared" si="3"/>
        <v>13.494318181818183</v>
      </c>
      <c r="K67" s="151"/>
      <c r="L67" s="186"/>
      <c r="M67" s="50"/>
      <c r="N67" s="50"/>
      <c r="O67" s="50"/>
      <c r="Q67" s="250"/>
      <c r="R67" s="271"/>
      <c r="S67" s="156">
        <v>7</v>
      </c>
      <c r="T67" s="155">
        <v>12.269506715708578</v>
      </c>
      <c r="U67" s="155">
        <v>10.949836058832053</v>
      </c>
      <c r="V67" s="217">
        <v>11.609671387270316</v>
      </c>
      <c r="W67" s="149"/>
      <c r="X67" s="250"/>
      <c r="Y67" s="322"/>
      <c r="Z67" s="325"/>
      <c r="AA67" s="328"/>
      <c r="AB67" s="91"/>
      <c r="AC67" s="322"/>
      <c r="AD67" s="325"/>
      <c r="AE67" s="328"/>
      <c r="AG67" s="331"/>
      <c r="AH67" s="343"/>
      <c r="AI67" s="346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  <c r="CD67" s="91"/>
      <c r="CE67" s="91"/>
      <c r="CF67" s="91"/>
      <c r="CG67" s="91"/>
      <c r="CH67" s="91"/>
      <c r="CI67" s="91"/>
      <c r="CJ67" s="91"/>
      <c r="CK67" s="91"/>
    </row>
    <row r="68" spans="2:89" ht="16" customHeight="1" x14ac:dyDescent="0.2">
      <c r="B68" s="337"/>
      <c r="C68" s="187" t="s">
        <v>88</v>
      </c>
      <c r="D68" s="188">
        <v>19</v>
      </c>
      <c r="E68" s="187">
        <v>16</v>
      </c>
      <c r="F68" s="188">
        <f t="shared" si="0"/>
        <v>17.5</v>
      </c>
      <c r="G68" s="187">
        <v>687</v>
      </c>
      <c r="H68" s="120">
        <f t="shared" si="1"/>
        <v>27.656477438136825</v>
      </c>
      <c r="I68" s="131">
        <f t="shared" si="2"/>
        <v>23.289665211062591</v>
      </c>
      <c r="J68" s="121">
        <f t="shared" si="3"/>
        <v>25.473071324599708</v>
      </c>
      <c r="K68" s="151"/>
      <c r="L68" s="186"/>
      <c r="M68" s="50"/>
      <c r="N68" s="50"/>
      <c r="O68" s="50"/>
      <c r="Q68" s="250"/>
      <c r="R68" s="272"/>
      <c r="S68" s="156">
        <v>8</v>
      </c>
      <c r="T68" s="155">
        <v>14.13886529963376</v>
      </c>
      <c r="U68" s="155">
        <v>13.890246203911762</v>
      </c>
      <c r="V68" s="217">
        <v>14.014555751772757</v>
      </c>
      <c r="W68" s="149"/>
      <c r="X68" s="250"/>
      <c r="Y68" s="322"/>
      <c r="Z68" s="325"/>
      <c r="AA68" s="328"/>
      <c r="AB68" s="91"/>
      <c r="AC68" s="322"/>
      <c r="AD68" s="325"/>
      <c r="AE68" s="328"/>
      <c r="AG68" s="331"/>
      <c r="AH68" s="343"/>
      <c r="AI68" s="346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  <c r="CD68" s="91"/>
      <c r="CE68" s="91"/>
      <c r="CF68" s="91"/>
      <c r="CG68" s="91"/>
      <c r="CH68" s="91"/>
      <c r="CI68" s="91"/>
      <c r="CJ68" s="91"/>
      <c r="CK68" s="91"/>
    </row>
    <row r="69" spans="2:89" ht="16" customHeight="1" x14ac:dyDescent="0.2">
      <c r="B69" s="338"/>
      <c r="C69" s="187" t="s">
        <v>89</v>
      </c>
      <c r="D69" s="188">
        <v>12</v>
      </c>
      <c r="E69" s="187">
        <v>10</v>
      </c>
      <c r="F69" s="188">
        <f t="shared" si="0"/>
        <v>11</v>
      </c>
      <c r="G69" s="187">
        <v>640</v>
      </c>
      <c r="H69" s="120">
        <f t="shared" si="1"/>
        <v>18.75</v>
      </c>
      <c r="I69" s="131">
        <f t="shared" si="2"/>
        <v>15.625</v>
      </c>
      <c r="J69" s="121">
        <f t="shared" si="3"/>
        <v>17.1875</v>
      </c>
      <c r="K69" s="151"/>
      <c r="L69" s="186"/>
      <c r="M69" s="50"/>
      <c r="N69" s="50"/>
      <c r="O69" s="50"/>
      <c r="Q69" s="250"/>
      <c r="R69" s="270">
        <v>2</v>
      </c>
      <c r="S69" s="153">
        <v>41</v>
      </c>
      <c r="T69" s="155">
        <v>13.60811141797182</v>
      </c>
      <c r="U69" s="155">
        <v>15.525303458408324</v>
      </c>
      <c r="V69" s="217">
        <v>14.56670743819007</v>
      </c>
      <c r="W69" s="149"/>
      <c r="X69" s="250"/>
      <c r="Y69" s="322"/>
      <c r="Z69" s="325"/>
      <c r="AA69" s="328"/>
      <c r="AB69" s="91"/>
      <c r="AC69" s="322"/>
      <c r="AD69" s="325"/>
      <c r="AE69" s="328"/>
      <c r="AG69" s="331"/>
      <c r="AH69" s="343"/>
      <c r="AI69" s="346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91"/>
      <c r="CJ69" s="91"/>
      <c r="CK69" s="91"/>
    </row>
    <row r="70" spans="2:89" ht="16" customHeight="1" x14ac:dyDescent="0.2">
      <c r="B70" s="339">
        <v>133</v>
      </c>
      <c r="C70" s="202" t="s">
        <v>90</v>
      </c>
      <c r="D70" s="203">
        <v>15</v>
      </c>
      <c r="E70" s="202">
        <v>13</v>
      </c>
      <c r="F70" s="203">
        <f t="shared" si="0"/>
        <v>14</v>
      </c>
      <c r="G70" s="202">
        <v>668</v>
      </c>
      <c r="H70" s="204">
        <f t="shared" si="1"/>
        <v>22.45508982035928</v>
      </c>
      <c r="I70" s="205">
        <f t="shared" si="2"/>
        <v>19.461077844311376</v>
      </c>
      <c r="J70" s="206">
        <f t="shared" si="3"/>
        <v>20.95808383233533</v>
      </c>
      <c r="K70" s="151"/>
      <c r="L70" s="185">
        <f>B70</f>
        <v>133</v>
      </c>
      <c r="M70" s="145">
        <f>AVERAGE(H70:H76)</f>
        <v>21.841347865507771</v>
      </c>
      <c r="N70" s="145">
        <f>AVERAGE(I70:I76)</f>
        <v>18.032114240174412</v>
      </c>
      <c r="O70" s="145">
        <f>AVERAGE(J70:J76)</f>
        <v>19.93673105284109</v>
      </c>
      <c r="Q70" s="250"/>
      <c r="R70" s="271"/>
      <c r="S70" s="153">
        <v>42</v>
      </c>
      <c r="T70" s="155">
        <v>13.601265327674552</v>
      </c>
      <c r="U70" s="155">
        <v>13.306793522007913</v>
      </c>
      <c r="V70" s="217">
        <v>13.601265327674552</v>
      </c>
      <c r="W70" s="149"/>
      <c r="X70" s="250"/>
      <c r="Y70" s="322"/>
      <c r="Z70" s="325"/>
      <c r="AA70" s="328"/>
      <c r="AB70" s="91"/>
      <c r="AC70" s="322"/>
      <c r="AD70" s="325"/>
      <c r="AE70" s="328"/>
      <c r="AG70" s="331"/>
      <c r="AH70" s="343"/>
      <c r="AI70" s="346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  <c r="CD70" s="91"/>
      <c r="CE70" s="91"/>
      <c r="CF70" s="91"/>
      <c r="CG70" s="91"/>
      <c r="CH70" s="91"/>
      <c r="CI70" s="91"/>
      <c r="CJ70" s="91"/>
      <c r="CK70" s="91"/>
    </row>
    <row r="71" spans="2:89" ht="16" customHeight="1" x14ac:dyDescent="0.2">
      <c r="B71" s="340"/>
      <c r="C71" s="187" t="s">
        <v>91</v>
      </c>
      <c r="D71" s="188">
        <v>16</v>
      </c>
      <c r="E71" s="187">
        <v>17</v>
      </c>
      <c r="F71" s="188">
        <f t="shared" si="0"/>
        <v>16.5</v>
      </c>
      <c r="G71" s="187">
        <v>800</v>
      </c>
      <c r="H71" s="120">
        <f t="shared" si="1"/>
        <v>20</v>
      </c>
      <c r="I71" s="131">
        <f t="shared" si="2"/>
        <v>21.25</v>
      </c>
      <c r="J71" s="121">
        <f t="shared" si="3"/>
        <v>20.625</v>
      </c>
      <c r="K71" s="151"/>
      <c r="L71" s="186"/>
      <c r="M71" s="50"/>
      <c r="N71" s="50"/>
      <c r="O71" s="50"/>
      <c r="Q71" s="250"/>
      <c r="R71" s="271"/>
      <c r="S71" s="153">
        <v>43</v>
      </c>
      <c r="T71" s="155">
        <v>19.573499009744555</v>
      </c>
      <c r="U71" s="155">
        <v>21.551900005814378</v>
      </c>
      <c r="V71" s="217">
        <v>19.573499009744555</v>
      </c>
      <c r="W71" s="149"/>
      <c r="X71" s="250"/>
      <c r="Y71" s="322"/>
      <c r="Z71" s="325"/>
      <c r="AA71" s="328"/>
      <c r="AB71" s="91"/>
      <c r="AC71" s="322"/>
      <c r="AD71" s="325"/>
      <c r="AE71" s="328"/>
      <c r="AG71" s="331"/>
      <c r="AH71" s="343"/>
      <c r="AI71" s="346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  <c r="CD71" s="91"/>
      <c r="CE71" s="91"/>
      <c r="CF71" s="91"/>
      <c r="CG71" s="91"/>
      <c r="CH71" s="91"/>
      <c r="CI71" s="91"/>
      <c r="CJ71" s="91"/>
      <c r="CK71" s="91"/>
    </row>
    <row r="72" spans="2:89" ht="16" customHeight="1" x14ac:dyDescent="0.2">
      <c r="B72" s="340"/>
      <c r="C72" s="187" t="s">
        <v>92</v>
      </c>
      <c r="D72" s="188">
        <v>20</v>
      </c>
      <c r="E72" s="187">
        <v>13</v>
      </c>
      <c r="F72" s="188">
        <f t="shared" si="0"/>
        <v>16.5</v>
      </c>
      <c r="G72" s="187">
        <v>752</v>
      </c>
      <c r="H72" s="120">
        <f t="shared" si="1"/>
        <v>26.595744680851062</v>
      </c>
      <c r="I72" s="131">
        <f t="shared" si="2"/>
        <v>17.287234042553191</v>
      </c>
      <c r="J72" s="121">
        <f t="shared" si="3"/>
        <v>21.941489361702128</v>
      </c>
      <c r="K72" s="151"/>
      <c r="L72" s="186"/>
      <c r="M72" s="50"/>
      <c r="N72" s="50"/>
      <c r="O72" s="50"/>
      <c r="Q72" s="251"/>
      <c r="R72" s="271"/>
      <c r="S72" s="153">
        <v>44</v>
      </c>
      <c r="T72" s="155">
        <v>16.26718770630114</v>
      </c>
      <c r="U72" s="155">
        <v>15.429518220780992</v>
      </c>
      <c r="V72" s="217">
        <v>15.848352963541062</v>
      </c>
      <c r="W72" s="149"/>
      <c r="X72" s="251"/>
      <c r="Y72" s="323"/>
      <c r="Z72" s="326"/>
      <c r="AA72" s="329"/>
      <c r="AB72" s="91"/>
      <c r="AC72" s="323"/>
      <c r="AD72" s="326"/>
      <c r="AE72" s="329"/>
      <c r="AG72" s="332"/>
      <c r="AH72" s="344"/>
      <c r="AI72" s="347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</row>
    <row r="73" spans="2:89" ht="16" customHeight="1" x14ac:dyDescent="0.2">
      <c r="B73" s="340"/>
      <c r="C73" s="187" t="s">
        <v>93</v>
      </c>
      <c r="D73" s="188">
        <v>14</v>
      </c>
      <c r="E73" s="187">
        <v>12</v>
      </c>
      <c r="F73" s="188">
        <f t="shared" si="0"/>
        <v>13</v>
      </c>
      <c r="G73" s="187">
        <v>661</v>
      </c>
      <c r="H73" s="120">
        <f t="shared" si="1"/>
        <v>21.180030257186079</v>
      </c>
      <c r="I73" s="131">
        <f t="shared" si="2"/>
        <v>18.154311649016641</v>
      </c>
      <c r="J73" s="121">
        <f t="shared" si="3"/>
        <v>19.667170953101362</v>
      </c>
      <c r="K73" s="151"/>
      <c r="L73" s="186"/>
      <c r="M73" s="50"/>
      <c r="N73" s="50"/>
      <c r="O73" s="50"/>
      <c r="Q73" s="249" t="s">
        <v>19</v>
      </c>
      <c r="R73" s="270">
        <v>1</v>
      </c>
      <c r="S73" s="157">
        <v>37</v>
      </c>
      <c r="T73" s="225" t="s">
        <v>570</v>
      </c>
      <c r="U73" s="225" t="s">
        <v>570</v>
      </c>
      <c r="V73" s="226" t="s">
        <v>570</v>
      </c>
      <c r="W73" s="150"/>
      <c r="X73" s="249" t="s">
        <v>19</v>
      </c>
      <c r="Y73" s="321">
        <f>AVERAGE(T73:T80)</f>
        <v>13.118336334627681</v>
      </c>
      <c r="Z73" s="324">
        <f>STDEV(T73:T80)/SQRT(AA73)</f>
        <v>0.53419019858292682</v>
      </c>
      <c r="AA73" s="327">
        <f>COUNT(T73:T80)</f>
        <v>5</v>
      </c>
      <c r="AB73" s="91"/>
      <c r="AC73" s="321">
        <f>AVERAGE(U73:U80)</f>
        <v>13.59827625436086</v>
      </c>
      <c r="AD73" s="324">
        <f>STDEV(U73:U80)/SQRT(AE73)</f>
        <v>1.0839936239734975</v>
      </c>
      <c r="AE73" s="327">
        <f>COUNT(U73:U80)</f>
        <v>5</v>
      </c>
      <c r="AG73" s="330">
        <f>AVERAGE(V73:V80)</f>
        <v>13.414044062819377</v>
      </c>
      <c r="AH73" s="342">
        <f>STDEV(V73:V80)/SQRT(AI73)</f>
        <v>0.72890189430444596</v>
      </c>
      <c r="AI73" s="345">
        <f>COUNT(V73:V80)</f>
        <v>5</v>
      </c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  <c r="CD73" s="91"/>
      <c r="CE73" s="91"/>
      <c r="CF73" s="91"/>
      <c r="CG73" s="91"/>
      <c r="CH73" s="91"/>
      <c r="CI73" s="91"/>
      <c r="CJ73" s="91"/>
      <c r="CK73" s="91"/>
    </row>
    <row r="74" spans="2:89" ht="16" customHeight="1" x14ac:dyDescent="0.2">
      <c r="B74" s="340"/>
      <c r="C74" s="187" t="s">
        <v>94</v>
      </c>
      <c r="D74" s="188">
        <v>14</v>
      </c>
      <c r="E74" s="187">
        <v>11</v>
      </c>
      <c r="F74" s="188">
        <f t="shared" si="0"/>
        <v>12.5</v>
      </c>
      <c r="G74" s="187">
        <v>640</v>
      </c>
      <c r="H74" s="120">
        <f t="shared" si="1"/>
        <v>21.875</v>
      </c>
      <c r="I74" s="131">
        <f t="shared" si="2"/>
        <v>17.1875</v>
      </c>
      <c r="J74" s="121">
        <f t="shared" si="3"/>
        <v>19.53125</v>
      </c>
      <c r="K74" s="151"/>
      <c r="L74" s="186"/>
      <c r="M74" s="50"/>
      <c r="N74" s="50"/>
      <c r="O74" s="50"/>
      <c r="Q74" s="250"/>
      <c r="R74" s="271"/>
      <c r="S74" s="157">
        <v>38</v>
      </c>
      <c r="T74" s="225" t="s">
        <v>570</v>
      </c>
      <c r="U74" s="225" t="s">
        <v>570</v>
      </c>
      <c r="V74" s="226" t="s">
        <v>570</v>
      </c>
      <c r="W74" s="150"/>
      <c r="X74" s="250"/>
      <c r="Y74" s="322"/>
      <c r="Z74" s="325"/>
      <c r="AA74" s="328"/>
      <c r="AB74" s="91"/>
      <c r="AC74" s="322"/>
      <c r="AD74" s="325"/>
      <c r="AE74" s="328"/>
      <c r="AG74" s="331"/>
      <c r="AH74" s="343"/>
      <c r="AI74" s="346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/>
      <c r="CI74" s="91"/>
      <c r="CJ74" s="91"/>
      <c r="CK74" s="91"/>
    </row>
    <row r="75" spans="2:89" ht="16" customHeight="1" x14ac:dyDescent="0.2">
      <c r="B75" s="340"/>
      <c r="C75" s="187" t="s">
        <v>95</v>
      </c>
      <c r="D75" s="188">
        <v>14</v>
      </c>
      <c r="E75" s="187">
        <v>9</v>
      </c>
      <c r="F75" s="188">
        <f t="shared" si="0"/>
        <v>11.5</v>
      </c>
      <c r="G75" s="187">
        <v>633</v>
      </c>
      <c r="H75" s="120">
        <f t="shared" si="1"/>
        <v>22.116903633491312</v>
      </c>
      <c r="I75" s="131">
        <f t="shared" si="2"/>
        <v>14.218009478672986</v>
      </c>
      <c r="J75" s="121">
        <f t="shared" si="3"/>
        <v>18.167456556082147</v>
      </c>
      <c r="K75" s="151"/>
      <c r="L75" s="186"/>
      <c r="M75" s="50"/>
      <c r="N75" s="50"/>
      <c r="O75" s="50"/>
      <c r="Q75" s="250"/>
      <c r="R75" s="271"/>
      <c r="S75" s="157">
        <v>39</v>
      </c>
      <c r="T75" s="225" t="s">
        <v>570</v>
      </c>
      <c r="U75" s="225" t="s">
        <v>570</v>
      </c>
      <c r="V75" s="226" t="s">
        <v>570</v>
      </c>
      <c r="W75" s="149"/>
      <c r="X75" s="250"/>
      <c r="Y75" s="322"/>
      <c r="Z75" s="325"/>
      <c r="AA75" s="328"/>
      <c r="AB75" s="91"/>
      <c r="AC75" s="322"/>
      <c r="AD75" s="325"/>
      <c r="AE75" s="328"/>
      <c r="AG75" s="331"/>
      <c r="AH75" s="343"/>
      <c r="AI75" s="346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</row>
    <row r="76" spans="2:89" ht="16" customHeight="1" x14ac:dyDescent="0.2">
      <c r="B76" s="341"/>
      <c r="C76" s="193" t="s">
        <v>96</v>
      </c>
      <c r="D76" s="194">
        <v>14</v>
      </c>
      <c r="E76" s="193">
        <v>14</v>
      </c>
      <c r="F76" s="194">
        <f t="shared" si="0"/>
        <v>14</v>
      </c>
      <c r="G76" s="193">
        <v>750</v>
      </c>
      <c r="H76" s="135">
        <f t="shared" si="1"/>
        <v>18.666666666666668</v>
      </c>
      <c r="I76" s="134">
        <f t="shared" si="2"/>
        <v>18.666666666666668</v>
      </c>
      <c r="J76" s="195">
        <f t="shared" si="3"/>
        <v>18.666666666666668</v>
      </c>
      <c r="K76" s="151"/>
      <c r="L76" s="186"/>
      <c r="M76" s="50"/>
      <c r="N76" s="50"/>
      <c r="O76" s="50"/>
      <c r="Q76" s="250"/>
      <c r="R76" s="272"/>
      <c r="S76" s="153">
        <v>40</v>
      </c>
      <c r="T76" s="155">
        <v>14.915791500990128</v>
      </c>
      <c r="U76" s="155">
        <v>17.000083843841754</v>
      </c>
      <c r="V76" s="217">
        <v>15.957937672415943</v>
      </c>
      <c r="W76" s="149"/>
      <c r="X76" s="250"/>
      <c r="Y76" s="322"/>
      <c r="Z76" s="325"/>
      <c r="AA76" s="328"/>
      <c r="AB76" s="91"/>
      <c r="AC76" s="322"/>
      <c r="AD76" s="325"/>
      <c r="AE76" s="328"/>
      <c r="AG76" s="331"/>
      <c r="AH76" s="343"/>
      <c r="AI76" s="346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</row>
    <row r="77" spans="2:89" ht="16" customHeight="1" x14ac:dyDescent="0.2">
      <c r="B77" s="339">
        <v>140</v>
      </c>
      <c r="C77" s="202" t="s">
        <v>97</v>
      </c>
      <c r="D77" s="203">
        <v>11</v>
      </c>
      <c r="E77" s="202">
        <v>10</v>
      </c>
      <c r="F77" s="203">
        <f t="shared" si="0"/>
        <v>10.5</v>
      </c>
      <c r="G77" s="202">
        <v>780</v>
      </c>
      <c r="H77" s="204">
        <f t="shared" si="1"/>
        <v>14.102564102564102</v>
      </c>
      <c r="I77" s="205">
        <f t="shared" si="2"/>
        <v>12.820512820512819</v>
      </c>
      <c r="J77" s="206">
        <f t="shared" si="3"/>
        <v>13.461538461538462</v>
      </c>
      <c r="K77" s="151"/>
      <c r="L77" s="185">
        <f>B77</f>
        <v>140</v>
      </c>
      <c r="M77" s="145">
        <f>AVERAGE(H77:H84)</f>
        <v>14.915791500990128</v>
      </c>
      <c r="N77" s="145">
        <f>AVERAGE(I77:I84)</f>
        <v>17.000083843841754</v>
      </c>
      <c r="O77" s="145">
        <f>AVERAGE(J77:J84)</f>
        <v>15.957937672415943</v>
      </c>
      <c r="Q77" s="250"/>
      <c r="R77" s="270">
        <v>2</v>
      </c>
      <c r="S77" s="156">
        <v>21</v>
      </c>
      <c r="T77" s="155">
        <v>13.545745168032843</v>
      </c>
      <c r="U77" s="155">
        <v>11.903868578243069</v>
      </c>
      <c r="V77" s="217">
        <v>12.724806873137956</v>
      </c>
      <c r="W77" s="149"/>
      <c r="X77" s="250"/>
      <c r="Y77" s="322"/>
      <c r="Z77" s="325"/>
      <c r="AA77" s="328"/>
      <c r="AB77" s="91"/>
      <c r="AC77" s="322"/>
      <c r="AD77" s="325"/>
      <c r="AE77" s="328"/>
      <c r="AG77" s="331"/>
      <c r="AH77" s="343"/>
      <c r="AI77" s="346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  <c r="CD77" s="91"/>
      <c r="CE77" s="91"/>
      <c r="CF77" s="91"/>
      <c r="CG77" s="91"/>
      <c r="CH77" s="91"/>
      <c r="CI77" s="91"/>
      <c r="CJ77" s="91"/>
      <c r="CK77" s="91"/>
    </row>
    <row r="78" spans="2:89" ht="16" customHeight="1" x14ac:dyDescent="0.2">
      <c r="B78" s="340"/>
      <c r="C78" s="187" t="s">
        <v>98</v>
      </c>
      <c r="D78" s="188">
        <v>13</v>
      </c>
      <c r="E78" s="187">
        <v>15</v>
      </c>
      <c r="F78" s="188">
        <f t="shared" si="0"/>
        <v>14</v>
      </c>
      <c r="G78" s="187">
        <v>771</v>
      </c>
      <c r="H78" s="120">
        <f t="shared" si="1"/>
        <v>16.861219195849547</v>
      </c>
      <c r="I78" s="131">
        <f t="shared" si="2"/>
        <v>19.455252918287936</v>
      </c>
      <c r="J78" s="121">
        <f t="shared" si="3"/>
        <v>18.158236057068741</v>
      </c>
      <c r="K78" s="151"/>
      <c r="L78" s="186"/>
      <c r="M78" s="50"/>
      <c r="N78" s="50"/>
      <c r="O78" s="50"/>
      <c r="Q78" s="250"/>
      <c r="R78" s="271"/>
      <c r="S78" s="153">
        <v>22</v>
      </c>
      <c r="T78" s="155">
        <v>12.708910620549359</v>
      </c>
      <c r="U78" s="155">
        <v>15.223572149404445</v>
      </c>
      <c r="V78" s="217">
        <v>13.966241384976902</v>
      </c>
      <c r="W78" s="149"/>
      <c r="X78" s="250"/>
      <c r="Y78" s="322"/>
      <c r="Z78" s="325"/>
      <c r="AA78" s="328"/>
      <c r="AB78" s="91"/>
      <c r="AC78" s="322"/>
      <c r="AD78" s="325"/>
      <c r="AE78" s="328"/>
      <c r="AG78" s="331"/>
      <c r="AH78" s="343"/>
      <c r="AI78" s="346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  <c r="CD78" s="91"/>
      <c r="CE78" s="91"/>
      <c r="CF78" s="91"/>
      <c r="CG78" s="91"/>
      <c r="CH78" s="91"/>
      <c r="CI78" s="91"/>
      <c r="CJ78" s="91"/>
      <c r="CK78" s="91"/>
    </row>
    <row r="79" spans="2:89" ht="16" customHeight="1" x14ac:dyDescent="0.2">
      <c r="B79" s="340"/>
      <c r="C79" s="187" t="s">
        <v>99</v>
      </c>
      <c r="D79" s="188">
        <v>10</v>
      </c>
      <c r="E79" s="187">
        <v>15</v>
      </c>
      <c r="F79" s="188">
        <f t="shared" si="0"/>
        <v>12.5</v>
      </c>
      <c r="G79" s="187">
        <v>702</v>
      </c>
      <c r="H79" s="120">
        <f t="shared" si="1"/>
        <v>14.245014245014247</v>
      </c>
      <c r="I79" s="131">
        <f t="shared" si="2"/>
        <v>21.36752136752137</v>
      </c>
      <c r="J79" s="121">
        <f t="shared" si="3"/>
        <v>17.806267806267808</v>
      </c>
      <c r="K79" s="151"/>
      <c r="L79" s="186"/>
      <c r="M79" s="50"/>
      <c r="N79" s="50"/>
      <c r="O79" s="50"/>
      <c r="Q79" s="250"/>
      <c r="R79" s="271"/>
      <c r="S79" s="153">
        <v>23</v>
      </c>
      <c r="T79" s="155">
        <v>12.69955608334504</v>
      </c>
      <c r="U79" s="155">
        <v>12.588629905445659</v>
      </c>
      <c r="V79" s="217">
        <v>12.69955608334504</v>
      </c>
      <c r="W79" s="149"/>
      <c r="X79" s="250"/>
      <c r="Y79" s="322"/>
      <c r="Z79" s="325"/>
      <c r="AA79" s="328"/>
      <c r="AB79" s="91"/>
      <c r="AC79" s="322"/>
      <c r="AD79" s="325"/>
      <c r="AE79" s="328"/>
      <c r="AG79" s="331"/>
      <c r="AH79" s="343"/>
      <c r="AI79" s="346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</row>
    <row r="80" spans="2:89" ht="16" customHeight="1" x14ac:dyDescent="0.2">
      <c r="B80" s="340"/>
      <c r="C80" s="187" t="s">
        <v>100</v>
      </c>
      <c r="D80" s="188">
        <v>13</v>
      </c>
      <c r="E80" s="187">
        <v>14</v>
      </c>
      <c r="F80" s="188">
        <f t="shared" si="0"/>
        <v>13.5</v>
      </c>
      <c r="G80" s="187">
        <v>843</v>
      </c>
      <c r="H80" s="120">
        <f t="shared" si="1"/>
        <v>15.42111506524318</v>
      </c>
      <c r="I80" s="131">
        <f t="shared" si="2"/>
        <v>16.607354685646502</v>
      </c>
      <c r="J80" s="121">
        <f t="shared" si="3"/>
        <v>16.014234875444842</v>
      </c>
      <c r="K80" s="151"/>
      <c r="L80" s="186"/>
      <c r="M80" s="50"/>
      <c r="N80" s="50"/>
      <c r="O80" s="50"/>
      <c r="Q80" s="251"/>
      <c r="R80" s="272"/>
      <c r="S80" s="153">
        <v>24</v>
      </c>
      <c r="T80" s="155">
        <v>11.721678300221038</v>
      </c>
      <c r="U80" s="155">
        <v>11.275226794869383</v>
      </c>
      <c r="V80" s="217">
        <v>11.721678300221038</v>
      </c>
      <c r="W80" s="149"/>
      <c r="X80" s="251"/>
      <c r="Y80" s="323"/>
      <c r="Z80" s="326"/>
      <c r="AA80" s="329"/>
      <c r="AB80" s="91"/>
      <c r="AC80" s="323"/>
      <c r="AD80" s="326"/>
      <c r="AE80" s="329"/>
      <c r="AG80" s="332"/>
      <c r="AH80" s="344"/>
      <c r="AI80" s="347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91"/>
      <c r="CJ80" s="91"/>
      <c r="CK80" s="91"/>
    </row>
    <row r="81" spans="2:89" ht="16" customHeight="1" x14ac:dyDescent="0.2">
      <c r="B81" s="340"/>
      <c r="C81" s="187" t="s">
        <v>101</v>
      </c>
      <c r="D81" s="188">
        <v>8</v>
      </c>
      <c r="E81" s="187">
        <v>10</v>
      </c>
      <c r="F81" s="188">
        <f t="shared" si="0"/>
        <v>9</v>
      </c>
      <c r="G81" s="187">
        <v>674</v>
      </c>
      <c r="H81" s="120">
        <f t="shared" si="1"/>
        <v>11.869436201780415</v>
      </c>
      <c r="I81" s="131">
        <f t="shared" si="2"/>
        <v>14.836795252225519</v>
      </c>
      <c r="J81" s="121">
        <f t="shared" si="3"/>
        <v>13.353115727002967</v>
      </c>
      <c r="K81" s="151"/>
      <c r="L81" s="186"/>
      <c r="M81" s="50"/>
      <c r="N81" s="50"/>
      <c r="O81" s="50"/>
      <c r="Q81" s="249" t="s">
        <v>20</v>
      </c>
      <c r="R81" s="270">
        <v>1</v>
      </c>
      <c r="S81" s="153">
        <v>33</v>
      </c>
      <c r="T81" s="155">
        <v>21.841347865507771</v>
      </c>
      <c r="U81" s="155">
        <v>18.032114240174412</v>
      </c>
      <c r="V81" s="217">
        <v>19.93673105284109</v>
      </c>
      <c r="W81" s="149"/>
      <c r="X81" s="249" t="s">
        <v>20</v>
      </c>
      <c r="Y81" s="321">
        <f>AVERAGE(T81:T88)</f>
        <v>21.835780136166193</v>
      </c>
      <c r="Z81" s="324">
        <f>STDEV(T81:T88)/SQRT(AA81)</f>
        <v>0.24228984112841978</v>
      </c>
      <c r="AA81" s="327">
        <f>COUNT(T81:T88)</f>
        <v>8</v>
      </c>
      <c r="AB81" s="91"/>
      <c r="AC81" s="321">
        <f>AVERAGE(U81:U88)</f>
        <v>19.474957142570098</v>
      </c>
      <c r="AD81" s="324">
        <f>STDEV(U81:U88)/SQRT(AE81)</f>
        <v>0.36506040885750651</v>
      </c>
      <c r="AE81" s="327">
        <f>COUNT(U81:U88)</f>
        <v>8</v>
      </c>
      <c r="AG81" s="330">
        <f>AVERAGE(V81:V88)</f>
        <v>20.655368639368145</v>
      </c>
      <c r="AH81" s="342">
        <f>STDEV(V81:V88)/SQRT(AI81)</f>
        <v>0.27006314282973193</v>
      </c>
      <c r="AI81" s="345">
        <f>COUNT(V81:V88)</f>
        <v>8</v>
      </c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</row>
    <row r="82" spans="2:89" ht="16" customHeight="1" x14ac:dyDescent="0.2">
      <c r="B82" s="340"/>
      <c r="C82" s="187" t="s">
        <v>102</v>
      </c>
      <c r="D82" s="188">
        <v>14</v>
      </c>
      <c r="E82" s="187">
        <v>15</v>
      </c>
      <c r="F82" s="188">
        <f t="shared" si="0"/>
        <v>14.5</v>
      </c>
      <c r="G82" s="187">
        <v>813</v>
      </c>
      <c r="H82" s="120">
        <f t="shared" si="1"/>
        <v>17.220172201722018</v>
      </c>
      <c r="I82" s="131">
        <f t="shared" si="2"/>
        <v>18.450184501845019</v>
      </c>
      <c r="J82" s="121">
        <f t="shared" si="3"/>
        <v>17.835178351783519</v>
      </c>
      <c r="K82" s="151"/>
      <c r="L82" s="186"/>
      <c r="M82" s="50"/>
      <c r="N82" s="50"/>
      <c r="O82" s="50"/>
      <c r="Q82" s="250"/>
      <c r="R82" s="271"/>
      <c r="S82" s="153">
        <v>34</v>
      </c>
      <c r="T82" s="155">
        <v>23.431833992138998</v>
      </c>
      <c r="U82" s="155">
        <v>20.724242764918756</v>
      </c>
      <c r="V82" s="217">
        <v>22.078038378528877</v>
      </c>
      <c r="W82" s="150"/>
      <c r="X82" s="250"/>
      <c r="Y82" s="322"/>
      <c r="Z82" s="325"/>
      <c r="AA82" s="328"/>
      <c r="AB82" s="91"/>
      <c r="AC82" s="322"/>
      <c r="AD82" s="325"/>
      <c r="AE82" s="328"/>
      <c r="AG82" s="331"/>
      <c r="AH82" s="343"/>
      <c r="AI82" s="346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</row>
    <row r="83" spans="2:89" ht="16" customHeight="1" x14ac:dyDescent="0.2">
      <c r="B83" s="340"/>
      <c r="C83" s="187" t="s">
        <v>103</v>
      </c>
      <c r="D83" s="188">
        <v>11</v>
      </c>
      <c r="E83" s="187">
        <v>14</v>
      </c>
      <c r="F83" s="188">
        <f t="shared" si="0"/>
        <v>12.5</v>
      </c>
      <c r="G83" s="187">
        <v>687</v>
      </c>
      <c r="H83" s="120">
        <f t="shared" si="1"/>
        <v>16.01164483260553</v>
      </c>
      <c r="I83" s="131">
        <f t="shared" si="2"/>
        <v>20.378457059679764</v>
      </c>
      <c r="J83" s="121">
        <f t="shared" si="3"/>
        <v>18.195050946142647</v>
      </c>
      <c r="K83" s="151"/>
      <c r="L83" s="186"/>
      <c r="M83" s="50"/>
      <c r="N83" s="50"/>
      <c r="O83" s="50"/>
      <c r="Q83" s="250"/>
      <c r="R83" s="271"/>
      <c r="S83" s="153">
        <v>35</v>
      </c>
      <c r="T83" s="155">
        <v>21.536680789354886</v>
      </c>
      <c r="U83" s="155">
        <v>20.338096736231766</v>
      </c>
      <c r="V83" s="217">
        <v>20.937388762793329</v>
      </c>
      <c r="W83" s="150"/>
      <c r="X83" s="250"/>
      <c r="Y83" s="322"/>
      <c r="Z83" s="325"/>
      <c r="AA83" s="328"/>
      <c r="AB83" s="91"/>
      <c r="AC83" s="322"/>
      <c r="AD83" s="325"/>
      <c r="AE83" s="328"/>
      <c r="AG83" s="331"/>
      <c r="AH83" s="343"/>
      <c r="AI83" s="346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</row>
    <row r="84" spans="2:89" ht="16" customHeight="1" x14ac:dyDescent="0.2">
      <c r="B84" s="341"/>
      <c r="C84" s="193" t="s">
        <v>104</v>
      </c>
      <c r="D84" s="194">
        <v>9</v>
      </c>
      <c r="E84" s="193">
        <v>8</v>
      </c>
      <c r="F84" s="194">
        <f t="shared" si="0"/>
        <v>8.5</v>
      </c>
      <c r="G84" s="193">
        <v>662</v>
      </c>
      <c r="H84" s="135">
        <f t="shared" si="1"/>
        <v>13.595166163141993</v>
      </c>
      <c r="I84" s="134">
        <f t="shared" si="2"/>
        <v>12.084592145015105</v>
      </c>
      <c r="J84" s="195">
        <f t="shared" si="3"/>
        <v>12.839879154078549</v>
      </c>
      <c r="K84" s="151"/>
      <c r="L84" s="186"/>
      <c r="M84" s="50"/>
      <c r="N84" s="50"/>
      <c r="O84" s="50"/>
      <c r="Q84" s="250"/>
      <c r="R84" s="272"/>
      <c r="S84" s="153">
        <v>36</v>
      </c>
      <c r="T84" s="155">
        <v>21.614306591671429</v>
      </c>
      <c r="U84" s="155">
        <v>20.020240913471781</v>
      </c>
      <c r="V84" s="217">
        <v>20.817273752571605</v>
      </c>
      <c r="W84" s="150"/>
      <c r="X84" s="250"/>
      <c r="Y84" s="322"/>
      <c r="Z84" s="325"/>
      <c r="AA84" s="328"/>
      <c r="AB84" s="91"/>
      <c r="AC84" s="322"/>
      <c r="AD84" s="325"/>
      <c r="AE84" s="328"/>
      <c r="AG84" s="331"/>
      <c r="AH84" s="343"/>
      <c r="AI84" s="346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91"/>
      <c r="CJ84" s="91"/>
      <c r="CK84" s="91"/>
    </row>
    <row r="85" spans="2:89" ht="16" customHeight="1" x14ac:dyDescent="0.2">
      <c r="B85" s="336">
        <v>231</v>
      </c>
      <c r="C85" s="202" t="s">
        <v>105</v>
      </c>
      <c r="D85" s="203">
        <v>7</v>
      </c>
      <c r="E85" s="202">
        <v>8</v>
      </c>
      <c r="F85" s="203">
        <f t="shared" ref="F85:F94" si="4">AVERAGE(D85:E85)</f>
        <v>7.5</v>
      </c>
      <c r="G85" s="202">
        <v>703</v>
      </c>
      <c r="H85" s="204">
        <f t="shared" ref="H85:H93" si="5">D85/(G85/1000)</f>
        <v>9.9573257467994321</v>
      </c>
      <c r="I85" s="205">
        <f t="shared" ref="I85:I93" si="6">E85/(G85/1000)</f>
        <v>11.379800853485065</v>
      </c>
      <c r="J85" s="206">
        <f t="shared" ref="J85:J93" si="7">F85/(G85/1000)</f>
        <v>10.668563300142248</v>
      </c>
      <c r="K85" s="151"/>
      <c r="L85" s="185">
        <f>B85</f>
        <v>231</v>
      </c>
      <c r="M85" s="145">
        <f>AVERAGE(H85:H94)</f>
        <v>10.528231784373094</v>
      </c>
      <c r="N85" s="145">
        <f>AVERAGE(I85:I94)</f>
        <v>11.16952101124707</v>
      </c>
      <c r="O85" s="145">
        <f>AVERAGE(J85:J94)</f>
        <v>10.848876397810082</v>
      </c>
      <c r="Q85" s="250"/>
      <c r="R85" s="270">
        <v>2</v>
      </c>
      <c r="S85" s="153">
        <v>37</v>
      </c>
      <c r="T85" s="155">
        <v>21.687483593269722</v>
      </c>
      <c r="U85" s="155">
        <v>19.651462096388027</v>
      </c>
      <c r="V85" s="217">
        <v>20.669472844828874</v>
      </c>
      <c r="W85" s="149"/>
      <c r="X85" s="250"/>
      <c r="Y85" s="322"/>
      <c r="Z85" s="325"/>
      <c r="AA85" s="328"/>
      <c r="AB85" s="91"/>
      <c r="AC85" s="322"/>
      <c r="AD85" s="325"/>
      <c r="AE85" s="328"/>
      <c r="AG85" s="331"/>
      <c r="AH85" s="343"/>
      <c r="AI85" s="346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</row>
    <row r="86" spans="2:89" ht="16" customHeight="1" x14ac:dyDescent="0.2">
      <c r="B86" s="337"/>
      <c r="C86" s="187" t="s">
        <v>106</v>
      </c>
      <c r="D86" s="188">
        <v>7</v>
      </c>
      <c r="E86" s="187">
        <v>9</v>
      </c>
      <c r="F86" s="188">
        <f t="shared" si="4"/>
        <v>8</v>
      </c>
      <c r="G86" s="187">
        <v>678</v>
      </c>
      <c r="H86" s="120">
        <f t="shared" si="5"/>
        <v>10.324483775811208</v>
      </c>
      <c r="I86" s="131">
        <f t="shared" si="6"/>
        <v>13.274336283185839</v>
      </c>
      <c r="J86" s="121">
        <f t="shared" si="7"/>
        <v>11.799410029498524</v>
      </c>
      <c r="K86" s="151"/>
      <c r="L86" s="186"/>
      <c r="M86" s="50"/>
      <c r="N86" s="50"/>
      <c r="O86" s="50"/>
      <c r="Q86" s="250"/>
      <c r="R86" s="271"/>
      <c r="S86" s="153">
        <v>38</v>
      </c>
      <c r="T86" s="155">
        <v>21.612874733141037</v>
      </c>
      <c r="U86" s="155">
        <v>19.265287278834428</v>
      </c>
      <c r="V86" s="217">
        <v>20.439081005987735</v>
      </c>
      <c r="W86" s="149"/>
      <c r="X86" s="250"/>
      <c r="Y86" s="322"/>
      <c r="Z86" s="325"/>
      <c r="AA86" s="328"/>
      <c r="AB86" s="91"/>
      <c r="AC86" s="322"/>
      <c r="AD86" s="325"/>
      <c r="AE86" s="328"/>
      <c r="AG86" s="331"/>
      <c r="AH86" s="343"/>
      <c r="AI86" s="346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</row>
    <row r="87" spans="2:89" ht="16" customHeight="1" x14ac:dyDescent="0.2">
      <c r="B87" s="337"/>
      <c r="C87" s="187" t="s">
        <v>107</v>
      </c>
      <c r="D87" s="188">
        <v>8</v>
      </c>
      <c r="E87" s="187">
        <v>8</v>
      </c>
      <c r="F87" s="188">
        <f t="shared" si="4"/>
        <v>8</v>
      </c>
      <c r="G87" s="187">
        <v>682</v>
      </c>
      <c r="H87" s="120">
        <f t="shared" si="5"/>
        <v>11.730205278592374</v>
      </c>
      <c r="I87" s="131">
        <f t="shared" si="6"/>
        <v>11.730205278592374</v>
      </c>
      <c r="J87" s="121">
        <f t="shared" si="7"/>
        <v>11.730205278592374</v>
      </c>
      <c r="K87" s="151"/>
      <c r="L87" s="186"/>
      <c r="M87" s="50"/>
      <c r="N87" s="50"/>
      <c r="O87" s="50"/>
      <c r="Q87" s="250"/>
      <c r="R87" s="271"/>
      <c r="S87" s="153">
        <v>39</v>
      </c>
      <c r="T87" s="155">
        <v>21.108100265721529</v>
      </c>
      <c r="U87" s="155">
        <v>17.882884582182211</v>
      </c>
      <c r="V87" s="217">
        <v>19.495492423951873</v>
      </c>
      <c r="W87" s="149"/>
      <c r="X87" s="250"/>
      <c r="Y87" s="322"/>
      <c r="Z87" s="325"/>
      <c r="AA87" s="328"/>
      <c r="AB87" s="91"/>
      <c r="AC87" s="322"/>
      <c r="AD87" s="325"/>
      <c r="AE87" s="328"/>
      <c r="AG87" s="331"/>
      <c r="AH87" s="343"/>
      <c r="AI87" s="346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</row>
    <row r="88" spans="2:89" ht="16" customHeight="1" x14ac:dyDescent="0.2">
      <c r="B88" s="337"/>
      <c r="C88" s="187" t="s">
        <v>108</v>
      </c>
      <c r="D88" s="188">
        <v>6</v>
      </c>
      <c r="E88" s="187">
        <v>11</v>
      </c>
      <c r="F88" s="188">
        <f t="shared" si="4"/>
        <v>8.5</v>
      </c>
      <c r="G88" s="187">
        <v>757</v>
      </c>
      <c r="H88" s="120">
        <f t="shared" si="5"/>
        <v>7.9260237780713343</v>
      </c>
      <c r="I88" s="131">
        <f t="shared" si="6"/>
        <v>14.531043593130779</v>
      </c>
      <c r="J88" s="121">
        <f t="shared" si="7"/>
        <v>11.228533685601057</v>
      </c>
      <c r="K88" s="151"/>
      <c r="L88" s="186"/>
      <c r="M88" s="50"/>
      <c r="N88" s="50"/>
      <c r="O88" s="50"/>
      <c r="Q88" s="251"/>
      <c r="R88" s="271"/>
      <c r="S88" s="153">
        <v>40</v>
      </c>
      <c r="T88" s="155">
        <v>21.853613258524177</v>
      </c>
      <c r="U88" s="155">
        <v>19.885328528359405</v>
      </c>
      <c r="V88" s="217">
        <v>20.86947089344179</v>
      </c>
      <c r="W88" s="149"/>
      <c r="X88" s="251"/>
      <c r="Y88" s="323"/>
      <c r="Z88" s="326"/>
      <c r="AA88" s="329"/>
      <c r="AB88" s="91"/>
      <c r="AC88" s="323"/>
      <c r="AD88" s="326"/>
      <c r="AE88" s="329"/>
      <c r="AG88" s="332"/>
      <c r="AH88" s="344"/>
      <c r="AI88" s="347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1"/>
      <c r="CD88" s="91"/>
      <c r="CE88" s="91"/>
      <c r="CF88" s="91"/>
      <c r="CG88" s="91"/>
      <c r="CH88" s="91"/>
      <c r="CI88" s="91"/>
      <c r="CJ88" s="91"/>
      <c r="CK88" s="91"/>
    </row>
    <row r="89" spans="2:89" ht="16" customHeight="1" x14ac:dyDescent="0.2">
      <c r="B89" s="337"/>
      <c r="C89" s="187" t="s">
        <v>109</v>
      </c>
      <c r="D89" s="188">
        <v>10</v>
      </c>
      <c r="E89" s="187">
        <v>4</v>
      </c>
      <c r="F89" s="188">
        <f t="shared" si="4"/>
        <v>7</v>
      </c>
      <c r="G89" s="187">
        <v>975</v>
      </c>
      <c r="H89" s="120">
        <f t="shared" si="5"/>
        <v>10.256410256410257</v>
      </c>
      <c r="I89" s="131">
        <f t="shared" si="6"/>
        <v>4.1025641025641031</v>
      </c>
      <c r="J89" s="121">
        <f t="shared" si="7"/>
        <v>7.1794871794871797</v>
      </c>
      <c r="K89" s="151"/>
      <c r="L89" s="186"/>
      <c r="M89" s="50"/>
      <c r="N89" s="50"/>
      <c r="O89" s="50"/>
      <c r="Q89" s="249" t="s">
        <v>21</v>
      </c>
      <c r="R89" s="270">
        <v>1</v>
      </c>
      <c r="S89" s="156">
        <v>17</v>
      </c>
      <c r="T89" s="59">
        <v>20.33059170237879</v>
      </c>
      <c r="U89" s="59">
        <v>20.263509300394993</v>
      </c>
      <c r="V89" s="218">
        <v>20.297050501386888</v>
      </c>
      <c r="W89" s="149"/>
      <c r="X89" s="249" t="s">
        <v>21</v>
      </c>
      <c r="Y89" s="321">
        <f>AVERAGE(T89:T96)</f>
        <v>20.675926801059266</v>
      </c>
      <c r="Z89" s="324">
        <f>STDEV(T89:T96)/SQRT(AA89)</f>
        <v>0.45493467946066024</v>
      </c>
      <c r="AA89" s="327">
        <f>COUNT(T89:T96)</f>
        <v>8</v>
      </c>
      <c r="AB89" s="91"/>
      <c r="AC89" s="321">
        <f>AVERAGE(U89:U96)</f>
        <v>20.360218804465941</v>
      </c>
      <c r="AD89" s="324">
        <f>STDEV(U89:U96)/SQRT(AE89)</f>
        <v>0.81737303352587265</v>
      </c>
      <c r="AE89" s="327">
        <f>COUNT(U89:U96)</f>
        <v>8</v>
      </c>
      <c r="AG89" s="330">
        <f>AVERAGE(V89:V96)</f>
        <v>20.599660252516994</v>
      </c>
      <c r="AH89" s="342">
        <f>STDEV(V89:V96)/SQRT(AI89)</f>
        <v>0.57075114959240159</v>
      </c>
      <c r="AI89" s="345">
        <f>COUNT(V89:V96)</f>
        <v>8</v>
      </c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</row>
    <row r="90" spans="2:89" ht="16" customHeight="1" x14ac:dyDescent="0.2">
      <c r="B90" s="337"/>
      <c r="C90" s="187" t="s">
        <v>110</v>
      </c>
      <c r="D90" s="188">
        <v>6</v>
      </c>
      <c r="E90" s="187">
        <v>8</v>
      </c>
      <c r="F90" s="188">
        <f t="shared" si="4"/>
        <v>7</v>
      </c>
      <c r="G90" s="187">
        <v>843</v>
      </c>
      <c r="H90" s="120">
        <f t="shared" si="5"/>
        <v>7.117437722419929</v>
      </c>
      <c r="I90" s="131">
        <f t="shared" si="6"/>
        <v>9.4899169632265714</v>
      </c>
      <c r="J90" s="121">
        <f t="shared" si="7"/>
        <v>8.3036773428232511</v>
      </c>
      <c r="K90" s="151"/>
      <c r="L90" s="186"/>
      <c r="M90" s="50"/>
      <c r="N90" s="50"/>
      <c r="O90" s="50"/>
      <c r="Q90" s="250"/>
      <c r="R90" s="271"/>
      <c r="S90" s="156">
        <v>18</v>
      </c>
      <c r="T90" s="155">
        <v>19.355727553614049</v>
      </c>
      <c r="U90" s="155">
        <v>16.122629285168205</v>
      </c>
      <c r="V90" s="217">
        <v>17.739178419391123</v>
      </c>
      <c r="W90" s="149"/>
      <c r="X90" s="250"/>
      <c r="Y90" s="322"/>
      <c r="Z90" s="325"/>
      <c r="AA90" s="328"/>
      <c r="AB90" s="91"/>
      <c r="AC90" s="322"/>
      <c r="AD90" s="325"/>
      <c r="AE90" s="328"/>
      <c r="AG90" s="331"/>
      <c r="AH90" s="343"/>
      <c r="AI90" s="346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91"/>
      <c r="CJ90" s="91"/>
      <c r="CK90" s="91"/>
    </row>
    <row r="91" spans="2:89" ht="16" customHeight="1" x14ac:dyDescent="0.2">
      <c r="B91" s="337"/>
      <c r="C91" s="187" t="s">
        <v>111</v>
      </c>
      <c r="D91" s="188">
        <v>9</v>
      </c>
      <c r="E91" s="187">
        <v>5</v>
      </c>
      <c r="F91" s="188">
        <f t="shared" si="4"/>
        <v>7</v>
      </c>
      <c r="G91" s="187">
        <v>707</v>
      </c>
      <c r="H91" s="120">
        <f t="shared" si="5"/>
        <v>12.72984441301273</v>
      </c>
      <c r="I91" s="131">
        <f t="shared" si="6"/>
        <v>7.072135785007073</v>
      </c>
      <c r="J91" s="121">
        <f t="shared" si="7"/>
        <v>9.9009900990099009</v>
      </c>
      <c r="K91" s="151"/>
      <c r="L91" s="186"/>
      <c r="M91" s="50"/>
      <c r="N91" s="50"/>
      <c r="O91" s="50"/>
      <c r="Q91" s="250"/>
      <c r="R91" s="271"/>
      <c r="S91" s="156">
        <v>19</v>
      </c>
      <c r="T91" s="59">
        <v>19.973364348083088</v>
      </c>
      <c r="U91" s="59">
        <v>22.366026891580624</v>
      </c>
      <c r="V91" s="218">
        <v>21.169695619831852</v>
      </c>
      <c r="W91" s="149"/>
      <c r="X91" s="250"/>
      <c r="Y91" s="322"/>
      <c r="Z91" s="325"/>
      <c r="AA91" s="328"/>
      <c r="AB91" s="91"/>
      <c r="AC91" s="322"/>
      <c r="AD91" s="325"/>
      <c r="AE91" s="328"/>
      <c r="AG91" s="331"/>
      <c r="AH91" s="343"/>
      <c r="AI91" s="346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91"/>
      <c r="CJ91" s="91"/>
      <c r="CK91" s="91"/>
    </row>
    <row r="92" spans="2:89" ht="16" customHeight="1" x14ac:dyDescent="0.2">
      <c r="B92" s="337"/>
      <c r="C92" s="187" t="s">
        <v>112</v>
      </c>
      <c r="D92" s="188">
        <v>7</v>
      </c>
      <c r="E92" s="187">
        <v>9</v>
      </c>
      <c r="F92" s="188">
        <f t="shared" si="4"/>
        <v>8</v>
      </c>
      <c r="G92" s="187">
        <v>696</v>
      </c>
      <c r="H92" s="120">
        <f t="shared" si="5"/>
        <v>10.057471264367816</v>
      </c>
      <c r="I92" s="131">
        <f t="shared" si="6"/>
        <v>12.931034482758621</v>
      </c>
      <c r="J92" s="121">
        <f t="shared" si="7"/>
        <v>11.494252873563219</v>
      </c>
      <c r="K92" s="151"/>
      <c r="L92" s="186"/>
      <c r="M92" s="50"/>
      <c r="N92" s="50"/>
      <c r="O92" s="50"/>
      <c r="Q92" s="250"/>
      <c r="R92" s="272"/>
      <c r="S92" s="153">
        <v>20</v>
      </c>
      <c r="T92" s="155">
        <v>20.294703887873613</v>
      </c>
      <c r="U92" s="155">
        <v>18.98930469180339</v>
      </c>
      <c r="V92" s="217">
        <v>20.294703887873613</v>
      </c>
      <c r="W92" s="149"/>
      <c r="X92" s="250"/>
      <c r="Y92" s="322"/>
      <c r="Z92" s="325"/>
      <c r="AA92" s="328"/>
      <c r="AB92" s="91"/>
      <c r="AC92" s="322"/>
      <c r="AD92" s="325"/>
      <c r="AE92" s="328"/>
      <c r="AG92" s="331"/>
      <c r="AH92" s="343"/>
      <c r="AI92" s="346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</row>
    <row r="93" spans="2:89" ht="16" customHeight="1" x14ac:dyDescent="0.2">
      <c r="B93" s="337"/>
      <c r="C93" s="187" t="s">
        <v>113</v>
      </c>
      <c r="D93" s="188">
        <v>10</v>
      </c>
      <c r="E93" s="187">
        <v>6</v>
      </c>
      <c r="F93" s="188">
        <f t="shared" si="4"/>
        <v>8</v>
      </c>
      <c r="G93" s="187">
        <v>697</v>
      </c>
      <c r="H93" s="120">
        <f t="shared" si="5"/>
        <v>14.347202295552368</v>
      </c>
      <c r="I93" s="131">
        <f t="shared" si="6"/>
        <v>8.6083213773314213</v>
      </c>
      <c r="J93" s="121">
        <f t="shared" si="7"/>
        <v>11.477761836441895</v>
      </c>
      <c r="K93" s="151"/>
      <c r="L93" s="186"/>
      <c r="M93" s="50"/>
      <c r="N93" s="50"/>
      <c r="O93" s="50"/>
      <c r="P93" s="61"/>
      <c r="Q93" s="250"/>
      <c r="R93" s="270">
        <v>2</v>
      </c>
      <c r="S93" s="153">
        <v>25</v>
      </c>
      <c r="T93" s="155">
        <v>23.471856792127667</v>
      </c>
      <c r="U93" s="155">
        <v>22.650385750000254</v>
      </c>
      <c r="V93" s="217">
        <v>23.061121271063961</v>
      </c>
      <c r="W93" s="149"/>
      <c r="X93" s="250"/>
      <c r="Y93" s="322"/>
      <c r="Z93" s="325"/>
      <c r="AA93" s="328"/>
      <c r="AB93" s="91"/>
      <c r="AC93" s="322"/>
      <c r="AD93" s="325"/>
      <c r="AE93" s="328"/>
      <c r="AG93" s="331"/>
      <c r="AH93" s="343"/>
      <c r="AI93" s="346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  <c r="BH93" s="91"/>
      <c r="BI93" s="91"/>
      <c r="BJ93" s="91"/>
      <c r="BK93" s="91"/>
      <c r="BL93" s="91"/>
      <c r="BM93" s="91"/>
      <c r="BN93" s="91"/>
      <c r="BO93" s="91"/>
      <c r="BP93" s="91"/>
      <c r="BQ93" s="91"/>
      <c r="BR93" s="91"/>
      <c r="BS93" s="91"/>
      <c r="BT93" s="91"/>
      <c r="BU93" s="91"/>
      <c r="BV93" s="91"/>
      <c r="BW93" s="91"/>
      <c r="BX93" s="91"/>
      <c r="BY93" s="91"/>
      <c r="BZ93" s="91"/>
      <c r="CA93" s="91"/>
      <c r="CB93" s="91"/>
      <c r="CC93" s="91"/>
      <c r="CD93" s="91"/>
      <c r="CE93" s="91"/>
      <c r="CF93" s="91"/>
      <c r="CG93" s="91"/>
      <c r="CH93" s="91"/>
      <c r="CI93" s="91"/>
      <c r="CJ93" s="91"/>
      <c r="CK93" s="91"/>
    </row>
    <row r="94" spans="2:89" ht="16" customHeight="1" x14ac:dyDescent="0.2">
      <c r="B94" s="338"/>
      <c r="C94" s="187" t="s">
        <v>114</v>
      </c>
      <c r="D94" s="188">
        <v>7</v>
      </c>
      <c r="E94" s="187">
        <v>12</v>
      </c>
      <c r="F94" s="188">
        <f t="shared" si="4"/>
        <v>9.5</v>
      </c>
      <c r="G94" s="187">
        <v>646</v>
      </c>
      <c r="H94" s="120">
        <f>D94/(G94/1000)</f>
        <v>10.835913312693497</v>
      </c>
      <c r="I94" s="131">
        <f>E94/(G94/1000)</f>
        <v>18.575851393188852</v>
      </c>
      <c r="J94" s="121">
        <f>F94/(G94/1000)</f>
        <v>14.705882352941176</v>
      </c>
      <c r="K94" s="151"/>
      <c r="L94" s="186"/>
      <c r="M94" s="50"/>
      <c r="N94" s="50"/>
      <c r="O94" s="50"/>
      <c r="Q94" s="250"/>
      <c r="R94" s="271"/>
      <c r="S94" s="153">
        <v>26</v>
      </c>
      <c r="T94" s="155">
        <v>21.171187212366895</v>
      </c>
      <c r="U94" s="155">
        <v>22.99082305251946</v>
      </c>
      <c r="V94" s="217">
        <v>22.081005132443178</v>
      </c>
      <c r="W94" s="149"/>
      <c r="X94" s="250"/>
      <c r="Y94" s="322"/>
      <c r="Z94" s="325"/>
      <c r="AA94" s="328"/>
      <c r="AB94" s="91"/>
      <c r="AC94" s="322"/>
      <c r="AD94" s="325"/>
      <c r="AE94" s="328"/>
      <c r="AG94" s="331"/>
      <c r="AH94" s="343"/>
      <c r="AI94" s="346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1"/>
      <c r="CD94" s="91"/>
      <c r="CE94" s="91"/>
      <c r="CF94" s="91"/>
      <c r="CG94" s="91"/>
      <c r="CH94" s="91"/>
      <c r="CI94" s="91"/>
      <c r="CJ94" s="91"/>
      <c r="CK94" s="91"/>
    </row>
    <row r="95" spans="2:89" ht="16" customHeight="1" x14ac:dyDescent="0.2">
      <c r="B95" s="336">
        <v>107</v>
      </c>
      <c r="C95" s="202" t="s">
        <v>115</v>
      </c>
      <c r="D95" s="203">
        <v>8</v>
      </c>
      <c r="E95" s="202">
        <v>8</v>
      </c>
      <c r="F95" s="203">
        <f>AVERAGE(D95:E95)</f>
        <v>8</v>
      </c>
      <c r="G95" s="202">
        <v>649</v>
      </c>
      <c r="H95" s="204">
        <f t="shared" ref="H95:H137" si="8">D95/(G95/1000)</f>
        <v>12.326656394453003</v>
      </c>
      <c r="I95" s="205">
        <f t="shared" ref="I95:I137" si="9">E95/(G95/1000)</f>
        <v>12.326656394453003</v>
      </c>
      <c r="J95" s="206">
        <f t="shared" ref="J95:J137" si="10">F95/(G95/1000)</f>
        <v>12.326656394453003</v>
      </c>
      <c r="K95" s="151"/>
      <c r="L95" s="185">
        <f>B95</f>
        <v>107</v>
      </c>
      <c r="M95" s="145">
        <f>AVERAGE(H95:H101)</f>
        <v>12.269506715708578</v>
      </c>
      <c r="N95" s="145">
        <f>AVERAGE(I95:I101)</f>
        <v>10.949836058832053</v>
      </c>
      <c r="O95" s="145">
        <f>AVERAGE(J95:J101)</f>
        <v>11.609671387270316</v>
      </c>
      <c r="Q95" s="250"/>
      <c r="R95" s="271"/>
      <c r="S95" s="153">
        <v>27</v>
      </c>
      <c r="T95" s="155">
        <v>19.741800345287324</v>
      </c>
      <c r="U95" s="155">
        <v>19.186718876690701</v>
      </c>
      <c r="V95" s="217">
        <v>19.464259610989014</v>
      </c>
      <c r="W95" s="149"/>
      <c r="X95" s="250"/>
      <c r="Y95" s="322"/>
      <c r="Z95" s="325"/>
      <c r="AA95" s="328"/>
      <c r="AB95" s="91"/>
      <c r="AC95" s="322"/>
      <c r="AD95" s="325"/>
      <c r="AE95" s="328"/>
      <c r="AG95" s="331"/>
      <c r="AH95" s="343"/>
      <c r="AI95" s="346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P95" s="91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91"/>
      <c r="CD95" s="91"/>
      <c r="CE95" s="91"/>
      <c r="CF95" s="91"/>
      <c r="CG95" s="91"/>
      <c r="CH95" s="91"/>
      <c r="CI95" s="91"/>
      <c r="CJ95" s="91"/>
      <c r="CK95" s="91"/>
    </row>
    <row r="96" spans="2:89" ht="16" customHeight="1" x14ac:dyDescent="0.2">
      <c r="B96" s="337"/>
      <c r="C96" s="187" t="s">
        <v>116</v>
      </c>
      <c r="D96" s="188">
        <v>9</v>
      </c>
      <c r="E96" s="187">
        <v>6</v>
      </c>
      <c r="F96" s="188">
        <f t="shared" ref="F96:F137" si="11">AVERAGE(D96:E96)</f>
        <v>7.5</v>
      </c>
      <c r="G96" s="187">
        <v>747</v>
      </c>
      <c r="H96" s="120">
        <f t="shared" si="8"/>
        <v>12.048192771084338</v>
      </c>
      <c r="I96" s="131">
        <f t="shared" si="9"/>
        <v>8.0321285140562253</v>
      </c>
      <c r="J96" s="121">
        <f t="shared" si="10"/>
        <v>10.040160642570282</v>
      </c>
      <c r="K96" s="151"/>
      <c r="L96" s="186"/>
      <c r="M96" s="50"/>
      <c r="N96" s="50"/>
      <c r="O96" s="50"/>
      <c r="Q96" s="251"/>
      <c r="R96" s="271"/>
      <c r="S96" s="153">
        <v>28</v>
      </c>
      <c r="T96" s="155">
        <v>21.068182566742696</v>
      </c>
      <c r="U96" s="155">
        <v>20.312352587569915</v>
      </c>
      <c r="V96" s="217">
        <v>20.690267577156305</v>
      </c>
      <c r="W96" s="149"/>
      <c r="X96" s="251"/>
      <c r="Y96" s="323"/>
      <c r="Z96" s="326"/>
      <c r="AA96" s="329"/>
      <c r="AB96" s="91"/>
      <c r="AC96" s="323"/>
      <c r="AD96" s="326"/>
      <c r="AE96" s="329"/>
      <c r="AG96" s="332"/>
      <c r="AH96" s="344"/>
      <c r="AI96" s="347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1"/>
      <c r="BK96" s="91"/>
      <c r="BL96" s="91"/>
      <c r="BM96" s="91"/>
      <c r="BN96" s="91"/>
      <c r="BO96" s="91"/>
      <c r="BP96" s="91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91"/>
      <c r="CD96" s="91"/>
      <c r="CE96" s="91"/>
      <c r="CF96" s="91"/>
      <c r="CG96" s="91"/>
      <c r="CH96" s="91"/>
      <c r="CI96" s="91"/>
      <c r="CJ96" s="91"/>
      <c r="CK96" s="91"/>
    </row>
    <row r="97" spans="2:89" ht="16" customHeight="1" x14ac:dyDescent="0.2">
      <c r="B97" s="337"/>
      <c r="C97" s="187" t="s">
        <v>117</v>
      </c>
      <c r="D97" s="188">
        <v>11</v>
      </c>
      <c r="E97" s="187">
        <v>11</v>
      </c>
      <c r="F97" s="188">
        <f t="shared" si="11"/>
        <v>11</v>
      </c>
      <c r="G97" s="187">
        <v>922</v>
      </c>
      <c r="H97" s="120">
        <f t="shared" si="8"/>
        <v>11.93058568329718</v>
      </c>
      <c r="I97" s="131">
        <f t="shared" si="9"/>
        <v>11.93058568329718</v>
      </c>
      <c r="J97" s="121">
        <f t="shared" si="10"/>
        <v>11.93058568329718</v>
      </c>
      <c r="K97" s="151"/>
      <c r="L97" s="186"/>
      <c r="M97" s="50"/>
      <c r="N97" s="50"/>
      <c r="O97" s="50"/>
      <c r="Q97" s="249" t="s">
        <v>22</v>
      </c>
      <c r="R97" s="270">
        <v>1</v>
      </c>
      <c r="S97" s="153">
        <v>41</v>
      </c>
      <c r="T97" s="155">
        <v>16.140972304466839</v>
      </c>
      <c r="U97" s="155">
        <v>14.547032267197599</v>
      </c>
      <c r="V97" s="217">
        <v>15.34400228583222</v>
      </c>
      <c r="W97" s="149"/>
      <c r="X97" s="249" t="s">
        <v>22</v>
      </c>
      <c r="Y97" s="321">
        <f>AVERAGE(T97:T104)</f>
        <v>16.117982859201156</v>
      </c>
      <c r="Z97" s="324">
        <f>STDEV(T97:T104)/SQRT(AA97)</f>
        <v>0.42127433517693469</v>
      </c>
      <c r="AA97" s="327">
        <f>COUNT(T97:T104)</f>
        <v>8</v>
      </c>
      <c r="AB97" s="91"/>
      <c r="AC97" s="321">
        <f>AVERAGE(U97:U104)</f>
        <v>15.629029000633953</v>
      </c>
      <c r="AD97" s="324">
        <f>STDEV(U97:U104)/SQRT(AE97)</f>
        <v>0.95998073381655225</v>
      </c>
      <c r="AE97" s="327">
        <f>COUNT(U97:U104)</f>
        <v>8</v>
      </c>
      <c r="AG97" s="330">
        <f>AVERAGE(V97:V104)</f>
        <v>15.873505929917554</v>
      </c>
      <c r="AH97" s="342">
        <f>STDEV(V97:V104)/SQRT(AI97)</f>
        <v>0.65139292909396684</v>
      </c>
      <c r="AI97" s="345">
        <f>COUNT(V97:V104)</f>
        <v>8</v>
      </c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  <c r="BH97" s="91"/>
      <c r="BI97" s="91"/>
      <c r="BJ97" s="91"/>
      <c r="BK97" s="91"/>
      <c r="BL97" s="91"/>
      <c r="BM97" s="91"/>
      <c r="BN97" s="91"/>
      <c r="BO97" s="91"/>
      <c r="BP97" s="91"/>
      <c r="BQ97" s="91"/>
      <c r="BR97" s="91"/>
      <c r="BS97" s="91"/>
      <c r="BT97" s="91"/>
      <c r="BU97" s="91"/>
      <c r="BV97" s="91"/>
      <c r="BW97" s="91"/>
      <c r="BX97" s="91"/>
      <c r="BY97" s="91"/>
      <c r="BZ97" s="91"/>
      <c r="CA97" s="91"/>
      <c r="CB97" s="91"/>
      <c r="CC97" s="91"/>
      <c r="CD97" s="91"/>
      <c r="CE97" s="91"/>
      <c r="CF97" s="91"/>
      <c r="CG97" s="91"/>
      <c r="CH97" s="91"/>
      <c r="CI97" s="91"/>
      <c r="CJ97" s="91"/>
      <c r="CK97" s="91"/>
    </row>
    <row r="98" spans="2:89" ht="16" customHeight="1" x14ac:dyDescent="0.2">
      <c r="B98" s="337"/>
      <c r="C98" s="187" t="s">
        <v>118</v>
      </c>
      <c r="D98" s="188">
        <v>7</v>
      </c>
      <c r="E98" s="187">
        <v>4</v>
      </c>
      <c r="F98" s="188">
        <f t="shared" si="11"/>
        <v>5.5</v>
      </c>
      <c r="G98" s="187">
        <v>663</v>
      </c>
      <c r="H98" s="120">
        <f t="shared" si="8"/>
        <v>10.558069381598793</v>
      </c>
      <c r="I98" s="131">
        <f t="shared" si="9"/>
        <v>6.0331825037707389</v>
      </c>
      <c r="J98" s="121">
        <f t="shared" si="10"/>
        <v>8.2956259426847652</v>
      </c>
      <c r="K98" s="151"/>
      <c r="L98" s="186"/>
      <c r="M98" s="50"/>
      <c r="N98" s="50"/>
      <c r="O98" s="50"/>
      <c r="Q98" s="250"/>
      <c r="R98" s="271"/>
      <c r="S98" s="153">
        <v>42</v>
      </c>
      <c r="T98" s="155">
        <v>17.402984860813518</v>
      </c>
      <c r="U98" s="155">
        <v>15.281235416103069</v>
      </c>
      <c r="V98" s="217">
        <v>16.342110138458292</v>
      </c>
      <c r="W98" s="149"/>
      <c r="X98" s="250"/>
      <c r="Y98" s="322"/>
      <c r="Z98" s="325"/>
      <c r="AA98" s="328"/>
      <c r="AB98" s="91"/>
      <c r="AC98" s="322"/>
      <c r="AD98" s="325"/>
      <c r="AE98" s="328"/>
      <c r="AG98" s="331"/>
      <c r="AH98" s="343"/>
      <c r="AI98" s="346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  <c r="BM98" s="91"/>
      <c r="BN98" s="91"/>
      <c r="BO98" s="91"/>
      <c r="BP98" s="91"/>
      <c r="BQ98" s="91"/>
      <c r="BR98" s="91"/>
      <c r="BS98" s="91"/>
      <c r="BT98" s="91"/>
      <c r="BU98" s="91"/>
      <c r="BV98" s="91"/>
      <c r="BW98" s="91"/>
      <c r="BX98" s="91"/>
      <c r="BY98" s="91"/>
      <c r="BZ98" s="91"/>
      <c r="CA98" s="91"/>
      <c r="CB98" s="91"/>
      <c r="CC98" s="91"/>
      <c r="CD98" s="91"/>
      <c r="CE98" s="91"/>
      <c r="CF98" s="91"/>
      <c r="CG98" s="91"/>
      <c r="CH98" s="91"/>
      <c r="CI98" s="91"/>
      <c r="CJ98" s="91"/>
      <c r="CK98" s="91"/>
    </row>
    <row r="99" spans="2:89" ht="16" customHeight="1" x14ac:dyDescent="0.2">
      <c r="B99" s="337"/>
      <c r="C99" s="187" t="s">
        <v>119</v>
      </c>
      <c r="D99" s="188">
        <v>12</v>
      </c>
      <c r="E99" s="187">
        <v>12</v>
      </c>
      <c r="F99" s="188">
        <f t="shared" si="11"/>
        <v>12</v>
      </c>
      <c r="G99" s="187">
        <v>712</v>
      </c>
      <c r="H99" s="120">
        <f>D99/(G99/1000)</f>
        <v>16.853932584269664</v>
      </c>
      <c r="I99" s="131">
        <f>E99/(G99/1000)</f>
        <v>16.853932584269664</v>
      </c>
      <c r="J99" s="121">
        <f>F99/(G99/1000)</f>
        <v>16.853932584269664</v>
      </c>
      <c r="K99" s="151"/>
      <c r="L99" s="186"/>
      <c r="M99" s="50"/>
      <c r="N99" s="50"/>
      <c r="O99" s="50"/>
      <c r="Q99" s="250"/>
      <c r="R99" s="271"/>
      <c r="S99" s="153">
        <v>43</v>
      </c>
      <c r="T99" s="155">
        <v>15.824656231223129</v>
      </c>
      <c r="U99" s="155">
        <v>14.584437951368072</v>
      </c>
      <c r="V99" s="217">
        <v>15.204547091295598</v>
      </c>
      <c r="W99" s="149"/>
      <c r="X99" s="250"/>
      <c r="Y99" s="322"/>
      <c r="Z99" s="325"/>
      <c r="AA99" s="328"/>
      <c r="AB99" s="91"/>
      <c r="AC99" s="322"/>
      <c r="AD99" s="325"/>
      <c r="AE99" s="328"/>
      <c r="AG99" s="331"/>
      <c r="AH99" s="343"/>
      <c r="AI99" s="346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  <c r="BH99" s="91"/>
      <c r="BI99" s="91"/>
      <c r="BJ99" s="91"/>
      <c r="BK99" s="91"/>
      <c r="BL99" s="91"/>
      <c r="BM99" s="91"/>
      <c r="BN99" s="91"/>
      <c r="BO99" s="91"/>
      <c r="BP99" s="91"/>
      <c r="BQ99" s="91"/>
      <c r="BR99" s="91"/>
      <c r="BS99" s="91"/>
      <c r="BT99" s="91"/>
      <c r="BU99" s="91"/>
      <c r="BV99" s="91"/>
      <c r="BW99" s="91"/>
      <c r="BX99" s="91"/>
      <c r="BY99" s="91"/>
      <c r="BZ99" s="91"/>
      <c r="CA99" s="91"/>
      <c r="CB99" s="91"/>
      <c r="CC99" s="91"/>
      <c r="CD99" s="91"/>
      <c r="CE99" s="91"/>
      <c r="CF99" s="91"/>
      <c r="CG99" s="91"/>
      <c r="CH99" s="91"/>
      <c r="CI99" s="91"/>
      <c r="CJ99" s="91"/>
      <c r="CK99" s="91"/>
    </row>
    <row r="100" spans="2:89" ht="16" customHeight="1" x14ac:dyDescent="0.2">
      <c r="B100" s="337"/>
      <c r="C100" s="187" t="s">
        <v>120</v>
      </c>
      <c r="D100" s="188">
        <v>10</v>
      </c>
      <c r="E100" s="187">
        <v>5</v>
      </c>
      <c r="F100" s="188">
        <f t="shared" si="11"/>
        <v>7.5</v>
      </c>
      <c r="G100" s="187">
        <v>656</v>
      </c>
      <c r="H100" s="120">
        <f>D100/(G100/1000)</f>
        <v>15.24390243902439</v>
      </c>
      <c r="I100" s="131">
        <f>E100/(G100/1000)</f>
        <v>7.6219512195121952</v>
      </c>
      <c r="J100" s="121">
        <f>F100/(G100/1000)</f>
        <v>11.432926829268292</v>
      </c>
      <c r="K100" s="151"/>
      <c r="L100" s="186"/>
      <c r="M100" s="50"/>
      <c r="N100" s="50"/>
      <c r="O100" s="50"/>
      <c r="Q100" s="250"/>
      <c r="R100" s="272"/>
      <c r="S100" s="153">
        <v>44</v>
      </c>
      <c r="T100" s="155">
        <v>15.693501140739311</v>
      </c>
      <c r="U100" s="155">
        <v>13.897200377195658</v>
      </c>
      <c r="V100" s="217">
        <v>14.795350758967485</v>
      </c>
      <c r="W100" s="149"/>
      <c r="X100" s="250"/>
      <c r="Y100" s="322"/>
      <c r="Z100" s="325"/>
      <c r="AA100" s="328"/>
      <c r="AB100" s="91"/>
      <c r="AC100" s="322"/>
      <c r="AD100" s="325"/>
      <c r="AE100" s="328"/>
      <c r="AG100" s="331"/>
      <c r="AH100" s="343"/>
      <c r="AI100" s="346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  <c r="BM100" s="91"/>
      <c r="BN100" s="91"/>
      <c r="BO100" s="91"/>
      <c r="BP100" s="91"/>
      <c r="BQ100" s="91"/>
      <c r="BR100" s="91"/>
      <c r="BS100" s="91"/>
      <c r="BT100" s="91"/>
      <c r="BU100" s="91"/>
      <c r="BV100" s="91"/>
      <c r="BW100" s="91"/>
      <c r="BX100" s="91"/>
      <c r="BY100" s="91"/>
      <c r="BZ100" s="91"/>
      <c r="CA100" s="91"/>
      <c r="CB100" s="91"/>
      <c r="CC100" s="91"/>
      <c r="CD100" s="91"/>
      <c r="CE100" s="91"/>
      <c r="CF100" s="91"/>
      <c r="CG100" s="91"/>
      <c r="CH100" s="91"/>
      <c r="CI100" s="91"/>
      <c r="CJ100" s="91"/>
      <c r="CK100" s="91"/>
    </row>
    <row r="101" spans="2:89" ht="16" customHeight="1" x14ac:dyDescent="0.2">
      <c r="B101" s="337"/>
      <c r="C101" s="193" t="s">
        <v>121</v>
      </c>
      <c r="D101" s="188">
        <v>5</v>
      </c>
      <c r="E101" s="187">
        <v>10</v>
      </c>
      <c r="F101" s="188">
        <f t="shared" si="11"/>
        <v>7.5</v>
      </c>
      <c r="G101" s="187">
        <v>722</v>
      </c>
      <c r="H101" s="120">
        <f>D101/(G101/1000)</f>
        <v>6.9252077562326875</v>
      </c>
      <c r="I101" s="131">
        <f>E101/(G101/1000)</f>
        <v>13.850415512465375</v>
      </c>
      <c r="J101" s="121">
        <f>F101/(G101/1000)</f>
        <v>10.387811634349031</v>
      </c>
      <c r="K101" s="151"/>
      <c r="L101" s="186"/>
      <c r="M101" s="50"/>
      <c r="N101" s="50"/>
      <c r="O101" s="50"/>
      <c r="Q101" s="250"/>
      <c r="R101" s="270">
        <v>2</v>
      </c>
      <c r="S101" s="153">
        <v>33</v>
      </c>
      <c r="T101" s="155">
        <v>17.413249124748155</v>
      </c>
      <c r="U101" s="155">
        <v>21.350647541107936</v>
      </c>
      <c r="V101" s="217">
        <v>19.381948332928044</v>
      </c>
      <c r="W101" s="149"/>
      <c r="X101" s="250"/>
      <c r="Y101" s="322"/>
      <c r="Z101" s="325"/>
      <c r="AA101" s="328"/>
      <c r="AB101" s="91"/>
      <c r="AC101" s="322"/>
      <c r="AD101" s="325"/>
      <c r="AE101" s="328"/>
      <c r="AG101" s="331"/>
      <c r="AH101" s="343"/>
      <c r="AI101" s="346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1"/>
      <c r="BQ101" s="91"/>
      <c r="BR101" s="91"/>
      <c r="BS101" s="91"/>
      <c r="BT101" s="91"/>
      <c r="BU101" s="91"/>
      <c r="BV101" s="91"/>
      <c r="BW101" s="91"/>
      <c r="BX101" s="91"/>
      <c r="BY101" s="91"/>
      <c r="BZ101" s="91"/>
      <c r="CA101" s="91"/>
      <c r="CB101" s="91"/>
      <c r="CC101" s="91"/>
      <c r="CD101" s="91"/>
      <c r="CE101" s="91"/>
      <c r="CF101" s="91"/>
      <c r="CG101" s="91"/>
      <c r="CH101" s="91"/>
      <c r="CI101" s="91"/>
      <c r="CJ101" s="91"/>
      <c r="CK101" s="91"/>
    </row>
    <row r="102" spans="2:89" ht="16" customHeight="1" x14ac:dyDescent="0.2">
      <c r="B102" s="336">
        <v>121</v>
      </c>
      <c r="C102" s="187" t="s">
        <v>122</v>
      </c>
      <c r="D102" s="207">
        <v>15</v>
      </c>
      <c r="E102" s="202">
        <v>15</v>
      </c>
      <c r="F102" s="203">
        <f t="shared" si="11"/>
        <v>15</v>
      </c>
      <c r="G102" s="202">
        <v>696</v>
      </c>
      <c r="H102" s="204">
        <f t="shared" si="8"/>
        <v>21.551724137931036</v>
      </c>
      <c r="I102" s="205">
        <f t="shared" si="9"/>
        <v>21.551724137931036</v>
      </c>
      <c r="J102" s="206">
        <f t="shared" si="10"/>
        <v>21.551724137931036</v>
      </c>
      <c r="K102" s="151"/>
      <c r="L102" s="185">
        <f>B102</f>
        <v>121</v>
      </c>
      <c r="M102" s="145">
        <f>AVERAGE(H102:H106)</f>
        <v>20.769133469497994</v>
      </c>
      <c r="N102" s="145">
        <f>AVERAGE(I102:I106)</f>
        <v>20.695942386807516</v>
      </c>
      <c r="O102" s="145">
        <f>AVERAGE(J102:J106)</f>
        <v>20.732537928152759</v>
      </c>
      <c r="Q102" s="250"/>
      <c r="R102" s="271"/>
      <c r="S102" s="153">
        <v>34</v>
      </c>
      <c r="T102" s="155">
        <v>17.324884921166984</v>
      </c>
      <c r="U102" s="155">
        <v>18.014463368585258</v>
      </c>
      <c r="V102" s="217">
        <v>17.669674144876122</v>
      </c>
      <c r="W102" s="149"/>
      <c r="X102" s="250"/>
      <c r="Y102" s="322"/>
      <c r="Z102" s="325"/>
      <c r="AA102" s="328"/>
      <c r="AB102" s="91"/>
      <c r="AC102" s="322"/>
      <c r="AD102" s="325"/>
      <c r="AE102" s="328"/>
      <c r="AG102" s="331"/>
      <c r="AH102" s="343"/>
      <c r="AI102" s="346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1"/>
      <c r="BK102" s="91"/>
      <c r="BL102" s="91"/>
      <c r="BM102" s="91"/>
      <c r="BN102" s="91"/>
      <c r="BO102" s="91"/>
      <c r="BP102" s="91"/>
      <c r="BQ102" s="91"/>
      <c r="BR102" s="91"/>
      <c r="BS102" s="91"/>
      <c r="BT102" s="91"/>
      <c r="BU102" s="91"/>
      <c r="BV102" s="91"/>
      <c r="BW102" s="91"/>
      <c r="BX102" s="91"/>
      <c r="BY102" s="91"/>
      <c r="BZ102" s="91"/>
      <c r="CA102" s="91"/>
      <c r="CB102" s="91"/>
      <c r="CC102" s="91"/>
      <c r="CD102" s="91"/>
      <c r="CE102" s="91"/>
      <c r="CF102" s="91"/>
      <c r="CG102" s="91"/>
      <c r="CH102" s="91"/>
      <c r="CI102" s="91"/>
      <c r="CJ102" s="91"/>
      <c r="CK102" s="91"/>
    </row>
    <row r="103" spans="2:89" ht="16" customHeight="1" x14ac:dyDescent="0.2">
      <c r="B103" s="337"/>
      <c r="C103" s="187" t="s">
        <v>123</v>
      </c>
      <c r="D103" s="200">
        <v>15</v>
      </c>
      <c r="E103" s="187">
        <v>18</v>
      </c>
      <c r="F103" s="188">
        <f t="shared" si="11"/>
        <v>16.5</v>
      </c>
      <c r="G103" s="187">
        <v>795</v>
      </c>
      <c r="H103" s="120">
        <f t="shared" si="8"/>
        <v>18.867924528301884</v>
      </c>
      <c r="I103" s="131">
        <f t="shared" si="9"/>
        <v>22.641509433962263</v>
      </c>
      <c r="J103" s="121">
        <f t="shared" si="10"/>
        <v>20.754716981132074</v>
      </c>
      <c r="K103" s="151"/>
      <c r="L103" s="186"/>
      <c r="M103" s="50"/>
      <c r="N103" s="50"/>
      <c r="O103" s="50"/>
      <c r="Q103" s="250"/>
      <c r="R103" s="271"/>
      <c r="S103" s="153">
        <v>35</v>
      </c>
      <c r="T103" s="155">
        <v>14.342890342365326</v>
      </c>
      <c r="U103" s="155">
        <v>13.986785079853048</v>
      </c>
      <c r="V103" s="217">
        <v>14.164837711109186</v>
      </c>
      <c r="W103" s="149"/>
      <c r="X103" s="250"/>
      <c r="Y103" s="322"/>
      <c r="Z103" s="325"/>
      <c r="AA103" s="328"/>
      <c r="AB103" s="91"/>
      <c r="AC103" s="322"/>
      <c r="AD103" s="325"/>
      <c r="AE103" s="328"/>
      <c r="AG103" s="331"/>
      <c r="AH103" s="343"/>
      <c r="AI103" s="346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P103" s="91"/>
      <c r="BQ103" s="91"/>
      <c r="BR103" s="91"/>
      <c r="BS103" s="91"/>
      <c r="BT103" s="91"/>
      <c r="BU103" s="91"/>
      <c r="BV103" s="91"/>
      <c r="BW103" s="91"/>
      <c r="BX103" s="91"/>
      <c r="BY103" s="91"/>
      <c r="BZ103" s="91"/>
      <c r="CA103" s="91"/>
      <c r="CB103" s="91"/>
      <c r="CC103" s="91"/>
      <c r="CD103" s="91"/>
      <c r="CE103" s="91"/>
      <c r="CF103" s="91"/>
      <c r="CG103" s="91"/>
      <c r="CH103" s="91"/>
      <c r="CI103" s="91"/>
      <c r="CJ103" s="91"/>
      <c r="CK103" s="91"/>
    </row>
    <row r="104" spans="2:89" ht="16" customHeight="1" x14ac:dyDescent="0.2">
      <c r="B104" s="337"/>
      <c r="C104" s="187" t="s">
        <v>124</v>
      </c>
      <c r="D104" s="200">
        <v>12</v>
      </c>
      <c r="E104" s="187">
        <v>15</v>
      </c>
      <c r="F104" s="188">
        <f t="shared" si="11"/>
        <v>13.5</v>
      </c>
      <c r="G104" s="187">
        <v>657</v>
      </c>
      <c r="H104" s="120">
        <f t="shared" si="8"/>
        <v>18.264840182648403</v>
      </c>
      <c r="I104" s="131">
        <f t="shared" si="9"/>
        <v>22.831050228310502</v>
      </c>
      <c r="J104" s="121">
        <f t="shared" si="10"/>
        <v>20.547945205479451</v>
      </c>
      <c r="K104" s="151"/>
      <c r="L104" s="186"/>
      <c r="M104" s="50"/>
      <c r="N104" s="50"/>
      <c r="O104" s="50"/>
      <c r="Q104" s="251"/>
      <c r="R104" s="271"/>
      <c r="S104" s="153">
        <v>36</v>
      </c>
      <c r="T104" s="155">
        <v>14.800723948085977</v>
      </c>
      <c r="U104" s="155">
        <v>13.37043000366098</v>
      </c>
      <c r="V104" s="217">
        <v>14.085576975873479</v>
      </c>
      <c r="W104" s="149"/>
      <c r="X104" s="251"/>
      <c r="Y104" s="323"/>
      <c r="Z104" s="326"/>
      <c r="AA104" s="329"/>
      <c r="AB104" s="91"/>
      <c r="AC104" s="323"/>
      <c r="AD104" s="326"/>
      <c r="AE104" s="329"/>
      <c r="AG104" s="332"/>
      <c r="AH104" s="344"/>
      <c r="AI104" s="347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  <c r="BM104" s="91"/>
      <c r="BN104" s="91"/>
      <c r="BO104" s="91"/>
      <c r="BP104" s="91"/>
      <c r="BQ104" s="91"/>
      <c r="BR104" s="91"/>
      <c r="BS104" s="91"/>
      <c r="BT104" s="91"/>
      <c r="BU104" s="91"/>
      <c r="BV104" s="91"/>
      <c r="BW104" s="91"/>
      <c r="BX104" s="91"/>
      <c r="BY104" s="91"/>
      <c r="BZ104" s="91"/>
      <c r="CA104" s="91"/>
      <c r="CB104" s="91"/>
      <c r="CC104" s="91"/>
      <c r="CD104" s="91"/>
      <c r="CE104" s="91"/>
      <c r="CF104" s="91"/>
      <c r="CG104" s="91"/>
      <c r="CH104" s="91"/>
      <c r="CI104" s="91"/>
      <c r="CJ104" s="91"/>
      <c r="CK104" s="91"/>
    </row>
    <row r="105" spans="2:89" ht="16" customHeight="1" x14ac:dyDescent="0.2">
      <c r="B105" s="337"/>
      <c r="C105" s="187" t="s">
        <v>125</v>
      </c>
      <c r="D105" s="200">
        <v>19</v>
      </c>
      <c r="E105" s="187">
        <v>15</v>
      </c>
      <c r="F105" s="188">
        <f t="shared" si="11"/>
        <v>17</v>
      </c>
      <c r="G105" s="187">
        <v>879</v>
      </c>
      <c r="H105" s="120">
        <f t="shared" si="8"/>
        <v>21.615472127417519</v>
      </c>
      <c r="I105" s="131">
        <f t="shared" si="9"/>
        <v>17.064846416382252</v>
      </c>
      <c r="J105" s="121">
        <f t="shared" si="10"/>
        <v>19.340159271899886</v>
      </c>
      <c r="K105" s="151"/>
      <c r="L105" s="186"/>
      <c r="M105" s="50"/>
      <c r="N105" s="50"/>
      <c r="O105" s="50"/>
      <c r="Q105" s="249" t="s">
        <v>23</v>
      </c>
      <c r="R105" s="270">
        <v>1</v>
      </c>
      <c r="S105" s="156">
        <v>13</v>
      </c>
      <c r="T105" s="155">
        <v>13.572078394963921</v>
      </c>
      <c r="U105" s="155">
        <v>13.654052263837736</v>
      </c>
      <c r="V105" s="217">
        <v>13.613065329400825</v>
      </c>
      <c r="W105" s="149"/>
      <c r="X105" s="249" t="s">
        <v>23</v>
      </c>
      <c r="Y105" s="321">
        <f>AVERAGE(T105:T112)</f>
        <v>13.393625825495988</v>
      </c>
      <c r="Z105" s="324">
        <f>STDEV(T105:T112)/SQRT(AA105)</f>
        <v>1.0830483003982967</v>
      </c>
      <c r="AA105" s="327">
        <f>COUNT(T105:T112)</f>
        <v>7</v>
      </c>
      <c r="AB105" s="91"/>
      <c r="AC105" s="321">
        <f>AVERAGE(U105:U112)</f>
        <v>14.22737826503945</v>
      </c>
      <c r="AD105" s="324">
        <f>STDEV(U105:U112)/SQRT(AE105)</f>
        <v>1.3195426925943039</v>
      </c>
      <c r="AE105" s="327">
        <f>COUNT(U105:U112)</f>
        <v>7</v>
      </c>
      <c r="AG105" s="330">
        <f>AVERAGE(V105:V112)</f>
        <v>13.810502045267716</v>
      </c>
      <c r="AH105" s="342">
        <f>STDEV(V105:V112)/SQRT(AI105)</f>
        <v>1.1559109177355971</v>
      </c>
      <c r="AI105" s="345">
        <f>COUNT(V105:V112)</f>
        <v>7</v>
      </c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  <c r="BM105" s="91"/>
      <c r="BN105" s="91"/>
      <c r="BO105" s="91"/>
      <c r="BP105" s="91"/>
      <c r="BQ105" s="91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  <c r="CC105" s="91"/>
      <c r="CD105" s="91"/>
      <c r="CE105" s="91"/>
      <c r="CF105" s="91"/>
      <c r="CG105" s="91"/>
      <c r="CH105" s="91"/>
      <c r="CI105" s="91"/>
      <c r="CJ105" s="91"/>
      <c r="CK105" s="91"/>
    </row>
    <row r="106" spans="2:89" ht="16" customHeight="1" x14ac:dyDescent="0.2">
      <c r="B106" s="338"/>
      <c r="C106" s="187" t="s">
        <v>126</v>
      </c>
      <c r="D106" s="201">
        <v>17</v>
      </c>
      <c r="E106" s="193">
        <v>14</v>
      </c>
      <c r="F106" s="194">
        <f t="shared" si="11"/>
        <v>15.5</v>
      </c>
      <c r="G106" s="193">
        <v>722</v>
      </c>
      <c r="H106" s="135">
        <f t="shared" si="8"/>
        <v>23.545706371191137</v>
      </c>
      <c r="I106" s="134">
        <f t="shared" si="9"/>
        <v>19.390581717451525</v>
      </c>
      <c r="J106" s="195">
        <f t="shared" si="10"/>
        <v>21.468144044321331</v>
      </c>
      <c r="K106" s="151"/>
      <c r="L106" s="186"/>
      <c r="M106" s="50"/>
      <c r="N106" s="50"/>
      <c r="O106" s="50"/>
      <c r="Q106" s="250"/>
      <c r="R106" s="271"/>
      <c r="S106" s="156">
        <v>14</v>
      </c>
      <c r="T106" s="155">
        <v>6.9766578859545962</v>
      </c>
      <c r="U106" s="155">
        <v>7.8922431025052004</v>
      </c>
      <c r="V106" s="217">
        <v>7.434450494229897</v>
      </c>
      <c r="W106" s="149"/>
      <c r="X106" s="250"/>
      <c r="Y106" s="322"/>
      <c r="Z106" s="325"/>
      <c r="AA106" s="328"/>
      <c r="AB106" s="91"/>
      <c r="AC106" s="322"/>
      <c r="AD106" s="325"/>
      <c r="AE106" s="328"/>
      <c r="AG106" s="331"/>
      <c r="AH106" s="343"/>
      <c r="AI106" s="346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  <c r="BH106" s="91"/>
      <c r="BI106" s="91"/>
      <c r="BJ106" s="91"/>
      <c r="BK106" s="91"/>
      <c r="BL106" s="91"/>
      <c r="BM106" s="91"/>
      <c r="BN106" s="91"/>
      <c r="BO106" s="91"/>
      <c r="BP106" s="91"/>
      <c r="BQ106" s="91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</row>
    <row r="107" spans="2:89" ht="16" customHeight="1" x14ac:dyDescent="0.2">
      <c r="B107" s="339">
        <v>122</v>
      </c>
      <c r="C107" s="179" t="s">
        <v>572</v>
      </c>
      <c r="D107" s="181">
        <v>11</v>
      </c>
      <c r="E107" s="181">
        <v>13</v>
      </c>
      <c r="F107" s="181">
        <f t="shared" si="11"/>
        <v>12</v>
      </c>
      <c r="G107" s="181">
        <v>522</v>
      </c>
      <c r="H107" s="205">
        <f t="shared" si="8"/>
        <v>21.072796934865899</v>
      </c>
      <c r="I107" s="205">
        <f t="shared" si="9"/>
        <v>24.904214559386972</v>
      </c>
      <c r="J107" s="205">
        <f t="shared" si="10"/>
        <v>22.988505747126435</v>
      </c>
      <c r="K107" s="151"/>
      <c r="L107" s="185">
        <f>B107</f>
        <v>122</v>
      </c>
      <c r="M107" s="145">
        <f>AVERAGE(H107:H111)</f>
        <v>21.634107431521226</v>
      </c>
      <c r="N107" s="145">
        <f>AVERAGE(I107:I111)</f>
        <v>20.245023176057661</v>
      </c>
      <c r="O107" s="145">
        <f>AVERAGE(J107:J111)</f>
        <v>20.939565303789443</v>
      </c>
      <c r="Q107" s="250"/>
      <c r="R107" s="271"/>
      <c r="S107" s="157">
        <v>15</v>
      </c>
      <c r="T107" s="225" t="s">
        <v>570</v>
      </c>
      <c r="U107" s="225" t="s">
        <v>570</v>
      </c>
      <c r="V107" s="226" t="s">
        <v>570</v>
      </c>
      <c r="W107" s="149"/>
      <c r="X107" s="250"/>
      <c r="Y107" s="322"/>
      <c r="Z107" s="325"/>
      <c r="AA107" s="328"/>
      <c r="AB107" s="91"/>
      <c r="AC107" s="322"/>
      <c r="AD107" s="325"/>
      <c r="AE107" s="328"/>
      <c r="AG107" s="331"/>
      <c r="AH107" s="343"/>
      <c r="AI107" s="346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  <c r="BM107" s="91"/>
      <c r="BN107" s="91"/>
      <c r="BO107" s="91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</row>
    <row r="108" spans="2:89" ht="16" customHeight="1" x14ac:dyDescent="0.2">
      <c r="B108" s="340"/>
      <c r="C108" s="200" t="s">
        <v>573</v>
      </c>
      <c r="D108" s="187">
        <v>14</v>
      </c>
      <c r="E108" s="187">
        <v>15</v>
      </c>
      <c r="F108" s="182">
        <f t="shared" si="11"/>
        <v>14.5</v>
      </c>
      <c r="G108" s="187">
        <v>702</v>
      </c>
      <c r="H108" s="131">
        <f t="shared" si="8"/>
        <v>19.943019943019944</v>
      </c>
      <c r="I108" s="131">
        <f t="shared" si="9"/>
        <v>21.36752136752137</v>
      </c>
      <c r="J108" s="131">
        <f t="shared" si="10"/>
        <v>20.655270655270655</v>
      </c>
      <c r="K108" s="151"/>
      <c r="L108" s="186"/>
      <c r="M108" s="50"/>
      <c r="N108" s="50"/>
      <c r="O108" s="50"/>
      <c r="Q108" s="250"/>
      <c r="R108" s="272"/>
      <c r="S108" s="153">
        <v>16</v>
      </c>
      <c r="T108" s="155">
        <v>14.424819405893375</v>
      </c>
      <c r="U108" s="155">
        <v>13.006192077077486</v>
      </c>
      <c r="V108" s="217">
        <v>13.715505741485432</v>
      </c>
      <c r="W108" s="149"/>
      <c r="X108" s="250"/>
      <c r="Y108" s="322"/>
      <c r="Z108" s="325"/>
      <c r="AA108" s="328"/>
      <c r="AB108" s="91"/>
      <c r="AC108" s="322"/>
      <c r="AD108" s="325"/>
      <c r="AE108" s="328"/>
      <c r="AG108" s="331"/>
      <c r="AH108" s="343"/>
      <c r="AI108" s="346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</row>
    <row r="109" spans="2:89" ht="16" customHeight="1" x14ac:dyDescent="0.2">
      <c r="B109" s="340"/>
      <c r="C109" s="200" t="s">
        <v>574</v>
      </c>
      <c r="D109" s="187">
        <v>19</v>
      </c>
      <c r="E109" s="187">
        <v>12</v>
      </c>
      <c r="F109" s="182">
        <f t="shared" si="11"/>
        <v>15.5</v>
      </c>
      <c r="G109" s="187">
        <v>832</v>
      </c>
      <c r="H109" s="131">
        <f t="shared" si="8"/>
        <v>22.836538461538463</v>
      </c>
      <c r="I109" s="131">
        <f t="shared" si="9"/>
        <v>14.423076923076923</v>
      </c>
      <c r="J109" s="131">
        <f t="shared" si="10"/>
        <v>18.629807692307693</v>
      </c>
      <c r="K109" s="151"/>
      <c r="L109" s="186"/>
      <c r="M109" s="50"/>
      <c r="N109" s="50"/>
      <c r="O109" s="50"/>
      <c r="Q109" s="250"/>
      <c r="R109" s="270">
        <v>2</v>
      </c>
      <c r="S109" s="153">
        <v>17</v>
      </c>
      <c r="T109" s="155">
        <v>14.849360940240222</v>
      </c>
      <c r="U109" s="155">
        <v>18.651480586186572</v>
      </c>
      <c r="V109" s="217">
        <v>16.750420763213398</v>
      </c>
      <c r="W109" s="149"/>
      <c r="X109" s="250"/>
      <c r="Y109" s="322"/>
      <c r="Z109" s="325"/>
      <c r="AA109" s="328"/>
      <c r="AB109" s="91"/>
      <c r="AC109" s="322"/>
      <c r="AD109" s="325"/>
      <c r="AE109" s="328"/>
      <c r="AG109" s="331"/>
      <c r="AH109" s="343"/>
      <c r="AI109" s="346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</row>
    <row r="110" spans="2:89" ht="16" customHeight="1" x14ac:dyDescent="0.2">
      <c r="B110" s="340"/>
      <c r="C110" s="200" t="s">
        <v>127</v>
      </c>
      <c r="D110" s="187">
        <v>15</v>
      </c>
      <c r="E110" s="187">
        <v>11</v>
      </c>
      <c r="F110" s="182">
        <f t="shared" si="11"/>
        <v>13</v>
      </c>
      <c r="G110" s="187">
        <v>660</v>
      </c>
      <c r="H110" s="131">
        <f t="shared" si="8"/>
        <v>22.727272727272727</v>
      </c>
      <c r="I110" s="131">
        <f t="shared" si="9"/>
        <v>16.666666666666664</v>
      </c>
      <c r="J110" s="131">
        <f t="shared" si="10"/>
        <v>19.696969696969695</v>
      </c>
      <c r="K110" s="151"/>
      <c r="L110" s="186"/>
      <c r="M110" s="51"/>
      <c r="N110" s="51"/>
      <c r="O110" s="51"/>
      <c r="Q110" s="250"/>
      <c r="R110" s="271"/>
      <c r="S110" s="153">
        <v>18</v>
      </c>
      <c r="T110" s="155">
        <v>14.321828022477987</v>
      </c>
      <c r="U110" s="155">
        <v>13.610292076734405</v>
      </c>
      <c r="V110" s="217">
        <v>13.966060049606195</v>
      </c>
      <c r="W110" s="149"/>
      <c r="X110" s="250"/>
      <c r="Y110" s="322"/>
      <c r="Z110" s="325"/>
      <c r="AA110" s="328"/>
      <c r="AB110" s="91"/>
      <c r="AC110" s="322"/>
      <c r="AD110" s="325"/>
      <c r="AE110" s="328"/>
      <c r="AG110" s="331"/>
      <c r="AH110" s="343"/>
      <c r="AI110" s="346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</row>
    <row r="111" spans="2:89" ht="16" customHeight="1" x14ac:dyDescent="0.2">
      <c r="B111" s="341"/>
      <c r="C111" s="201" t="s">
        <v>128</v>
      </c>
      <c r="D111" s="193">
        <v>19</v>
      </c>
      <c r="E111" s="193">
        <v>21</v>
      </c>
      <c r="F111" s="183">
        <f t="shared" si="11"/>
        <v>20</v>
      </c>
      <c r="G111" s="193">
        <v>880</v>
      </c>
      <c r="H111" s="134">
        <f t="shared" si="8"/>
        <v>21.59090909090909</v>
      </c>
      <c r="I111" s="134">
        <f t="shared" si="9"/>
        <v>23.863636363636363</v>
      </c>
      <c r="J111" s="134">
        <f t="shared" si="10"/>
        <v>22.727272727272727</v>
      </c>
      <c r="K111" s="151"/>
      <c r="L111" s="186"/>
      <c r="M111" s="50"/>
      <c r="N111" s="50"/>
      <c r="O111" s="50"/>
      <c r="Q111" s="250"/>
      <c r="R111" s="271"/>
      <c r="S111" s="153">
        <v>19</v>
      </c>
      <c r="T111" s="155">
        <v>14.92058954178998</v>
      </c>
      <c r="U111" s="155">
        <v>15.419127073641338</v>
      </c>
      <c r="V111" s="217">
        <v>15.169858307715659</v>
      </c>
      <c r="W111" s="149"/>
      <c r="X111" s="250"/>
      <c r="Y111" s="322"/>
      <c r="Z111" s="325"/>
      <c r="AA111" s="328"/>
      <c r="AB111" s="91"/>
      <c r="AC111" s="322"/>
      <c r="AD111" s="325"/>
      <c r="AE111" s="328"/>
      <c r="AG111" s="331"/>
      <c r="AH111" s="343"/>
      <c r="AI111" s="346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91"/>
      <c r="BH111" s="91"/>
      <c r="BI111" s="91"/>
      <c r="BJ111" s="91"/>
      <c r="BK111" s="91"/>
      <c r="BL111" s="91"/>
      <c r="BM111" s="91"/>
      <c r="BN111" s="91"/>
      <c r="BO111" s="91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</row>
    <row r="112" spans="2:89" ht="16" customHeight="1" x14ac:dyDescent="0.2">
      <c r="B112" s="336">
        <v>237</v>
      </c>
      <c r="C112" s="187" t="s">
        <v>129</v>
      </c>
      <c r="D112" s="187">
        <v>20</v>
      </c>
      <c r="E112" s="188">
        <v>21</v>
      </c>
      <c r="F112" s="187">
        <f t="shared" si="11"/>
        <v>20.5</v>
      </c>
      <c r="G112" s="187">
        <v>847</v>
      </c>
      <c r="H112" s="131">
        <f t="shared" si="8"/>
        <v>23.61275088547816</v>
      </c>
      <c r="I112" s="131">
        <f t="shared" si="9"/>
        <v>24.793388429752067</v>
      </c>
      <c r="J112" s="131">
        <f t="shared" si="10"/>
        <v>24.203069657615114</v>
      </c>
      <c r="K112" s="151"/>
      <c r="L112" s="185">
        <f>B112</f>
        <v>237</v>
      </c>
      <c r="M112" s="145">
        <f>AVERAGE(H112:H118)</f>
        <v>21.687483593269722</v>
      </c>
      <c r="N112" s="145">
        <f>AVERAGE(I112:I118)</f>
        <v>19.651462096388027</v>
      </c>
      <c r="O112" s="145">
        <f>AVERAGE(J112:J118)</f>
        <v>20.669472844828874</v>
      </c>
      <c r="Q112" s="251"/>
      <c r="R112" s="272"/>
      <c r="S112" s="153">
        <v>20</v>
      </c>
      <c r="T112" s="155">
        <v>14.690046587151825</v>
      </c>
      <c r="U112" s="155">
        <v>17.358260675293426</v>
      </c>
      <c r="V112" s="217">
        <v>16.024153631222624</v>
      </c>
      <c r="W112" s="149"/>
      <c r="X112" s="251"/>
      <c r="Y112" s="323"/>
      <c r="Z112" s="326"/>
      <c r="AA112" s="329"/>
      <c r="AB112" s="91"/>
      <c r="AC112" s="323"/>
      <c r="AD112" s="326"/>
      <c r="AE112" s="329"/>
      <c r="AG112" s="332"/>
      <c r="AH112" s="344"/>
      <c r="AI112" s="347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91"/>
      <c r="BF112" s="91"/>
      <c r="BG112" s="91"/>
      <c r="BH112" s="91"/>
      <c r="BI112" s="91"/>
      <c r="BJ112" s="91"/>
      <c r="BK112" s="91"/>
      <c r="BL112" s="91"/>
      <c r="BM112" s="91"/>
      <c r="BN112" s="91"/>
      <c r="BO112" s="91"/>
      <c r="BP112" s="91"/>
      <c r="BQ112" s="91"/>
      <c r="BR112" s="91"/>
      <c r="BS112" s="91"/>
      <c r="BT112" s="91"/>
      <c r="BU112" s="91"/>
      <c r="BV112" s="91"/>
      <c r="BW112" s="91"/>
      <c r="BX112" s="91"/>
      <c r="BY112" s="91"/>
      <c r="BZ112" s="91"/>
      <c r="CA112" s="91"/>
      <c r="CB112" s="91"/>
      <c r="CC112" s="91"/>
      <c r="CD112" s="91"/>
      <c r="CE112" s="91"/>
      <c r="CF112" s="91"/>
      <c r="CG112" s="91"/>
      <c r="CH112" s="91"/>
      <c r="CI112" s="91"/>
      <c r="CJ112" s="91"/>
      <c r="CK112" s="91"/>
    </row>
    <row r="113" spans="2:216" x14ac:dyDescent="0.2">
      <c r="B113" s="337"/>
      <c r="C113" s="187" t="s">
        <v>130</v>
      </c>
      <c r="D113" s="187">
        <v>15</v>
      </c>
      <c r="E113" s="188">
        <v>12</v>
      </c>
      <c r="F113" s="187">
        <f t="shared" si="11"/>
        <v>13.5</v>
      </c>
      <c r="G113" s="187">
        <v>673</v>
      </c>
      <c r="H113" s="131">
        <f t="shared" si="8"/>
        <v>22.288261515601782</v>
      </c>
      <c r="I113" s="131">
        <f t="shared" si="9"/>
        <v>17.830609212481427</v>
      </c>
      <c r="J113" s="131">
        <f t="shared" si="10"/>
        <v>20.059435364041605</v>
      </c>
      <c r="K113" s="151"/>
      <c r="L113" s="186"/>
      <c r="M113" s="50"/>
      <c r="N113" s="50"/>
      <c r="O113" s="50"/>
      <c r="Q113" s="10"/>
      <c r="R113" s="158"/>
      <c r="S113" s="159"/>
      <c r="T113" s="160"/>
      <c r="U113" s="160"/>
      <c r="V113" s="160"/>
      <c r="W113" s="160"/>
      <c r="X113" s="158"/>
      <c r="Y113" s="161"/>
      <c r="Z113" s="161"/>
      <c r="AA113" s="161"/>
      <c r="AB113" s="162"/>
      <c r="AC113" s="161"/>
      <c r="AD113" s="161"/>
      <c r="AE113" s="161"/>
      <c r="AF113" s="23"/>
      <c r="AG113" s="161"/>
      <c r="AH113" s="161"/>
      <c r="AI113" s="161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  <c r="BE113" s="91"/>
      <c r="BF113" s="91"/>
      <c r="BG113" s="91"/>
      <c r="BH113" s="91"/>
      <c r="BI113" s="91"/>
      <c r="BJ113" s="91"/>
      <c r="BK113" s="91"/>
      <c r="BL113" s="91"/>
      <c r="BM113" s="91"/>
      <c r="BN113" s="91"/>
      <c r="BO113" s="91"/>
      <c r="BP113" s="91"/>
      <c r="BQ113" s="91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91"/>
      <c r="CK113" s="91"/>
    </row>
    <row r="114" spans="2:216" x14ac:dyDescent="0.2">
      <c r="B114" s="337"/>
      <c r="C114" s="187" t="s">
        <v>131</v>
      </c>
      <c r="D114" s="187">
        <v>14</v>
      </c>
      <c r="E114" s="188">
        <v>14</v>
      </c>
      <c r="F114" s="187">
        <f t="shared" si="11"/>
        <v>14</v>
      </c>
      <c r="G114" s="187">
        <v>788</v>
      </c>
      <c r="H114" s="131">
        <f t="shared" si="8"/>
        <v>17.766497461928932</v>
      </c>
      <c r="I114" s="131">
        <f t="shared" si="9"/>
        <v>17.766497461928932</v>
      </c>
      <c r="J114" s="131">
        <f t="shared" si="10"/>
        <v>17.766497461928932</v>
      </c>
      <c r="K114" s="151"/>
      <c r="L114" s="186"/>
      <c r="M114" s="50"/>
      <c r="N114" s="50"/>
      <c r="O114" s="50"/>
      <c r="Q114" s="10"/>
      <c r="R114" s="158"/>
      <c r="S114" s="163"/>
      <c r="T114" s="160"/>
      <c r="U114" s="160"/>
      <c r="V114" s="160"/>
      <c r="W114" s="160"/>
      <c r="X114" s="158"/>
      <c r="Y114" s="161"/>
      <c r="Z114" s="161"/>
      <c r="AA114" s="161"/>
      <c r="AB114" s="162"/>
      <c r="AC114" s="161"/>
      <c r="AD114" s="161"/>
      <c r="AE114" s="161"/>
      <c r="AF114" s="23"/>
      <c r="AG114" s="161"/>
      <c r="AH114" s="161"/>
      <c r="AI114" s="16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  <c r="BF114" s="91"/>
      <c r="BG114" s="91"/>
      <c r="BH114" s="91"/>
      <c r="BI114" s="91"/>
      <c r="BJ114" s="91"/>
      <c r="BK114" s="91"/>
      <c r="BL114" s="91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</row>
    <row r="115" spans="2:216" x14ac:dyDescent="0.2">
      <c r="B115" s="337"/>
      <c r="C115" s="187" t="s">
        <v>132</v>
      </c>
      <c r="D115" s="187">
        <v>18</v>
      </c>
      <c r="E115" s="188">
        <v>16</v>
      </c>
      <c r="F115" s="187">
        <f t="shared" si="11"/>
        <v>17</v>
      </c>
      <c r="G115" s="187">
        <v>786</v>
      </c>
      <c r="H115" s="131">
        <f t="shared" si="8"/>
        <v>22.900763358778626</v>
      </c>
      <c r="I115" s="131">
        <f t="shared" si="9"/>
        <v>20.356234096692113</v>
      </c>
      <c r="J115" s="131">
        <f t="shared" si="10"/>
        <v>21.628498727735369</v>
      </c>
      <c r="K115" s="151"/>
      <c r="L115" s="186"/>
      <c r="M115" s="50"/>
      <c r="N115" s="50"/>
      <c r="O115" s="50"/>
      <c r="Q115" s="10"/>
      <c r="R115" s="158"/>
      <c r="S115" s="364" t="s">
        <v>656</v>
      </c>
      <c r="T115" s="363" t="s">
        <v>655</v>
      </c>
      <c r="U115" s="160"/>
      <c r="V115" s="160"/>
      <c r="W115" s="160"/>
      <c r="X115" s="158"/>
      <c r="Y115" s="161"/>
      <c r="Z115" s="161"/>
      <c r="AA115" s="161"/>
      <c r="AB115" s="162"/>
      <c r="AC115" s="161"/>
      <c r="AD115" s="161"/>
      <c r="AE115" s="161"/>
      <c r="AF115" s="23"/>
      <c r="AG115" s="161"/>
      <c r="AH115" s="161"/>
      <c r="AI115" s="16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  <c r="BM115" s="91"/>
      <c r="BN115" s="91"/>
      <c r="BO115" s="91"/>
      <c r="BP115" s="91"/>
      <c r="BQ115" s="91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91"/>
      <c r="CK115" s="91"/>
    </row>
    <row r="116" spans="2:216" x14ac:dyDescent="0.2">
      <c r="B116" s="337"/>
      <c r="C116" s="187" t="s">
        <v>133</v>
      </c>
      <c r="D116" s="187">
        <v>17</v>
      </c>
      <c r="E116" s="188">
        <v>13</v>
      </c>
      <c r="F116" s="187">
        <f>AVERAGE(D116:E116)</f>
        <v>15</v>
      </c>
      <c r="G116" s="187">
        <v>759</v>
      </c>
      <c r="H116" s="131">
        <f>D116/(G116/1000)</f>
        <v>22.397891963109355</v>
      </c>
      <c r="I116" s="131">
        <f>E116/(G116/1000)</f>
        <v>17.127799736495387</v>
      </c>
      <c r="J116" s="131">
        <f>F116/(G116/1000)</f>
        <v>19.762845849802371</v>
      </c>
      <c r="K116" s="151"/>
      <c r="L116" s="186"/>
      <c r="M116" s="50"/>
      <c r="N116" s="50"/>
      <c r="O116" s="50"/>
      <c r="Q116" s="10"/>
      <c r="R116" s="158"/>
      <c r="S116" s="163"/>
      <c r="T116" s="160"/>
      <c r="U116" s="160"/>
      <c r="V116" s="160"/>
      <c r="W116" s="160"/>
      <c r="X116" s="158"/>
      <c r="Y116" s="161"/>
      <c r="Z116" s="161"/>
      <c r="AA116" s="161"/>
      <c r="AB116" s="162"/>
      <c r="AC116" s="161"/>
      <c r="AD116" s="161"/>
      <c r="AE116" s="161"/>
      <c r="AF116" s="23"/>
      <c r="AG116" s="161"/>
      <c r="AH116" s="161"/>
      <c r="AI116" s="16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  <c r="BA116" s="91"/>
      <c r="BB116" s="91"/>
      <c r="BC116" s="91"/>
      <c r="BD116" s="91"/>
      <c r="BE116" s="91"/>
      <c r="BF116" s="91"/>
      <c r="BG116" s="91"/>
      <c r="BH116" s="91"/>
      <c r="BI116" s="91"/>
      <c r="BJ116" s="91"/>
      <c r="BK116" s="91"/>
      <c r="BL116" s="91"/>
      <c r="BM116" s="91"/>
      <c r="BN116" s="91"/>
      <c r="BO116" s="91"/>
      <c r="BP116" s="91"/>
      <c r="BQ116" s="91"/>
      <c r="BR116" s="91"/>
      <c r="BS116" s="91"/>
      <c r="BT116" s="91"/>
      <c r="BU116" s="91"/>
      <c r="BV116" s="91"/>
      <c r="BW116" s="91"/>
      <c r="BX116" s="91"/>
      <c r="BY116" s="91"/>
      <c r="BZ116" s="91"/>
      <c r="CA116" s="91"/>
      <c r="CB116" s="91"/>
      <c r="CC116" s="91"/>
      <c r="CD116" s="91"/>
      <c r="CE116" s="91"/>
      <c r="CF116" s="91"/>
      <c r="CG116" s="91"/>
      <c r="CH116" s="91"/>
      <c r="CI116" s="91"/>
      <c r="CJ116" s="91"/>
      <c r="CK116" s="91"/>
    </row>
    <row r="117" spans="2:216" x14ac:dyDescent="0.2">
      <c r="B117" s="337"/>
      <c r="C117" s="187" t="s">
        <v>134</v>
      </c>
      <c r="D117" s="187">
        <v>12</v>
      </c>
      <c r="E117" s="188">
        <v>11</v>
      </c>
      <c r="F117" s="187">
        <f>AVERAGE(D117:E117)</f>
        <v>11.5</v>
      </c>
      <c r="G117" s="187">
        <v>518</v>
      </c>
      <c r="H117" s="131">
        <f>D117/(G117/1000)</f>
        <v>23.166023166023166</v>
      </c>
      <c r="I117" s="131">
        <f>E117/(G117/1000)</f>
        <v>21.235521235521237</v>
      </c>
      <c r="J117" s="131">
        <f>F117/(G117/1000)</f>
        <v>22.200772200772199</v>
      </c>
      <c r="K117" s="151"/>
      <c r="L117" s="186"/>
      <c r="M117" s="50"/>
      <c r="N117" s="50"/>
      <c r="O117" s="50"/>
      <c r="Q117" s="10"/>
      <c r="R117" s="91"/>
      <c r="T117" s="150"/>
      <c r="U117" s="152"/>
      <c r="V117" s="91"/>
      <c r="W117" s="169"/>
      <c r="X117" s="236"/>
      <c r="Y117" s="236"/>
      <c r="Z117" s="236"/>
      <c r="AA117" s="162"/>
      <c r="AB117" s="91"/>
      <c r="AC117" s="91"/>
      <c r="AD117" s="91"/>
      <c r="AE117" s="91"/>
      <c r="AF117" s="91"/>
      <c r="AG117" s="91"/>
      <c r="AH117" s="91"/>
      <c r="AI117" s="91"/>
      <c r="AJ117" s="51"/>
      <c r="AK117" s="51"/>
      <c r="AL117" s="51"/>
      <c r="AM117" s="51"/>
      <c r="AN117" s="51"/>
      <c r="AO117" s="51"/>
      <c r="AP117" s="51"/>
      <c r="AQ117" s="51"/>
      <c r="AR117" s="51"/>
      <c r="AT117" s="51"/>
      <c r="AU117" s="51"/>
      <c r="AV117" s="51"/>
      <c r="AW117" s="51"/>
      <c r="AX117" s="51"/>
      <c r="AY117" s="51"/>
      <c r="AZ117" s="51"/>
      <c r="BA117" s="51"/>
      <c r="BC117" s="51"/>
      <c r="BD117" s="51"/>
      <c r="BE117" s="51"/>
      <c r="BF117" s="51"/>
      <c r="BG117" s="51"/>
      <c r="BH117" s="51"/>
      <c r="BI117" s="51"/>
      <c r="BJ117" s="51"/>
      <c r="BL117" s="51"/>
      <c r="BM117" s="51"/>
      <c r="BN117" s="51"/>
      <c r="BO117" s="51"/>
      <c r="BP117" s="51"/>
      <c r="BQ117" s="51"/>
      <c r="BR117" s="51"/>
      <c r="BS117" s="51"/>
      <c r="BT117" s="51"/>
      <c r="BU117" s="51"/>
      <c r="BV117" s="51"/>
      <c r="BW117" s="51"/>
      <c r="BX117" s="51"/>
      <c r="BY117" s="51"/>
      <c r="BZ117" s="51"/>
      <c r="CA117" s="91"/>
      <c r="CB117" s="91"/>
      <c r="CC117" s="91"/>
      <c r="CD117" s="91"/>
      <c r="CE117" s="91"/>
      <c r="CF117" s="91"/>
      <c r="CG117" s="91"/>
      <c r="CH117" s="91"/>
      <c r="CI117" s="91"/>
      <c r="CJ117" s="91"/>
      <c r="CK117" s="91"/>
    </row>
    <row r="118" spans="2:216" x14ac:dyDescent="0.2">
      <c r="B118" s="337"/>
      <c r="C118" s="187" t="s">
        <v>135</v>
      </c>
      <c r="D118" s="187">
        <v>16</v>
      </c>
      <c r="E118" s="188">
        <v>15</v>
      </c>
      <c r="F118" s="187">
        <f>AVERAGE(D118:E118)</f>
        <v>15.5</v>
      </c>
      <c r="G118" s="187">
        <v>813</v>
      </c>
      <c r="H118" s="131">
        <f>D118/(G118/1000)</f>
        <v>19.68019680196802</v>
      </c>
      <c r="I118" s="131">
        <f>E118/(G118/1000)</f>
        <v>18.450184501845019</v>
      </c>
      <c r="J118" s="131">
        <f>F118/(G118/1000)</f>
        <v>19.065190651906519</v>
      </c>
      <c r="K118" s="151"/>
      <c r="L118" s="186"/>
      <c r="M118" s="50"/>
      <c r="N118" s="50"/>
      <c r="O118" s="50"/>
      <c r="Q118" s="10"/>
      <c r="R118" s="91"/>
      <c r="S118" s="164"/>
      <c r="W118" s="150"/>
      <c r="Y118" s="3"/>
      <c r="AA118" s="91"/>
      <c r="AB118" s="91"/>
      <c r="AC118" s="91"/>
      <c r="AD118" s="91"/>
      <c r="AE118" s="91"/>
      <c r="AF118" s="91"/>
      <c r="AG118" s="91"/>
      <c r="AH118" s="91"/>
      <c r="AI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  <c r="BB118" s="91"/>
      <c r="BC118" s="91"/>
      <c r="BD118" s="91"/>
      <c r="BE118" s="91"/>
      <c r="BF118" s="91"/>
      <c r="BG118" s="91"/>
      <c r="BH118" s="91"/>
      <c r="BI118" s="91"/>
      <c r="BJ118" s="91"/>
      <c r="BK118" s="91"/>
      <c r="BL118" s="91"/>
      <c r="BM118" s="91"/>
      <c r="BN118" s="91"/>
      <c r="BO118" s="91"/>
      <c r="BP118" s="91"/>
      <c r="BQ118" s="91"/>
      <c r="BR118" s="91"/>
      <c r="BS118" s="91"/>
      <c r="BT118" s="91"/>
      <c r="BU118" s="91"/>
      <c r="BV118" s="91"/>
      <c r="BW118" s="91"/>
      <c r="BX118" s="91"/>
      <c r="BY118" s="91"/>
      <c r="BZ118" s="91"/>
      <c r="CA118" s="91"/>
      <c r="CB118" s="91"/>
      <c r="CC118" s="91"/>
      <c r="CD118" s="91"/>
      <c r="CE118" s="91"/>
      <c r="CF118" s="91"/>
      <c r="CG118" s="91"/>
      <c r="CH118" s="91"/>
      <c r="CI118" s="91"/>
      <c r="CJ118" s="91"/>
      <c r="CK118" s="91"/>
    </row>
    <row r="119" spans="2:216" x14ac:dyDescent="0.2">
      <c r="B119" s="336">
        <v>134</v>
      </c>
      <c r="C119" s="202" t="s">
        <v>136</v>
      </c>
      <c r="D119" s="203">
        <v>17</v>
      </c>
      <c r="E119" s="202">
        <v>15</v>
      </c>
      <c r="F119" s="203">
        <f t="shared" si="11"/>
        <v>16</v>
      </c>
      <c r="G119" s="202">
        <v>658</v>
      </c>
      <c r="H119" s="204">
        <f t="shared" si="8"/>
        <v>25.835866261398174</v>
      </c>
      <c r="I119" s="205">
        <f t="shared" si="9"/>
        <v>22.796352583586625</v>
      </c>
      <c r="J119" s="206">
        <f t="shared" si="10"/>
        <v>24.316109422492399</v>
      </c>
      <c r="K119" s="151"/>
      <c r="L119" s="185">
        <f>B119</f>
        <v>134</v>
      </c>
      <c r="M119" s="145">
        <f>AVERAGE(H119:H126)</f>
        <v>23.431833992138998</v>
      </c>
      <c r="N119" s="145">
        <f>AVERAGE(I119:I126)</f>
        <v>20.724242764918756</v>
      </c>
      <c r="O119" s="145">
        <f>AVERAGE(J119:J126)</f>
        <v>22.078038378528877</v>
      </c>
      <c r="Q119" s="10"/>
      <c r="R119" s="91"/>
      <c r="S119" s="165"/>
      <c r="T119" s="166"/>
      <c r="U119" s="166"/>
      <c r="V119" s="166"/>
      <c r="W119" s="150"/>
      <c r="Y119" s="3"/>
      <c r="AH119" s="91"/>
      <c r="AI119" s="91"/>
      <c r="AL119" s="91"/>
      <c r="AM119" s="91"/>
      <c r="AN119" s="91"/>
      <c r="AO119" s="91"/>
      <c r="AP119" s="91"/>
      <c r="AQ119" s="91"/>
      <c r="AR119" s="91"/>
      <c r="AS119" s="91"/>
      <c r="AT119" s="51"/>
      <c r="AU119" s="91"/>
      <c r="AV119" s="91"/>
      <c r="AW119" s="91"/>
      <c r="AX119" s="91"/>
      <c r="AY119" s="91"/>
      <c r="AZ119" s="91"/>
      <c r="BA119" s="91"/>
      <c r="BB119" s="91"/>
      <c r="BD119" s="91"/>
      <c r="BE119" s="91"/>
      <c r="BF119" s="91"/>
      <c r="BG119" s="91"/>
      <c r="BH119" s="91"/>
      <c r="BI119" s="91"/>
      <c r="BJ119" s="91"/>
      <c r="BK119" s="91"/>
      <c r="BL119" s="91"/>
      <c r="BM119" s="91"/>
      <c r="BN119" s="91"/>
      <c r="BO119" s="91"/>
      <c r="BP119" s="91"/>
      <c r="BQ119" s="91"/>
      <c r="BR119" s="91"/>
      <c r="BS119" s="91"/>
      <c r="BT119" s="91"/>
      <c r="BU119" s="91"/>
      <c r="BV119" s="91"/>
      <c r="BW119" s="91"/>
      <c r="BX119" s="91"/>
      <c r="BY119" s="91"/>
      <c r="BZ119" s="91"/>
      <c r="CA119" s="91"/>
      <c r="CB119" s="91"/>
      <c r="CC119" s="91"/>
      <c r="CD119" s="91"/>
      <c r="CE119" s="91"/>
      <c r="CF119" s="91"/>
      <c r="CG119" s="91"/>
      <c r="CH119" s="91"/>
      <c r="CI119" s="91"/>
      <c r="CJ119" s="91"/>
      <c r="CK119" s="91"/>
    </row>
    <row r="120" spans="2:216" x14ac:dyDescent="0.2">
      <c r="B120" s="337"/>
      <c r="C120" s="187" t="s">
        <v>137</v>
      </c>
      <c r="D120" s="188">
        <v>13</v>
      </c>
      <c r="E120" s="187">
        <v>11</v>
      </c>
      <c r="F120" s="188">
        <f t="shared" si="11"/>
        <v>12</v>
      </c>
      <c r="G120" s="187">
        <v>685</v>
      </c>
      <c r="H120" s="120">
        <f t="shared" si="8"/>
        <v>18.978102189781019</v>
      </c>
      <c r="I120" s="131">
        <f t="shared" si="9"/>
        <v>16.058394160583941</v>
      </c>
      <c r="J120" s="121">
        <f t="shared" si="10"/>
        <v>17.518248175182482</v>
      </c>
      <c r="K120" s="151"/>
      <c r="L120" s="186"/>
      <c r="M120" s="50"/>
      <c r="N120" s="50"/>
      <c r="O120" s="50"/>
      <c r="Q120" s="10"/>
      <c r="R120" s="188"/>
      <c r="S120" s="188"/>
      <c r="T120" s="188"/>
      <c r="U120" s="188"/>
      <c r="V120" s="188"/>
      <c r="W120" s="120"/>
      <c r="X120" s="120"/>
      <c r="Y120" s="120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T120" s="51"/>
      <c r="AU120" s="91"/>
      <c r="AV120" s="91"/>
      <c r="AW120" s="91"/>
      <c r="AX120" s="91"/>
      <c r="AY120" s="91"/>
      <c r="AZ120" s="91"/>
      <c r="BA120" s="91"/>
      <c r="BB120" s="91"/>
      <c r="BD120" s="91"/>
      <c r="BE120" s="91"/>
      <c r="BF120" s="91"/>
      <c r="BG120" s="91"/>
      <c r="BH120" s="91"/>
      <c r="BI120" s="91"/>
      <c r="BJ120" s="91"/>
      <c r="BK120" s="91"/>
      <c r="BL120" s="91"/>
      <c r="BM120" s="91"/>
      <c r="BN120" s="91"/>
      <c r="BO120" s="91"/>
      <c r="BP120" s="91"/>
      <c r="BQ120" s="91"/>
      <c r="BR120" s="91"/>
      <c r="BS120" s="91"/>
      <c r="BT120" s="91"/>
      <c r="BU120" s="91"/>
      <c r="BV120" s="91"/>
      <c r="BW120" s="91"/>
      <c r="BX120" s="91"/>
      <c r="BY120" s="91"/>
      <c r="BZ120" s="91"/>
      <c r="CA120" s="91"/>
      <c r="CB120" s="91"/>
      <c r="CC120" s="91"/>
      <c r="CD120" s="91"/>
      <c r="CE120" s="91"/>
      <c r="CF120" s="91"/>
      <c r="CG120" s="91"/>
      <c r="CH120" s="91"/>
      <c r="CI120" s="91"/>
      <c r="CJ120" s="91"/>
      <c r="CK120" s="91"/>
    </row>
    <row r="121" spans="2:216" x14ac:dyDescent="0.2">
      <c r="B121" s="337"/>
      <c r="C121" s="187" t="s">
        <v>138</v>
      </c>
      <c r="D121" s="188">
        <v>21</v>
      </c>
      <c r="E121" s="187">
        <v>20</v>
      </c>
      <c r="F121" s="188">
        <f t="shared" si="11"/>
        <v>20.5</v>
      </c>
      <c r="G121" s="187">
        <v>754</v>
      </c>
      <c r="H121" s="120">
        <f t="shared" si="8"/>
        <v>27.851458885941643</v>
      </c>
      <c r="I121" s="131">
        <f t="shared" si="9"/>
        <v>26.525198938992041</v>
      </c>
      <c r="J121" s="121">
        <f t="shared" si="10"/>
        <v>27.188328912466844</v>
      </c>
      <c r="K121" s="151"/>
      <c r="L121" s="186"/>
      <c r="M121" s="50"/>
      <c r="N121" s="50"/>
      <c r="O121" s="50"/>
      <c r="Q121" s="10"/>
      <c r="R121" s="188"/>
      <c r="S121" s="188"/>
      <c r="T121" s="188"/>
      <c r="U121" s="188"/>
      <c r="V121" s="188"/>
      <c r="W121" s="120"/>
      <c r="X121" s="120"/>
      <c r="Y121" s="120"/>
      <c r="AL121" s="91"/>
      <c r="AM121" s="91"/>
      <c r="AN121" s="91"/>
      <c r="AO121" s="91"/>
      <c r="AP121" s="91"/>
      <c r="AQ121" s="91"/>
      <c r="AR121" s="91"/>
      <c r="AS121" s="91"/>
      <c r="AT121" s="51"/>
      <c r="AU121" s="91"/>
      <c r="AV121" s="91"/>
      <c r="AW121" s="91"/>
      <c r="AX121" s="91"/>
      <c r="AY121" s="91"/>
      <c r="AZ121" s="91"/>
      <c r="BA121" s="91"/>
      <c r="BB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51"/>
      <c r="CB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X121" s="51"/>
      <c r="DY121" s="51"/>
      <c r="DZ121" s="51"/>
      <c r="EA121" s="51"/>
      <c r="EB121" s="51"/>
      <c r="EC121" s="51"/>
      <c r="ED121" s="51"/>
      <c r="EE121" s="51"/>
      <c r="FH121" s="51"/>
      <c r="FI121" s="51"/>
      <c r="FJ121" s="51"/>
      <c r="FK121" s="51"/>
      <c r="FL121" s="51"/>
      <c r="FM121" s="51"/>
      <c r="FN121" s="51"/>
      <c r="FO121" s="51"/>
      <c r="FP121" s="51"/>
      <c r="FQ121" s="51"/>
      <c r="FR121" s="51"/>
      <c r="FS121" s="51"/>
      <c r="GV121" s="51"/>
      <c r="GW121" s="51"/>
      <c r="GX121" s="51"/>
      <c r="GY121" s="51"/>
      <c r="GZ121" s="51"/>
      <c r="HA121" s="51"/>
      <c r="HB121" s="51"/>
      <c r="HC121" s="51"/>
      <c r="HD121" s="51"/>
      <c r="HE121" s="51"/>
      <c r="HF121" s="51"/>
      <c r="HG121" s="51"/>
      <c r="HH121" s="51"/>
    </row>
    <row r="122" spans="2:216" x14ac:dyDescent="0.2">
      <c r="B122" s="337"/>
      <c r="C122" s="187" t="s">
        <v>139</v>
      </c>
      <c r="D122" s="188">
        <v>14</v>
      </c>
      <c r="E122" s="187">
        <v>12</v>
      </c>
      <c r="F122" s="188">
        <f>AVERAGE(D122:E122)</f>
        <v>13</v>
      </c>
      <c r="G122" s="187">
        <v>655</v>
      </c>
      <c r="H122" s="120">
        <f>D122/(G122/1000)</f>
        <v>21.374045801526716</v>
      </c>
      <c r="I122" s="131">
        <f>E122/(G122/1000)</f>
        <v>18.320610687022899</v>
      </c>
      <c r="J122" s="121">
        <f>F122/(G122/1000)</f>
        <v>19.847328244274809</v>
      </c>
      <c r="K122" s="151"/>
      <c r="L122" s="186"/>
      <c r="M122" s="50"/>
      <c r="N122" s="50"/>
      <c r="O122" s="50"/>
      <c r="Q122" s="10"/>
      <c r="R122" s="188"/>
      <c r="S122" s="188"/>
      <c r="T122" s="188"/>
      <c r="U122" s="188"/>
      <c r="V122" s="188"/>
      <c r="W122" s="120"/>
      <c r="X122" s="120"/>
      <c r="Y122" s="120"/>
      <c r="Z122" s="150"/>
      <c r="AB122" s="150"/>
      <c r="AC122" s="149"/>
      <c r="AT122" s="51"/>
      <c r="BF122" s="91"/>
      <c r="BG122" s="91"/>
      <c r="BH122" s="91"/>
      <c r="BI122" s="91"/>
      <c r="BJ122" s="91"/>
      <c r="BK122" s="91"/>
      <c r="BL122" s="91"/>
      <c r="BM122" s="91"/>
      <c r="BN122" s="91"/>
      <c r="BO122" s="91"/>
      <c r="BP122" s="91"/>
      <c r="BQ122" s="91"/>
      <c r="BR122" s="91"/>
      <c r="BS122" s="91"/>
      <c r="BT122" s="91"/>
      <c r="BU122" s="91"/>
      <c r="BV122" s="91"/>
      <c r="BW122" s="91"/>
      <c r="BX122" s="91"/>
      <c r="BY122" s="91"/>
      <c r="BZ122" s="91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</row>
    <row r="123" spans="2:216" x14ac:dyDescent="0.2">
      <c r="B123" s="337"/>
      <c r="C123" s="187" t="s">
        <v>140</v>
      </c>
      <c r="D123" s="188">
        <v>16</v>
      </c>
      <c r="E123" s="187">
        <v>13</v>
      </c>
      <c r="F123" s="188">
        <f>AVERAGE(D123:E123)</f>
        <v>14.5</v>
      </c>
      <c r="G123" s="187">
        <v>711</v>
      </c>
      <c r="H123" s="120">
        <f>D123/(G123/1000)</f>
        <v>22.50351617440225</v>
      </c>
      <c r="I123" s="131">
        <f>E123/(G123/1000)</f>
        <v>18.284106891701828</v>
      </c>
      <c r="J123" s="121">
        <f>F123/(G123/1000)</f>
        <v>20.393811533052041</v>
      </c>
      <c r="K123" s="151"/>
      <c r="L123" s="186"/>
      <c r="M123" s="50"/>
      <c r="N123" s="50"/>
      <c r="O123" s="50"/>
      <c r="Q123" s="10"/>
      <c r="R123" s="188"/>
      <c r="S123" s="188"/>
      <c r="T123" s="188"/>
      <c r="U123" s="188"/>
      <c r="V123" s="188"/>
      <c r="W123" s="120"/>
      <c r="X123" s="120"/>
      <c r="Y123" s="120"/>
      <c r="Z123" s="150"/>
      <c r="AB123" s="150"/>
      <c r="AC123" s="149"/>
      <c r="AT123" s="51"/>
      <c r="BF123" s="91"/>
      <c r="BG123" s="91"/>
      <c r="BH123" s="91"/>
      <c r="BI123" s="91"/>
      <c r="BJ123" s="91"/>
      <c r="BK123" s="91"/>
      <c r="BL123" s="91"/>
      <c r="BM123" s="91"/>
      <c r="BN123" s="91"/>
      <c r="BO123" s="91"/>
      <c r="BP123" s="91"/>
      <c r="BQ123" s="91"/>
      <c r="BR123" s="91"/>
      <c r="BS123" s="91"/>
      <c r="BT123" s="91"/>
      <c r="BU123" s="91"/>
      <c r="BV123" s="91"/>
      <c r="BW123" s="91"/>
      <c r="BX123" s="91"/>
      <c r="BY123" s="91"/>
      <c r="BZ123" s="91"/>
      <c r="CA123" s="91"/>
      <c r="CB123" s="91"/>
      <c r="CC123" s="91"/>
      <c r="CD123" s="91"/>
      <c r="CE123" s="91"/>
      <c r="CF123" s="91"/>
      <c r="CG123" s="91"/>
      <c r="CH123" s="91"/>
      <c r="CI123" s="91"/>
      <c r="CJ123" s="91"/>
      <c r="CK123" s="91"/>
    </row>
    <row r="124" spans="2:216" x14ac:dyDescent="0.2">
      <c r="B124" s="337"/>
      <c r="C124" s="187" t="s">
        <v>141</v>
      </c>
      <c r="D124" s="188">
        <v>17</v>
      </c>
      <c r="E124" s="187">
        <v>16</v>
      </c>
      <c r="F124" s="188">
        <f>AVERAGE(D124:E124)</f>
        <v>16.5</v>
      </c>
      <c r="G124" s="187">
        <v>710</v>
      </c>
      <c r="H124" s="120">
        <f>D124/(G124/1000)</f>
        <v>23.943661971830988</v>
      </c>
      <c r="I124" s="131">
        <f>E124/(G124/1000)</f>
        <v>22.535211267605636</v>
      </c>
      <c r="J124" s="121">
        <f>F124/(G124/1000)</f>
        <v>23.239436619718312</v>
      </c>
      <c r="K124" s="151"/>
      <c r="L124" s="186"/>
      <c r="M124" s="50"/>
      <c r="N124" s="50"/>
      <c r="O124" s="50"/>
      <c r="Q124" s="10"/>
      <c r="R124" s="188"/>
      <c r="S124" s="188"/>
      <c r="T124" s="188"/>
      <c r="U124" s="188"/>
      <c r="V124" s="188"/>
      <c r="W124" s="120"/>
      <c r="X124" s="120"/>
      <c r="Y124" s="120"/>
      <c r="Z124" s="150"/>
      <c r="AB124" s="150"/>
      <c r="AC124" s="149"/>
      <c r="AD124" s="91"/>
      <c r="AE124" s="91"/>
      <c r="AF124" s="91"/>
      <c r="AG124" s="91"/>
      <c r="AT124" s="51"/>
      <c r="BF124" s="91"/>
      <c r="BG124" s="91"/>
      <c r="BH124" s="91"/>
      <c r="BI124" s="91"/>
      <c r="BJ124" s="91"/>
      <c r="BK124" s="91"/>
      <c r="BL124" s="91"/>
      <c r="BM124" s="91"/>
      <c r="BN124" s="91"/>
      <c r="BO124" s="91"/>
      <c r="BP124" s="91"/>
      <c r="BQ124" s="91"/>
      <c r="BR124" s="91"/>
      <c r="BS124" s="91"/>
      <c r="BT124" s="91"/>
      <c r="BU124" s="91"/>
      <c r="BV124" s="91"/>
      <c r="BW124" s="91"/>
      <c r="BX124" s="91"/>
      <c r="BY124" s="91"/>
      <c r="BZ124" s="91"/>
      <c r="CA124" s="91"/>
      <c r="CB124" s="91"/>
      <c r="CC124" s="91"/>
      <c r="CD124" s="91"/>
      <c r="CE124" s="91"/>
      <c r="CF124" s="91"/>
      <c r="CG124" s="91"/>
      <c r="CH124" s="91"/>
      <c r="CI124" s="91"/>
      <c r="CJ124" s="91"/>
      <c r="CK124" s="91"/>
    </row>
    <row r="125" spans="2:216" x14ac:dyDescent="0.2">
      <c r="B125" s="337"/>
      <c r="C125" s="187" t="s">
        <v>142</v>
      </c>
      <c r="D125" s="188">
        <v>13</v>
      </c>
      <c r="E125" s="187">
        <v>11</v>
      </c>
      <c r="F125" s="188">
        <f>AVERAGE(D125:E125)</f>
        <v>12</v>
      </c>
      <c r="G125" s="187">
        <v>702</v>
      </c>
      <c r="H125" s="120">
        <f>D125/(G125/1000)</f>
        <v>18.518518518518519</v>
      </c>
      <c r="I125" s="131">
        <f>E125/(G125/1000)</f>
        <v>15.66951566951567</v>
      </c>
      <c r="J125" s="121">
        <f>F125/(G125/1000)</f>
        <v>17.094017094017094</v>
      </c>
      <c r="K125" s="151"/>
      <c r="L125" s="186"/>
      <c r="M125" s="50"/>
      <c r="N125" s="50"/>
      <c r="O125" s="50"/>
      <c r="Q125" s="10"/>
      <c r="R125" s="62"/>
      <c r="S125" s="62"/>
      <c r="T125" s="62"/>
      <c r="U125" s="188"/>
      <c r="V125" s="188"/>
      <c r="W125" s="120"/>
      <c r="X125" s="120"/>
      <c r="Y125" s="120"/>
      <c r="Z125" s="150"/>
      <c r="AB125" s="150"/>
      <c r="AC125" s="149"/>
      <c r="AD125" s="91"/>
      <c r="AE125" s="91"/>
      <c r="AF125" s="91"/>
      <c r="AG125" s="91"/>
      <c r="AT125" s="51"/>
      <c r="BF125" s="91"/>
      <c r="BG125" s="91"/>
      <c r="BH125" s="91"/>
      <c r="BI125" s="91"/>
      <c r="BJ125" s="91"/>
      <c r="BK125" s="91"/>
      <c r="BL125" s="91"/>
      <c r="BM125" s="91"/>
      <c r="BN125" s="91"/>
      <c r="BO125" s="91"/>
      <c r="BP125" s="91"/>
      <c r="BQ125" s="91"/>
      <c r="BR125" s="91"/>
      <c r="BS125" s="91"/>
      <c r="BT125" s="91"/>
      <c r="BU125" s="91"/>
      <c r="BV125" s="91"/>
      <c r="BW125" s="91"/>
      <c r="BX125" s="91"/>
      <c r="BY125" s="91"/>
      <c r="BZ125" s="91"/>
      <c r="CA125" s="91"/>
      <c r="CB125" s="91"/>
      <c r="CC125" s="91"/>
      <c r="CD125" s="91"/>
      <c r="CE125" s="91"/>
      <c r="CF125" s="91"/>
      <c r="CG125" s="91"/>
      <c r="CH125" s="91"/>
      <c r="CI125" s="91"/>
      <c r="CJ125" s="91"/>
      <c r="CK125" s="91"/>
    </row>
    <row r="126" spans="2:216" x14ac:dyDescent="0.2">
      <c r="B126" s="337"/>
      <c r="C126" s="193" t="s">
        <v>143</v>
      </c>
      <c r="D126" s="194">
        <v>20</v>
      </c>
      <c r="E126" s="193">
        <v>18</v>
      </c>
      <c r="F126" s="194">
        <f>AVERAGE(D126:E126)</f>
        <v>19</v>
      </c>
      <c r="G126" s="193">
        <v>703</v>
      </c>
      <c r="H126" s="135">
        <f>D126/(G126/1000)</f>
        <v>28.449502133712663</v>
      </c>
      <c r="I126" s="134">
        <f>E126/(G126/1000)</f>
        <v>25.604551920341397</v>
      </c>
      <c r="J126" s="195">
        <f>F126/(G126/1000)</f>
        <v>27.027027027027028</v>
      </c>
      <c r="K126" s="151"/>
      <c r="L126" s="186"/>
      <c r="M126" s="50"/>
      <c r="N126" s="50"/>
      <c r="O126" s="50"/>
      <c r="Q126" s="10"/>
      <c r="R126" s="62"/>
      <c r="S126" s="62"/>
      <c r="T126" s="62"/>
      <c r="U126" s="188"/>
      <c r="V126" s="188"/>
      <c r="W126" s="120"/>
      <c r="X126" s="120"/>
      <c r="Y126" s="120"/>
      <c r="Z126" s="150"/>
      <c r="AB126" s="150"/>
      <c r="AC126" s="149"/>
      <c r="AD126" s="91"/>
      <c r="AE126" s="91"/>
      <c r="AF126" s="91"/>
      <c r="AG126" s="91"/>
      <c r="AT126" s="51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</row>
    <row r="127" spans="2:216" x14ac:dyDescent="0.2">
      <c r="B127" s="336">
        <v>141</v>
      </c>
      <c r="C127" s="202" t="s">
        <v>144</v>
      </c>
      <c r="D127" s="203">
        <v>16</v>
      </c>
      <c r="E127" s="202">
        <v>16</v>
      </c>
      <c r="F127" s="203">
        <f t="shared" si="11"/>
        <v>16</v>
      </c>
      <c r="G127" s="202">
        <v>896</v>
      </c>
      <c r="H127" s="204">
        <f t="shared" si="8"/>
        <v>17.857142857142858</v>
      </c>
      <c r="I127" s="205">
        <f t="shared" si="9"/>
        <v>17.857142857142858</v>
      </c>
      <c r="J127" s="205">
        <f t="shared" si="10"/>
        <v>17.857142857142858</v>
      </c>
      <c r="K127" s="151"/>
      <c r="L127" s="185">
        <f>B127</f>
        <v>141</v>
      </c>
      <c r="M127" s="145">
        <f>AVERAGE(H127:H133)</f>
        <v>16.140972304466839</v>
      </c>
      <c r="N127" s="145">
        <f>AVERAGE(I127:I133)</f>
        <v>14.547032267197599</v>
      </c>
      <c r="O127" s="145">
        <f>AVERAGE(J127:J133)</f>
        <v>15.34400228583222</v>
      </c>
      <c r="Q127" s="10"/>
      <c r="R127" s="62"/>
      <c r="S127" s="62"/>
      <c r="T127" s="62"/>
      <c r="U127" s="188"/>
      <c r="V127" s="188"/>
      <c r="W127" s="120"/>
      <c r="X127" s="120"/>
      <c r="Y127" s="120"/>
      <c r="Z127" s="150"/>
      <c r="AB127" s="150"/>
      <c r="AC127" s="149"/>
      <c r="CA127" s="91"/>
      <c r="CB127" s="91"/>
      <c r="CC127" s="91"/>
      <c r="CD127" s="91"/>
      <c r="CE127" s="91"/>
      <c r="CF127" s="91"/>
      <c r="CG127" s="91"/>
      <c r="CH127" s="91"/>
      <c r="CI127" s="91"/>
      <c r="CJ127" s="91"/>
      <c r="CK127" s="91"/>
    </row>
    <row r="128" spans="2:216" x14ac:dyDescent="0.2">
      <c r="B128" s="337"/>
      <c r="C128" s="187" t="s">
        <v>145</v>
      </c>
      <c r="D128" s="188">
        <v>15</v>
      </c>
      <c r="E128" s="187">
        <v>16</v>
      </c>
      <c r="F128" s="188">
        <f t="shared" si="11"/>
        <v>15.5</v>
      </c>
      <c r="G128" s="187">
        <v>774</v>
      </c>
      <c r="H128" s="120">
        <f t="shared" si="8"/>
        <v>19.379844961240309</v>
      </c>
      <c r="I128" s="131">
        <f t="shared" si="9"/>
        <v>20.671834625322997</v>
      </c>
      <c r="J128" s="131">
        <f t="shared" si="10"/>
        <v>20.025839793281651</v>
      </c>
      <c r="K128" s="151"/>
      <c r="L128" s="186"/>
      <c r="M128" s="50"/>
      <c r="N128" s="50"/>
      <c r="O128" s="50"/>
      <c r="Q128" s="10"/>
      <c r="R128" s="188"/>
      <c r="S128" s="188"/>
      <c r="T128" s="188"/>
      <c r="U128" s="188"/>
      <c r="V128" s="188"/>
      <c r="W128" s="120"/>
      <c r="X128" s="120"/>
      <c r="Y128" s="120"/>
      <c r="Z128" s="150"/>
      <c r="AB128" s="150"/>
      <c r="AC128" s="149"/>
      <c r="AT128" s="51"/>
      <c r="CA128" s="91"/>
      <c r="CB128" s="91"/>
      <c r="CC128" s="91"/>
      <c r="CD128" s="91"/>
      <c r="CE128" s="91"/>
      <c r="CF128" s="91"/>
      <c r="CG128" s="91"/>
      <c r="CH128" s="91"/>
      <c r="CI128" s="91"/>
      <c r="CJ128" s="91"/>
      <c r="CK128" s="91"/>
    </row>
    <row r="129" spans="2:89" x14ac:dyDescent="0.2">
      <c r="B129" s="337"/>
      <c r="C129" s="187" t="s">
        <v>146</v>
      </c>
      <c r="D129" s="188">
        <v>11</v>
      </c>
      <c r="E129" s="187">
        <v>13</v>
      </c>
      <c r="F129" s="188">
        <f t="shared" si="11"/>
        <v>12</v>
      </c>
      <c r="G129" s="187">
        <v>847</v>
      </c>
      <c r="H129" s="120">
        <f t="shared" si="8"/>
        <v>12.987012987012987</v>
      </c>
      <c r="I129" s="131">
        <f t="shared" si="9"/>
        <v>15.348288075560804</v>
      </c>
      <c r="J129" s="131">
        <f t="shared" si="10"/>
        <v>14.167650531286895</v>
      </c>
      <c r="K129" s="151"/>
      <c r="L129" s="186"/>
      <c r="M129" s="50"/>
      <c r="N129" s="50"/>
      <c r="O129" s="50"/>
      <c r="Q129" s="10"/>
      <c r="R129" s="188"/>
      <c r="S129" s="188"/>
      <c r="T129" s="188"/>
      <c r="U129" s="188"/>
      <c r="V129" s="188"/>
      <c r="W129" s="120"/>
      <c r="X129" s="120"/>
      <c r="Y129" s="120"/>
      <c r="Z129" s="150"/>
      <c r="AB129" s="150"/>
      <c r="AC129" s="149"/>
      <c r="AT129" s="51"/>
      <c r="CA129" s="91"/>
      <c r="CB129" s="91"/>
      <c r="CC129" s="91"/>
      <c r="CD129" s="91"/>
      <c r="CE129" s="91"/>
      <c r="CF129" s="91"/>
      <c r="CG129" s="91"/>
      <c r="CH129" s="91"/>
      <c r="CI129" s="91"/>
      <c r="CJ129" s="91"/>
      <c r="CK129" s="91"/>
    </row>
    <row r="130" spans="2:89" x14ac:dyDescent="0.2">
      <c r="B130" s="337"/>
      <c r="C130" s="187" t="s">
        <v>147</v>
      </c>
      <c r="D130" s="188">
        <v>12</v>
      </c>
      <c r="E130" s="187">
        <v>9</v>
      </c>
      <c r="F130" s="188">
        <f t="shared" si="11"/>
        <v>10.5</v>
      </c>
      <c r="G130" s="187">
        <v>824</v>
      </c>
      <c r="H130" s="120">
        <f t="shared" si="8"/>
        <v>14.563106796116505</v>
      </c>
      <c r="I130" s="131">
        <f t="shared" si="9"/>
        <v>10.922330097087379</v>
      </c>
      <c r="J130" s="131">
        <f t="shared" si="10"/>
        <v>12.742718446601943</v>
      </c>
      <c r="K130" s="151"/>
      <c r="L130" s="186"/>
      <c r="M130" s="50"/>
      <c r="N130" s="50"/>
      <c r="O130" s="50"/>
      <c r="R130" s="188"/>
      <c r="S130" s="188"/>
      <c r="T130" s="188"/>
      <c r="U130" s="188"/>
      <c r="V130" s="188"/>
      <c r="W130" s="120"/>
      <c r="X130" s="120"/>
      <c r="Y130" s="120"/>
      <c r="Z130" s="150"/>
      <c r="AB130" s="150"/>
      <c r="AC130" s="149"/>
      <c r="AT130" s="51"/>
    </row>
    <row r="131" spans="2:89" x14ac:dyDescent="0.2">
      <c r="B131" s="337"/>
      <c r="C131" s="187" t="s">
        <v>148</v>
      </c>
      <c r="D131" s="188">
        <v>13</v>
      </c>
      <c r="E131" s="187">
        <v>9</v>
      </c>
      <c r="F131" s="188">
        <f t="shared" si="11"/>
        <v>11</v>
      </c>
      <c r="G131" s="187">
        <v>769</v>
      </c>
      <c r="H131" s="120">
        <f t="shared" si="8"/>
        <v>16.905071521456435</v>
      </c>
      <c r="I131" s="131">
        <f t="shared" si="9"/>
        <v>11.703511053315994</v>
      </c>
      <c r="J131" s="131">
        <f t="shared" si="10"/>
        <v>14.304291287386215</v>
      </c>
      <c r="K131" s="151"/>
      <c r="L131" s="186"/>
      <c r="M131" s="50"/>
      <c r="N131" s="50"/>
      <c r="O131" s="50"/>
      <c r="R131" s="188"/>
      <c r="S131" s="188"/>
      <c r="T131" s="188"/>
      <c r="U131" s="188"/>
      <c r="V131" s="188"/>
      <c r="W131" s="120"/>
      <c r="X131" s="120"/>
      <c r="Y131" s="120"/>
      <c r="Z131" s="150"/>
      <c r="AB131" s="150"/>
      <c r="AC131" s="149"/>
      <c r="AT131" s="51"/>
    </row>
    <row r="132" spans="2:89" x14ac:dyDescent="0.2">
      <c r="B132" s="337"/>
      <c r="C132" s="187" t="s">
        <v>149</v>
      </c>
      <c r="D132" s="188">
        <v>14</v>
      </c>
      <c r="E132" s="187">
        <v>12</v>
      </c>
      <c r="F132" s="188">
        <f>AVERAGE(D132:E132)</f>
        <v>13</v>
      </c>
      <c r="G132" s="187">
        <v>982</v>
      </c>
      <c r="H132" s="120">
        <f>D132/(G132/1000)</f>
        <v>14.256619144602851</v>
      </c>
      <c r="I132" s="131">
        <f>E132/(G132/1000)</f>
        <v>12.219959266802444</v>
      </c>
      <c r="J132" s="131">
        <f>F132/(G132/1000)</f>
        <v>13.238289205702648</v>
      </c>
      <c r="K132" s="151"/>
      <c r="L132" s="186"/>
      <c r="M132" s="50"/>
      <c r="N132" s="50"/>
      <c r="O132" s="50"/>
      <c r="R132" s="188"/>
      <c r="S132" s="188"/>
      <c r="T132" s="188"/>
      <c r="U132" s="188"/>
      <c r="V132" s="188"/>
      <c r="W132" s="120"/>
      <c r="X132" s="120"/>
      <c r="Y132" s="120"/>
      <c r="Z132" s="150"/>
      <c r="AB132" s="150"/>
      <c r="AC132" s="149"/>
    </row>
    <row r="133" spans="2:89" x14ac:dyDescent="0.2">
      <c r="B133" s="338"/>
      <c r="C133" s="187" t="s">
        <v>150</v>
      </c>
      <c r="D133" s="188">
        <v>13</v>
      </c>
      <c r="E133" s="187">
        <v>10</v>
      </c>
      <c r="F133" s="188">
        <f>AVERAGE(D133:E133)</f>
        <v>11.5</v>
      </c>
      <c r="G133" s="187">
        <v>763</v>
      </c>
      <c r="H133" s="120">
        <f>D133/(G133/1000)</f>
        <v>17.038007863695938</v>
      </c>
      <c r="I133" s="131">
        <f>E133/(G133/1000)</f>
        <v>13.106159895150721</v>
      </c>
      <c r="J133" s="131">
        <f>F133/(G133/1000)</f>
        <v>15.072083879423328</v>
      </c>
      <c r="K133" s="151"/>
      <c r="L133" s="186"/>
      <c r="M133" s="50"/>
      <c r="N133" s="50"/>
      <c r="O133" s="50"/>
      <c r="R133" s="188"/>
      <c r="S133" s="188"/>
      <c r="T133" s="188"/>
      <c r="U133" s="188"/>
      <c r="V133" s="188"/>
      <c r="W133" s="120"/>
      <c r="X133" s="120"/>
      <c r="Y133" s="120"/>
      <c r="Z133" s="150"/>
      <c r="AB133" s="150"/>
      <c r="AC133" s="149"/>
      <c r="AT133" s="51"/>
    </row>
    <row r="134" spans="2:89" x14ac:dyDescent="0.2">
      <c r="B134" s="336">
        <v>142</v>
      </c>
      <c r="C134" s="203" t="s">
        <v>151</v>
      </c>
      <c r="D134" s="202">
        <v>15</v>
      </c>
      <c r="E134" s="203">
        <v>14</v>
      </c>
      <c r="F134" s="202">
        <f t="shared" si="11"/>
        <v>14.5</v>
      </c>
      <c r="G134" s="203">
        <v>804</v>
      </c>
      <c r="H134" s="205">
        <f t="shared" si="8"/>
        <v>18.656716417910445</v>
      </c>
      <c r="I134" s="204">
        <f t="shared" si="9"/>
        <v>17.412935323383085</v>
      </c>
      <c r="J134" s="205">
        <f t="shared" si="10"/>
        <v>18.034825870646767</v>
      </c>
      <c r="K134" s="151"/>
      <c r="L134" s="185">
        <f>B134</f>
        <v>142</v>
      </c>
      <c r="M134" s="145">
        <f>AVERAGE(H134:H141)</f>
        <v>17.402984860813518</v>
      </c>
      <c r="N134" s="145">
        <f>AVERAGE(I134:I141)</f>
        <v>15.281235416103069</v>
      </c>
      <c r="O134" s="145">
        <f>AVERAGE(J134:J141)</f>
        <v>16.342110138458292</v>
      </c>
      <c r="R134" s="188"/>
      <c r="S134" s="188"/>
      <c r="T134" s="188"/>
      <c r="U134" s="188"/>
      <c r="V134" s="188"/>
      <c r="W134" s="120"/>
      <c r="X134" s="120"/>
      <c r="Y134" s="120"/>
      <c r="Z134" s="150"/>
      <c r="AB134" s="150"/>
      <c r="AC134" s="149"/>
      <c r="AT134" s="51"/>
    </row>
    <row r="135" spans="2:89" x14ac:dyDescent="0.2">
      <c r="B135" s="337"/>
      <c r="C135" s="188" t="s">
        <v>152</v>
      </c>
      <c r="D135" s="187">
        <v>13</v>
      </c>
      <c r="E135" s="188">
        <v>13</v>
      </c>
      <c r="F135" s="187">
        <f t="shared" si="11"/>
        <v>13</v>
      </c>
      <c r="G135" s="188">
        <v>638</v>
      </c>
      <c r="H135" s="131">
        <f t="shared" si="8"/>
        <v>20.376175548589341</v>
      </c>
      <c r="I135" s="120">
        <f t="shared" si="9"/>
        <v>20.376175548589341</v>
      </c>
      <c r="J135" s="131">
        <f t="shared" si="10"/>
        <v>20.376175548589341</v>
      </c>
      <c r="K135" s="151"/>
      <c r="L135" s="186"/>
      <c r="M135" s="50"/>
      <c r="N135" s="50"/>
      <c r="O135" s="50"/>
      <c r="Z135" s="150"/>
      <c r="AB135" s="150"/>
      <c r="AT135" s="51"/>
    </row>
    <row r="136" spans="2:89" x14ac:dyDescent="0.2">
      <c r="B136" s="337"/>
      <c r="C136" s="188" t="s">
        <v>153</v>
      </c>
      <c r="D136" s="187">
        <v>15</v>
      </c>
      <c r="E136" s="188">
        <v>10</v>
      </c>
      <c r="F136" s="187">
        <f t="shared" si="11"/>
        <v>12.5</v>
      </c>
      <c r="G136" s="188">
        <v>765</v>
      </c>
      <c r="H136" s="131">
        <f t="shared" si="8"/>
        <v>19.607843137254903</v>
      </c>
      <c r="I136" s="120">
        <f t="shared" si="9"/>
        <v>13.071895424836601</v>
      </c>
      <c r="J136" s="131">
        <f t="shared" si="10"/>
        <v>16.33986928104575</v>
      </c>
      <c r="K136" s="151"/>
      <c r="L136" s="186"/>
      <c r="M136" s="50"/>
      <c r="N136" s="50"/>
      <c r="O136" s="50"/>
      <c r="Z136" s="150"/>
      <c r="AB136" s="150"/>
      <c r="AC136" s="149"/>
      <c r="AT136" s="51"/>
    </row>
    <row r="137" spans="2:89" x14ac:dyDescent="0.2">
      <c r="B137" s="337"/>
      <c r="C137" s="188" t="s">
        <v>154</v>
      </c>
      <c r="D137" s="187">
        <v>15</v>
      </c>
      <c r="E137" s="188">
        <v>16</v>
      </c>
      <c r="F137" s="187">
        <f t="shared" si="11"/>
        <v>15.5</v>
      </c>
      <c r="G137" s="188">
        <v>868</v>
      </c>
      <c r="H137" s="131">
        <f t="shared" si="8"/>
        <v>17.281105990783409</v>
      </c>
      <c r="I137" s="120">
        <f t="shared" si="9"/>
        <v>18.433179723502306</v>
      </c>
      <c r="J137" s="131">
        <f t="shared" si="10"/>
        <v>17.857142857142858</v>
      </c>
      <c r="K137" s="151"/>
      <c r="L137" s="186"/>
      <c r="M137" s="50"/>
      <c r="N137" s="50"/>
      <c r="O137" s="50"/>
      <c r="Z137" s="150"/>
      <c r="AB137" s="150"/>
      <c r="AC137" s="149"/>
      <c r="AT137" s="51"/>
    </row>
    <row r="138" spans="2:89" x14ac:dyDescent="0.2">
      <c r="B138" s="337"/>
      <c r="C138" s="62" t="s">
        <v>155</v>
      </c>
      <c r="D138" s="182">
        <v>14</v>
      </c>
      <c r="E138" s="62">
        <v>9</v>
      </c>
      <c r="F138" s="187">
        <f>AVERAGE(D138:E138)</f>
        <v>11.5</v>
      </c>
      <c r="G138" s="188">
        <v>721</v>
      </c>
      <c r="H138" s="131">
        <f>D138/(G138/1000)</f>
        <v>19.417475728155342</v>
      </c>
      <c r="I138" s="120">
        <f>E138/(G138/1000)</f>
        <v>12.482662968099861</v>
      </c>
      <c r="J138" s="131">
        <f>F138/(G138/1000)</f>
        <v>15.950069348127601</v>
      </c>
      <c r="K138" s="151"/>
      <c r="L138" s="186"/>
      <c r="M138" s="50"/>
      <c r="N138" s="50"/>
      <c r="O138" s="50"/>
      <c r="Z138" s="150"/>
      <c r="AB138" s="150"/>
      <c r="AC138" s="149"/>
      <c r="AT138" s="51"/>
    </row>
    <row r="139" spans="2:89" x14ac:dyDescent="0.2">
      <c r="B139" s="337"/>
      <c r="C139" s="62" t="s">
        <v>156</v>
      </c>
      <c r="D139" s="182">
        <v>7</v>
      </c>
      <c r="E139" s="62">
        <v>11</v>
      </c>
      <c r="F139" s="187">
        <f>AVERAGE(D139:E139)</f>
        <v>9</v>
      </c>
      <c r="G139" s="188">
        <v>685</v>
      </c>
      <c r="H139" s="131">
        <f>D139/(G139/1000)</f>
        <v>10.21897810218978</v>
      </c>
      <c r="I139" s="120">
        <f>E139/(G139/1000)</f>
        <v>16.058394160583941</v>
      </c>
      <c r="J139" s="131">
        <f>F139/(G139/1000)</f>
        <v>13.13868613138686</v>
      </c>
      <c r="K139" s="151"/>
      <c r="L139" s="186"/>
      <c r="M139" s="50"/>
      <c r="N139" s="50"/>
      <c r="O139" s="50"/>
      <c r="Z139" s="150"/>
      <c r="AB139" s="150"/>
      <c r="AC139" s="149"/>
      <c r="AT139" s="51"/>
    </row>
    <row r="140" spans="2:89" x14ac:dyDescent="0.2">
      <c r="B140" s="337"/>
      <c r="C140" s="62" t="s">
        <v>157</v>
      </c>
      <c r="D140" s="182">
        <v>16</v>
      </c>
      <c r="E140" s="62">
        <v>13</v>
      </c>
      <c r="F140" s="187">
        <f>AVERAGE(D140:E140)</f>
        <v>14.5</v>
      </c>
      <c r="G140" s="188">
        <v>853</v>
      </c>
      <c r="H140" s="131">
        <f>D140/(G140/1000)</f>
        <v>18.757327080890974</v>
      </c>
      <c r="I140" s="120">
        <f>E140/(G140/1000)</f>
        <v>15.240328253223916</v>
      </c>
      <c r="J140" s="131">
        <f>F140/(G140/1000)</f>
        <v>16.998827667057444</v>
      </c>
      <c r="K140" s="151"/>
      <c r="L140" s="186"/>
      <c r="M140" s="50"/>
      <c r="N140" s="50"/>
      <c r="O140" s="50"/>
      <c r="W140" s="150"/>
      <c r="X140" s="150"/>
      <c r="Z140" s="150"/>
      <c r="AB140" s="150"/>
      <c r="AC140" s="149"/>
      <c r="AT140" s="51"/>
    </row>
    <row r="141" spans="2:89" x14ac:dyDescent="0.2">
      <c r="B141" s="338"/>
      <c r="C141" s="62" t="s">
        <v>158</v>
      </c>
      <c r="D141" s="182">
        <v>13</v>
      </c>
      <c r="E141" s="62">
        <v>8</v>
      </c>
      <c r="F141" s="187">
        <f>AVERAGE(D141:E141)</f>
        <v>10.5</v>
      </c>
      <c r="G141" s="188">
        <v>872</v>
      </c>
      <c r="H141" s="131">
        <f>D141/(G141/1000)</f>
        <v>14.908256880733944</v>
      </c>
      <c r="I141" s="120">
        <f>E141/(G141/1000)</f>
        <v>9.1743119266055047</v>
      </c>
      <c r="J141" s="131">
        <f>F141/(G141/1000)</f>
        <v>12.041284403669724</v>
      </c>
      <c r="K141" s="151"/>
      <c r="L141" s="186"/>
      <c r="M141" s="50"/>
      <c r="N141" s="50"/>
      <c r="O141" s="50"/>
      <c r="W141" s="150"/>
      <c r="X141" s="150"/>
      <c r="Z141" s="150"/>
      <c r="AB141" s="150"/>
      <c r="AC141" s="149"/>
      <c r="AT141" s="51"/>
    </row>
    <row r="142" spans="2:89" x14ac:dyDescent="0.2">
      <c r="B142" s="336">
        <v>204</v>
      </c>
      <c r="C142" s="181" t="s">
        <v>159</v>
      </c>
      <c r="D142" s="208">
        <v>10</v>
      </c>
      <c r="E142" s="181">
        <v>8</v>
      </c>
      <c r="F142" s="203">
        <f t="shared" ref="F142:F160" si="12">AVERAGE(D142:E142)</f>
        <v>9</v>
      </c>
      <c r="G142" s="202">
        <v>701</v>
      </c>
      <c r="H142" s="204">
        <f t="shared" ref="H142:H205" si="13">D142/(G142/1000)</f>
        <v>14.265335235378032</v>
      </c>
      <c r="I142" s="205">
        <f t="shared" ref="I142:I205" si="14">E142/(G142/1000)</f>
        <v>11.412268188302425</v>
      </c>
      <c r="J142" s="206">
        <f t="shared" ref="J142:J205" si="15">F142/(G142/1000)</f>
        <v>12.83880171184023</v>
      </c>
      <c r="K142" s="151"/>
      <c r="L142" s="185">
        <f>B142</f>
        <v>204</v>
      </c>
      <c r="M142" s="145">
        <f>AVERAGE(H142:H151)</f>
        <v>13.868151604028219</v>
      </c>
      <c r="N142" s="145">
        <f>AVERAGE(I142:I151)</f>
        <v>10.685167701109595</v>
      </c>
      <c r="O142" s="145">
        <f>AVERAGE(J142:J151)</f>
        <v>12.276659652568906</v>
      </c>
      <c r="W142" s="150"/>
      <c r="X142" s="150"/>
      <c r="Z142" s="150"/>
      <c r="AB142" s="150"/>
      <c r="AT142" s="51"/>
    </row>
    <row r="143" spans="2:89" x14ac:dyDescent="0.2">
      <c r="B143" s="337"/>
      <c r="C143" s="182" t="s">
        <v>160</v>
      </c>
      <c r="D143" s="62">
        <v>8</v>
      </c>
      <c r="E143" s="182">
        <v>5</v>
      </c>
      <c r="F143" s="188">
        <f t="shared" si="12"/>
        <v>6.5</v>
      </c>
      <c r="G143" s="187">
        <v>776</v>
      </c>
      <c r="H143" s="120">
        <f t="shared" si="13"/>
        <v>10.309278350515463</v>
      </c>
      <c r="I143" s="131">
        <f t="shared" si="14"/>
        <v>6.4432989690721651</v>
      </c>
      <c r="J143" s="121">
        <f t="shared" si="15"/>
        <v>8.3762886597938149</v>
      </c>
      <c r="K143" s="151"/>
      <c r="L143" s="186"/>
      <c r="M143" s="50"/>
      <c r="N143" s="50"/>
      <c r="O143" s="50"/>
      <c r="W143" s="150"/>
      <c r="X143" s="150"/>
      <c r="Z143" s="150"/>
      <c r="AB143" s="150"/>
      <c r="AC143" s="149"/>
      <c r="AT143" s="51"/>
    </row>
    <row r="144" spans="2:89" x14ac:dyDescent="0.2">
      <c r="B144" s="337"/>
      <c r="C144" s="182" t="s">
        <v>161</v>
      </c>
      <c r="D144" s="62">
        <v>10</v>
      </c>
      <c r="E144" s="182">
        <v>7</v>
      </c>
      <c r="F144" s="188">
        <f t="shared" si="12"/>
        <v>8.5</v>
      </c>
      <c r="G144" s="187">
        <v>908</v>
      </c>
      <c r="H144" s="120">
        <f t="shared" si="13"/>
        <v>11.013215859030836</v>
      </c>
      <c r="I144" s="131">
        <f t="shared" si="14"/>
        <v>7.7092511013215859</v>
      </c>
      <c r="J144" s="121">
        <f t="shared" si="15"/>
        <v>9.3612334801762103</v>
      </c>
      <c r="K144" s="151"/>
      <c r="L144" s="186"/>
      <c r="M144" s="50"/>
      <c r="N144" s="50"/>
      <c r="O144" s="50"/>
      <c r="W144" s="150"/>
      <c r="X144" s="150"/>
      <c r="Z144" s="150"/>
      <c r="AB144" s="150"/>
      <c r="AC144" s="149"/>
      <c r="AT144" s="51"/>
    </row>
    <row r="145" spans="2:46" x14ac:dyDescent="0.2">
      <c r="B145" s="337"/>
      <c r="C145" s="182" t="s">
        <v>162</v>
      </c>
      <c r="D145" s="62">
        <v>7</v>
      </c>
      <c r="E145" s="182">
        <v>5</v>
      </c>
      <c r="F145" s="188">
        <f t="shared" si="12"/>
        <v>6</v>
      </c>
      <c r="G145" s="187">
        <v>916</v>
      </c>
      <c r="H145" s="120">
        <f t="shared" si="13"/>
        <v>7.6419213973799121</v>
      </c>
      <c r="I145" s="131">
        <f t="shared" si="14"/>
        <v>5.4585152838427948</v>
      </c>
      <c r="J145" s="121">
        <f t="shared" si="15"/>
        <v>6.5502183406113534</v>
      </c>
      <c r="K145" s="151"/>
      <c r="L145" s="186"/>
      <c r="M145" s="50"/>
      <c r="N145" s="50"/>
      <c r="O145" s="50"/>
      <c r="W145" s="150"/>
      <c r="X145" s="150"/>
      <c r="Z145" s="150"/>
      <c r="AB145" s="150"/>
      <c r="AC145" s="149"/>
      <c r="AT145" s="51"/>
    </row>
    <row r="146" spans="2:46" x14ac:dyDescent="0.2">
      <c r="B146" s="337"/>
      <c r="C146" s="182" t="s">
        <v>163</v>
      </c>
      <c r="D146" s="62">
        <v>9</v>
      </c>
      <c r="E146" s="182">
        <v>7</v>
      </c>
      <c r="F146" s="188">
        <f t="shared" si="12"/>
        <v>8</v>
      </c>
      <c r="G146" s="187">
        <v>609</v>
      </c>
      <c r="H146" s="120">
        <f t="shared" si="13"/>
        <v>14.77832512315271</v>
      </c>
      <c r="I146" s="131">
        <f t="shared" si="14"/>
        <v>11.494252873563219</v>
      </c>
      <c r="J146" s="121">
        <f t="shared" si="15"/>
        <v>13.136288998357964</v>
      </c>
      <c r="K146" s="151"/>
      <c r="L146" s="186"/>
      <c r="M146" s="50"/>
      <c r="N146" s="50"/>
      <c r="O146" s="50"/>
      <c r="W146" s="150"/>
      <c r="X146" s="150"/>
      <c r="Z146" s="150"/>
      <c r="AB146" s="150"/>
    </row>
    <row r="147" spans="2:46" x14ac:dyDescent="0.2">
      <c r="B147" s="337"/>
      <c r="C147" s="182" t="s">
        <v>164</v>
      </c>
      <c r="D147" s="62">
        <v>13</v>
      </c>
      <c r="E147" s="182">
        <v>7</v>
      </c>
      <c r="F147" s="188">
        <f>AVERAGE(D147:E147)</f>
        <v>10</v>
      </c>
      <c r="G147" s="187">
        <v>910</v>
      </c>
      <c r="H147" s="120">
        <f>D147/(G147/1000)</f>
        <v>14.285714285714285</v>
      </c>
      <c r="I147" s="131">
        <f>E147/(G147/1000)</f>
        <v>7.6923076923076916</v>
      </c>
      <c r="J147" s="121">
        <f>F147/(G147/1000)</f>
        <v>10.989010989010989</v>
      </c>
      <c r="K147" s="151"/>
      <c r="L147" s="186"/>
      <c r="M147" s="50"/>
      <c r="N147" s="50"/>
      <c r="O147" s="50"/>
      <c r="W147" s="150"/>
      <c r="X147" s="150"/>
      <c r="Z147" s="150"/>
      <c r="AB147" s="150"/>
    </row>
    <row r="148" spans="2:46" x14ac:dyDescent="0.2">
      <c r="B148" s="337"/>
      <c r="C148" s="182" t="s">
        <v>165</v>
      </c>
      <c r="D148" s="62">
        <v>12</v>
      </c>
      <c r="E148" s="182">
        <v>10</v>
      </c>
      <c r="F148" s="188">
        <f>AVERAGE(D148:E148)</f>
        <v>11</v>
      </c>
      <c r="G148" s="187">
        <v>923</v>
      </c>
      <c r="H148" s="120">
        <f>D148/(G148/1000)</f>
        <v>13.001083423618635</v>
      </c>
      <c r="I148" s="131">
        <f>E148/(G148/1000)</f>
        <v>10.834236186348862</v>
      </c>
      <c r="J148" s="121">
        <f>F148/(G148/1000)</f>
        <v>11.917659804983748</v>
      </c>
      <c r="K148" s="151"/>
      <c r="L148" s="186"/>
      <c r="M148" s="50"/>
      <c r="N148" s="50"/>
      <c r="O148" s="50"/>
      <c r="W148" s="150"/>
      <c r="X148" s="150"/>
      <c r="Z148" s="150"/>
      <c r="AB148" s="150"/>
    </row>
    <row r="149" spans="2:46" x14ac:dyDescent="0.2">
      <c r="B149" s="337"/>
      <c r="C149" s="182" t="s">
        <v>166</v>
      </c>
      <c r="D149" s="62">
        <v>22</v>
      </c>
      <c r="E149" s="182">
        <v>17</v>
      </c>
      <c r="F149" s="188">
        <f>AVERAGE(D149:E149)</f>
        <v>19.5</v>
      </c>
      <c r="G149" s="187">
        <v>801</v>
      </c>
      <c r="H149" s="120">
        <f>D149/(G149/1000)</f>
        <v>27.465667915106117</v>
      </c>
      <c r="I149" s="131">
        <f>E149/(G149/1000)</f>
        <v>21.223470661672909</v>
      </c>
      <c r="J149" s="121">
        <f>F149/(G149/1000)</f>
        <v>24.344569288389511</v>
      </c>
      <c r="K149" s="151"/>
      <c r="L149" s="186"/>
      <c r="M149" s="50"/>
      <c r="N149" s="50"/>
      <c r="O149" s="50"/>
      <c r="W149" s="150"/>
      <c r="Y149" s="3"/>
    </row>
    <row r="150" spans="2:46" x14ac:dyDescent="0.2">
      <c r="B150" s="337"/>
      <c r="C150" s="182" t="s">
        <v>167</v>
      </c>
      <c r="D150" s="62">
        <v>11</v>
      </c>
      <c r="E150" s="182">
        <v>11</v>
      </c>
      <c r="F150" s="188">
        <f>AVERAGE(D150:E150)</f>
        <v>11</v>
      </c>
      <c r="G150" s="187">
        <v>792</v>
      </c>
      <c r="H150" s="120">
        <f>D150/(G150/1000)</f>
        <v>13.888888888888888</v>
      </c>
      <c r="I150" s="131">
        <f>E150/(G150/1000)</f>
        <v>13.888888888888888</v>
      </c>
      <c r="J150" s="121">
        <f>F150/(G150/1000)</f>
        <v>13.888888888888888</v>
      </c>
      <c r="K150" s="151"/>
      <c r="L150" s="186"/>
      <c r="M150" s="50"/>
      <c r="N150" s="50"/>
      <c r="O150" s="50"/>
      <c r="W150" s="150"/>
      <c r="Y150" s="3"/>
    </row>
    <row r="151" spans="2:46" x14ac:dyDescent="0.2">
      <c r="B151" s="338"/>
      <c r="C151" s="182" t="s">
        <v>168</v>
      </c>
      <c r="D151" s="62">
        <v>9</v>
      </c>
      <c r="E151" s="182">
        <v>8</v>
      </c>
      <c r="F151" s="188">
        <f>AVERAGE(D151:E151)</f>
        <v>8.5</v>
      </c>
      <c r="G151" s="187">
        <v>748</v>
      </c>
      <c r="H151" s="120">
        <f>D151/(G151/1000)</f>
        <v>12.032085561497325</v>
      </c>
      <c r="I151" s="131">
        <f>E151/(G151/1000)</f>
        <v>10.695187165775401</v>
      </c>
      <c r="J151" s="121">
        <f>F151/(G151/1000)</f>
        <v>11.363636363636363</v>
      </c>
      <c r="K151" s="151"/>
      <c r="L151" s="186"/>
      <c r="M151" s="50"/>
      <c r="N151" s="50"/>
      <c r="O151" s="50"/>
      <c r="W151" s="150"/>
      <c r="Y151" s="3"/>
    </row>
    <row r="152" spans="2:46" x14ac:dyDescent="0.2">
      <c r="B152" s="336">
        <v>205</v>
      </c>
      <c r="C152" s="181" t="s">
        <v>169</v>
      </c>
      <c r="D152" s="208">
        <v>11</v>
      </c>
      <c r="E152" s="181">
        <v>11</v>
      </c>
      <c r="F152" s="203">
        <f t="shared" si="12"/>
        <v>11</v>
      </c>
      <c r="G152" s="202">
        <v>784</v>
      </c>
      <c r="H152" s="204">
        <f t="shared" si="13"/>
        <v>14.030612244897959</v>
      </c>
      <c r="I152" s="205">
        <f t="shared" si="14"/>
        <v>14.030612244897959</v>
      </c>
      <c r="J152" s="206">
        <f t="shared" si="15"/>
        <v>14.030612244897959</v>
      </c>
      <c r="K152" s="151"/>
      <c r="L152" s="185">
        <f>B152</f>
        <v>205</v>
      </c>
      <c r="M152" s="145">
        <f>AVERAGE(H152:H160)</f>
        <v>13.075520194235333</v>
      </c>
      <c r="N152" s="145">
        <f>AVERAGE(I152:I160)</f>
        <v>10.667683512509067</v>
      </c>
      <c r="O152" s="145">
        <f>AVERAGE(J152:J160)</f>
        <v>11.871601853372201</v>
      </c>
      <c r="W152" s="150"/>
      <c r="Y152" s="3"/>
    </row>
    <row r="153" spans="2:46" x14ac:dyDescent="0.2">
      <c r="B153" s="337"/>
      <c r="C153" s="182" t="s">
        <v>170</v>
      </c>
      <c r="D153" s="62">
        <v>6</v>
      </c>
      <c r="E153" s="182">
        <v>3</v>
      </c>
      <c r="F153" s="188">
        <f t="shared" si="12"/>
        <v>4.5</v>
      </c>
      <c r="G153" s="187">
        <v>753</v>
      </c>
      <c r="H153" s="120">
        <f t="shared" si="13"/>
        <v>7.9681274900398407</v>
      </c>
      <c r="I153" s="131">
        <f t="shared" si="14"/>
        <v>3.9840637450199203</v>
      </c>
      <c r="J153" s="121">
        <f t="shared" si="15"/>
        <v>5.9760956175298805</v>
      </c>
      <c r="K153" s="151"/>
      <c r="L153" s="186"/>
      <c r="M153" s="50"/>
      <c r="N153" s="50"/>
      <c r="O153" s="50"/>
      <c r="W153" s="150"/>
      <c r="Y153" s="3"/>
    </row>
    <row r="154" spans="2:46" x14ac:dyDescent="0.2">
      <c r="B154" s="337"/>
      <c r="C154" s="182" t="s">
        <v>171</v>
      </c>
      <c r="D154" s="62">
        <v>14</v>
      </c>
      <c r="E154" s="182">
        <v>12</v>
      </c>
      <c r="F154" s="188">
        <f t="shared" si="12"/>
        <v>13</v>
      </c>
      <c r="G154" s="187">
        <v>980</v>
      </c>
      <c r="H154" s="120">
        <f t="shared" si="13"/>
        <v>14.285714285714286</v>
      </c>
      <c r="I154" s="131">
        <f t="shared" si="14"/>
        <v>12.244897959183673</v>
      </c>
      <c r="J154" s="121">
        <f t="shared" si="15"/>
        <v>13.26530612244898</v>
      </c>
      <c r="K154" s="151"/>
      <c r="L154" s="186"/>
      <c r="M154" s="50"/>
      <c r="N154" s="50"/>
      <c r="O154" s="50"/>
    </row>
    <row r="155" spans="2:46" x14ac:dyDescent="0.2">
      <c r="B155" s="337"/>
      <c r="C155" s="182" t="s">
        <v>172</v>
      </c>
      <c r="D155" s="62">
        <v>12</v>
      </c>
      <c r="E155" s="182">
        <v>9</v>
      </c>
      <c r="F155" s="188">
        <f t="shared" si="12"/>
        <v>10.5</v>
      </c>
      <c r="G155" s="187">
        <v>768</v>
      </c>
      <c r="H155" s="120">
        <f t="shared" si="13"/>
        <v>15.625</v>
      </c>
      <c r="I155" s="131">
        <f t="shared" si="14"/>
        <v>11.71875</v>
      </c>
      <c r="J155" s="121">
        <f t="shared" si="15"/>
        <v>13.671875</v>
      </c>
      <c r="K155" s="151"/>
      <c r="L155" s="186"/>
      <c r="M155" s="50"/>
      <c r="N155" s="50"/>
      <c r="O155" s="50"/>
    </row>
    <row r="156" spans="2:46" x14ac:dyDescent="0.2">
      <c r="B156" s="337"/>
      <c r="C156" s="182" t="s">
        <v>173</v>
      </c>
      <c r="D156" s="62">
        <v>16</v>
      </c>
      <c r="E156" s="182">
        <v>14</v>
      </c>
      <c r="F156" s="188">
        <f t="shared" si="12"/>
        <v>15</v>
      </c>
      <c r="G156" s="187">
        <v>883</v>
      </c>
      <c r="H156" s="120">
        <f t="shared" si="13"/>
        <v>18.120045300113251</v>
      </c>
      <c r="I156" s="131">
        <f t="shared" si="14"/>
        <v>15.855039637599093</v>
      </c>
      <c r="J156" s="121">
        <f t="shared" si="15"/>
        <v>16.987542468856173</v>
      </c>
      <c r="K156" s="151"/>
      <c r="L156" s="186"/>
      <c r="M156" s="50"/>
      <c r="N156" s="50"/>
      <c r="O156" s="50"/>
      <c r="Y156" s="3"/>
    </row>
    <row r="157" spans="2:46" x14ac:dyDescent="0.2">
      <c r="B157" s="337"/>
      <c r="C157" s="182" t="s">
        <v>174</v>
      </c>
      <c r="D157" s="62">
        <v>11</v>
      </c>
      <c r="E157" s="182">
        <v>7</v>
      </c>
      <c r="F157" s="188">
        <f t="shared" si="12"/>
        <v>9</v>
      </c>
      <c r="G157" s="187">
        <v>859</v>
      </c>
      <c r="H157" s="120">
        <f t="shared" si="13"/>
        <v>12.805587892898719</v>
      </c>
      <c r="I157" s="131">
        <f t="shared" si="14"/>
        <v>8.1490104772991856</v>
      </c>
      <c r="J157" s="121">
        <f t="shared" si="15"/>
        <v>10.477299185098952</v>
      </c>
      <c r="K157" s="151"/>
      <c r="L157" s="186"/>
      <c r="M157" s="50"/>
      <c r="N157" s="50"/>
      <c r="O157" s="50"/>
      <c r="Y157" s="3"/>
    </row>
    <row r="158" spans="2:46" x14ac:dyDescent="0.2">
      <c r="B158" s="337"/>
      <c r="C158" s="182" t="s">
        <v>175</v>
      </c>
      <c r="D158" s="62">
        <v>10</v>
      </c>
      <c r="E158" s="182">
        <v>6</v>
      </c>
      <c r="F158" s="188">
        <f t="shared" si="12"/>
        <v>8</v>
      </c>
      <c r="G158" s="187">
        <v>832</v>
      </c>
      <c r="H158" s="120">
        <f t="shared" si="13"/>
        <v>12.01923076923077</v>
      </c>
      <c r="I158" s="131">
        <f t="shared" si="14"/>
        <v>7.2115384615384617</v>
      </c>
      <c r="J158" s="121">
        <f t="shared" si="15"/>
        <v>9.615384615384615</v>
      </c>
      <c r="K158" s="151"/>
      <c r="L158" s="186"/>
      <c r="M158" s="50"/>
      <c r="N158" s="50"/>
      <c r="O158" s="50"/>
      <c r="Y158" s="3"/>
    </row>
    <row r="159" spans="2:46" x14ac:dyDescent="0.2">
      <c r="B159" s="337"/>
      <c r="C159" s="182" t="s">
        <v>176</v>
      </c>
      <c r="D159" s="62">
        <v>7</v>
      </c>
      <c r="E159" s="182">
        <v>6</v>
      </c>
      <c r="F159" s="188">
        <f t="shared" si="12"/>
        <v>6.5</v>
      </c>
      <c r="G159" s="187">
        <v>828</v>
      </c>
      <c r="H159" s="120">
        <f t="shared" si="13"/>
        <v>8.454106280193237</v>
      </c>
      <c r="I159" s="131">
        <f t="shared" si="14"/>
        <v>7.2463768115942031</v>
      </c>
      <c r="J159" s="121">
        <f t="shared" si="15"/>
        <v>7.85024154589372</v>
      </c>
      <c r="K159" s="151"/>
      <c r="L159" s="186"/>
      <c r="M159" s="50"/>
      <c r="N159" s="50"/>
      <c r="O159" s="50"/>
      <c r="Y159" s="3"/>
    </row>
    <row r="160" spans="2:46" x14ac:dyDescent="0.2">
      <c r="B160" s="338"/>
      <c r="C160" s="182" t="s">
        <v>177</v>
      </c>
      <c r="D160" s="62">
        <v>12</v>
      </c>
      <c r="E160" s="182">
        <v>13</v>
      </c>
      <c r="F160" s="188">
        <f t="shared" si="12"/>
        <v>12.5</v>
      </c>
      <c r="G160" s="187">
        <v>835</v>
      </c>
      <c r="H160" s="120">
        <f t="shared" si="13"/>
        <v>14.371257485029941</v>
      </c>
      <c r="I160" s="131">
        <f t="shared" si="14"/>
        <v>15.568862275449103</v>
      </c>
      <c r="J160" s="121">
        <f t="shared" si="15"/>
        <v>14.970059880239521</v>
      </c>
      <c r="K160" s="151"/>
      <c r="L160" s="186"/>
      <c r="M160" s="50"/>
      <c r="N160" s="50"/>
      <c r="O160" s="50"/>
      <c r="Y160" s="3"/>
    </row>
    <row r="161" spans="2:25" x14ac:dyDescent="0.2">
      <c r="B161" s="336">
        <v>101</v>
      </c>
      <c r="C161" s="202" t="s">
        <v>178</v>
      </c>
      <c r="D161" s="203">
        <v>9</v>
      </c>
      <c r="E161" s="202">
        <v>9</v>
      </c>
      <c r="F161" s="203">
        <f>AVERAGE(D161:E161)</f>
        <v>9</v>
      </c>
      <c r="G161" s="202">
        <v>775</v>
      </c>
      <c r="H161" s="204">
        <f t="shared" si="13"/>
        <v>11.612903225806452</v>
      </c>
      <c r="I161" s="205">
        <f t="shared" si="14"/>
        <v>11.612903225806452</v>
      </c>
      <c r="J161" s="206">
        <f t="shared" si="15"/>
        <v>11.612903225806452</v>
      </c>
      <c r="K161" s="151"/>
      <c r="L161" s="185">
        <f>B161</f>
        <v>101</v>
      </c>
      <c r="M161" s="145">
        <f>AVERAGE(H161:H166)</f>
        <v>13.781645332355149</v>
      </c>
      <c r="N161" s="145">
        <f>AVERAGE(I161:I166)</f>
        <v>13.481256502166652</v>
      </c>
      <c r="O161" s="145">
        <f>AVERAGE(J161:J166)</f>
        <v>13.631450917260899</v>
      </c>
      <c r="Y161" s="3"/>
    </row>
    <row r="162" spans="2:25" x14ac:dyDescent="0.2">
      <c r="B162" s="337"/>
      <c r="C162" s="187" t="s">
        <v>179</v>
      </c>
      <c r="D162" s="188">
        <v>11</v>
      </c>
      <c r="E162" s="187">
        <v>15</v>
      </c>
      <c r="F162" s="188">
        <f t="shared" ref="F162:F174" si="16">AVERAGE(D162:E162)</f>
        <v>13</v>
      </c>
      <c r="G162" s="187">
        <v>1052</v>
      </c>
      <c r="H162" s="120">
        <f t="shared" si="13"/>
        <v>10.456273764258555</v>
      </c>
      <c r="I162" s="131">
        <f t="shared" si="14"/>
        <v>14.258555133079847</v>
      </c>
      <c r="J162" s="121">
        <f t="shared" si="15"/>
        <v>12.357414448669202</v>
      </c>
      <c r="K162" s="151"/>
      <c r="L162" s="186"/>
      <c r="M162" s="50"/>
      <c r="N162" s="50"/>
      <c r="O162" s="50"/>
      <c r="Y162" s="3"/>
    </row>
    <row r="163" spans="2:25" x14ac:dyDescent="0.2">
      <c r="B163" s="337"/>
      <c r="C163" s="187" t="s">
        <v>180</v>
      </c>
      <c r="D163" s="188">
        <v>10</v>
      </c>
      <c r="E163" s="187">
        <v>6</v>
      </c>
      <c r="F163" s="188">
        <f t="shared" si="16"/>
        <v>8</v>
      </c>
      <c r="G163" s="187">
        <v>758</v>
      </c>
      <c r="H163" s="120">
        <f t="shared" si="13"/>
        <v>13.192612137203167</v>
      </c>
      <c r="I163" s="131">
        <f t="shared" si="14"/>
        <v>7.9155672823218994</v>
      </c>
      <c r="J163" s="121">
        <f t="shared" si="15"/>
        <v>10.554089709762533</v>
      </c>
      <c r="K163" s="151"/>
      <c r="L163" s="186"/>
      <c r="M163" s="50"/>
      <c r="N163" s="50"/>
      <c r="O163" s="50"/>
      <c r="Y163" s="3"/>
    </row>
    <row r="164" spans="2:25" x14ac:dyDescent="0.2">
      <c r="B164" s="337"/>
      <c r="C164" s="187" t="s">
        <v>181</v>
      </c>
      <c r="D164" s="188">
        <v>12</v>
      </c>
      <c r="E164" s="187">
        <v>17</v>
      </c>
      <c r="F164" s="188">
        <f t="shared" si="16"/>
        <v>14.5</v>
      </c>
      <c r="G164" s="187">
        <v>1022</v>
      </c>
      <c r="H164" s="120">
        <f t="shared" si="13"/>
        <v>11.741682974559687</v>
      </c>
      <c r="I164" s="131">
        <f t="shared" si="14"/>
        <v>16.634050880626223</v>
      </c>
      <c r="J164" s="121">
        <f t="shared" si="15"/>
        <v>14.187866927592955</v>
      </c>
      <c r="K164" s="151"/>
      <c r="L164" s="186"/>
      <c r="M164" s="50"/>
      <c r="N164" s="50"/>
      <c r="O164" s="50"/>
      <c r="Y164" s="3"/>
    </row>
    <row r="165" spans="2:25" x14ac:dyDescent="0.2">
      <c r="B165" s="337"/>
      <c r="C165" s="187" t="s">
        <v>182</v>
      </c>
      <c r="D165" s="188">
        <v>17</v>
      </c>
      <c r="E165" s="187">
        <v>15</v>
      </c>
      <c r="F165" s="188">
        <f t="shared" si="16"/>
        <v>16</v>
      </c>
      <c r="G165" s="187">
        <v>860</v>
      </c>
      <c r="H165" s="120">
        <f t="shared" si="13"/>
        <v>19.767441860465116</v>
      </c>
      <c r="I165" s="131">
        <f t="shared" si="14"/>
        <v>17.441860465116278</v>
      </c>
      <c r="J165" s="121">
        <f t="shared" si="15"/>
        <v>18.604651162790699</v>
      </c>
      <c r="K165" s="151"/>
      <c r="L165" s="186"/>
      <c r="M165" s="50"/>
      <c r="N165" s="50"/>
      <c r="O165" s="50"/>
      <c r="Y165" s="3"/>
    </row>
    <row r="166" spans="2:25" x14ac:dyDescent="0.2">
      <c r="B166" s="338"/>
      <c r="C166" s="193" t="s">
        <v>183</v>
      </c>
      <c r="D166" s="194">
        <v>11</v>
      </c>
      <c r="E166" s="193">
        <v>9</v>
      </c>
      <c r="F166" s="194">
        <f t="shared" si="16"/>
        <v>10</v>
      </c>
      <c r="G166" s="193">
        <v>691</v>
      </c>
      <c r="H166" s="135">
        <f t="shared" si="13"/>
        <v>15.918958031837917</v>
      </c>
      <c r="I166" s="134">
        <f t="shared" si="14"/>
        <v>13.024602026049205</v>
      </c>
      <c r="J166" s="195">
        <f t="shared" si="15"/>
        <v>14.471780028943561</v>
      </c>
      <c r="K166" s="151"/>
      <c r="L166" s="186"/>
      <c r="M166" s="50"/>
      <c r="N166" s="50"/>
      <c r="O166" s="50"/>
      <c r="Y166" s="3"/>
    </row>
    <row r="167" spans="2:25" x14ac:dyDescent="0.2">
      <c r="B167" s="336">
        <v>104</v>
      </c>
      <c r="C167" s="202" t="s">
        <v>184</v>
      </c>
      <c r="D167" s="203">
        <v>10</v>
      </c>
      <c r="E167" s="202">
        <v>6</v>
      </c>
      <c r="F167" s="203">
        <f t="shared" si="16"/>
        <v>8</v>
      </c>
      <c r="G167" s="202">
        <v>680</v>
      </c>
      <c r="H167" s="204">
        <f t="shared" si="13"/>
        <v>14.705882352941176</v>
      </c>
      <c r="I167" s="205">
        <f t="shared" si="14"/>
        <v>8.8235294117647047</v>
      </c>
      <c r="J167" s="206">
        <f t="shared" si="15"/>
        <v>11.76470588235294</v>
      </c>
      <c r="K167" s="151"/>
      <c r="L167" s="185">
        <f>B167</f>
        <v>104</v>
      </c>
      <c r="M167" s="145">
        <f>AVERAGE(H167:H175)</f>
        <v>16.203735326701558</v>
      </c>
      <c r="N167" s="145">
        <f>AVERAGE(I167:I175)</f>
        <v>11.775698732155528</v>
      </c>
      <c r="O167" s="145">
        <f>AVERAGE(J167:J175)</f>
        <v>13.989717029428542</v>
      </c>
      <c r="Y167" s="3"/>
    </row>
    <row r="168" spans="2:25" x14ac:dyDescent="0.2">
      <c r="B168" s="337"/>
      <c r="C168" s="187" t="s">
        <v>185</v>
      </c>
      <c r="D168" s="188">
        <v>15</v>
      </c>
      <c r="E168" s="187">
        <v>14</v>
      </c>
      <c r="F168" s="188">
        <f t="shared" si="16"/>
        <v>14.5</v>
      </c>
      <c r="G168" s="187">
        <v>792</v>
      </c>
      <c r="H168" s="120">
        <f t="shared" si="13"/>
        <v>18.939393939393938</v>
      </c>
      <c r="I168" s="131">
        <f t="shared" si="14"/>
        <v>17.676767676767675</v>
      </c>
      <c r="J168" s="121">
        <f t="shared" si="15"/>
        <v>18.308080808080806</v>
      </c>
      <c r="K168" s="151"/>
      <c r="L168" s="186"/>
      <c r="M168" s="50"/>
      <c r="N168" s="50"/>
      <c r="O168" s="50"/>
      <c r="Y168" s="3"/>
    </row>
    <row r="169" spans="2:25" x14ac:dyDescent="0.2">
      <c r="B169" s="337"/>
      <c r="C169" s="187" t="s">
        <v>186</v>
      </c>
      <c r="D169" s="188">
        <v>13</v>
      </c>
      <c r="E169" s="187">
        <v>13</v>
      </c>
      <c r="F169" s="188">
        <f t="shared" si="16"/>
        <v>13</v>
      </c>
      <c r="G169" s="187">
        <v>673</v>
      </c>
      <c r="H169" s="120">
        <f t="shared" si="13"/>
        <v>19.316493313521544</v>
      </c>
      <c r="I169" s="131">
        <f t="shared" si="14"/>
        <v>19.316493313521544</v>
      </c>
      <c r="J169" s="121">
        <f t="shared" si="15"/>
        <v>19.316493313521544</v>
      </c>
      <c r="K169" s="151"/>
      <c r="L169" s="186"/>
      <c r="M169" s="50"/>
      <c r="N169" s="50"/>
      <c r="O169" s="50"/>
      <c r="Y169" s="3"/>
    </row>
    <row r="170" spans="2:25" x14ac:dyDescent="0.2">
      <c r="B170" s="337"/>
      <c r="C170" s="187" t="s">
        <v>187</v>
      </c>
      <c r="D170" s="188">
        <v>12</v>
      </c>
      <c r="E170" s="187">
        <v>6</v>
      </c>
      <c r="F170" s="188">
        <f t="shared" si="16"/>
        <v>9</v>
      </c>
      <c r="G170" s="187">
        <v>758</v>
      </c>
      <c r="H170" s="120">
        <f t="shared" si="13"/>
        <v>15.831134564643799</v>
      </c>
      <c r="I170" s="131">
        <f t="shared" si="14"/>
        <v>7.9155672823218994</v>
      </c>
      <c r="J170" s="121">
        <f t="shared" si="15"/>
        <v>11.87335092348285</v>
      </c>
      <c r="K170" s="151"/>
      <c r="L170" s="186"/>
      <c r="M170" s="50"/>
      <c r="N170" s="50"/>
      <c r="O170" s="50"/>
      <c r="Y170" s="3"/>
    </row>
    <row r="171" spans="2:25" x14ac:dyDescent="0.2">
      <c r="B171" s="337"/>
      <c r="C171" s="187" t="s">
        <v>84</v>
      </c>
      <c r="D171" s="188">
        <v>11</v>
      </c>
      <c r="E171" s="187">
        <v>5</v>
      </c>
      <c r="F171" s="188">
        <f t="shared" si="16"/>
        <v>8</v>
      </c>
      <c r="G171" s="187">
        <v>772</v>
      </c>
      <c r="H171" s="120">
        <f t="shared" si="13"/>
        <v>14.248704663212434</v>
      </c>
      <c r="I171" s="131">
        <f t="shared" si="14"/>
        <v>6.4766839378238341</v>
      </c>
      <c r="J171" s="121">
        <f t="shared" si="15"/>
        <v>10.362694300518134</v>
      </c>
      <c r="K171" s="151"/>
      <c r="L171" s="186"/>
      <c r="M171" s="50"/>
      <c r="N171" s="50"/>
      <c r="O171" s="50"/>
      <c r="Y171" s="3"/>
    </row>
    <row r="172" spans="2:25" x14ac:dyDescent="0.2">
      <c r="B172" s="337"/>
      <c r="C172" s="187" t="s">
        <v>188</v>
      </c>
      <c r="D172" s="188">
        <v>14</v>
      </c>
      <c r="E172" s="187">
        <v>7</v>
      </c>
      <c r="F172" s="188">
        <f t="shared" si="16"/>
        <v>10.5</v>
      </c>
      <c r="G172" s="187">
        <v>888</v>
      </c>
      <c r="H172" s="120">
        <f t="shared" si="13"/>
        <v>15.765765765765765</v>
      </c>
      <c r="I172" s="131">
        <f t="shared" si="14"/>
        <v>7.8828828828828827</v>
      </c>
      <c r="J172" s="121">
        <f t="shared" si="15"/>
        <v>11.824324324324325</v>
      </c>
      <c r="K172" s="151"/>
      <c r="L172" s="186"/>
      <c r="M172" s="50"/>
      <c r="N172" s="50"/>
      <c r="O172" s="50"/>
      <c r="Y172" s="3"/>
    </row>
    <row r="173" spans="2:25" x14ac:dyDescent="0.2">
      <c r="B173" s="337"/>
      <c r="C173" s="187" t="s">
        <v>189</v>
      </c>
      <c r="D173" s="188">
        <v>12</v>
      </c>
      <c r="E173" s="187">
        <v>7</v>
      </c>
      <c r="F173" s="188">
        <f t="shared" si="16"/>
        <v>9.5</v>
      </c>
      <c r="G173" s="187">
        <v>683</v>
      </c>
      <c r="H173" s="120">
        <f t="shared" si="13"/>
        <v>17.569546120058565</v>
      </c>
      <c r="I173" s="131">
        <f t="shared" si="14"/>
        <v>10.248901903367496</v>
      </c>
      <c r="J173" s="121">
        <f t="shared" si="15"/>
        <v>13.909224011713031</v>
      </c>
      <c r="K173" s="151"/>
      <c r="L173" s="186"/>
      <c r="M173" s="50"/>
      <c r="N173" s="50"/>
      <c r="O173" s="50"/>
      <c r="Y173" s="3"/>
    </row>
    <row r="174" spans="2:25" x14ac:dyDescent="0.2">
      <c r="B174" s="337"/>
      <c r="C174" s="187" t="s">
        <v>190</v>
      </c>
      <c r="D174" s="188">
        <v>13</v>
      </c>
      <c r="E174" s="187">
        <v>10</v>
      </c>
      <c r="F174" s="188">
        <f t="shared" si="16"/>
        <v>11.5</v>
      </c>
      <c r="G174" s="187">
        <v>903</v>
      </c>
      <c r="H174" s="120">
        <f t="shared" si="13"/>
        <v>14.396456256921374</v>
      </c>
      <c r="I174" s="131">
        <f t="shared" si="14"/>
        <v>11.074197120708748</v>
      </c>
      <c r="J174" s="121">
        <f t="shared" si="15"/>
        <v>12.735326688815061</v>
      </c>
      <c r="K174" s="151"/>
      <c r="L174" s="186"/>
      <c r="M174" s="50"/>
      <c r="N174" s="50"/>
      <c r="O174" s="50"/>
      <c r="Y174" s="3"/>
    </row>
    <row r="175" spans="2:25" x14ac:dyDescent="0.2">
      <c r="B175" s="338"/>
      <c r="C175" s="187" t="s">
        <v>83</v>
      </c>
      <c r="D175" s="188">
        <v>10</v>
      </c>
      <c r="E175" s="187">
        <v>11</v>
      </c>
      <c r="F175" s="188">
        <f>AVERAGE(D175:E175)</f>
        <v>10.5</v>
      </c>
      <c r="G175" s="187">
        <v>664</v>
      </c>
      <c r="H175" s="120">
        <f t="shared" si="13"/>
        <v>15.060240963855421</v>
      </c>
      <c r="I175" s="131">
        <f t="shared" si="14"/>
        <v>16.566265060240962</v>
      </c>
      <c r="J175" s="121">
        <f t="shared" si="15"/>
        <v>15.813253012048191</v>
      </c>
      <c r="K175" s="151"/>
      <c r="L175" s="186"/>
      <c r="M175" s="50"/>
      <c r="N175" s="50"/>
      <c r="O175" s="50"/>
      <c r="Y175" s="3"/>
    </row>
    <row r="176" spans="2:25" x14ac:dyDescent="0.2">
      <c r="B176" s="336">
        <v>105</v>
      </c>
      <c r="C176" s="202" t="s">
        <v>191</v>
      </c>
      <c r="D176" s="203">
        <v>11</v>
      </c>
      <c r="E176" s="202">
        <v>8</v>
      </c>
      <c r="F176" s="203">
        <f t="shared" ref="F176:F197" si="17">AVERAGE(D176:E176)</f>
        <v>9.5</v>
      </c>
      <c r="G176" s="202">
        <v>825</v>
      </c>
      <c r="H176" s="204">
        <f t="shared" si="13"/>
        <v>13.333333333333334</v>
      </c>
      <c r="I176" s="205">
        <f t="shared" si="14"/>
        <v>9.6969696969696972</v>
      </c>
      <c r="J176" s="206">
        <f t="shared" si="15"/>
        <v>11.515151515151516</v>
      </c>
      <c r="K176" s="151"/>
      <c r="L176" s="185">
        <f>B176</f>
        <v>105</v>
      </c>
      <c r="M176" s="145">
        <f>AVERAGE(H176:H182)</f>
        <v>13.992068131486421</v>
      </c>
      <c r="N176" s="145">
        <f>AVERAGE(I176:I182)</f>
        <v>11.423183617761618</v>
      </c>
      <c r="O176" s="145">
        <f>AVERAGE(J176:J182)</f>
        <v>12.707625874624018</v>
      </c>
      <c r="Y176" s="3"/>
    </row>
    <row r="177" spans="2:25" x14ac:dyDescent="0.2">
      <c r="B177" s="337"/>
      <c r="C177" s="187" t="s">
        <v>192</v>
      </c>
      <c r="D177" s="188">
        <v>7</v>
      </c>
      <c r="E177" s="187">
        <v>7</v>
      </c>
      <c r="F177" s="188">
        <f t="shared" si="17"/>
        <v>7</v>
      </c>
      <c r="G177" s="187">
        <v>995</v>
      </c>
      <c r="H177" s="120">
        <f t="shared" si="13"/>
        <v>7.0351758793969852</v>
      </c>
      <c r="I177" s="131">
        <f t="shared" si="14"/>
        <v>7.0351758793969852</v>
      </c>
      <c r="J177" s="121">
        <f t="shared" si="15"/>
        <v>7.0351758793969852</v>
      </c>
      <c r="K177" s="151"/>
      <c r="L177" s="186"/>
      <c r="M177" s="50"/>
      <c r="N177" s="50"/>
      <c r="O177" s="50"/>
      <c r="Y177" s="3"/>
    </row>
    <row r="178" spans="2:25" x14ac:dyDescent="0.2">
      <c r="B178" s="337"/>
      <c r="C178" s="187" t="s">
        <v>193</v>
      </c>
      <c r="D178" s="188">
        <v>12</v>
      </c>
      <c r="E178" s="187">
        <v>8</v>
      </c>
      <c r="F178" s="188">
        <f t="shared" si="17"/>
        <v>10</v>
      </c>
      <c r="G178" s="187">
        <v>730</v>
      </c>
      <c r="H178" s="120">
        <f t="shared" si="13"/>
        <v>16.438356164383563</v>
      </c>
      <c r="I178" s="131">
        <f t="shared" si="14"/>
        <v>10.95890410958904</v>
      </c>
      <c r="J178" s="121">
        <f t="shared" si="15"/>
        <v>13.698630136986301</v>
      </c>
      <c r="K178" s="151"/>
      <c r="L178" s="186"/>
      <c r="M178" s="50"/>
      <c r="N178" s="50"/>
      <c r="O178" s="50"/>
      <c r="Y178" s="3"/>
    </row>
    <row r="179" spans="2:25" x14ac:dyDescent="0.2">
      <c r="B179" s="337"/>
      <c r="C179" s="187" t="s">
        <v>194</v>
      </c>
      <c r="D179" s="188">
        <v>9</v>
      </c>
      <c r="E179" s="187">
        <v>8</v>
      </c>
      <c r="F179" s="188">
        <f t="shared" si="17"/>
        <v>8.5</v>
      </c>
      <c r="G179" s="187">
        <v>812</v>
      </c>
      <c r="H179" s="120">
        <f t="shared" si="13"/>
        <v>11.083743842364532</v>
      </c>
      <c r="I179" s="131">
        <f t="shared" si="14"/>
        <v>9.8522167487684715</v>
      </c>
      <c r="J179" s="121">
        <f t="shared" si="15"/>
        <v>10.467980295566502</v>
      </c>
      <c r="K179" s="151"/>
      <c r="L179" s="186"/>
      <c r="M179" s="50"/>
      <c r="N179" s="50"/>
      <c r="O179" s="50"/>
      <c r="Y179" s="3"/>
    </row>
    <row r="180" spans="2:25" x14ac:dyDescent="0.2">
      <c r="B180" s="337"/>
      <c r="C180" s="187" t="s">
        <v>195</v>
      </c>
      <c r="D180" s="188">
        <v>13</v>
      </c>
      <c r="E180" s="187">
        <v>12</v>
      </c>
      <c r="F180" s="188">
        <f t="shared" si="17"/>
        <v>12.5</v>
      </c>
      <c r="G180" s="187">
        <v>765</v>
      </c>
      <c r="H180" s="120">
        <f t="shared" si="13"/>
        <v>16.993464052287582</v>
      </c>
      <c r="I180" s="131">
        <f t="shared" si="14"/>
        <v>15.686274509803921</v>
      </c>
      <c r="J180" s="121">
        <f t="shared" si="15"/>
        <v>16.33986928104575</v>
      </c>
      <c r="K180" s="151"/>
      <c r="L180" s="186"/>
      <c r="M180" s="50"/>
      <c r="N180" s="50"/>
      <c r="O180" s="50"/>
      <c r="Y180" s="3"/>
    </row>
    <row r="181" spans="2:25" x14ac:dyDescent="0.2">
      <c r="B181" s="337"/>
      <c r="C181" s="187" t="s">
        <v>196</v>
      </c>
      <c r="D181" s="188">
        <v>17</v>
      </c>
      <c r="E181" s="187">
        <v>16</v>
      </c>
      <c r="F181" s="188">
        <f t="shared" si="17"/>
        <v>16.5</v>
      </c>
      <c r="G181" s="187">
        <v>910</v>
      </c>
      <c r="H181" s="120">
        <f t="shared" si="13"/>
        <v>18.681318681318682</v>
      </c>
      <c r="I181" s="131">
        <f t="shared" si="14"/>
        <v>17.58241758241758</v>
      </c>
      <c r="J181" s="121">
        <f t="shared" si="15"/>
        <v>18.131868131868131</v>
      </c>
      <c r="K181" s="151"/>
      <c r="L181" s="186"/>
      <c r="M181" s="50"/>
      <c r="N181" s="50"/>
      <c r="O181" s="50"/>
      <c r="Y181" s="3"/>
    </row>
    <row r="182" spans="2:25" x14ac:dyDescent="0.2">
      <c r="B182" s="338"/>
      <c r="C182" s="193" t="s">
        <v>197</v>
      </c>
      <c r="D182" s="194">
        <v>11</v>
      </c>
      <c r="E182" s="193">
        <v>7</v>
      </c>
      <c r="F182" s="194">
        <f t="shared" si="17"/>
        <v>9</v>
      </c>
      <c r="G182" s="193">
        <v>765</v>
      </c>
      <c r="H182" s="135">
        <f t="shared" si="13"/>
        <v>14.379084967320262</v>
      </c>
      <c r="I182" s="134">
        <f t="shared" si="14"/>
        <v>9.1503267973856204</v>
      </c>
      <c r="J182" s="195">
        <f t="shared" si="15"/>
        <v>11.76470588235294</v>
      </c>
      <c r="K182" s="151"/>
      <c r="L182" s="186"/>
      <c r="M182" s="50"/>
      <c r="N182" s="50"/>
      <c r="O182" s="50"/>
      <c r="Y182" s="3"/>
    </row>
    <row r="183" spans="2:25" x14ac:dyDescent="0.2">
      <c r="B183" s="336">
        <v>117</v>
      </c>
      <c r="C183" s="187" t="s">
        <v>198</v>
      </c>
      <c r="D183" s="188">
        <v>14</v>
      </c>
      <c r="E183" s="187">
        <v>15</v>
      </c>
      <c r="F183" s="188">
        <f t="shared" si="17"/>
        <v>14.5</v>
      </c>
      <c r="G183" s="187">
        <v>820</v>
      </c>
      <c r="H183" s="120">
        <f t="shared" si="13"/>
        <v>17.073170731707318</v>
      </c>
      <c r="I183" s="131">
        <f t="shared" si="14"/>
        <v>18.292682926829269</v>
      </c>
      <c r="J183" s="121">
        <f t="shared" si="15"/>
        <v>17.682926829268293</v>
      </c>
      <c r="K183" s="151"/>
      <c r="L183" s="185">
        <f>B183</f>
        <v>117</v>
      </c>
      <c r="M183" s="145">
        <f>AVERAGE(H183:H187)</f>
        <v>20.33059170237879</v>
      </c>
      <c r="N183" s="145">
        <f>AVERAGE(I183:I187)</f>
        <v>20.263509300394993</v>
      </c>
      <c r="O183" s="145">
        <f>AVERAGE(J183:J187)</f>
        <v>20.297050501386888</v>
      </c>
      <c r="Y183" s="3"/>
    </row>
    <row r="184" spans="2:25" x14ac:dyDescent="0.2">
      <c r="B184" s="337"/>
      <c r="C184" s="187" t="s">
        <v>199</v>
      </c>
      <c r="D184" s="188">
        <v>17</v>
      </c>
      <c r="E184" s="187">
        <v>18</v>
      </c>
      <c r="F184" s="188">
        <f t="shared" si="17"/>
        <v>17.5</v>
      </c>
      <c r="G184" s="187">
        <v>821</v>
      </c>
      <c r="H184" s="120">
        <f t="shared" si="13"/>
        <v>20.706455542021924</v>
      </c>
      <c r="I184" s="131">
        <f t="shared" si="14"/>
        <v>21.924482338611451</v>
      </c>
      <c r="J184" s="121">
        <f t="shared" si="15"/>
        <v>21.315468940316688</v>
      </c>
      <c r="K184" s="151"/>
      <c r="L184" s="186"/>
      <c r="M184" s="51"/>
      <c r="N184" s="51"/>
      <c r="O184" s="51"/>
      <c r="Y184" s="3"/>
    </row>
    <row r="185" spans="2:25" x14ac:dyDescent="0.2">
      <c r="B185" s="337"/>
      <c r="C185" s="187" t="s">
        <v>200</v>
      </c>
      <c r="D185" s="188">
        <v>16</v>
      </c>
      <c r="E185" s="187">
        <v>16</v>
      </c>
      <c r="F185" s="188">
        <f t="shared" si="17"/>
        <v>16</v>
      </c>
      <c r="G185" s="187">
        <v>695</v>
      </c>
      <c r="H185" s="120">
        <f t="shared" si="13"/>
        <v>23.021582733812952</v>
      </c>
      <c r="I185" s="131">
        <f t="shared" si="14"/>
        <v>23.021582733812952</v>
      </c>
      <c r="J185" s="121">
        <f t="shared" si="15"/>
        <v>23.021582733812952</v>
      </c>
      <c r="K185" s="151"/>
      <c r="L185" s="186"/>
      <c r="M185" s="50"/>
      <c r="N185" s="50"/>
      <c r="O185" s="50"/>
      <c r="Y185" s="3"/>
    </row>
    <row r="186" spans="2:25" x14ac:dyDescent="0.2">
      <c r="B186" s="337"/>
      <c r="C186" s="187" t="s">
        <v>201</v>
      </c>
      <c r="D186" s="188">
        <v>19</v>
      </c>
      <c r="E186" s="187">
        <v>18</v>
      </c>
      <c r="F186" s="188">
        <f t="shared" si="17"/>
        <v>18.5</v>
      </c>
      <c r="G186" s="187">
        <v>773</v>
      </c>
      <c r="H186" s="120">
        <f t="shared" si="13"/>
        <v>24.579560155239328</v>
      </c>
      <c r="I186" s="131">
        <f t="shared" si="14"/>
        <v>23.285899094437259</v>
      </c>
      <c r="J186" s="121">
        <f t="shared" si="15"/>
        <v>23.932729624838291</v>
      </c>
      <c r="K186" s="151"/>
      <c r="L186" s="186"/>
      <c r="M186" s="50"/>
      <c r="N186" s="50"/>
      <c r="O186" s="50"/>
      <c r="Y186" s="3"/>
    </row>
    <row r="187" spans="2:25" x14ac:dyDescent="0.2">
      <c r="B187" s="337"/>
      <c r="C187" s="187" t="s">
        <v>202</v>
      </c>
      <c r="D187" s="188">
        <v>11</v>
      </c>
      <c r="E187" s="187">
        <v>10</v>
      </c>
      <c r="F187" s="188">
        <f t="shared" si="17"/>
        <v>10.5</v>
      </c>
      <c r="G187" s="187">
        <v>676</v>
      </c>
      <c r="H187" s="120">
        <f t="shared" si="13"/>
        <v>16.272189349112423</v>
      </c>
      <c r="I187" s="131">
        <f t="shared" si="14"/>
        <v>14.792899408284022</v>
      </c>
      <c r="J187" s="121">
        <f t="shared" si="15"/>
        <v>15.532544378698224</v>
      </c>
      <c r="K187" s="151"/>
      <c r="L187" s="186"/>
      <c r="M187" s="50"/>
      <c r="N187" s="50"/>
      <c r="O187" s="50"/>
      <c r="Y187" s="3"/>
    </row>
    <row r="188" spans="2:25" x14ac:dyDescent="0.2">
      <c r="B188" s="336">
        <v>119</v>
      </c>
      <c r="C188" s="207" t="s">
        <v>203</v>
      </c>
      <c r="D188" s="202">
        <v>13</v>
      </c>
      <c r="E188" s="203">
        <v>14</v>
      </c>
      <c r="F188" s="202">
        <f t="shared" si="17"/>
        <v>13.5</v>
      </c>
      <c r="G188" s="203">
        <v>596</v>
      </c>
      <c r="H188" s="205">
        <f t="shared" si="13"/>
        <v>21.812080536912752</v>
      </c>
      <c r="I188" s="204">
        <f t="shared" si="14"/>
        <v>23.48993288590604</v>
      </c>
      <c r="J188" s="205">
        <f t="shared" si="15"/>
        <v>22.651006711409398</v>
      </c>
      <c r="K188" s="151"/>
      <c r="L188" s="185">
        <f>B188</f>
        <v>119</v>
      </c>
      <c r="M188" s="145">
        <f>AVERAGE(H188:H192)</f>
        <v>19.973364348083088</v>
      </c>
      <c r="N188" s="145">
        <f>AVERAGE(I188:I192)</f>
        <v>22.366026891580624</v>
      </c>
      <c r="O188" s="145">
        <f>AVERAGE(J188:J192)</f>
        <v>21.169695619831852</v>
      </c>
      <c r="Y188" s="3"/>
    </row>
    <row r="189" spans="2:25" x14ac:dyDescent="0.2">
      <c r="B189" s="337"/>
      <c r="C189" s="200" t="s">
        <v>204</v>
      </c>
      <c r="D189" s="187">
        <v>10</v>
      </c>
      <c r="E189" s="188">
        <v>14</v>
      </c>
      <c r="F189" s="187">
        <f t="shared" si="17"/>
        <v>12</v>
      </c>
      <c r="G189" s="188">
        <v>679</v>
      </c>
      <c r="H189" s="131">
        <f t="shared" si="13"/>
        <v>14.727540500736376</v>
      </c>
      <c r="I189" s="120">
        <f t="shared" si="14"/>
        <v>20.618556701030926</v>
      </c>
      <c r="J189" s="131">
        <f t="shared" si="15"/>
        <v>17.67304860088365</v>
      </c>
      <c r="K189" s="151"/>
      <c r="L189" s="186"/>
      <c r="M189" s="50"/>
      <c r="N189" s="50"/>
      <c r="O189" s="50"/>
      <c r="Y189" s="3"/>
    </row>
    <row r="190" spans="2:25" x14ac:dyDescent="0.2">
      <c r="B190" s="337"/>
      <c r="C190" s="200" t="s">
        <v>205</v>
      </c>
      <c r="D190" s="187">
        <v>17</v>
      </c>
      <c r="E190" s="188">
        <v>16</v>
      </c>
      <c r="F190" s="187">
        <f t="shared" si="17"/>
        <v>16.5</v>
      </c>
      <c r="G190" s="188">
        <v>676</v>
      </c>
      <c r="H190" s="131">
        <f t="shared" si="13"/>
        <v>25.147928994082839</v>
      </c>
      <c r="I190" s="120">
        <f t="shared" si="14"/>
        <v>23.668639053254438</v>
      </c>
      <c r="J190" s="131">
        <f t="shared" si="15"/>
        <v>24.408284023668639</v>
      </c>
      <c r="K190" s="151"/>
      <c r="L190" s="186"/>
      <c r="M190" s="50"/>
      <c r="N190" s="50"/>
      <c r="O190" s="50"/>
      <c r="Y190" s="3"/>
    </row>
    <row r="191" spans="2:25" x14ac:dyDescent="0.2">
      <c r="B191" s="337"/>
      <c r="C191" s="200" t="s">
        <v>206</v>
      </c>
      <c r="D191" s="187">
        <v>13</v>
      </c>
      <c r="E191" s="188">
        <v>15</v>
      </c>
      <c r="F191" s="187">
        <f t="shared" si="17"/>
        <v>14</v>
      </c>
      <c r="G191" s="188">
        <v>700</v>
      </c>
      <c r="H191" s="131">
        <f t="shared" si="13"/>
        <v>18.571428571428573</v>
      </c>
      <c r="I191" s="120">
        <f t="shared" si="14"/>
        <v>21.428571428571431</v>
      </c>
      <c r="J191" s="131">
        <f t="shared" si="15"/>
        <v>20</v>
      </c>
      <c r="K191" s="151"/>
      <c r="L191" s="186"/>
      <c r="M191" s="51"/>
      <c r="N191" s="51"/>
      <c r="O191" s="51"/>
      <c r="Y191" s="3"/>
    </row>
    <row r="192" spans="2:25" x14ac:dyDescent="0.2">
      <c r="B192" s="338"/>
      <c r="C192" s="201" t="s">
        <v>207</v>
      </c>
      <c r="D192" s="193">
        <v>13</v>
      </c>
      <c r="E192" s="194">
        <v>15</v>
      </c>
      <c r="F192" s="193">
        <f t="shared" si="17"/>
        <v>14</v>
      </c>
      <c r="G192" s="194">
        <v>663</v>
      </c>
      <c r="H192" s="134">
        <f t="shared" si="13"/>
        <v>19.6078431372549</v>
      </c>
      <c r="I192" s="135">
        <f t="shared" si="14"/>
        <v>22.624434389140269</v>
      </c>
      <c r="J192" s="134">
        <f t="shared" si="15"/>
        <v>21.116138763197586</v>
      </c>
      <c r="K192" s="151"/>
      <c r="L192" s="186"/>
      <c r="M192" s="50"/>
      <c r="N192" s="50"/>
      <c r="O192" s="50"/>
      <c r="Y192" s="3"/>
    </row>
    <row r="193" spans="2:25" x14ac:dyDescent="0.2">
      <c r="B193" s="336">
        <v>130</v>
      </c>
      <c r="C193" s="202" t="s">
        <v>211</v>
      </c>
      <c r="D193" s="203">
        <v>7</v>
      </c>
      <c r="E193" s="202">
        <v>5</v>
      </c>
      <c r="F193" s="203">
        <f t="shared" si="17"/>
        <v>6</v>
      </c>
      <c r="G193" s="202">
        <v>699</v>
      </c>
      <c r="H193" s="204">
        <f t="shared" si="13"/>
        <v>10.014306151645208</v>
      </c>
      <c r="I193" s="205">
        <f t="shared" si="14"/>
        <v>7.1530758226037197</v>
      </c>
      <c r="J193" s="206">
        <f t="shared" si="15"/>
        <v>8.5836909871244647</v>
      </c>
      <c r="K193" s="151"/>
      <c r="L193" s="185">
        <f>B193</f>
        <v>130</v>
      </c>
      <c r="M193" s="145">
        <f>AVERAGE(H193:H197)</f>
        <v>12.134249785980787</v>
      </c>
      <c r="N193" s="145">
        <f>AVERAGE(I193:I197)</f>
        <v>8.4464751118707042</v>
      </c>
      <c r="O193" s="145">
        <f>AVERAGE(J193:J197)</f>
        <v>10.290362448925745</v>
      </c>
      <c r="Y193" s="3"/>
    </row>
    <row r="194" spans="2:25" x14ac:dyDescent="0.2">
      <c r="B194" s="337"/>
      <c r="C194" s="187" t="s">
        <v>212</v>
      </c>
      <c r="D194" s="188">
        <v>10</v>
      </c>
      <c r="E194" s="187">
        <v>8</v>
      </c>
      <c r="F194" s="188">
        <f t="shared" si="17"/>
        <v>9</v>
      </c>
      <c r="G194" s="187">
        <v>720</v>
      </c>
      <c r="H194" s="120">
        <f t="shared" si="13"/>
        <v>13.888888888888889</v>
      </c>
      <c r="I194" s="131">
        <f t="shared" si="14"/>
        <v>11.111111111111111</v>
      </c>
      <c r="J194" s="121">
        <f t="shared" si="15"/>
        <v>12.5</v>
      </c>
      <c r="K194" s="151"/>
      <c r="L194" s="186"/>
      <c r="M194" s="50"/>
      <c r="N194" s="50"/>
      <c r="O194" s="50"/>
      <c r="Y194" s="3"/>
    </row>
    <row r="195" spans="2:25" x14ac:dyDescent="0.2">
      <c r="B195" s="337"/>
      <c r="C195" s="187" t="s">
        <v>213</v>
      </c>
      <c r="D195" s="188">
        <v>9</v>
      </c>
      <c r="E195" s="187">
        <v>2</v>
      </c>
      <c r="F195" s="188">
        <f t="shared" si="17"/>
        <v>5.5</v>
      </c>
      <c r="G195" s="187">
        <v>823</v>
      </c>
      <c r="H195" s="120">
        <f t="shared" si="13"/>
        <v>10.935601458080194</v>
      </c>
      <c r="I195" s="131">
        <f t="shared" si="14"/>
        <v>2.4301336573511545</v>
      </c>
      <c r="J195" s="121">
        <f t="shared" si="15"/>
        <v>6.6828675577156744</v>
      </c>
      <c r="K195" s="151"/>
      <c r="L195" s="186"/>
      <c r="M195" s="50"/>
      <c r="N195" s="50"/>
      <c r="O195" s="50"/>
      <c r="Y195" s="3"/>
    </row>
    <row r="196" spans="2:25" x14ac:dyDescent="0.2">
      <c r="B196" s="337"/>
      <c r="C196" s="36" t="s">
        <v>610</v>
      </c>
      <c r="D196" s="138">
        <v>8</v>
      </c>
      <c r="E196" s="36">
        <v>7</v>
      </c>
      <c r="F196" s="138">
        <f t="shared" si="17"/>
        <v>7.5</v>
      </c>
      <c r="G196" s="36">
        <v>688</v>
      </c>
      <c r="H196" s="120">
        <f t="shared" si="13"/>
        <v>11.627906976744187</v>
      </c>
      <c r="I196" s="131">
        <f t="shared" si="14"/>
        <v>10.174418604651164</v>
      </c>
      <c r="J196" s="121">
        <f t="shared" si="15"/>
        <v>10.901162790697676</v>
      </c>
      <c r="K196" s="151"/>
      <c r="L196" s="186"/>
      <c r="M196" s="50"/>
      <c r="N196" s="50"/>
      <c r="O196" s="50"/>
      <c r="Y196" s="3"/>
    </row>
    <row r="197" spans="2:25" x14ac:dyDescent="0.2">
      <c r="B197" s="338"/>
      <c r="C197" s="193" t="s">
        <v>214</v>
      </c>
      <c r="D197" s="194">
        <v>10</v>
      </c>
      <c r="E197" s="193">
        <v>8</v>
      </c>
      <c r="F197" s="194">
        <f t="shared" si="17"/>
        <v>9</v>
      </c>
      <c r="G197" s="193">
        <v>704</v>
      </c>
      <c r="H197" s="135">
        <f t="shared" si="13"/>
        <v>14.204545454545455</v>
      </c>
      <c r="I197" s="134">
        <f t="shared" si="14"/>
        <v>11.363636363636365</v>
      </c>
      <c r="J197" s="195">
        <f t="shared" si="15"/>
        <v>12.78409090909091</v>
      </c>
      <c r="K197" s="151"/>
      <c r="L197" s="186"/>
      <c r="M197" s="50"/>
      <c r="N197" s="50"/>
      <c r="O197" s="50"/>
      <c r="Y197" s="3"/>
    </row>
    <row r="198" spans="2:25" x14ac:dyDescent="0.2">
      <c r="B198" s="336">
        <v>123</v>
      </c>
      <c r="C198" s="202" t="s">
        <v>215</v>
      </c>
      <c r="D198" s="203">
        <v>12</v>
      </c>
      <c r="E198" s="202">
        <v>10</v>
      </c>
      <c r="F198" s="203">
        <f>AVERAGE(D198:E198)</f>
        <v>11</v>
      </c>
      <c r="G198" s="202">
        <v>655</v>
      </c>
      <c r="H198" s="204">
        <f t="shared" si="13"/>
        <v>18.320610687022899</v>
      </c>
      <c r="I198" s="205">
        <f t="shared" si="14"/>
        <v>15.267175572519083</v>
      </c>
      <c r="J198" s="206">
        <f t="shared" si="15"/>
        <v>16.793893129770993</v>
      </c>
      <c r="K198" s="151"/>
      <c r="L198" s="185">
        <f>B198</f>
        <v>123</v>
      </c>
      <c r="M198" s="145">
        <f>AVERAGE(H198:H204)</f>
        <v>20.730508247508162</v>
      </c>
      <c r="N198" s="145">
        <f>AVERAGE(I198:I204)</f>
        <v>20.461244396536699</v>
      </c>
      <c r="O198" s="145">
        <f>AVERAGE(J198:J204)</f>
        <v>20.595876322022431</v>
      </c>
      <c r="Y198" s="3"/>
    </row>
    <row r="199" spans="2:25" x14ac:dyDescent="0.2">
      <c r="B199" s="337"/>
      <c r="C199" s="187" t="s">
        <v>216</v>
      </c>
      <c r="D199" s="188">
        <v>15</v>
      </c>
      <c r="E199" s="187">
        <v>12</v>
      </c>
      <c r="F199" s="188">
        <f t="shared" ref="F199:F213" si="18">AVERAGE(D199:E199)</f>
        <v>13.5</v>
      </c>
      <c r="G199" s="187">
        <v>770</v>
      </c>
      <c r="H199" s="120">
        <f t="shared" si="13"/>
        <v>19.480519480519479</v>
      </c>
      <c r="I199" s="131">
        <f t="shared" si="14"/>
        <v>15.584415584415584</v>
      </c>
      <c r="J199" s="121">
        <f t="shared" si="15"/>
        <v>17.532467532467532</v>
      </c>
      <c r="K199" s="151"/>
      <c r="L199" s="186"/>
      <c r="M199" s="50"/>
      <c r="N199" s="50"/>
      <c r="O199" s="50"/>
      <c r="Y199" s="3"/>
    </row>
    <row r="200" spans="2:25" x14ac:dyDescent="0.2">
      <c r="B200" s="337"/>
      <c r="C200" s="187" t="s">
        <v>217</v>
      </c>
      <c r="D200" s="188">
        <v>15</v>
      </c>
      <c r="E200" s="187">
        <v>16</v>
      </c>
      <c r="F200" s="188">
        <f t="shared" si="18"/>
        <v>15.5</v>
      </c>
      <c r="G200" s="187">
        <v>692</v>
      </c>
      <c r="H200" s="120">
        <f t="shared" si="13"/>
        <v>21.676300578034684</v>
      </c>
      <c r="I200" s="131">
        <f t="shared" si="14"/>
        <v>23.121387283236995</v>
      </c>
      <c r="J200" s="121">
        <f t="shared" si="15"/>
        <v>22.398843930635842</v>
      </c>
      <c r="K200" s="151"/>
      <c r="L200" s="186"/>
      <c r="M200" s="50"/>
      <c r="N200" s="50"/>
      <c r="O200" s="50"/>
      <c r="Y200" s="3"/>
    </row>
    <row r="201" spans="2:25" x14ac:dyDescent="0.2">
      <c r="B201" s="337"/>
      <c r="C201" s="187" t="s">
        <v>218</v>
      </c>
      <c r="D201" s="188">
        <v>17</v>
      </c>
      <c r="E201" s="187">
        <v>19</v>
      </c>
      <c r="F201" s="188">
        <f t="shared" si="18"/>
        <v>18</v>
      </c>
      <c r="G201" s="187">
        <v>661</v>
      </c>
      <c r="H201" s="120">
        <f t="shared" si="13"/>
        <v>25.718608169440241</v>
      </c>
      <c r="I201" s="131">
        <f t="shared" si="14"/>
        <v>28.744326777609682</v>
      </c>
      <c r="J201" s="121">
        <f t="shared" si="15"/>
        <v>27.231467473524962</v>
      </c>
      <c r="K201" s="151"/>
      <c r="L201" s="186"/>
      <c r="M201" s="50"/>
      <c r="N201" s="50"/>
      <c r="O201" s="50"/>
      <c r="Y201" s="3"/>
    </row>
    <row r="202" spans="2:25" x14ac:dyDescent="0.2">
      <c r="B202" s="337"/>
      <c r="C202" s="187" t="s">
        <v>219</v>
      </c>
      <c r="D202" s="188">
        <v>14</v>
      </c>
      <c r="E202" s="187">
        <v>14</v>
      </c>
      <c r="F202" s="188">
        <f t="shared" si="18"/>
        <v>14</v>
      </c>
      <c r="G202" s="187">
        <v>662</v>
      </c>
      <c r="H202" s="120">
        <f t="shared" si="13"/>
        <v>21.148036253776436</v>
      </c>
      <c r="I202" s="131">
        <f t="shared" si="14"/>
        <v>21.148036253776436</v>
      </c>
      <c r="J202" s="121">
        <f t="shared" si="15"/>
        <v>21.148036253776436</v>
      </c>
      <c r="K202" s="151"/>
      <c r="L202" s="186"/>
      <c r="M202" s="50"/>
      <c r="N202" s="50"/>
      <c r="O202" s="50"/>
      <c r="Y202" s="3"/>
    </row>
    <row r="203" spans="2:25" x14ac:dyDescent="0.2">
      <c r="B203" s="337"/>
      <c r="C203" s="187" t="s">
        <v>220</v>
      </c>
      <c r="D203" s="188">
        <v>11</v>
      </c>
      <c r="E203" s="187">
        <v>15</v>
      </c>
      <c r="F203" s="188">
        <f t="shared" si="18"/>
        <v>13</v>
      </c>
      <c r="G203" s="187">
        <v>771</v>
      </c>
      <c r="H203" s="120">
        <f t="shared" si="13"/>
        <v>14.267185473411153</v>
      </c>
      <c r="I203" s="131">
        <f t="shared" si="14"/>
        <v>19.455252918287936</v>
      </c>
      <c r="J203" s="121">
        <f t="shared" si="15"/>
        <v>16.861219195849547</v>
      </c>
      <c r="K203" s="151"/>
      <c r="L203" s="186"/>
      <c r="M203" s="50"/>
      <c r="N203" s="50"/>
      <c r="O203" s="50"/>
      <c r="Y203" s="3"/>
    </row>
    <row r="204" spans="2:25" x14ac:dyDescent="0.2">
      <c r="B204" s="338"/>
      <c r="C204" s="193" t="s">
        <v>221</v>
      </c>
      <c r="D204" s="194">
        <v>16</v>
      </c>
      <c r="E204" s="193">
        <v>13</v>
      </c>
      <c r="F204" s="194">
        <f t="shared" si="18"/>
        <v>14.5</v>
      </c>
      <c r="G204" s="193">
        <v>653</v>
      </c>
      <c r="H204" s="135">
        <f t="shared" si="13"/>
        <v>24.502297090352219</v>
      </c>
      <c r="I204" s="134">
        <f t="shared" si="14"/>
        <v>19.908116385911178</v>
      </c>
      <c r="J204" s="195">
        <f t="shared" si="15"/>
        <v>22.2052067381317</v>
      </c>
      <c r="K204" s="151"/>
      <c r="L204" s="186"/>
      <c r="M204" s="50"/>
      <c r="N204" s="50"/>
      <c r="O204" s="50"/>
      <c r="Y204" s="3"/>
    </row>
    <row r="205" spans="2:25" x14ac:dyDescent="0.2">
      <c r="B205" s="339">
        <v>124</v>
      </c>
      <c r="C205" s="202" t="s">
        <v>222</v>
      </c>
      <c r="D205" s="203">
        <v>17</v>
      </c>
      <c r="E205" s="202">
        <v>16</v>
      </c>
      <c r="F205" s="203">
        <f t="shared" si="18"/>
        <v>16.5</v>
      </c>
      <c r="G205" s="202">
        <v>801</v>
      </c>
      <c r="H205" s="204">
        <f t="shared" si="13"/>
        <v>21.223470661672909</v>
      </c>
      <c r="I205" s="205">
        <f t="shared" si="14"/>
        <v>19.975031210986266</v>
      </c>
      <c r="J205" s="206">
        <f t="shared" si="15"/>
        <v>20.599250936329586</v>
      </c>
      <c r="K205" s="151"/>
      <c r="L205" s="185">
        <f>B205</f>
        <v>124</v>
      </c>
      <c r="M205" s="145">
        <f>AVERAGE(H205:H210)</f>
        <v>21.558965495746151</v>
      </c>
      <c r="N205" s="145">
        <f>AVERAGE(I205:I210)</f>
        <v>22.1047217050025</v>
      </c>
      <c r="O205" s="145">
        <f>AVERAGE(J205:J210)</f>
        <v>21.831843600374327</v>
      </c>
      <c r="Y205" s="3"/>
    </row>
    <row r="206" spans="2:25" x14ac:dyDescent="0.2">
      <c r="B206" s="340"/>
      <c r="C206" s="187" t="s">
        <v>223</v>
      </c>
      <c r="D206" s="188">
        <v>16</v>
      </c>
      <c r="E206" s="187">
        <v>15</v>
      </c>
      <c r="F206" s="188">
        <f t="shared" si="18"/>
        <v>15.5</v>
      </c>
      <c r="G206" s="187">
        <v>841</v>
      </c>
      <c r="H206" s="120">
        <f t="shared" ref="H206:H251" si="19">D206/(G206/1000)</f>
        <v>19.024970273483948</v>
      </c>
      <c r="I206" s="131">
        <f t="shared" ref="I206:I251" si="20">E206/(G206/1000)</f>
        <v>17.835909631391203</v>
      </c>
      <c r="J206" s="121">
        <f t="shared" ref="J206:J251" si="21">F206/(G206/1000)</f>
        <v>18.430439952437574</v>
      </c>
      <c r="K206" s="151"/>
      <c r="L206" s="186"/>
      <c r="M206" s="50"/>
      <c r="N206" s="50"/>
      <c r="O206" s="50"/>
      <c r="Y206" s="3"/>
    </row>
    <row r="207" spans="2:25" x14ac:dyDescent="0.2">
      <c r="B207" s="340"/>
      <c r="C207" s="187" t="s">
        <v>224</v>
      </c>
      <c r="D207" s="188">
        <v>18</v>
      </c>
      <c r="E207" s="187">
        <v>18</v>
      </c>
      <c r="F207" s="188">
        <f t="shared" si="18"/>
        <v>18</v>
      </c>
      <c r="G207" s="187">
        <v>676</v>
      </c>
      <c r="H207" s="120">
        <f t="shared" si="19"/>
        <v>26.627218934911241</v>
      </c>
      <c r="I207" s="131">
        <f t="shared" si="20"/>
        <v>26.627218934911241</v>
      </c>
      <c r="J207" s="121">
        <f t="shared" si="21"/>
        <v>26.627218934911241</v>
      </c>
      <c r="K207" s="151"/>
      <c r="L207" s="186"/>
      <c r="M207" s="50"/>
      <c r="N207" s="50"/>
      <c r="O207" s="50"/>
      <c r="Y207" s="3"/>
    </row>
    <row r="208" spans="2:25" x14ac:dyDescent="0.2">
      <c r="B208" s="340"/>
      <c r="C208" s="187" t="s">
        <v>225</v>
      </c>
      <c r="D208" s="188">
        <v>17</v>
      </c>
      <c r="E208" s="187">
        <v>20</v>
      </c>
      <c r="F208" s="188">
        <f t="shared" si="18"/>
        <v>18.5</v>
      </c>
      <c r="G208" s="187">
        <v>725</v>
      </c>
      <c r="H208" s="120">
        <f t="shared" si="19"/>
        <v>23.448275862068968</v>
      </c>
      <c r="I208" s="131">
        <f t="shared" si="20"/>
        <v>27.586206896551726</v>
      </c>
      <c r="J208" s="121">
        <f t="shared" si="21"/>
        <v>25.517241379310345</v>
      </c>
      <c r="K208" s="151"/>
      <c r="L208" s="186"/>
      <c r="M208" s="50"/>
      <c r="N208" s="50"/>
      <c r="O208" s="50"/>
      <c r="Y208" s="3"/>
    </row>
    <row r="209" spans="2:25" x14ac:dyDescent="0.2">
      <c r="B209" s="340"/>
      <c r="C209" s="187" t="s">
        <v>226</v>
      </c>
      <c r="D209" s="188">
        <v>15</v>
      </c>
      <c r="E209" s="187">
        <v>13</v>
      </c>
      <c r="F209" s="188">
        <f t="shared" si="18"/>
        <v>14</v>
      </c>
      <c r="G209" s="187">
        <v>768</v>
      </c>
      <c r="H209" s="120">
        <f t="shared" si="19"/>
        <v>19.53125</v>
      </c>
      <c r="I209" s="131">
        <f t="shared" si="20"/>
        <v>16.927083333333332</v>
      </c>
      <c r="J209" s="121">
        <f t="shared" si="21"/>
        <v>18.229166666666668</v>
      </c>
      <c r="K209" s="151"/>
      <c r="L209" s="186"/>
      <c r="M209" s="50"/>
      <c r="N209" s="50"/>
      <c r="O209" s="50"/>
      <c r="Y209" s="3"/>
    </row>
    <row r="210" spans="2:25" x14ac:dyDescent="0.2">
      <c r="B210" s="341"/>
      <c r="C210" s="193" t="s">
        <v>227</v>
      </c>
      <c r="D210" s="194">
        <v>14</v>
      </c>
      <c r="E210" s="193">
        <v>17</v>
      </c>
      <c r="F210" s="194">
        <f t="shared" si="18"/>
        <v>15.5</v>
      </c>
      <c r="G210" s="193">
        <v>718</v>
      </c>
      <c r="H210" s="135">
        <f t="shared" si="19"/>
        <v>19.498607242339833</v>
      </c>
      <c r="I210" s="134">
        <f t="shared" si="20"/>
        <v>23.676880222841227</v>
      </c>
      <c r="J210" s="195">
        <f t="shared" si="21"/>
        <v>21.587743732590528</v>
      </c>
      <c r="K210" s="151"/>
      <c r="L210" s="186"/>
      <c r="M210" s="50"/>
      <c r="N210" s="50"/>
      <c r="O210" s="50"/>
      <c r="Y210" s="3"/>
    </row>
    <row r="211" spans="2:25" x14ac:dyDescent="0.2">
      <c r="B211" s="336">
        <v>126</v>
      </c>
      <c r="C211" s="202" t="s">
        <v>228</v>
      </c>
      <c r="D211" s="203">
        <v>7</v>
      </c>
      <c r="E211" s="202">
        <v>7</v>
      </c>
      <c r="F211" s="203">
        <f t="shared" si="18"/>
        <v>7</v>
      </c>
      <c r="G211" s="202">
        <v>287</v>
      </c>
      <c r="H211" s="204">
        <f t="shared" si="19"/>
        <v>24.390243902439025</v>
      </c>
      <c r="I211" s="205">
        <f t="shared" si="20"/>
        <v>24.390243902439025</v>
      </c>
      <c r="J211" s="206">
        <f t="shared" si="21"/>
        <v>24.390243902439025</v>
      </c>
      <c r="K211" s="151"/>
      <c r="L211" s="185">
        <f>B211</f>
        <v>126</v>
      </c>
      <c r="M211" s="145">
        <f>AVERAGE(H211:H219)</f>
        <v>22.676565023498412</v>
      </c>
      <c r="N211" s="145">
        <f>AVERAGE(I211:I219)</f>
        <v>21.029965523175456</v>
      </c>
      <c r="O211" s="145">
        <f>AVERAGE(J211:J219)</f>
        <v>21.853265273336934</v>
      </c>
      <c r="Y211" s="3"/>
    </row>
    <row r="212" spans="2:25" x14ac:dyDescent="0.2">
      <c r="B212" s="337"/>
      <c r="C212" s="187" t="s">
        <v>229</v>
      </c>
      <c r="D212" s="188">
        <v>17</v>
      </c>
      <c r="E212" s="187">
        <v>14</v>
      </c>
      <c r="F212" s="188">
        <f t="shared" si="18"/>
        <v>15.5</v>
      </c>
      <c r="G212" s="187">
        <v>736</v>
      </c>
      <c r="H212" s="120">
        <f t="shared" si="19"/>
        <v>23.097826086956523</v>
      </c>
      <c r="I212" s="131">
        <f t="shared" si="20"/>
        <v>19.021739130434781</v>
      </c>
      <c r="J212" s="121">
        <f t="shared" si="21"/>
        <v>21.059782608695652</v>
      </c>
      <c r="K212" s="151"/>
      <c r="L212" s="186"/>
      <c r="M212" s="50"/>
      <c r="N212" s="50"/>
      <c r="O212" s="50"/>
      <c r="Y212" s="3"/>
    </row>
    <row r="213" spans="2:25" x14ac:dyDescent="0.2">
      <c r="B213" s="337"/>
      <c r="C213" s="187" t="s">
        <v>230</v>
      </c>
      <c r="D213" s="188">
        <v>18</v>
      </c>
      <c r="E213" s="187">
        <v>19</v>
      </c>
      <c r="F213" s="188">
        <f t="shared" si="18"/>
        <v>18.5</v>
      </c>
      <c r="G213" s="187">
        <v>708</v>
      </c>
      <c r="H213" s="120">
        <f t="shared" si="19"/>
        <v>25.423728813559322</v>
      </c>
      <c r="I213" s="131">
        <f t="shared" si="20"/>
        <v>26.836158192090398</v>
      </c>
      <c r="J213" s="121">
        <f t="shared" si="21"/>
        <v>26.129943502824862</v>
      </c>
      <c r="K213" s="151"/>
      <c r="L213" s="186"/>
      <c r="M213" s="50"/>
      <c r="N213" s="50"/>
      <c r="O213" s="50"/>
      <c r="Y213" s="3"/>
    </row>
    <row r="214" spans="2:25" x14ac:dyDescent="0.2">
      <c r="B214" s="337"/>
      <c r="C214" s="187" t="s">
        <v>231</v>
      </c>
      <c r="D214" s="188">
        <v>15</v>
      </c>
      <c r="E214" s="187">
        <v>15</v>
      </c>
      <c r="F214" s="188">
        <f>AVERAGE(D214:E214)</f>
        <v>15</v>
      </c>
      <c r="G214" s="187">
        <v>667</v>
      </c>
      <c r="H214" s="120">
        <f t="shared" si="19"/>
        <v>22.488755622188904</v>
      </c>
      <c r="I214" s="131">
        <f t="shared" si="20"/>
        <v>22.488755622188904</v>
      </c>
      <c r="J214" s="121">
        <f t="shared" si="21"/>
        <v>22.488755622188904</v>
      </c>
      <c r="K214" s="151"/>
      <c r="L214" s="186"/>
      <c r="M214" s="50"/>
      <c r="N214" s="50"/>
      <c r="O214" s="50"/>
      <c r="Y214" s="3"/>
    </row>
    <row r="215" spans="2:25" x14ac:dyDescent="0.2">
      <c r="B215" s="337"/>
      <c r="C215" s="187" t="s">
        <v>232</v>
      </c>
      <c r="D215" s="188">
        <v>15</v>
      </c>
      <c r="E215" s="187">
        <v>13</v>
      </c>
      <c r="F215" s="188">
        <f t="shared" ref="F215:F277" si="22">AVERAGE(D215:E215)</f>
        <v>14</v>
      </c>
      <c r="G215" s="187">
        <v>818</v>
      </c>
      <c r="H215" s="120">
        <f t="shared" si="19"/>
        <v>18.337408312958438</v>
      </c>
      <c r="I215" s="131">
        <f t="shared" si="20"/>
        <v>15.892420537897312</v>
      </c>
      <c r="J215" s="121">
        <f t="shared" si="21"/>
        <v>17.114914425427873</v>
      </c>
      <c r="K215" s="151"/>
      <c r="L215" s="186"/>
      <c r="M215" s="50"/>
      <c r="N215" s="50"/>
      <c r="O215" s="50"/>
      <c r="Y215" s="3"/>
    </row>
    <row r="216" spans="2:25" x14ac:dyDescent="0.2">
      <c r="B216" s="337"/>
      <c r="C216" s="187" t="s">
        <v>233</v>
      </c>
      <c r="D216" s="188">
        <v>15</v>
      </c>
      <c r="E216" s="187">
        <v>12</v>
      </c>
      <c r="F216" s="188">
        <f t="shared" si="22"/>
        <v>13.5</v>
      </c>
      <c r="G216" s="187">
        <v>742</v>
      </c>
      <c r="H216" s="120">
        <f t="shared" si="19"/>
        <v>20.215633423180591</v>
      </c>
      <c r="I216" s="131">
        <f t="shared" si="20"/>
        <v>16.172506738544474</v>
      </c>
      <c r="J216" s="121">
        <f t="shared" si="21"/>
        <v>18.194070080862534</v>
      </c>
      <c r="K216" s="151"/>
      <c r="L216" s="186"/>
      <c r="M216" s="50"/>
      <c r="N216" s="50"/>
      <c r="O216" s="50"/>
      <c r="Y216" s="3"/>
    </row>
    <row r="217" spans="2:25" x14ac:dyDescent="0.2">
      <c r="B217" s="337"/>
      <c r="C217" s="187" t="s">
        <v>234</v>
      </c>
      <c r="D217" s="188">
        <v>19</v>
      </c>
      <c r="E217" s="187">
        <v>21</v>
      </c>
      <c r="F217" s="188">
        <f t="shared" si="22"/>
        <v>20</v>
      </c>
      <c r="G217" s="187">
        <v>715</v>
      </c>
      <c r="H217" s="120">
        <f t="shared" si="19"/>
        <v>26.573426573426573</v>
      </c>
      <c r="I217" s="131">
        <f t="shared" si="20"/>
        <v>29.370629370629374</v>
      </c>
      <c r="J217" s="121">
        <f t="shared" si="21"/>
        <v>27.972027972027973</v>
      </c>
      <c r="K217" s="151"/>
      <c r="L217" s="186"/>
      <c r="M217" s="50"/>
      <c r="N217" s="50"/>
      <c r="O217" s="50"/>
      <c r="Y217" s="3"/>
    </row>
    <row r="218" spans="2:25" x14ac:dyDescent="0.2">
      <c r="B218" s="337"/>
      <c r="C218" s="187" t="s">
        <v>235</v>
      </c>
      <c r="D218" s="188">
        <v>17</v>
      </c>
      <c r="E218" s="187">
        <v>14</v>
      </c>
      <c r="F218" s="188">
        <f t="shared" si="22"/>
        <v>15.5</v>
      </c>
      <c r="G218" s="187">
        <v>739</v>
      </c>
      <c r="H218" s="120">
        <f t="shared" si="19"/>
        <v>23.00405953991881</v>
      </c>
      <c r="I218" s="131">
        <f t="shared" si="20"/>
        <v>18.944519621109606</v>
      </c>
      <c r="J218" s="121">
        <f t="shared" si="21"/>
        <v>20.97428958051421</v>
      </c>
      <c r="K218" s="151"/>
      <c r="L218" s="186"/>
      <c r="M218" s="50"/>
      <c r="N218" s="50"/>
      <c r="O218" s="50"/>
      <c r="Y218" s="3"/>
    </row>
    <row r="219" spans="2:25" x14ac:dyDescent="0.2">
      <c r="B219" s="338"/>
      <c r="C219" s="193" t="s">
        <v>236</v>
      </c>
      <c r="D219" s="194">
        <v>14</v>
      </c>
      <c r="E219" s="193">
        <v>11</v>
      </c>
      <c r="F219" s="194">
        <f t="shared" si="22"/>
        <v>12.5</v>
      </c>
      <c r="G219" s="193">
        <v>681</v>
      </c>
      <c r="H219" s="135">
        <f t="shared" si="19"/>
        <v>20.558002936857562</v>
      </c>
      <c r="I219" s="134">
        <f t="shared" si="20"/>
        <v>16.152716593245227</v>
      </c>
      <c r="J219" s="195">
        <f t="shared" si="21"/>
        <v>18.355359765051393</v>
      </c>
      <c r="K219" s="151"/>
      <c r="L219" s="186"/>
      <c r="M219" s="50"/>
      <c r="N219" s="50"/>
      <c r="O219" s="50"/>
      <c r="Y219" s="3"/>
    </row>
    <row r="220" spans="2:25" x14ac:dyDescent="0.2">
      <c r="B220" s="336">
        <v>143</v>
      </c>
      <c r="C220" s="202" t="s">
        <v>237</v>
      </c>
      <c r="D220" s="203">
        <v>10</v>
      </c>
      <c r="E220" s="202">
        <v>8</v>
      </c>
      <c r="F220" s="203">
        <f t="shared" si="22"/>
        <v>9</v>
      </c>
      <c r="G220" s="202">
        <v>691</v>
      </c>
      <c r="H220" s="204">
        <f t="shared" si="19"/>
        <v>14.471780028943561</v>
      </c>
      <c r="I220" s="205">
        <f t="shared" si="20"/>
        <v>11.577424023154849</v>
      </c>
      <c r="J220" s="206">
        <f t="shared" si="21"/>
        <v>13.024602026049205</v>
      </c>
      <c r="K220" s="151"/>
      <c r="L220" s="185">
        <f>B220</f>
        <v>143</v>
      </c>
      <c r="M220" s="145">
        <f>AVERAGE(H220:H226)</f>
        <v>15.824656231223129</v>
      </c>
      <c r="N220" s="145">
        <f>AVERAGE(I220:I226)</f>
        <v>14.584437951368072</v>
      </c>
      <c r="O220" s="145">
        <f>AVERAGE(J220:J226)</f>
        <v>15.204547091295598</v>
      </c>
      <c r="Y220" s="3"/>
    </row>
    <row r="221" spans="2:25" x14ac:dyDescent="0.2">
      <c r="B221" s="337"/>
      <c r="C221" s="187" t="s">
        <v>238</v>
      </c>
      <c r="D221" s="188">
        <v>10</v>
      </c>
      <c r="E221" s="187">
        <v>9</v>
      </c>
      <c r="F221" s="188">
        <f t="shared" si="22"/>
        <v>9.5</v>
      </c>
      <c r="G221" s="187">
        <v>688</v>
      </c>
      <c r="H221" s="120">
        <f t="shared" si="19"/>
        <v>14.534883720930234</v>
      </c>
      <c r="I221" s="131">
        <f t="shared" si="20"/>
        <v>13.08139534883721</v>
      </c>
      <c r="J221" s="121">
        <f t="shared" si="21"/>
        <v>13.808139534883722</v>
      </c>
      <c r="K221" s="151"/>
      <c r="L221" s="186"/>
      <c r="M221" s="50"/>
      <c r="N221" s="50"/>
      <c r="O221" s="50"/>
      <c r="Y221" s="3"/>
    </row>
    <row r="222" spans="2:25" x14ac:dyDescent="0.2">
      <c r="B222" s="337"/>
      <c r="C222" s="187" t="s">
        <v>239</v>
      </c>
      <c r="D222" s="188">
        <v>12</v>
      </c>
      <c r="E222" s="187">
        <v>10</v>
      </c>
      <c r="F222" s="188">
        <f t="shared" si="22"/>
        <v>11</v>
      </c>
      <c r="G222" s="187">
        <v>685</v>
      </c>
      <c r="H222" s="120">
        <f t="shared" si="19"/>
        <v>17.518248175182482</v>
      </c>
      <c r="I222" s="131">
        <f t="shared" si="20"/>
        <v>14.5985401459854</v>
      </c>
      <c r="J222" s="121">
        <f t="shared" si="21"/>
        <v>16.058394160583941</v>
      </c>
      <c r="K222" s="151"/>
      <c r="L222" s="186"/>
      <c r="M222" s="50"/>
      <c r="N222" s="50"/>
      <c r="O222" s="50"/>
      <c r="Y222" s="3"/>
    </row>
    <row r="223" spans="2:25" x14ac:dyDescent="0.2">
      <c r="B223" s="337"/>
      <c r="C223" s="187" t="s">
        <v>240</v>
      </c>
      <c r="D223" s="188">
        <v>12</v>
      </c>
      <c r="E223" s="187">
        <v>12</v>
      </c>
      <c r="F223" s="188">
        <f>AVERAGE(D223:E223)</f>
        <v>12</v>
      </c>
      <c r="G223" s="187">
        <v>811</v>
      </c>
      <c r="H223" s="120">
        <f>D223/(G223/1000)</f>
        <v>14.796547472256472</v>
      </c>
      <c r="I223" s="131">
        <f>E223/(G223/1000)</f>
        <v>14.796547472256472</v>
      </c>
      <c r="J223" s="121">
        <f>F223/(G223/1000)</f>
        <v>14.796547472256472</v>
      </c>
      <c r="K223" s="151"/>
      <c r="L223" s="186"/>
      <c r="M223" s="50"/>
      <c r="N223" s="50"/>
      <c r="O223" s="50"/>
      <c r="Y223" s="3"/>
    </row>
    <row r="224" spans="2:25" x14ac:dyDescent="0.2">
      <c r="B224" s="337"/>
      <c r="C224" s="187" t="s">
        <v>241</v>
      </c>
      <c r="D224" s="188">
        <v>13</v>
      </c>
      <c r="E224" s="187">
        <v>15</v>
      </c>
      <c r="F224" s="188">
        <f>AVERAGE(D224:E224)</f>
        <v>14</v>
      </c>
      <c r="G224" s="187">
        <v>783</v>
      </c>
      <c r="H224" s="120">
        <f>D224/(G224/1000)</f>
        <v>16.602809706257982</v>
      </c>
      <c r="I224" s="131">
        <f>E224/(G224/1000)</f>
        <v>19.157088122605362</v>
      </c>
      <c r="J224" s="121">
        <f>F224/(G224/1000)</f>
        <v>17.879948914431672</v>
      </c>
      <c r="K224" s="151"/>
      <c r="L224" s="186"/>
      <c r="M224" s="50"/>
      <c r="N224" s="50"/>
      <c r="O224" s="50"/>
      <c r="Y224" s="3"/>
    </row>
    <row r="225" spans="2:25" x14ac:dyDescent="0.2">
      <c r="B225" s="337"/>
      <c r="C225" s="187" t="s">
        <v>242</v>
      </c>
      <c r="D225" s="188">
        <v>12</v>
      </c>
      <c r="E225" s="187">
        <v>9</v>
      </c>
      <c r="F225" s="188">
        <f>AVERAGE(D225:E225)</f>
        <v>10.5</v>
      </c>
      <c r="G225" s="187">
        <v>756</v>
      </c>
      <c r="H225" s="120">
        <f>D225/(G225/1000)</f>
        <v>15.873015873015873</v>
      </c>
      <c r="I225" s="131">
        <f>E225/(G225/1000)</f>
        <v>11.904761904761905</v>
      </c>
      <c r="J225" s="121">
        <f>F225/(G225/1000)</f>
        <v>13.888888888888889</v>
      </c>
      <c r="K225" s="151"/>
      <c r="L225" s="186"/>
      <c r="M225" s="50"/>
      <c r="N225" s="50"/>
      <c r="O225" s="50"/>
      <c r="Y225" s="3"/>
    </row>
    <row r="226" spans="2:25" x14ac:dyDescent="0.2">
      <c r="B226" s="337"/>
      <c r="C226" s="187" t="s">
        <v>243</v>
      </c>
      <c r="D226" s="188">
        <v>11</v>
      </c>
      <c r="E226" s="187">
        <v>11</v>
      </c>
      <c r="F226" s="188">
        <f>AVERAGE(D226:E226)</f>
        <v>11</v>
      </c>
      <c r="G226" s="187">
        <v>648</v>
      </c>
      <c r="H226" s="120">
        <f>D226/(G226/1000)</f>
        <v>16.975308641975307</v>
      </c>
      <c r="I226" s="131">
        <f>E226/(G226/1000)</f>
        <v>16.975308641975307</v>
      </c>
      <c r="J226" s="121">
        <f>F226/(G226/1000)</f>
        <v>16.975308641975307</v>
      </c>
      <c r="K226" s="151"/>
      <c r="L226" s="186"/>
      <c r="M226" s="50"/>
      <c r="N226" s="50"/>
      <c r="O226" s="50"/>
      <c r="Y226" s="3"/>
    </row>
    <row r="227" spans="2:25" x14ac:dyDescent="0.2">
      <c r="B227" s="336">
        <v>207</v>
      </c>
      <c r="C227" s="202" t="s">
        <v>244</v>
      </c>
      <c r="D227" s="203">
        <v>13</v>
      </c>
      <c r="E227" s="202">
        <v>16</v>
      </c>
      <c r="F227" s="203">
        <f t="shared" si="22"/>
        <v>14.5</v>
      </c>
      <c r="G227" s="202">
        <v>869</v>
      </c>
      <c r="H227" s="204">
        <f t="shared" si="19"/>
        <v>14.959723820483314</v>
      </c>
      <c r="I227" s="205">
        <f t="shared" si="20"/>
        <v>18.411967779056386</v>
      </c>
      <c r="J227" s="206">
        <f t="shared" si="21"/>
        <v>16.685845799769851</v>
      </c>
      <c r="K227" s="151"/>
      <c r="L227" s="185">
        <f>B227</f>
        <v>207</v>
      </c>
      <c r="M227" s="145">
        <f>AVERAGE(H227:H236)</f>
        <v>15.856546125516243</v>
      </c>
      <c r="N227" s="145">
        <f>AVERAGE(I227:I236)</f>
        <v>17.43969633048847</v>
      </c>
      <c r="O227" s="145">
        <f>AVERAGE(J227:J236)</f>
        <v>16.64812122800236</v>
      </c>
      <c r="Y227" s="3"/>
    </row>
    <row r="228" spans="2:25" x14ac:dyDescent="0.2">
      <c r="B228" s="337"/>
      <c r="C228" s="187" t="s">
        <v>245</v>
      </c>
      <c r="D228" s="188">
        <v>14</v>
      </c>
      <c r="E228" s="187">
        <v>17</v>
      </c>
      <c r="F228" s="188">
        <f t="shared" si="22"/>
        <v>15.5</v>
      </c>
      <c r="G228" s="187">
        <v>752</v>
      </c>
      <c r="H228" s="120">
        <f t="shared" si="19"/>
        <v>18.617021276595743</v>
      </c>
      <c r="I228" s="131">
        <f t="shared" si="20"/>
        <v>22.606382978723403</v>
      </c>
      <c r="J228" s="121">
        <f t="shared" si="21"/>
        <v>20.611702127659573</v>
      </c>
      <c r="K228" s="151"/>
      <c r="L228" s="186"/>
      <c r="M228" s="50"/>
      <c r="N228" s="50"/>
      <c r="O228" s="50"/>
      <c r="Y228" s="3"/>
    </row>
    <row r="229" spans="2:25" x14ac:dyDescent="0.2">
      <c r="B229" s="337"/>
      <c r="C229" s="187" t="s">
        <v>246</v>
      </c>
      <c r="D229" s="188">
        <v>7</v>
      </c>
      <c r="E229" s="187">
        <v>8</v>
      </c>
      <c r="F229" s="188">
        <f t="shared" si="22"/>
        <v>7.5</v>
      </c>
      <c r="G229" s="187">
        <v>667</v>
      </c>
      <c r="H229" s="120">
        <f t="shared" si="19"/>
        <v>10.494752623688155</v>
      </c>
      <c r="I229" s="131">
        <f t="shared" si="20"/>
        <v>11.994002998500749</v>
      </c>
      <c r="J229" s="121">
        <f t="shared" si="21"/>
        <v>11.244377811094452</v>
      </c>
      <c r="K229" s="151"/>
      <c r="L229" s="186"/>
      <c r="M229" s="50"/>
      <c r="N229" s="50"/>
      <c r="O229" s="50"/>
      <c r="Y229" s="3"/>
    </row>
    <row r="230" spans="2:25" x14ac:dyDescent="0.2">
      <c r="B230" s="337"/>
      <c r="C230" s="187" t="s">
        <v>247</v>
      </c>
      <c r="D230" s="188">
        <v>15</v>
      </c>
      <c r="E230" s="187">
        <v>15</v>
      </c>
      <c r="F230" s="188">
        <f t="shared" si="22"/>
        <v>15</v>
      </c>
      <c r="G230" s="187">
        <v>865</v>
      </c>
      <c r="H230" s="120">
        <f t="shared" si="19"/>
        <v>17.341040462427745</v>
      </c>
      <c r="I230" s="131">
        <f t="shared" si="20"/>
        <v>17.341040462427745</v>
      </c>
      <c r="J230" s="121">
        <f t="shared" si="21"/>
        <v>17.341040462427745</v>
      </c>
      <c r="K230" s="151"/>
      <c r="L230" s="186"/>
      <c r="M230" s="50"/>
      <c r="N230" s="50"/>
      <c r="O230" s="50"/>
      <c r="Y230" s="3"/>
    </row>
    <row r="231" spans="2:25" x14ac:dyDescent="0.2">
      <c r="B231" s="337"/>
      <c r="C231" s="187" t="s">
        <v>248</v>
      </c>
      <c r="D231" s="188">
        <v>7</v>
      </c>
      <c r="E231" s="187">
        <v>6</v>
      </c>
      <c r="F231" s="188">
        <f t="shared" si="22"/>
        <v>6.5</v>
      </c>
      <c r="G231" s="187">
        <v>692</v>
      </c>
      <c r="H231" s="120">
        <f t="shared" si="19"/>
        <v>10.115606936416185</v>
      </c>
      <c r="I231" s="131">
        <f t="shared" si="20"/>
        <v>8.6705202312138727</v>
      </c>
      <c r="J231" s="121">
        <f t="shared" si="21"/>
        <v>9.3930635838150298</v>
      </c>
      <c r="K231" s="151"/>
      <c r="L231" s="186"/>
      <c r="M231" s="50"/>
      <c r="N231" s="50"/>
      <c r="O231" s="50"/>
      <c r="Y231" s="3"/>
    </row>
    <row r="232" spans="2:25" x14ac:dyDescent="0.2">
      <c r="B232" s="337"/>
      <c r="C232" s="187" t="s">
        <v>249</v>
      </c>
      <c r="D232" s="188">
        <v>11</v>
      </c>
      <c r="E232" s="187">
        <v>10</v>
      </c>
      <c r="F232" s="188">
        <f t="shared" si="22"/>
        <v>10.5</v>
      </c>
      <c r="G232" s="187">
        <v>713</v>
      </c>
      <c r="H232" s="120">
        <f t="shared" si="19"/>
        <v>15.427769985974756</v>
      </c>
      <c r="I232" s="131">
        <f t="shared" si="20"/>
        <v>14.025245441795231</v>
      </c>
      <c r="J232" s="121">
        <f t="shared" si="21"/>
        <v>14.726507713884994</v>
      </c>
      <c r="K232" s="151"/>
      <c r="L232" s="186"/>
      <c r="M232" s="50"/>
      <c r="N232" s="50"/>
      <c r="O232" s="50"/>
      <c r="Y232" s="3"/>
    </row>
    <row r="233" spans="2:25" x14ac:dyDescent="0.2">
      <c r="B233" s="337"/>
      <c r="C233" s="187" t="s">
        <v>250</v>
      </c>
      <c r="D233" s="188">
        <v>9</v>
      </c>
      <c r="E233" s="187">
        <v>10</v>
      </c>
      <c r="F233" s="188">
        <f t="shared" si="22"/>
        <v>9.5</v>
      </c>
      <c r="G233" s="187">
        <v>654</v>
      </c>
      <c r="H233" s="120">
        <f t="shared" si="19"/>
        <v>13.761467889908257</v>
      </c>
      <c r="I233" s="131">
        <f t="shared" si="20"/>
        <v>15.290519877675841</v>
      </c>
      <c r="J233" s="121">
        <f t="shared" si="21"/>
        <v>14.525993883792049</v>
      </c>
      <c r="K233" s="151"/>
      <c r="L233" s="186"/>
      <c r="M233" s="50"/>
      <c r="N233" s="50"/>
      <c r="O233" s="50"/>
      <c r="Y233" s="3"/>
    </row>
    <row r="234" spans="2:25" x14ac:dyDescent="0.2">
      <c r="B234" s="337"/>
      <c r="C234" s="187" t="s">
        <v>251</v>
      </c>
      <c r="D234" s="188">
        <v>12</v>
      </c>
      <c r="E234" s="187">
        <v>14</v>
      </c>
      <c r="F234" s="188">
        <f t="shared" si="22"/>
        <v>13</v>
      </c>
      <c r="G234" s="187">
        <v>706</v>
      </c>
      <c r="H234" s="120">
        <f t="shared" si="19"/>
        <v>16.997167138810198</v>
      </c>
      <c r="I234" s="131">
        <f t="shared" si="20"/>
        <v>19.830028328611899</v>
      </c>
      <c r="J234" s="121">
        <f t="shared" si="21"/>
        <v>18.41359773371105</v>
      </c>
      <c r="K234" s="151"/>
      <c r="L234" s="186"/>
      <c r="M234" s="50"/>
      <c r="N234" s="50"/>
      <c r="O234" s="50"/>
      <c r="Y234" s="3"/>
    </row>
    <row r="235" spans="2:25" x14ac:dyDescent="0.2">
      <c r="B235" s="337"/>
      <c r="C235" s="187" t="s">
        <v>252</v>
      </c>
      <c r="D235" s="188">
        <v>12</v>
      </c>
      <c r="E235" s="187">
        <v>16</v>
      </c>
      <c r="F235" s="188">
        <f t="shared" si="22"/>
        <v>14</v>
      </c>
      <c r="G235" s="187">
        <v>744</v>
      </c>
      <c r="H235" s="120">
        <f t="shared" si="19"/>
        <v>16.129032258064516</v>
      </c>
      <c r="I235" s="131">
        <f t="shared" si="20"/>
        <v>21.50537634408602</v>
      </c>
      <c r="J235" s="121">
        <f t="shared" si="21"/>
        <v>18.817204301075268</v>
      </c>
      <c r="K235" s="151"/>
      <c r="L235" s="186"/>
      <c r="M235" s="50"/>
      <c r="N235" s="50"/>
      <c r="O235" s="50"/>
      <c r="Y235" s="3"/>
    </row>
    <row r="236" spans="2:25" x14ac:dyDescent="0.2">
      <c r="B236" s="338"/>
      <c r="C236" s="193" t="s">
        <v>253</v>
      </c>
      <c r="D236" s="194">
        <v>20</v>
      </c>
      <c r="E236" s="193">
        <v>20</v>
      </c>
      <c r="F236" s="194">
        <f t="shared" si="22"/>
        <v>20</v>
      </c>
      <c r="G236" s="193">
        <v>809</v>
      </c>
      <c r="H236" s="135">
        <f t="shared" si="19"/>
        <v>24.72187886279357</v>
      </c>
      <c r="I236" s="134">
        <f t="shared" si="20"/>
        <v>24.72187886279357</v>
      </c>
      <c r="J236" s="195">
        <f t="shared" si="21"/>
        <v>24.72187886279357</v>
      </c>
      <c r="K236" s="151"/>
      <c r="L236" s="186"/>
      <c r="M236" s="50"/>
      <c r="N236" s="50"/>
      <c r="O236" s="50"/>
      <c r="Y236" s="3"/>
    </row>
    <row r="237" spans="2:25" x14ac:dyDescent="0.2">
      <c r="B237" s="336">
        <v>222</v>
      </c>
      <c r="C237" s="187" t="s">
        <v>254</v>
      </c>
      <c r="D237" s="188">
        <v>12</v>
      </c>
      <c r="E237" s="187">
        <v>13</v>
      </c>
      <c r="F237" s="188">
        <f t="shared" si="22"/>
        <v>12.5</v>
      </c>
      <c r="G237" s="187">
        <v>676</v>
      </c>
      <c r="H237" s="120">
        <f t="shared" si="19"/>
        <v>17.751479289940828</v>
      </c>
      <c r="I237" s="131">
        <f t="shared" si="20"/>
        <v>19.23076923076923</v>
      </c>
      <c r="J237" s="121">
        <f t="shared" si="21"/>
        <v>18.491124260355029</v>
      </c>
      <c r="K237" s="151"/>
      <c r="L237" s="185">
        <f>B237</f>
        <v>222</v>
      </c>
      <c r="M237" s="145">
        <f>AVERAGE(H237:H248)</f>
        <v>12.708910620549359</v>
      </c>
      <c r="N237" s="145">
        <f>AVERAGE(I237:I248)</f>
        <v>15.223572149404445</v>
      </c>
      <c r="O237" s="145">
        <f>AVERAGE(J237:J248)</f>
        <v>13.966241384976902</v>
      </c>
      <c r="Y237" s="3"/>
    </row>
    <row r="238" spans="2:25" x14ac:dyDescent="0.2">
      <c r="B238" s="337"/>
      <c r="C238" s="187" t="s">
        <v>255</v>
      </c>
      <c r="D238" s="188">
        <v>12</v>
      </c>
      <c r="E238" s="187">
        <v>15</v>
      </c>
      <c r="F238" s="188">
        <f t="shared" si="22"/>
        <v>13.5</v>
      </c>
      <c r="G238" s="187">
        <v>695</v>
      </c>
      <c r="H238" s="120">
        <f t="shared" si="19"/>
        <v>17.266187050359715</v>
      </c>
      <c r="I238" s="131">
        <f t="shared" si="20"/>
        <v>21.582733812949641</v>
      </c>
      <c r="J238" s="121">
        <f t="shared" si="21"/>
        <v>19.424460431654676</v>
      </c>
      <c r="K238" s="151"/>
      <c r="L238" s="186"/>
      <c r="M238" s="50"/>
      <c r="N238" s="50"/>
      <c r="O238" s="50"/>
      <c r="Y238" s="3"/>
    </row>
    <row r="239" spans="2:25" x14ac:dyDescent="0.2">
      <c r="B239" s="337"/>
      <c r="C239" s="187" t="s">
        <v>256</v>
      </c>
      <c r="D239" s="188">
        <v>7</v>
      </c>
      <c r="E239" s="187">
        <v>7</v>
      </c>
      <c r="F239" s="188">
        <f t="shared" si="22"/>
        <v>7</v>
      </c>
      <c r="G239" s="187">
        <v>692</v>
      </c>
      <c r="H239" s="120">
        <f t="shared" si="19"/>
        <v>10.115606936416185</v>
      </c>
      <c r="I239" s="131">
        <f t="shared" si="20"/>
        <v>10.115606936416185</v>
      </c>
      <c r="J239" s="121">
        <f t="shared" si="21"/>
        <v>10.115606936416185</v>
      </c>
      <c r="K239" s="151"/>
      <c r="L239" s="186"/>
      <c r="M239" s="50"/>
      <c r="N239" s="50"/>
      <c r="O239" s="50"/>
      <c r="Y239" s="3"/>
    </row>
    <row r="240" spans="2:25" x14ac:dyDescent="0.2">
      <c r="B240" s="337"/>
      <c r="C240" s="187" t="s">
        <v>257</v>
      </c>
      <c r="D240" s="188">
        <v>11</v>
      </c>
      <c r="E240" s="187">
        <v>17</v>
      </c>
      <c r="F240" s="188">
        <f t="shared" si="22"/>
        <v>14</v>
      </c>
      <c r="G240" s="187">
        <v>802</v>
      </c>
      <c r="H240" s="120">
        <f t="shared" si="19"/>
        <v>13.71571072319202</v>
      </c>
      <c r="I240" s="131">
        <f t="shared" si="20"/>
        <v>21.197007481296758</v>
      </c>
      <c r="J240" s="121">
        <f t="shared" si="21"/>
        <v>17.456359102244388</v>
      </c>
      <c r="K240" s="151"/>
      <c r="L240" s="186"/>
      <c r="M240" s="50"/>
      <c r="N240" s="50"/>
      <c r="O240" s="50"/>
      <c r="Y240" s="3"/>
    </row>
    <row r="241" spans="2:25" x14ac:dyDescent="0.2">
      <c r="B241" s="337"/>
      <c r="C241" s="187" t="s">
        <v>258</v>
      </c>
      <c r="D241" s="188">
        <v>12</v>
      </c>
      <c r="E241" s="187">
        <v>14</v>
      </c>
      <c r="F241" s="188">
        <f t="shared" si="22"/>
        <v>13</v>
      </c>
      <c r="G241" s="187">
        <v>737</v>
      </c>
      <c r="H241" s="120">
        <f t="shared" si="19"/>
        <v>16.282225237449119</v>
      </c>
      <c r="I241" s="131">
        <f t="shared" si="20"/>
        <v>18.995929443690638</v>
      </c>
      <c r="J241" s="121">
        <f t="shared" si="21"/>
        <v>17.639077340569877</v>
      </c>
      <c r="K241" s="151"/>
      <c r="L241" s="186"/>
      <c r="M241" s="50"/>
      <c r="N241" s="50"/>
      <c r="O241" s="50"/>
      <c r="Y241" s="3"/>
    </row>
    <row r="242" spans="2:25" x14ac:dyDescent="0.2">
      <c r="B242" s="337"/>
      <c r="C242" s="187" t="s">
        <v>259</v>
      </c>
      <c r="D242" s="188">
        <v>16</v>
      </c>
      <c r="E242" s="187">
        <v>23</v>
      </c>
      <c r="F242" s="188">
        <f t="shared" si="22"/>
        <v>19.5</v>
      </c>
      <c r="G242" s="187">
        <v>1226</v>
      </c>
      <c r="H242" s="120">
        <f t="shared" si="19"/>
        <v>13.050570962479609</v>
      </c>
      <c r="I242" s="131">
        <f t="shared" si="20"/>
        <v>18.760195758564439</v>
      </c>
      <c r="J242" s="121">
        <f t="shared" si="21"/>
        <v>15.905383360522023</v>
      </c>
      <c r="K242" s="151"/>
      <c r="L242" s="186"/>
      <c r="M242" s="50"/>
      <c r="N242" s="50"/>
      <c r="O242" s="50"/>
      <c r="Y242" s="3"/>
    </row>
    <row r="243" spans="2:25" x14ac:dyDescent="0.2">
      <c r="B243" s="337"/>
      <c r="C243" s="187" t="s">
        <v>260</v>
      </c>
      <c r="D243" s="188">
        <v>15</v>
      </c>
      <c r="E243" s="187">
        <v>13</v>
      </c>
      <c r="F243" s="188">
        <f>AVERAGE(D243:E243)</f>
        <v>14</v>
      </c>
      <c r="G243" s="187">
        <v>2598</v>
      </c>
      <c r="H243" s="120">
        <f>D243/(G243/1000)</f>
        <v>5.7736720554272516</v>
      </c>
      <c r="I243" s="131">
        <f>E243/(G243/1000)</f>
        <v>5.0038491147036188</v>
      </c>
      <c r="J243" s="121">
        <f>F243/(G243/1000)</f>
        <v>5.3887605850654356</v>
      </c>
      <c r="K243" s="151"/>
      <c r="L243" s="186"/>
      <c r="M243" s="50"/>
      <c r="N243" s="50"/>
      <c r="O243" s="50"/>
      <c r="Y243" s="3"/>
    </row>
    <row r="244" spans="2:25" x14ac:dyDescent="0.2">
      <c r="B244" s="337"/>
      <c r="C244" s="187" t="s">
        <v>261</v>
      </c>
      <c r="D244" s="188">
        <v>10</v>
      </c>
      <c r="E244" s="187">
        <v>13</v>
      </c>
      <c r="F244" s="188">
        <f t="shared" si="22"/>
        <v>11.5</v>
      </c>
      <c r="G244" s="187">
        <v>756</v>
      </c>
      <c r="H244" s="120">
        <f t="shared" si="19"/>
        <v>13.227513227513228</v>
      </c>
      <c r="I244" s="131">
        <f t="shared" si="20"/>
        <v>17.195767195767196</v>
      </c>
      <c r="J244" s="121">
        <f t="shared" si="21"/>
        <v>15.211640211640212</v>
      </c>
      <c r="K244" s="151"/>
      <c r="L244" s="186"/>
      <c r="M244" s="50"/>
      <c r="N244" s="50"/>
      <c r="O244" s="50"/>
      <c r="Y244" s="3"/>
    </row>
    <row r="245" spans="2:25" x14ac:dyDescent="0.2">
      <c r="B245" s="337"/>
      <c r="C245" s="187" t="s">
        <v>262</v>
      </c>
      <c r="D245" s="188">
        <v>6</v>
      </c>
      <c r="E245" s="187">
        <v>6</v>
      </c>
      <c r="F245" s="188">
        <f t="shared" si="22"/>
        <v>6</v>
      </c>
      <c r="G245" s="187">
        <v>739</v>
      </c>
      <c r="H245" s="120">
        <f t="shared" si="19"/>
        <v>8.1190798376184041</v>
      </c>
      <c r="I245" s="131">
        <f t="shared" si="20"/>
        <v>8.1190798376184041</v>
      </c>
      <c r="J245" s="121">
        <f t="shared" si="21"/>
        <v>8.1190798376184041</v>
      </c>
      <c r="K245" s="151"/>
      <c r="L245" s="186"/>
      <c r="M245" s="50"/>
      <c r="N245" s="50"/>
      <c r="O245" s="50"/>
      <c r="Y245" s="3"/>
    </row>
    <row r="246" spans="2:25" x14ac:dyDescent="0.2">
      <c r="B246" s="337"/>
      <c r="C246" s="187" t="s">
        <v>263</v>
      </c>
      <c r="D246" s="188">
        <v>12</v>
      </c>
      <c r="E246" s="187">
        <v>12</v>
      </c>
      <c r="F246" s="188">
        <f t="shared" si="22"/>
        <v>12</v>
      </c>
      <c r="G246" s="187">
        <v>743</v>
      </c>
      <c r="H246" s="120">
        <f t="shared" si="19"/>
        <v>16.150740242261104</v>
      </c>
      <c r="I246" s="131">
        <f t="shared" si="20"/>
        <v>16.150740242261104</v>
      </c>
      <c r="J246" s="121">
        <f t="shared" si="21"/>
        <v>16.150740242261104</v>
      </c>
      <c r="K246" s="151"/>
      <c r="L246" s="186"/>
      <c r="M246" s="50"/>
      <c r="N246" s="50"/>
      <c r="O246" s="50"/>
      <c r="Y246" s="3"/>
    </row>
    <row r="247" spans="2:25" x14ac:dyDescent="0.2">
      <c r="B247" s="337"/>
      <c r="C247" s="187" t="s">
        <v>264</v>
      </c>
      <c r="D247" s="188">
        <v>9</v>
      </c>
      <c r="E247" s="187">
        <v>13</v>
      </c>
      <c r="F247" s="188">
        <f t="shared" si="22"/>
        <v>11</v>
      </c>
      <c r="G247" s="187">
        <v>758</v>
      </c>
      <c r="H247" s="120">
        <f t="shared" si="19"/>
        <v>11.87335092348285</v>
      </c>
      <c r="I247" s="131">
        <f t="shared" si="20"/>
        <v>17.150395778364118</v>
      </c>
      <c r="J247" s="121">
        <f t="shared" si="21"/>
        <v>14.511873350923482</v>
      </c>
      <c r="K247" s="151"/>
      <c r="L247" s="186"/>
      <c r="M247" s="50"/>
      <c r="N247" s="50"/>
      <c r="O247" s="50"/>
      <c r="Y247" s="3"/>
    </row>
    <row r="248" spans="2:25" x14ac:dyDescent="0.2">
      <c r="B248" s="338"/>
      <c r="C248" s="193" t="s">
        <v>265</v>
      </c>
      <c r="D248" s="194">
        <v>13</v>
      </c>
      <c r="E248" s="193">
        <v>13</v>
      </c>
      <c r="F248" s="194">
        <f t="shared" si="22"/>
        <v>13</v>
      </c>
      <c r="G248" s="193">
        <v>1416</v>
      </c>
      <c r="H248" s="135">
        <f t="shared" si="19"/>
        <v>9.1807909604519775</v>
      </c>
      <c r="I248" s="134">
        <f t="shared" si="20"/>
        <v>9.1807909604519775</v>
      </c>
      <c r="J248" s="195">
        <f t="shared" si="21"/>
        <v>9.1807909604519775</v>
      </c>
      <c r="K248" s="151"/>
      <c r="L248" s="186"/>
      <c r="M248" s="50"/>
      <c r="N248" s="50"/>
      <c r="O248" s="50"/>
      <c r="Y248" s="3"/>
    </row>
    <row r="249" spans="2:25" x14ac:dyDescent="0.2">
      <c r="B249" s="336">
        <v>228</v>
      </c>
      <c r="C249" s="202" t="s">
        <v>266</v>
      </c>
      <c r="D249" s="203">
        <v>15</v>
      </c>
      <c r="E249" s="202">
        <v>17</v>
      </c>
      <c r="F249" s="203">
        <f t="shared" si="22"/>
        <v>16</v>
      </c>
      <c r="G249" s="202">
        <v>700</v>
      </c>
      <c r="H249" s="204">
        <f t="shared" si="19"/>
        <v>21.428571428571431</v>
      </c>
      <c r="I249" s="205">
        <f t="shared" si="20"/>
        <v>24.285714285714288</v>
      </c>
      <c r="J249" s="206">
        <f t="shared" si="21"/>
        <v>22.857142857142858</v>
      </c>
      <c r="K249" s="151"/>
      <c r="L249" s="185">
        <f>B249</f>
        <v>228</v>
      </c>
      <c r="M249" s="145">
        <f>AVERAGE(H249:H260)</f>
        <v>21.068182566742696</v>
      </c>
      <c r="N249" s="145">
        <f>AVERAGE(I249:I260)</f>
        <v>20.312352587569915</v>
      </c>
      <c r="O249" s="145">
        <f>AVERAGE(J249:J260)</f>
        <v>20.690267577156305</v>
      </c>
      <c r="Y249" s="3"/>
    </row>
    <row r="250" spans="2:25" x14ac:dyDescent="0.2">
      <c r="B250" s="337"/>
      <c r="C250" s="187" t="s">
        <v>267</v>
      </c>
      <c r="D250" s="188">
        <v>12</v>
      </c>
      <c r="E250" s="187">
        <v>14</v>
      </c>
      <c r="F250" s="188">
        <f t="shared" si="22"/>
        <v>13</v>
      </c>
      <c r="G250" s="187">
        <v>716</v>
      </c>
      <c r="H250" s="120">
        <f t="shared" si="19"/>
        <v>16.759776536312849</v>
      </c>
      <c r="I250" s="131">
        <f t="shared" si="20"/>
        <v>19.553072625698324</v>
      </c>
      <c r="J250" s="121">
        <f t="shared" si="21"/>
        <v>18.156424581005588</v>
      </c>
      <c r="K250" s="151"/>
      <c r="L250" s="186"/>
      <c r="M250" s="50"/>
      <c r="N250" s="50"/>
      <c r="O250" s="50"/>
      <c r="Y250" s="3"/>
    </row>
    <row r="251" spans="2:25" x14ac:dyDescent="0.2">
      <c r="B251" s="337"/>
      <c r="C251" s="187" t="s">
        <v>268</v>
      </c>
      <c r="D251" s="188">
        <v>20</v>
      </c>
      <c r="E251" s="187">
        <v>23</v>
      </c>
      <c r="F251" s="188">
        <f t="shared" si="22"/>
        <v>21.5</v>
      </c>
      <c r="G251" s="187">
        <v>988</v>
      </c>
      <c r="H251" s="120">
        <f t="shared" si="19"/>
        <v>20.242914979757085</v>
      </c>
      <c r="I251" s="131">
        <f t="shared" si="20"/>
        <v>23.279352226720647</v>
      </c>
      <c r="J251" s="121">
        <f t="shared" si="21"/>
        <v>21.761133603238868</v>
      </c>
      <c r="K251" s="151"/>
      <c r="L251" s="186"/>
      <c r="M251" s="50"/>
      <c r="N251" s="50"/>
      <c r="O251" s="50"/>
      <c r="Y251" s="3"/>
    </row>
    <row r="252" spans="2:25" x14ac:dyDescent="0.2">
      <c r="B252" s="337"/>
      <c r="C252" s="187" t="s">
        <v>269</v>
      </c>
      <c r="D252" s="188">
        <v>23</v>
      </c>
      <c r="E252" s="187">
        <v>19</v>
      </c>
      <c r="F252" s="188">
        <f>AVERAGE(D252:E252)</f>
        <v>21</v>
      </c>
      <c r="G252" s="187">
        <v>962</v>
      </c>
      <c r="H252" s="120">
        <f>D252/(G252/1000)</f>
        <v>23.908523908523911</v>
      </c>
      <c r="I252" s="131">
        <f>E252/(G252/1000)</f>
        <v>19.75051975051975</v>
      </c>
      <c r="J252" s="121">
        <f>F252/(G252/1000)</f>
        <v>21.829521829521831</v>
      </c>
      <c r="K252" s="151"/>
      <c r="L252" s="186"/>
      <c r="M252" s="50"/>
      <c r="N252" s="50"/>
      <c r="O252" s="50"/>
      <c r="Y252" s="3"/>
    </row>
    <row r="253" spans="2:25" x14ac:dyDescent="0.2">
      <c r="B253" s="337"/>
      <c r="C253" s="187" t="s">
        <v>270</v>
      </c>
      <c r="D253" s="188">
        <v>17</v>
      </c>
      <c r="E253" s="187">
        <v>12</v>
      </c>
      <c r="F253" s="188">
        <f t="shared" si="22"/>
        <v>14.5</v>
      </c>
      <c r="G253" s="187">
        <v>950</v>
      </c>
      <c r="H253" s="120">
        <f t="shared" ref="H253:H316" si="23">D253/(G253/1000)</f>
        <v>17.894736842105264</v>
      </c>
      <c r="I253" s="131">
        <f t="shared" ref="I253:I316" si="24">E253/(G253/1000)</f>
        <v>12.631578947368421</v>
      </c>
      <c r="J253" s="121">
        <f t="shared" ref="J253:J316" si="25">F253/(G253/1000)</f>
        <v>15.263157894736842</v>
      </c>
      <c r="K253" s="151"/>
      <c r="L253" s="186"/>
      <c r="M253" s="50"/>
      <c r="N253" s="50"/>
      <c r="O253" s="50"/>
      <c r="Y253" s="3"/>
    </row>
    <row r="254" spans="2:25" x14ac:dyDescent="0.2">
      <c r="B254" s="337"/>
      <c r="C254" s="187" t="s">
        <v>271</v>
      </c>
      <c r="D254" s="188">
        <v>17</v>
      </c>
      <c r="E254" s="187">
        <v>18</v>
      </c>
      <c r="F254" s="188">
        <f t="shared" si="22"/>
        <v>17.5</v>
      </c>
      <c r="G254" s="187">
        <v>844</v>
      </c>
      <c r="H254" s="120">
        <f t="shared" si="23"/>
        <v>20.142180094786731</v>
      </c>
      <c r="I254" s="131">
        <f t="shared" si="24"/>
        <v>21.327014218009481</v>
      </c>
      <c r="J254" s="121">
        <f t="shared" si="25"/>
        <v>20.734597156398106</v>
      </c>
      <c r="K254" s="151"/>
      <c r="L254" s="186"/>
      <c r="M254" s="50"/>
      <c r="N254" s="50"/>
      <c r="O254" s="50"/>
      <c r="Y254" s="3"/>
    </row>
    <row r="255" spans="2:25" x14ac:dyDescent="0.2">
      <c r="B255" s="337"/>
      <c r="C255" s="187" t="s">
        <v>272</v>
      </c>
      <c r="D255" s="188">
        <v>19</v>
      </c>
      <c r="E255" s="187">
        <v>20</v>
      </c>
      <c r="F255" s="188">
        <f t="shared" si="22"/>
        <v>19.5</v>
      </c>
      <c r="G255" s="187">
        <v>936</v>
      </c>
      <c r="H255" s="120">
        <f t="shared" si="23"/>
        <v>20.299145299145298</v>
      </c>
      <c r="I255" s="131">
        <f t="shared" si="24"/>
        <v>21.367521367521366</v>
      </c>
      <c r="J255" s="121">
        <f t="shared" si="25"/>
        <v>20.833333333333332</v>
      </c>
      <c r="K255" s="151"/>
      <c r="L255" s="186"/>
      <c r="M255" s="50"/>
      <c r="N255" s="50"/>
      <c r="O255" s="50"/>
      <c r="Y255" s="3"/>
    </row>
    <row r="256" spans="2:25" x14ac:dyDescent="0.2">
      <c r="B256" s="337"/>
      <c r="C256" s="187" t="s">
        <v>273</v>
      </c>
      <c r="D256" s="188">
        <v>20</v>
      </c>
      <c r="E256" s="187">
        <v>17</v>
      </c>
      <c r="F256" s="188">
        <f t="shared" si="22"/>
        <v>18.5</v>
      </c>
      <c r="G256" s="187">
        <v>918</v>
      </c>
      <c r="H256" s="120">
        <f t="shared" si="23"/>
        <v>21.786492374727668</v>
      </c>
      <c r="I256" s="131">
        <f t="shared" si="24"/>
        <v>18.518518518518519</v>
      </c>
      <c r="J256" s="121">
        <f t="shared" si="25"/>
        <v>20.152505446623092</v>
      </c>
      <c r="K256" s="151"/>
      <c r="L256" s="186"/>
      <c r="M256" s="50"/>
      <c r="N256" s="50"/>
      <c r="O256" s="50"/>
      <c r="Y256" s="3"/>
    </row>
    <row r="257" spans="2:25" x14ac:dyDescent="0.2">
      <c r="B257" s="337"/>
      <c r="C257" s="187" t="s">
        <v>274</v>
      </c>
      <c r="D257" s="188">
        <v>22</v>
      </c>
      <c r="E257" s="187">
        <v>20</v>
      </c>
      <c r="F257" s="188">
        <f t="shared" si="22"/>
        <v>21</v>
      </c>
      <c r="G257" s="187">
        <v>879</v>
      </c>
      <c r="H257" s="120">
        <f t="shared" si="23"/>
        <v>25.028441410693969</v>
      </c>
      <c r="I257" s="131">
        <f t="shared" si="24"/>
        <v>22.753128555176335</v>
      </c>
      <c r="J257" s="121">
        <f t="shared" si="25"/>
        <v>23.890784982935152</v>
      </c>
      <c r="K257" s="151"/>
      <c r="L257" s="186"/>
      <c r="M257" s="50"/>
      <c r="N257" s="50"/>
      <c r="O257" s="50"/>
      <c r="Y257" s="3"/>
    </row>
    <row r="258" spans="2:25" x14ac:dyDescent="0.2">
      <c r="B258" s="337"/>
      <c r="C258" s="187" t="s">
        <v>275</v>
      </c>
      <c r="D258" s="188">
        <v>16</v>
      </c>
      <c r="E258" s="187">
        <v>14</v>
      </c>
      <c r="F258" s="188">
        <f t="shared" si="22"/>
        <v>15</v>
      </c>
      <c r="G258" s="187">
        <v>766</v>
      </c>
      <c r="H258" s="120">
        <f t="shared" si="23"/>
        <v>20.887728459530027</v>
      </c>
      <c r="I258" s="131">
        <f t="shared" si="24"/>
        <v>18.276762402088771</v>
      </c>
      <c r="J258" s="121">
        <f t="shared" si="25"/>
        <v>19.582245430809397</v>
      </c>
      <c r="K258" s="151"/>
      <c r="L258" s="186"/>
      <c r="M258" s="50"/>
      <c r="N258" s="50"/>
      <c r="O258" s="50"/>
      <c r="Y258" s="3"/>
    </row>
    <row r="259" spans="2:25" x14ac:dyDescent="0.2">
      <c r="B259" s="337"/>
      <c r="C259" s="187" t="s">
        <v>276</v>
      </c>
      <c r="D259" s="188">
        <v>21</v>
      </c>
      <c r="E259" s="187">
        <v>18</v>
      </c>
      <c r="F259" s="188">
        <f t="shared" si="22"/>
        <v>19.5</v>
      </c>
      <c r="G259" s="187">
        <v>860</v>
      </c>
      <c r="H259" s="120">
        <f t="shared" si="23"/>
        <v>24.418604651162791</v>
      </c>
      <c r="I259" s="131">
        <f t="shared" si="24"/>
        <v>20.930232558139537</v>
      </c>
      <c r="J259" s="121">
        <f t="shared" si="25"/>
        <v>22.674418604651162</v>
      </c>
      <c r="K259" s="151"/>
      <c r="L259" s="186"/>
      <c r="M259" s="50"/>
      <c r="N259" s="50"/>
      <c r="O259" s="50"/>
      <c r="Y259" s="3"/>
    </row>
    <row r="260" spans="2:25" x14ac:dyDescent="0.2">
      <c r="B260" s="338"/>
      <c r="C260" s="193" t="s">
        <v>277</v>
      </c>
      <c r="D260" s="194">
        <v>19</v>
      </c>
      <c r="E260" s="193">
        <v>20</v>
      </c>
      <c r="F260" s="194">
        <f t="shared" si="22"/>
        <v>19.5</v>
      </c>
      <c r="G260" s="193">
        <v>949</v>
      </c>
      <c r="H260" s="135">
        <f t="shared" si="23"/>
        <v>20.021074815595366</v>
      </c>
      <c r="I260" s="134">
        <f t="shared" si="24"/>
        <v>21.074815595363543</v>
      </c>
      <c r="J260" s="195">
        <f t="shared" si="25"/>
        <v>20.547945205479454</v>
      </c>
      <c r="K260" s="151"/>
      <c r="L260" s="186"/>
      <c r="M260" s="50"/>
      <c r="N260" s="50"/>
      <c r="O260" s="50"/>
      <c r="Y260" s="3"/>
    </row>
    <row r="261" spans="2:25" x14ac:dyDescent="0.2">
      <c r="B261" s="336">
        <v>241</v>
      </c>
      <c r="C261" s="202" t="s">
        <v>278</v>
      </c>
      <c r="D261" s="203">
        <v>12</v>
      </c>
      <c r="E261" s="202">
        <v>15</v>
      </c>
      <c r="F261" s="203">
        <f t="shared" si="22"/>
        <v>13.5</v>
      </c>
      <c r="G261" s="202">
        <v>868</v>
      </c>
      <c r="H261" s="204">
        <f t="shared" si="23"/>
        <v>13.824884792626728</v>
      </c>
      <c r="I261" s="205">
        <f t="shared" si="24"/>
        <v>17.281105990783409</v>
      </c>
      <c r="J261" s="206">
        <f t="shared" si="25"/>
        <v>15.552995391705069</v>
      </c>
      <c r="K261" s="151"/>
      <c r="L261" s="185">
        <f>B261</f>
        <v>241</v>
      </c>
      <c r="M261" s="145">
        <f>AVERAGE(H261:H272)</f>
        <v>13.60811141797182</v>
      </c>
      <c r="N261" s="145">
        <f>AVERAGE(I261:I272)</f>
        <v>15.525303458408324</v>
      </c>
      <c r="O261" s="145">
        <f>AVERAGE(J261:J272)</f>
        <v>14.56670743819007</v>
      </c>
      <c r="Y261" s="3"/>
    </row>
    <row r="262" spans="2:25" x14ac:dyDescent="0.2">
      <c r="B262" s="337"/>
      <c r="C262" s="187" t="s">
        <v>279</v>
      </c>
      <c r="D262" s="188">
        <v>13</v>
      </c>
      <c r="E262" s="187">
        <v>17</v>
      </c>
      <c r="F262" s="188">
        <f>AVERAGE(D262:E262)</f>
        <v>15</v>
      </c>
      <c r="G262" s="187">
        <v>1000</v>
      </c>
      <c r="H262" s="120">
        <f>D262/(G262/1000)</f>
        <v>13</v>
      </c>
      <c r="I262" s="131">
        <f>E262/(G262/1000)</f>
        <v>17</v>
      </c>
      <c r="J262" s="121">
        <f>F262/(G262/1000)</f>
        <v>15</v>
      </c>
      <c r="K262" s="151"/>
      <c r="L262" s="227"/>
      <c r="M262" s="120"/>
      <c r="N262" s="120"/>
      <c r="O262" s="120"/>
      <c r="Y262" s="3"/>
    </row>
    <row r="263" spans="2:25" x14ac:dyDescent="0.2">
      <c r="B263" s="337"/>
      <c r="C263" s="187" t="s">
        <v>280</v>
      </c>
      <c r="D263" s="188">
        <v>9</v>
      </c>
      <c r="E263" s="187">
        <v>10</v>
      </c>
      <c r="F263" s="188">
        <f t="shared" si="22"/>
        <v>9.5</v>
      </c>
      <c r="G263" s="187">
        <v>752</v>
      </c>
      <c r="H263" s="120">
        <f t="shared" si="23"/>
        <v>11.968085106382979</v>
      </c>
      <c r="I263" s="131">
        <f t="shared" si="24"/>
        <v>13.297872340425531</v>
      </c>
      <c r="J263" s="121">
        <f t="shared" si="25"/>
        <v>12.632978723404255</v>
      </c>
      <c r="K263" s="151"/>
      <c r="L263" s="186"/>
      <c r="M263" s="50"/>
      <c r="N263" s="50"/>
      <c r="O263" s="50"/>
      <c r="Y263" s="3"/>
    </row>
    <row r="264" spans="2:25" x14ac:dyDescent="0.2">
      <c r="B264" s="337"/>
      <c r="C264" s="187" t="s">
        <v>281</v>
      </c>
      <c r="D264" s="188">
        <v>18</v>
      </c>
      <c r="E264" s="187">
        <v>20</v>
      </c>
      <c r="F264" s="188">
        <f t="shared" si="22"/>
        <v>19</v>
      </c>
      <c r="G264" s="187">
        <v>1040</v>
      </c>
      <c r="H264" s="120">
        <f t="shared" si="23"/>
        <v>17.307692307692307</v>
      </c>
      <c r="I264" s="131">
        <f t="shared" si="24"/>
        <v>19.23076923076923</v>
      </c>
      <c r="J264" s="121">
        <f t="shared" si="25"/>
        <v>18.26923076923077</v>
      </c>
      <c r="K264" s="151"/>
      <c r="L264" s="186"/>
      <c r="M264" s="50"/>
      <c r="N264" s="50"/>
      <c r="O264" s="50"/>
      <c r="Y264" s="3"/>
    </row>
    <row r="265" spans="2:25" x14ac:dyDescent="0.2">
      <c r="B265" s="337"/>
      <c r="C265" s="187" t="s">
        <v>282</v>
      </c>
      <c r="D265" s="188">
        <v>13</v>
      </c>
      <c r="E265" s="187">
        <v>14</v>
      </c>
      <c r="F265" s="188">
        <f t="shared" si="22"/>
        <v>13.5</v>
      </c>
      <c r="G265" s="187">
        <v>809</v>
      </c>
      <c r="H265" s="120">
        <f t="shared" si="23"/>
        <v>16.069221260815819</v>
      </c>
      <c r="I265" s="131">
        <f t="shared" si="24"/>
        <v>17.305315203955498</v>
      </c>
      <c r="J265" s="121">
        <f t="shared" si="25"/>
        <v>16.687268232385659</v>
      </c>
      <c r="K265" s="151"/>
      <c r="L265" s="186"/>
      <c r="M265" s="50"/>
      <c r="N265" s="50"/>
      <c r="O265" s="50"/>
      <c r="Y265" s="3"/>
    </row>
    <row r="266" spans="2:25" x14ac:dyDescent="0.2">
      <c r="B266" s="337"/>
      <c r="C266" s="187" t="s">
        <v>283</v>
      </c>
      <c r="D266" s="188">
        <v>11</v>
      </c>
      <c r="E266" s="187">
        <v>16</v>
      </c>
      <c r="F266" s="188">
        <f t="shared" si="22"/>
        <v>13.5</v>
      </c>
      <c r="G266" s="187">
        <v>798</v>
      </c>
      <c r="H266" s="120">
        <f t="shared" si="23"/>
        <v>13.784461152882205</v>
      </c>
      <c r="I266" s="131">
        <f t="shared" si="24"/>
        <v>20.050125313283207</v>
      </c>
      <c r="J266" s="121">
        <f t="shared" si="25"/>
        <v>16.917293233082706</v>
      </c>
      <c r="K266" s="151"/>
      <c r="L266" s="186"/>
      <c r="M266" s="50"/>
      <c r="N266" s="50"/>
      <c r="O266" s="50"/>
      <c r="Y266" s="3"/>
    </row>
    <row r="267" spans="2:25" x14ac:dyDescent="0.2">
      <c r="B267" s="337"/>
      <c r="C267" s="187" t="s">
        <v>284</v>
      </c>
      <c r="D267" s="188">
        <v>10</v>
      </c>
      <c r="E267" s="187">
        <v>11</v>
      </c>
      <c r="F267" s="188">
        <f t="shared" si="22"/>
        <v>10.5</v>
      </c>
      <c r="G267" s="187">
        <v>697</v>
      </c>
      <c r="H267" s="120">
        <f t="shared" si="23"/>
        <v>14.347202295552368</v>
      </c>
      <c r="I267" s="131">
        <f t="shared" si="24"/>
        <v>15.781922525107605</v>
      </c>
      <c r="J267" s="121">
        <f t="shared" si="25"/>
        <v>15.064562410329987</v>
      </c>
      <c r="K267" s="151"/>
      <c r="L267" s="186"/>
      <c r="M267" s="50"/>
      <c r="N267" s="50"/>
      <c r="O267" s="50"/>
      <c r="Y267" s="3"/>
    </row>
    <row r="268" spans="2:25" x14ac:dyDescent="0.2">
      <c r="B268" s="337"/>
      <c r="C268" s="187" t="s">
        <v>285</v>
      </c>
      <c r="D268" s="188">
        <v>13</v>
      </c>
      <c r="E268" s="187">
        <v>15</v>
      </c>
      <c r="F268" s="188">
        <f t="shared" si="22"/>
        <v>14</v>
      </c>
      <c r="G268" s="187">
        <v>977</v>
      </c>
      <c r="H268" s="120">
        <f t="shared" si="23"/>
        <v>13.306038894575231</v>
      </c>
      <c r="I268" s="131">
        <f t="shared" si="24"/>
        <v>15.353121801432959</v>
      </c>
      <c r="J268" s="121">
        <f t="shared" si="25"/>
        <v>14.329580348004095</v>
      </c>
      <c r="K268" s="151"/>
      <c r="L268" s="186"/>
      <c r="M268" s="50"/>
      <c r="N268" s="50"/>
      <c r="O268" s="50"/>
      <c r="Y268" s="3"/>
    </row>
    <row r="269" spans="2:25" x14ac:dyDescent="0.2">
      <c r="B269" s="337"/>
      <c r="C269" s="187" t="s">
        <v>286</v>
      </c>
      <c r="D269" s="188">
        <v>11</v>
      </c>
      <c r="E269" s="187">
        <v>13</v>
      </c>
      <c r="F269" s="188">
        <f>AVERAGE(D269:E269)</f>
        <v>12</v>
      </c>
      <c r="G269" s="187">
        <v>1228</v>
      </c>
      <c r="H269" s="120">
        <f>D269/(G269/1000)</f>
        <v>8.9576547231270354</v>
      </c>
      <c r="I269" s="131">
        <f>E269/(G269/1000)</f>
        <v>10.586319218241043</v>
      </c>
      <c r="J269" s="121">
        <f>F269/(G269/1000)</f>
        <v>9.7719869706840399</v>
      </c>
      <c r="K269" s="151"/>
      <c r="L269" s="186"/>
      <c r="M269" s="50"/>
      <c r="N269" s="50"/>
      <c r="O269" s="50"/>
      <c r="Y269" s="3"/>
    </row>
    <row r="270" spans="2:25" x14ac:dyDescent="0.2">
      <c r="B270" s="337"/>
      <c r="C270" s="187" t="s">
        <v>287</v>
      </c>
      <c r="D270" s="188">
        <v>11</v>
      </c>
      <c r="E270" s="187">
        <v>15</v>
      </c>
      <c r="F270" s="188">
        <f t="shared" si="22"/>
        <v>13</v>
      </c>
      <c r="G270" s="187">
        <v>764</v>
      </c>
      <c r="H270" s="120">
        <f t="shared" si="23"/>
        <v>14.397905759162304</v>
      </c>
      <c r="I270" s="131">
        <f t="shared" si="24"/>
        <v>19.633507853403142</v>
      </c>
      <c r="J270" s="121">
        <f t="shared" si="25"/>
        <v>17.015706806282722</v>
      </c>
      <c r="K270" s="151"/>
      <c r="L270" s="186"/>
      <c r="M270" s="50"/>
      <c r="N270" s="50"/>
      <c r="O270" s="50"/>
      <c r="Y270" s="3"/>
    </row>
    <row r="271" spans="2:25" x14ac:dyDescent="0.2">
      <c r="B271" s="337"/>
      <c r="C271" s="187" t="s">
        <v>288</v>
      </c>
      <c r="D271" s="188">
        <v>16</v>
      </c>
      <c r="E271" s="187">
        <v>17</v>
      </c>
      <c r="F271" s="188">
        <f t="shared" si="22"/>
        <v>16.5</v>
      </c>
      <c r="G271" s="187">
        <v>1414</v>
      </c>
      <c r="H271" s="120">
        <f t="shared" si="23"/>
        <v>11.315417256011315</v>
      </c>
      <c r="I271" s="131">
        <f t="shared" si="24"/>
        <v>12.022630834512023</v>
      </c>
      <c r="J271" s="121">
        <f t="shared" si="25"/>
        <v>11.66902404526167</v>
      </c>
      <c r="K271" s="151"/>
      <c r="L271" s="186"/>
      <c r="M271" s="50"/>
      <c r="N271" s="50"/>
      <c r="O271" s="50"/>
      <c r="Y271" s="3"/>
    </row>
    <row r="272" spans="2:25" x14ac:dyDescent="0.2">
      <c r="B272" s="338"/>
      <c r="C272" s="193" t="s">
        <v>289</v>
      </c>
      <c r="D272" s="194">
        <v>12</v>
      </c>
      <c r="E272" s="193">
        <v>7</v>
      </c>
      <c r="F272" s="194">
        <f t="shared" si="22"/>
        <v>9.5</v>
      </c>
      <c r="G272" s="193">
        <v>799</v>
      </c>
      <c r="H272" s="135">
        <f t="shared" si="23"/>
        <v>15.018773466833542</v>
      </c>
      <c r="I272" s="134">
        <f t="shared" si="24"/>
        <v>8.7609511889862315</v>
      </c>
      <c r="J272" s="195">
        <f t="shared" si="25"/>
        <v>11.889862327909887</v>
      </c>
      <c r="K272" s="151"/>
      <c r="L272" s="186"/>
      <c r="M272" s="50"/>
      <c r="N272" s="50"/>
      <c r="O272" s="50"/>
      <c r="Y272" s="3"/>
    </row>
    <row r="273" spans="2:25" x14ac:dyDescent="0.2">
      <c r="B273" s="336">
        <v>244</v>
      </c>
      <c r="C273" s="202" t="s">
        <v>290</v>
      </c>
      <c r="D273" s="203">
        <v>14</v>
      </c>
      <c r="E273" s="202">
        <v>15</v>
      </c>
      <c r="F273" s="203">
        <f t="shared" si="22"/>
        <v>14.5</v>
      </c>
      <c r="G273" s="202">
        <v>723</v>
      </c>
      <c r="H273" s="204">
        <f t="shared" si="23"/>
        <v>19.363762102351316</v>
      </c>
      <c r="I273" s="205">
        <f t="shared" si="24"/>
        <v>20.74688796680498</v>
      </c>
      <c r="J273" s="206">
        <f t="shared" si="25"/>
        <v>20.055325034578146</v>
      </c>
      <c r="K273" s="151"/>
      <c r="L273" s="185">
        <f>B273</f>
        <v>244</v>
      </c>
      <c r="M273" s="145">
        <f>AVERAGE(H273:H284)</f>
        <v>16.26718770630114</v>
      </c>
      <c r="N273" s="145">
        <f>AVERAGE(I273:I284)</f>
        <v>15.429518220780992</v>
      </c>
      <c r="O273" s="145">
        <f>AVERAGE(J273:J284)</f>
        <v>15.848352963541062</v>
      </c>
      <c r="Y273" s="3"/>
    </row>
    <row r="274" spans="2:25" x14ac:dyDescent="0.2">
      <c r="B274" s="337"/>
      <c r="C274" s="187" t="s">
        <v>291</v>
      </c>
      <c r="D274" s="188">
        <v>11</v>
      </c>
      <c r="E274" s="187">
        <v>14</v>
      </c>
      <c r="F274" s="188">
        <f t="shared" si="22"/>
        <v>12.5</v>
      </c>
      <c r="G274" s="187">
        <v>693</v>
      </c>
      <c r="H274" s="120">
        <f t="shared" si="23"/>
        <v>15.873015873015873</v>
      </c>
      <c r="I274" s="131">
        <f t="shared" si="24"/>
        <v>20.202020202020204</v>
      </c>
      <c r="J274" s="121">
        <f t="shared" si="25"/>
        <v>18.037518037518037</v>
      </c>
      <c r="K274" s="151"/>
      <c r="L274" s="186"/>
      <c r="M274" s="50"/>
      <c r="N274" s="50"/>
      <c r="O274" s="50"/>
      <c r="Y274" s="3"/>
    </row>
    <row r="275" spans="2:25" x14ac:dyDescent="0.2">
      <c r="B275" s="337"/>
      <c r="C275" s="187" t="s">
        <v>292</v>
      </c>
      <c r="D275" s="188">
        <v>5</v>
      </c>
      <c r="E275" s="187">
        <v>5</v>
      </c>
      <c r="F275" s="188">
        <f t="shared" si="22"/>
        <v>5</v>
      </c>
      <c r="G275" s="187">
        <v>686</v>
      </c>
      <c r="H275" s="120">
        <f t="shared" si="23"/>
        <v>7.2886297376093285</v>
      </c>
      <c r="I275" s="131">
        <f t="shared" si="24"/>
        <v>7.2886297376093285</v>
      </c>
      <c r="J275" s="121">
        <f t="shared" si="25"/>
        <v>7.2886297376093285</v>
      </c>
      <c r="K275" s="151"/>
      <c r="L275" s="186"/>
      <c r="M275" s="50"/>
      <c r="N275" s="50"/>
      <c r="O275" s="50"/>
      <c r="Y275" s="3"/>
    </row>
    <row r="276" spans="2:25" x14ac:dyDescent="0.2">
      <c r="B276" s="337"/>
      <c r="C276" s="187" t="s">
        <v>293</v>
      </c>
      <c r="D276" s="188">
        <v>11</v>
      </c>
      <c r="E276" s="187">
        <v>6</v>
      </c>
      <c r="F276" s="188">
        <f t="shared" si="22"/>
        <v>8.5</v>
      </c>
      <c r="G276" s="187">
        <v>687</v>
      </c>
      <c r="H276" s="120">
        <f t="shared" si="23"/>
        <v>16.01164483260553</v>
      </c>
      <c r="I276" s="131">
        <f t="shared" si="24"/>
        <v>8.7336244541484707</v>
      </c>
      <c r="J276" s="121">
        <f t="shared" si="25"/>
        <v>12.372634643377001</v>
      </c>
      <c r="K276" s="151"/>
      <c r="L276" s="186"/>
      <c r="M276" s="50"/>
      <c r="N276" s="50"/>
      <c r="O276" s="50"/>
      <c r="Y276" s="3"/>
    </row>
    <row r="277" spans="2:25" x14ac:dyDescent="0.2">
      <c r="B277" s="337"/>
      <c r="C277" s="187" t="s">
        <v>294</v>
      </c>
      <c r="D277" s="188">
        <v>22</v>
      </c>
      <c r="E277" s="187">
        <v>16</v>
      </c>
      <c r="F277" s="188">
        <f t="shared" si="22"/>
        <v>19</v>
      </c>
      <c r="G277" s="187">
        <v>769</v>
      </c>
      <c r="H277" s="120">
        <f t="shared" si="23"/>
        <v>28.608582574772431</v>
      </c>
      <c r="I277" s="131">
        <f t="shared" si="24"/>
        <v>20.806241872561767</v>
      </c>
      <c r="J277" s="121">
        <f t="shared" si="25"/>
        <v>24.707412223667099</v>
      </c>
      <c r="K277" s="151"/>
      <c r="L277" s="186"/>
      <c r="M277" s="50"/>
      <c r="N277" s="50"/>
      <c r="O277" s="50"/>
      <c r="Y277" s="3"/>
    </row>
    <row r="278" spans="2:25" x14ac:dyDescent="0.2">
      <c r="B278" s="337"/>
      <c r="C278" s="187" t="s">
        <v>295</v>
      </c>
      <c r="D278" s="188">
        <v>10</v>
      </c>
      <c r="E278" s="187">
        <v>10</v>
      </c>
      <c r="F278" s="188">
        <f>AVERAGE(D278:E278)</f>
        <v>10</v>
      </c>
      <c r="G278" s="187">
        <v>753</v>
      </c>
      <c r="H278" s="120">
        <f>D278/(G278/1000)</f>
        <v>13.280212483399735</v>
      </c>
      <c r="I278" s="131">
        <f>E278/(G278/1000)</f>
        <v>13.280212483399735</v>
      </c>
      <c r="J278" s="121">
        <f>F278/(G278/1000)</f>
        <v>13.280212483399735</v>
      </c>
      <c r="K278" s="151"/>
      <c r="L278" s="186"/>
      <c r="M278" s="50"/>
      <c r="N278" s="50"/>
      <c r="O278" s="50"/>
      <c r="Y278" s="3"/>
    </row>
    <row r="279" spans="2:25" x14ac:dyDescent="0.2">
      <c r="B279" s="337"/>
      <c r="C279" s="187" t="s">
        <v>296</v>
      </c>
      <c r="D279" s="188">
        <v>12</v>
      </c>
      <c r="E279" s="187">
        <v>13</v>
      </c>
      <c r="F279" s="188">
        <f t="shared" ref="F279:F284" si="26">AVERAGE(D279:E279)</f>
        <v>12.5</v>
      </c>
      <c r="G279" s="187">
        <v>743</v>
      </c>
      <c r="H279" s="120">
        <f t="shared" si="23"/>
        <v>16.150740242261104</v>
      </c>
      <c r="I279" s="131">
        <f t="shared" si="24"/>
        <v>17.49663526244953</v>
      </c>
      <c r="J279" s="121">
        <f t="shared" si="25"/>
        <v>16.823687752355315</v>
      </c>
      <c r="K279" s="151"/>
      <c r="L279" s="186"/>
      <c r="M279" s="50"/>
      <c r="N279" s="50"/>
      <c r="O279" s="50"/>
      <c r="Y279" s="3"/>
    </row>
    <row r="280" spans="2:25" x14ac:dyDescent="0.2">
      <c r="B280" s="337"/>
      <c r="C280" s="187" t="s">
        <v>297</v>
      </c>
      <c r="D280" s="188">
        <v>22</v>
      </c>
      <c r="E280" s="187">
        <v>18</v>
      </c>
      <c r="F280" s="188">
        <f t="shared" si="26"/>
        <v>20</v>
      </c>
      <c r="G280" s="187">
        <v>866</v>
      </c>
      <c r="H280" s="120">
        <f t="shared" si="23"/>
        <v>25.404157043879909</v>
      </c>
      <c r="I280" s="131">
        <f t="shared" si="24"/>
        <v>20.785219399538107</v>
      </c>
      <c r="J280" s="121">
        <f t="shared" si="25"/>
        <v>23.094688221709006</v>
      </c>
      <c r="K280" s="151"/>
      <c r="L280" s="186"/>
      <c r="M280" s="50"/>
      <c r="N280" s="50"/>
      <c r="O280" s="50"/>
      <c r="Y280" s="3"/>
    </row>
    <row r="281" spans="2:25" x14ac:dyDescent="0.2">
      <c r="B281" s="337"/>
      <c r="C281" s="187" t="s">
        <v>298</v>
      </c>
      <c r="D281" s="188">
        <v>13</v>
      </c>
      <c r="E281" s="187">
        <v>12</v>
      </c>
      <c r="F281" s="188">
        <f t="shared" si="26"/>
        <v>12.5</v>
      </c>
      <c r="G281" s="187">
        <v>739</v>
      </c>
      <c r="H281" s="120">
        <f t="shared" si="23"/>
        <v>17.591339648173207</v>
      </c>
      <c r="I281" s="131">
        <f t="shared" si="24"/>
        <v>16.238159675236808</v>
      </c>
      <c r="J281" s="121">
        <f t="shared" si="25"/>
        <v>16.914749661705006</v>
      </c>
      <c r="K281" s="151"/>
      <c r="L281" s="186"/>
      <c r="M281" s="50"/>
      <c r="N281" s="50"/>
      <c r="O281" s="50"/>
      <c r="Y281" s="3"/>
    </row>
    <row r="282" spans="2:25" x14ac:dyDescent="0.2">
      <c r="B282" s="337"/>
      <c r="C282" s="187" t="s">
        <v>299</v>
      </c>
      <c r="D282" s="188">
        <v>9</v>
      </c>
      <c r="E282" s="187">
        <v>12</v>
      </c>
      <c r="F282" s="188">
        <f t="shared" si="26"/>
        <v>10.5</v>
      </c>
      <c r="G282" s="187">
        <v>771</v>
      </c>
      <c r="H282" s="120">
        <f t="shared" si="23"/>
        <v>11.673151750972762</v>
      </c>
      <c r="I282" s="131">
        <f t="shared" si="24"/>
        <v>15.56420233463035</v>
      </c>
      <c r="J282" s="121">
        <f t="shared" si="25"/>
        <v>13.618677042801556</v>
      </c>
      <c r="K282" s="151"/>
      <c r="L282" s="186"/>
      <c r="M282" s="50"/>
      <c r="N282" s="50"/>
      <c r="O282" s="50"/>
      <c r="Y282" s="3"/>
    </row>
    <row r="283" spans="2:25" x14ac:dyDescent="0.2">
      <c r="B283" s="337"/>
      <c r="C283" s="187" t="s">
        <v>300</v>
      </c>
      <c r="D283" s="188">
        <v>9</v>
      </c>
      <c r="E283" s="187">
        <v>10</v>
      </c>
      <c r="F283" s="188">
        <f t="shared" si="26"/>
        <v>9.5</v>
      </c>
      <c r="G283" s="187">
        <v>737</v>
      </c>
      <c r="H283" s="120">
        <f t="shared" si="23"/>
        <v>12.211668928086839</v>
      </c>
      <c r="I283" s="131">
        <f t="shared" si="24"/>
        <v>13.568521031207599</v>
      </c>
      <c r="J283" s="121">
        <f t="shared" si="25"/>
        <v>12.890094979647218</v>
      </c>
      <c r="K283" s="151"/>
      <c r="L283" s="186"/>
      <c r="M283" s="50"/>
      <c r="N283" s="50"/>
      <c r="O283" s="50"/>
      <c r="Y283" s="3"/>
    </row>
    <row r="284" spans="2:25" x14ac:dyDescent="0.2">
      <c r="B284" s="338"/>
      <c r="C284" s="193" t="s">
        <v>301</v>
      </c>
      <c r="D284" s="194">
        <v>9</v>
      </c>
      <c r="E284" s="193">
        <v>8</v>
      </c>
      <c r="F284" s="194">
        <f t="shared" si="26"/>
        <v>8.5</v>
      </c>
      <c r="G284" s="193">
        <v>766</v>
      </c>
      <c r="H284" s="135">
        <f t="shared" si="23"/>
        <v>11.74934725848564</v>
      </c>
      <c r="I284" s="134">
        <f t="shared" si="24"/>
        <v>10.443864229765014</v>
      </c>
      <c r="J284" s="195">
        <f t="shared" si="25"/>
        <v>11.096605744125327</v>
      </c>
      <c r="K284" s="151"/>
      <c r="L284" s="186"/>
      <c r="M284" s="50"/>
      <c r="N284" s="50"/>
      <c r="O284" s="50"/>
      <c r="Y284" s="3"/>
    </row>
    <row r="285" spans="2:25" x14ac:dyDescent="0.2">
      <c r="B285" s="339">
        <v>208</v>
      </c>
      <c r="C285" s="202" t="s">
        <v>302</v>
      </c>
      <c r="D285" s="203">
        <v>11</v>
      </c>
      <c r="E285" s="202">
        <v>12</v>
      </c>
      <c r="F285" s="203">
        <f>AVERAGE(D285:E285)</f>
        <v>11.5</v>
      </c>
      <c r="G285" s="202">
        <v>745</v>
      </c>
      <c r="H285" s="204">
        <f t="shared" si="23"/>
        <v>14.76510067114094</v>
      </c>
      <c r="I285" s="205">
        <f t="shared" si="24"/>
        <v>16.107382550335572</v>
      </c>
      <c r="J285" s="206">
        <f t="shared" si="25"/>
        <v>15.436241610738255</v>
      </c>
      <c r="K285" s="151"/>
      <c r="L285" s="185">
        <f>B285</f>
        <v>208</v>
      </c>
      <c r="M285" s="145">
        <f>AVERAGE(H285:H291)</f>
        <v>12.892581947384119</v>
      </c>
      <c r="N285" s="145">
        <f>AVERAGE(I285:I291)</f>
        <v>12.945968264266769</v>
      </c>
      <c r="O285" s="145">
        <f>AVERAGE(J285:J291)</f>
        <v>12.919275105825443</v>
      </c>
      <c r="Y285" s="3"/>
    </row>
    <row r="286" spans="2:25" x14ac:dyDescent="0.2">
      <c r="B286" s="340"/>
      <c r="C286" s="187" t="s">
        <v>303</v>
      </c>
      <c r="D286" s="188">
        <v>15</v>
      </c>
      <c r="E286" s="187">
        <v>17</v>
      </c>
      <c r="F286" s="188">
        <f t="shared" ref="F286:F296" si="27">AVERAGE(D286:E286)</f>
        <v>16</v>
      </c>
      <c r="G286" s="187">
        <v>976</v>
      </c>
      <c r="H286" s="120">
        <f t="shared" si="23"/>
        <v>15.368852459016393</v>
      </c>
      <c r="I286" s="131">
        <f t="shared" si="24"/>
        <v>17.418032786885245</v>
      </c>
      <c r="J286" s="121">
        <f t="shared" si="25"/>
        <v>16.393442622950818</v>
      </c>
      <c r="K286" s="151"/>
      <c r="L286" s="186"/>
      <c r="M286" s="50"/>
      <c r="N286" s="50"/>
      <c r="O286" s="50"/>
      <c r="Y286" s="3"/>
    </row>
    <row r="287" spans="2:25" x14ac:dyDescent="0.2">
      <c r="B287" s="340"/>
      <c r="C287" s="187" t="s">
        <v>304</v>
      </c>
      <c r="D287" s="188">
        <v>8</v>
      </c>
      <c r="E287" s="187">
        <v>7</v>
      </c>
      <c r="F287" s="188">
        <f t="shared" si="27"/>
        <v>7.5</v>
      </c>
      <c r="G287" s="187">
        <v>737</v>
      </c>
      <c r="H287" s="120">
        <f t="shared" si="23"/>
        <v>10.854816824966079</v>
      </c>
      <c r="I287" s="131">
        <f t="shared" si="24"/>
        <v>9.4979647218453191</v>
      </c>
      <c r="J287" s="121">
        <f t="shared" si="25"/>
        <v>10.176390773405698</v>
      </c>
      <c r="K287" s="151"/>
      <c r="L287" s="186"/>
      <c r="M287" s="50"/>
      <c r="N287" s="50"/>
      <c r="O287" s="50"/>
      <c r="Y287" s="3"/>
    </row>
    <row r="288" spans="2:25" x14ac:dyDescent="0.2">
      <c r="B288" s="340"/>
      <c r="C288" s="187" t="s">
        <v>305</v>
      </c>
      <c r="D288" s="188">
        <v>11</v>
      </c>
      <c r="E288" s="187">
        <v>12</v>
      </c>
      <c r="F288" s="188">
        <f t="shared" si="27"/>
        <v>11.5</v>
      </c>
      <c r="G288" s="187">
        <v>1064</v>
      </c>
      <c r="H288" s="120">
        <f t="shared" si="23"/>
        <v>10.338345864661653</v>
      </c>
      <c r="I288" s="131">
        <f t="shared" si="24"/>
        <v>11.278195488721805</v>
      </c>
      <c r="J288" s="121">
        <f t="shared" si="25"/>
        <v>10.808270676691729</v>
      </c>
      <c r="K288" s="151"/>
      <c r="L288" s="186"/>
      <c r="M288" s="50"/>
      <c r="N288" s="50"/>
      <c r="O288" s="50"/>
      <c r="Y288" s="3"/>
    </row>
    <row r="289" spans="2:25" x14ac:dyDescent="0.2">
      <c r="B289" s="340"/>
      <c r="C289" s="187" t="s">
        <v>306</v>
      </c>
      <c r="D289" s="188">
        <v>11</v>
      </c>
      <c r="E289" s="187">
        <v>13</v>
      </c>
      <c r="F289" s="188">
        <f t="shared" si="27"/>
        <v>12</v>
      </c>
      <c r="G289" s="187">
        <v>812</v>
      </c>
      <c r="H289" s="120">
        <f t="shared" si="23"/>
        <v>13.546798029556649</v>
      </c>
      <c r="I289" s="131">
        <f t="shared" si="24"/>
        <v>16.009852216748769</v>
      </c>
      <c r="J289" s="121">
        <f t="shared" si="25"/>
        <v>14.778325123152708</v>
      </c>
      <c r="K289" s="151"/>
      <c r="L289" s="186"/>
      <c r="M289" s="50"/>
      <c r="N289" s="50"/>
      <c r="O289" s="50"/>
      <c r="Y289" s="3"/>
    </row>
    <row r="290" spans="2:25" x14ac:dyDescent="0.2">
      <c r="B290" s="340"/>
      <c r="C290" s="187" t="s">
        <v>307</v>
      </c>
      <c r="D290" s="188">
        <v>13</v>
      </c>
      <c r="E290" s="187">
        <v>10</v>
      </c>
      <c r="F290" s="188">
        <f t="shared" si="27"/>
        <v>11.5</v>
      </c>
      <c r="G290" s="187">
        <v>862</v>
      </c>
      <c r="H290" s="120">
        <f t="shared" si="23"/>
        <v>15.081206496519721</v>
      </c>
      <c r="I290" s="131">
        <f t="shared" si="24"/>
        <v>11.600928074245941</v>
      </c>
      <c r="J290" s="121">
        <f t="shared" si="25"/>
        <v>13.341067285382831</v>
      </c>
      <c r="K290" s="151"/>
      <c r="L290" s="186"/>
      <c r="M290" s="50"/>
      <c r="N290" s="50"/>
      <c r="O290" s="50"/>
      <c r="Y290" s="3"/>
    </row>
    <row r="291" spans="2:25" x14ac:dyDescent="0.2">
      <c r="B291" s="341"/>
      <c r="C291" s="193" t="s">
        <v>308</v>
      </c>
      <c r="D291" s="194">
        <v>13</v>
      </c>
      <c r="E291" s="193">
        <v>11</v>
      </c>
      <c r="F291" s="194">
        <f t="shared" si="27"/>
        <v>12</v>
      </c>
      <c r="G291" s="193">
        <v>1263</v>
      </c>
      <c r="H291" s="135">
        <f t="shared" si="23"/>
        <v>10.292953285827396</v>
      </c>
      <c r="I291" s="134">
        <f t="shared" si="24"/>
        <v>8.7094220110847189</v>
      </c>
      <c r="J291" s="195">
        <f t="shared" si="25"/>
        <v>9.5011876484560585</v>
      </c>
      <c r="K291" s="151"/>
      <c r="L291" s="186"/>
      <c r="M291" s="50"/>
      <c r="N291" s="50"/>
      <c r="O291" s="50"/>
      <c r="Y291" s="3"/>
    </row>
    <row r="292" spans="2:25" x14ac:dyDescent="0.2">
      <c r="B292" s="339">
        <v>217</v>
      </c>
      <c r="C292" s="187" t="s">
        <v>309</v>
      </c>
      <c r="D292" s="188">
        <v>14</v>
      </c>
      <c r="E292" s="187">
        <v>18</v>
      </c>
      <c r="F292" s="188">
        <f t="shared" si="27"/>
        <v>16</v>
      </c>
      <c r="G292" s="187">
        <v>775</v>
      </c>
      <c r="H292" s="120">
        <f t="shared" si="23"/>
        <v>18.064516129032256</v>
      </c>
      <c r="I292" s="131">
        <f t="shared" si="24"/>
        <v>23.225806451612904</v>
      </c>
      <c r="J292" s="121">
        <f t="shared" si="25"/>
        <v>20.64516129032258</v>
      </c>
      <c r="K292" s="151"/>
      <c r="L292" s="185">
        <f>B292</f>
        <v>217</v>
      </c>
      <c r="M292" s="145">
        <f>AVERAGE(H292:H298)</f>
        <v>14.849360940240222</v>
      </c>
      <c r="N292" s="145">
        <f>AVERAGE(I292:I298)</f>
        <v>18.651480586186572</v>
      </c>
      <c r="O292" s="145">
        <f>AVERAGE(J292:J298)</f>
        <v>16.750420763213398</v>
      </c>
      <c r="Y292" s="3"/>
    </row>
    <row r="293" spans="2:25" x14ac:dyDescent="0.2">
      <c r="B293" s="340"/>
      <c r="C293" s="187" t="s">
        <v>310</v>
      </c>
      <c r="D293" s="188">
        <v>13</v>
      </c>
      <c r="E293" s="187">
        <v>18</v>
      </c>
      <c r="F293" s="188">
        <f t="shared" si="27"/>
        <v>15.5</v>
      </c>
      <c r="G293" s="187">
        <v>783</v>
      </c>
      <c r="H293" s="120">
        <f t="shared" si="23"/>
        <v>16.602809706257982</v>
      </c>
      <c r="I293" s="131">
        <f t="shared" si="24"/>
        <v>22.988505747126435</v>
      </c>
      <c r="J293" s="121">
        <f t="shared" si="25"/>
        <v>19.795657726692209</v>
      </c>
      <c r="K293" s="151"/>
      <c r="L293" s="186"/>
      <c r="M293" s="50"/>
      <c r="N293" s="50"/>
      <c r="O293" s="50"/>
      <c r="Y293" s="3"/>
    </row>
    <row r="294" spans="2:25" x14ac:dyDescent="0.2">
      <c r="B294" s="340"/>
      <c r="C294" s="187" t="s">
        <v>311</v>
      </c>
      <c r="D294" s="188">
        <v>20</v>
      </c>
      <c r="E294" s="187">
        <v>28</v>
      </c>
      <c r="F294" s="188">
        <f t="shared" si="27"/>
        <v>24</v>
      </c>
      <c r="G294" s="187">
        <v>1088</v>
      </c>
      <c r="H294" s="120">
        <f t="shared" si="23"/>
        <v>18.382352941176471</v>
      </c>
      <c r="I294" s="131">
        <f t="shared" si="24"/>
        <v>25.735294117647058</v>
      </c>
      <c r="J294" s="121">
        <f t="shared" si="25"/>
        <v>22.058823529411764</v>
      </c>
      <c r="K294" s="151"/>
      <c r="L294" s="186"/>
      <c r="M294" s="50"/>
      <c r="N294" s="50"/>
      <c r="O294" s="50"/>
      <c r="Y294" s="3"/>
    </row>
    <row r="295" spans="2:25" x14ac:dyDescent="0.2">
      <c r="B295" s="340"/>
      <c r="C295" s="187" t="s">
        <v>312</v>
      </c>
      <c r="D295" s="188">
        <v>5</v>
      </c>
      <c r="E295" s="187">
        <v>6</v>
      </c>
      <c r="F295" s="188">
        <f t="shared" si="27"/>
        <v>5.5</v>
      </c>
      <c r="G295" s="187">
        <v>1064</v>
      </c>
      <c r="H295" s="120">
        <f t="shared" si="23"/>
        <v>4.6992481203007515</v>
      </c>
      <c r="I295" s="131">
        <f t="shared" si="24"/>
        <v>5.6390977443609023</v>
      </c>
      <c r="J295" s="121">
        <f t="shared" si="25"/>
        <v>5.1691729323308264</v>
      </c>
      <c r="K295" s="151"/>
      <c r="L295" s="186"/>
      <c r="M295" s="50"/>
      <c r="N295" s="50"/>
      <c r="O295" s="50"/>
      <c r="Y295" s="3"/>
    </row>
    <row r="296" spans="2:25" x14ac:dyDescent="0.2">
      <c r="B296" s="340"/>
      <c r="C296" s="187" t="s">
        <v>313</v>
      </c>
      <c r="D296" s="188">
        <v>5</v>
      </c>
      <c r="E296" s="187">
        <v>5</v>
      </c>
      <c r="F296" s="188">
        <f t="shared" si="27"/>
        <v>5</v>
      </c>
      <c r="G296" s="187">
        <v>937</v>
      </c>
      <c r="H296" s="120">
        <f t="shared" si="23"/>
        <v>5.3361792956243326</v>
      </c>
      <c r="I296" s="131">
        <f t="shared" si="24"/>
        <v>5.3361792956243326</v>
      </c>
      <c r="J296" s="121">
        <f t="shared" si="25"/>
        <v>5.3361792956243326</v>
      </c>
      <c r="K296" s="151"/>
      <c r="L296" s="186"/>
      <c r="M296" s="50"/>
      <c r="N296" s="50"/>
      <c r="O296" s="50"/>
      <c r="Y296" s="3"/>
    </row>
    <row r="297" spans="2:25" x14ac:dyDescent="0.2">
      <c r="B297" s="340"/>
      <c r="C297" s="187" t="s">
        <v>314</v>
      </c>
      <c r="D297" s="188">
        <v>17</v>
      </c>
      <c r="E297" s="187">
        <v>16</v>
      </c>
      <c r="F297" s="188">
        <f>AVERAGE(D297:E297)</f>
        <v>16.5</v>
      </c>
      <c r="G297" s="187">
        <v>835</v>
      </c>
      <c r="H297" s="120">
        <f t="shared" si="23"/>
        <v>20.359281437125748</v>
      </c>
      <c r="I297" s="131">
        <f t="shared" si="24"/>
        <v>19.161676646706589</v>
      </c>
      <c r="J297" s="121">
        <f t="shared" si="25"/>
        <v>19.76047904191617</v>
      </c>
      <c r="K297" s="151"/>
      <c r="L297" s="186"/>
      <c r="M297" s="50"/>
      <c r="N297" s="50"/>
      <c r="O297" s="50"/>
      <c r="Y297" s="3"/>
    </row>
    <row r="298" spans="2:25" x14ac:dyDescent="0.2">
      <c r="B298" s="340"/>
      <c r="C298" s="193" t="s">
        <v>315</v>
      </c>
      <c r="D298" s="194">
        <v>18</v>
      </c>
      <c r="E298" s="193">
        <v>25</v>
      </c>
      <c r="F298" s="194">
        <f t="shared" ref="F298:F311" si="28">AVERAGE(D298:E298)</f>
        <v>21.5</v>
      </c>
      <c r="G298" s="193">
        <v>878</v>
      </c>
      <c r="H298" s="135">
        <f t="shared" si="23"/>
        <v>20.501138952164009</v>
      </c>
      <c r="I298" s="134">
        <f t="shared" si="24"/>
        <v>28.473804100227792</v>
      </c>
      <c r="J298" s="195">
        <f t="shared" si="25"/>
        <v>24.4874715261959</v>
      </c>
      <c r="K298" s="151"/>
      <c r="L298" s="186"/>
      <c r="M298" s="50"/>
      <c r="N298" s="50"/>
      <c r="O298" s="50"/>
      <c r="Y298" s="3"/>
    </row>
    <row r="299" spans="2:25" x14ac:dyDescent="0.2">
      <c r="B299" s="339">
        <v>233</v>
      </c>
      <c r="C299" s="202" t="s">
        <v>316</v>
      </c>
      <c r="D299" s="203">
        <v>19</v>
      </c>
      <c r="E299" s="202">
        <v>19</v>
      </c>
      <c r="F299" s="203">
        <f t="shared" si="28"/>
        <v>19</v>
      </c>
      <c r="G299" s="202">
        <v>809</v>
      </c>
      <c r="H299" s="204">
        <f t="shared" si="23"/>
        <v>23.485784919653891</v>
      </c>
      <c r="I299" s="205">
        <f t="shared" si="24"/>
        <v>23.485784919653891</v>
      </c>
      <c r="J299" s="206">
        <f t="shared" si="25"/>
        <v>23.485784919653891</v>
      </c>
      <c r="K299" s="151"/>
      <c r="L299" s="185">
        <f>B299</f>
        <v>233</v>
      </c>
      <c r="M299" s="145">
        <f>AVERAGE(H299:H305)</f>
        <v>17.413249124748155</v>
      </c>
      <c r="N299" s="145">
        <f>AVERAGE(I299:I305)</f>
        <v>21.350647541107936</v>
      </c>
      <c r="O299" s="145">
        <f>AVERAGE(J299:J305)</f>
        <v>19.381948332928044</v>
      </c>
      <c r="Y299" s="3"/>
    </row>
    <row r="300" spans="2:25" x14ac:dyDescent="0.2">
      <c r="B300" s="340"/>
      <c r="C300" s="187" t="s">
        <v>317</v>
      </c>
      <c r="D300" s="188">
        <v>14</v>
      </c>
      <c r="E300" s="187">
        <v>21</v>
      </c>
      <c r="F300" s="188">
        <f t="shared" si="28"/>
        <v>17.5</v>
      </c>
      <c r="G300" s="187">
        <v>1105</v>
      </c>
      <c r="H300" s="120">
        <f t="shared" si="23"/>
        <v>12.669683257918551</v>
      </c>
      <c r="I300" s="131">
        <f t="shared" si="24"/>
        <v>19.004524886877828</v>
      </c>
      <c r="J300" s="121">
        <f t="shared" si="25"/>
        <v>15.837104072398191</v>
      </c>
      <c r="K300" s="151"/>
      <c r="L300" s="186"/>
      <c r="M300" s="50"/>
      <c r="N300" s="50"/>
      <c r="O300" s="50"/>
      <c r="Y300" s="3"/>
    </row>
    <row r="301" spans="2:25" x14ac:dyDescent="0.2">
      <c r="B301" s="340"/>
      <c r="C301" s="187" t="s">
        <v>318</v>
      </c>
      <c r="D301" s="188">
        <v>16</v>
      </c>
      <c r="E301" s="187">
        <v>26</v>
      </c>
      <c r="F301" s="188">
        <f t="shared" si="28"/>
        <v>21</v>
      </c>
      <c r="G301" s="187">
        <v>925</v>
      </c>
      <c r="H301" s="120">
        <f t="shared" si="23"/>
        <v>17.297297297297295</v>
      </c>
      <c r="I301" s="131">
        <f t="shared" si="24"/>
        <v>28.108108108108105</v>
      </c>
      <c r="J301" s="121">
        <f t="shared" si="25"/>
        <v>22.702702702702702</v>
      </c>
      <c r="K301" s="151"/>
      <c r="L301" s="186"/>
      <c r="M301" s="50"/>
      <c r="N301" s="50"/>
      <c r="O301" s="50"/>
      <c r="Y301" s="3"/>
    </row>
    <row r="302" spans="2:25" x14ac:dyDescent="0.2">
      <c r="B302" s="340"/>
      <c r="C302" s="187" t="s">
        <v>319</v>
      </c>
      <c r="D302" s="188">
        <v>19</v>
      </c>
      <c r="E302" s="187">
        <v>22</v>
      </c>
      <c r="F302" s="188">
        <f t="shared" si="28"/>
        <v>20.5</v>
      </c>
      <c r="G302" s="187">
        <v>1028</v>
      </c>
      <c r="H302" s="120">
        <f t="shared" si="23"/>
        <v>18.482490272373539</v>
      </c>
      <c r="I302" s="131">
        <f t="shared" si="24"/>
        <v>21.40077821011673</v>
      </c>
      <c r="J302" s="121">
        <f t="shared" si="25"/>
        <v>19.941634241245136</v>
      </c>
      <c r="K302" s="151"/>
      <c r="L302" s="186"/>
      <c r="M302" s="50"/>
      <c r="N302" s="50"/>
      <c r="O302" s="50"/>
      <c r="Y302" s="3"/>
    </row>
    <row r="303" spans="2:25" x14ac:dyDescent="0.2">
      <c r="B303" s="340"/>
      <c r="C303" s="187" t="s">
        <v>320</v>
      </c>
      <c r="D303" s="188">
        <v>14</v>
      </c>
      <c r="E303" s="187">
        <v>14</v>
      </c>
      <c r="F303" s="188">
        <f t="shared" si="28"/>
        <v>14</v>
      </c>
      <c r="G303" s="187">
        <v>998</v>
      </c>
      <c r="H303" s="120">
        <f t="shared" si="23"/>
        <v>14.02805611222445</v>
      </c>
      <c r="I303" s="131">
        <f t="shared" si="24"/>
        <v>14.02805611222445</v>
      </c>
      <c r="J303" s="121">
        <f t="shared" si="25"/>
        <v>14.02805611222445</v>
      </c>
      <c r="K303" s="151"/>
      <c r="L303" s="186"/>
      <c r="M303" s="50"/>
      <c r="N303" s="50"/>
      <c r="O303" s="50"/>
      <c r="Y303" s="3"/>
    </row>
    <row r="304" spans="2:25" x14ac:dyDescent="0.2">
      <c r="B304" s="340"/>
      <c r="C304" s="187" t="s">
        <v>321</v>
      </c>
      <c r="D304" s="188">
        <v>20</v>
      </c>
      <c r="E304" s="187">
        <v>23</v>
      </c>
      <c r="F304" s="188">
        <f t="shared" si="28"/>
        <v>21.5</v>
      </c>
      <c r="G304" s="187">
        <v>1120</v>
      </c>
      <c r="H304" s="120">
        <f t="shared" si="23"/>
        <v>17.857142857142854</v>
      </c>
      <c r="I304" s="131">
        <f t="shared" si="24"/>
        <v>20.535714285714285</v>
      </c>
      <c r="J304" s="121">
        <f t="shared" si="25"/>
        <v>19.196428571428569</v>
      </c>
      <c r="K304" s="151"/>
      <c r="L304" s="186"/>
      <c r="M304" s="50"/>
      <c r="N304" s="50"/>
      <c r="O304" s="50"/>
      <c r="Y304" s="3"/>
    </row>
    <row r="305" spans="2:25" x14ac:dyDescent="0.2">
      <c r="B305" s="341"/>
      <c r="C305" s="193" t="s">
        <v>322</v>
      </c>
      <c r="D305" s="194">
        <v>15</v>
      </c>
      <c r="E305" s="193">
        <v>19</v>
      </c>
      <c r="F305" s="194">
        <f t="shared" si="28"/>
        <v>17</v>
      </c>
      <c r="G305" s="193">
        <v>830</v>
      </c>
      <c r="H305" s="135">
        <f t="shared" si="23"/>
        <v>18.072289156626507</v>
      </c>
      <c r="I305" s="134">
        <f t="shared" si="24"/>
        <v>22.891566265060241</v>
      </c>
      <c r="J305" s="195">
        <f t="shared" si="25"/>
        <v>20.481927710843376</v>
      </c>
      <c r="K305" s="151"/>
      <c r="L305" s="186"/>
      <c r="M305" s="50"/>
      <c r="N305" s="50"/>
      <c r="O305" s="50"/>
      <c r="Y305" s="3"/>
    </row>
    <row r="306" spans="2:25" x14ac:dyDescent="0.2">
      <c r="B306" s="339">
        <v>240</v>
      </c>
      <c r="C306" s="202" t="s">
        <v>323</v>
      </c>
      <c r="D306" s="203">
        <v>15</v>
      </c>
      <c r="E306" s="202">
        <v>14</v>
      </c>
      <c r="F306" s="203">
        <f t="shared" si="28"/>
        <v>14.5</v>
      </c>
      <c r="G306" s="202">
        <v>746</v>
      </c>
      <c r="H306" s="204">
        <f t="shared" si="23"/>
        <v>20.107238605898125</v>
      </c>
      <c r="I306" s="205">
        <f t="shared" si="24"/>
        <v>18.766756032171582</v>
      </c>
      <c r="J306" s="206">
        <f t="shared" si="25"/>
        <v>19.436997319034852</v>
      </c>
      <c r="K306" s="151"/>
      <c r="L306" s="185">
        <f>B306</f>
        <v>240</v>
      </c>
      <c r="M306" s="145">
        <f>AVERAGE(H306:H311)</f>
        <v>21.853613258524177</v>
      </c>
      <c r="N306" s="145">
        <f>AVERAGE(I306:I311)</f>
        <v>19.885328528359405</v>
      </c>
      <c r="O306" s="145">
        <f>AVERAGE(J306:J311)</f>
        <v>20.86947089344179</v>
      </c>
      <c r="Y306" s="3"/>
    </row>
    <row r="307" spans="2:25" x14ac:dyDescent="0.2">
      <c r="B307" s="340"/>
      <c r="C307" s="187" t="s">
        <v>324</v>
      </c>
      <c r="D307" s="188">
        <v>20</v>
      </c>
      <c r="E307" s="187">
        <v>18</v>
      </c>
      <c r="F307" s="188">
        <f t="shared" si="28"/>
        <v>19</v>
      </c>
      <c r="G307" s="187">
        <v>805</v>
      </c>
      <c r="H307" s="120">
        <f t="shared" si="23"/>
        <v>24.844720496894407</v>
      </c>
      <c r="I307" s="131">
        <f t="shared" si="24"/>
        <v>22.360248447204967</v>
      </c>
      <c r="J307" s="121">
        <f t="shared" si="25"/>
        <v>23.602484472049689</v>
      </c>
      <c r="K307" s="151"/>
      <c r="L307" s="186"/>
      <c r="M307" s="50"/>
      <c r="N307" s="50"/>
      <c r="O307" s="50"/>
      <c r="Y307" s="3"/>
    </row>
    <row r="308" spans="2:25" x14ac:dyDescent="0.2">
      <c r="B308" s="340"/>
      <c r="C308" s="187" t="s">
        <v>325</v>
      </c>
      <c r="D308" s="188">
        <v>13</v>
      </c>
      <c r="E308" s="187">
        <v>9</v>
      </c>
      <c r="F308" s="188">
        <f t="shared" si="28"/>
        <v>11</v>
      </c>
      <c r="G308" s="187">
        <v>692</v>
      </c>
      <c r="H308" s="120">
        <f t="shared" si="23"/>
        <v>18.78612716763006</v>
      </c>
      <c r="I308" s="131">
        <f t="shared" si="24"/>
        <v>13.00578034682081</v>
      </c>
      <c r="J308" s="121">
        <f t="shared" si="25"/>
        <v>15.895953757225435</v>
      </c>
      <c r="K308" s="151"/>
      <c r="L308" s="186"/>
      <c r="M308" s="50"/>
      <c r="N308" s="50"/>
      <c r="O308" s="50"/>
      <c r="Y308" s="3"/>
    </row>
    <row r="309" spans="2:25" x14ac:dyDescent="0.2">
      <c r="B309" s="340"/>
      <c r="C309" s="187" t="s">
        <v>326</v>
      </c>
      <c r="D309" s="188">
        <v>13</v>
      </c>
      <c r="E309" s="187">
        <v>14</v>
      </c>
      <c r="F309" s="188">
        <f t="shared" si="28"/>
        <v>13.5</v>
      </c>
      <c r="G309" s="187">
        <v>605</v>
      </c>
      <c r="H309" s="120">
        <f t="shared" si="23"/>
        <v>21.487603305785125</v>
      </c>
      <c r="I309" s="131">
        <f t="shared" si="24"/>
        <v>23.140495867768596</v>
      </c>
      <c r="J309" s="121">
        <f t="shared" si="25"/>
        <v>22.314049586776861</v>
      </c>
      <c r="K309" s="151"/>
      <c r="L309" s="186"/>
      <c r="M309" s="50"/>
      <c r="N309" s="50"/>
      <c r="O309" s="50"/>
      <c r="Y309" s="3"/>
    </row>
    <row r="310" spans="2:25" x14ac:dyDescent="0.2">
      <c r="B310" s="340"/>
      <c r="C310" s="187" t="s">
        <v>327</v>
      </c>
      <c r="D310" s="188">
        <v>20</v>
      </c>
      <c r="E310" s="187">
        <v>19</v>
      </c>
      <c r="F310" s="188">
        <f t="shared" si="28"/>
        <v>19.5</v>
      </c>
      <c r="G310" s="187">
        <v>798</v>
      </c>
      <c r="H310" s="120">
        <f t="shared" si="23"/>
        <v>25.062656641604008</v>
      </c>
      <c r="I310" s="131">
        <f t="shared" si="24"/>
        <v>23.809523809523807</v>
      </c>
      <c r="J310" s="121">
        <f t="shared" si="25"/>
        <v>24.436090225563909</v>
      </c>
      <c r="K310" s="151"/>
      <c r="L310" s="186"/>
      <c r="M310" s="50"/>
      <c r="N310" s="50"/>
      <c r="O310" s="50"/>
      <c r="Y310" s="3"/>
    </row>
    <row r="311" spans="2:25" x14ac:dyDescent="0.2">
      <c r="B311" s="340"/>
      <c r="C311" s="193" t="s">
        <v>328</v>
      </c>
      <c r="D311" s="194">
        <v>16</v>
      </c>
      <c r="E311" s="193">
        <v>14</v>
      </c>
      <c r="F311" s="194">
        <f t="shared" si="28"/>
        <v>15</v>
      </c>
      <c r="G311" s="193">
        <v>768</v>
      </c>
      <c r="H311" s="135">
        <f t="shared" si="23"/>
        <v>20.833333333333332</v>
      </c>
      <c r="I311" s="134">
        <f t="shared" si="24"/>
        <v>18.229166666666668</v>
      </c>
      <c r="J311" s="195">
        <f t="shared" si="25"/>
        <v>19.53125</v>
      </c>
      <c r="K311" s="151"/>
      <c r="L311" s="186"/>
      <c r="M311" s="50"/>
      <c r="N311" s="50"/>
      <c r="O311" s="50"/>
      <c r="Y311" s="3"/>
    </row>
    <row r="312" spans="2:25" x14ac:dyDescent="0.2">
      <c r="B312" s="336">
        <v>112</v>
      </c>
      <c r="C312" s="202" t="s">
        <v>329</v>
      </c>
      <c r="D312" s="203">
        <v>14</v>
      </c>
      <c r="E312" s="202">
        <v>12</v>
      </c>
      <c r="F312" s="203">
        <f>AVERAGE(D312:E312)</f>
        <v>13</v>
      </c>
      <c r="G312" s="202">
        <v>559</v>
      </c>
      <c r="H312" s="204">
        <f t="shared" si="23"/>
        <v>25.044722719141323</v>
      </c>
      <c r="I312" s="205">
        <f t="shared" si="24"/>
        <v>21.466905187835419</v>
      </c>
      <c r="J312" s="206">
        <f t="shared" si="25"/>
        <v>23.255813953488371</v>
      </c>
      <c r="K312" s="151"/>
      <c r="L312" s="185">
        <f>B312</f>
        <v>112</v>
      </c>
      <c r="M312" s="145">
        <f>AVERAGE(H312:H317)</f>
        <v>23.900738057538376</v>
      </c>
      <c r="N312" s="145">
        <f>AVERAGE(I312:I317)</f>
        <v>21.836894232479221</v>
      </c>
      <c r="O312" s="145">
        <f>AVERAGE(J312:J317)</f>
        <v>22.868816145008797</v>
      </c>
      <c r="Y312" s="3"/>
    </row>
    <row r="313" spans="2:25" x14ac:dyDescent="0.2">
      <c r="B313" s="337"/>
      <c r="C313" s="187" t="s">
        <v>330</v>
      </c>
      <c r="D313" s="188">
        <v>15</v>
      </c>
      <c r="E313" s="187">
        <v>16</v>
      </c>
      <c r="F313" s="188">
        <f t="shared" ref="F313:F345" si="29">AVERAGE(D313:E313)</f>
        <v>15.5</v>
      </c>
      <c r="G313" s="187">
        <v>627</v>
      </c>
      <c r="H313" s="120">
        <f t="shared" si="23"/>
        <v>23.923444976076556</v>
      </c>
      <c r="I313" s="131">
        <f t="shared" si="24"/>
        <v>25.518341307814993</v>
      </c>
      <c r="J313" s="121">
        <f t="shared" si="25"/>
        <v>24.720893141945773</v>
      </c>
      <c r="K313" s="151"/>
      <c r="L313" s="186"/>
      <c r="M313" s="50"/>
      <c r="N313" s="50"/>
      <c r="O313" s="50"/>
      <c r="Y313" s="3"/>
    </row>
    <row r="314" spans="2:25" x14ac:dyDescent="0.2">
      <c r="B314" s="337"/>
      <c r="C314" s="187" t="s">
        <v>331</v>
      </c>
      <c r="D314" s="188">
        <v>13</v>
      </c>
      <c r="E314" s="187">
        <v>12</v>
      </c>
      <c r="F314" s="188">
        <f t="shared" si="29"/>
        <v>12.5</v>
      </c>
      <c r="G314" s="187">
        <v>521</v>
      </c>
      <c r="H314" s="120">
        <f t="shared" si="23"/>
        <v>24.95201535508637</v>
      </c>
      <c r="I314" s="131">
        <f t="shared" si="24"/>
        <v>23.032629558541267</v>
      </c>
      <c r="J314" s="121">
        <f t="shared" si="25"/>
        <v>23.99232245681382</v>
      </c>
      <c r="K314" s="151"/>
      <c r="L314" s="186"/>
      <c r="M314" s="50"/>
      <c r="N314" s="50"/>
      <c r="O314" s="50"/>
      <c r="Y314" s="3"/>
    </row>
    <row r="315" spans="2:25" x14ac:dyDescent="0.2">
      <c r="B315" s="337"/>
      <c r="C315" s="187" t="s">
        <v>332</v>
      </c>
      <c r="D315" s="188">
        <v>16</v>
      </c>
      <c r="E315" s="187">
        <v>15</v>
      </c>
      <c r="F315" s="188">
        <f t="shared" si="29"/>
        <v>15.5</v>
      </c>
      <c r="G315" s="187">
        <v>671</v>
      </c>
      <c r="H315" s="120">
        <f t="shared" si="23"/>
        <v>23.845007451564829</v>
      </c>
      <c r="I315" s="131">
        <f t="shared" si="24"/>
        <v>22.354694485842025</v>
      </c>
      <c r="J315" s="121">
        <f t="shared" si="25"/>
        <v>23.099850968703425</v>
      </c>
      <c r="K315" s="151"/>
      <c r="L315" s="186"/>
      <c r="M315" s="50"/>
      <c r="N315" s="50"/>
      <c r="O315" s="50"/>
      <c r="Y315" s="3"/>
    </row>
    <row r="316" spans="2:25" x14ac:dyDescent="0.2">
      <c r="B316" s="337"/>
      <c r="C316" s="187" t="s">
        <v>333</v>
      </c>
      <c r="D316" s="188">
        <v>17</v>
      </c>
      <c r="E316" s="187">
        <v>15</v>
      </c>
      <c r="F316" s="188">
        <f t="shared" si="29"/>
        <v>16</v>
      </c>
      <c r="G316" s="187">
        <v>655</v>
      </c>
      <c r="H316" s="120">
        <f t="shared" si="23"/>
        <v>25.954198473282442</v>
      </c>
      <c r="I316" s="131">
        <f t="shared" si="24"/>
        <v>22.900763358778626</v>
      </c>
      <c r="J316" s="121">
        <f t="shared" si="25"/>
        <v>24.427480916030532</v>
      </c>
      <c r="K316" s="151"/>
      <c r="L316" s="186"/>
      <c r="M316" s="50"/>
      <c r="N316" s="50"/>
      <c r="O316" s="50"/>
      <c r="Y316" s="3"/>
    </row>
    <row r="317" spans="2:25" x14ac:dyDescent="0.2">
      <c r="B317" s="338"/>
      <c r="C317" s="193" t="s">
        <v>334</v>
      </c>
      <c r="D317" s="194">
        <v>10</v>
      </c>
      <c r="E317" s="193">
        <v>8</v>
      </c>
      <c r="F317" s="194">
        <f t="shared" si="29"/>
        <v>9</v>
      </c>
      <c r="G317" s="193">
        <v>508</v>
      </c>
      <c r="H317" s="135">
        <f t="shared" ref="H317:H380" si="30">D317/(G317/1000)</f>
        <v>19.685039370078741</v>
      </c>
      <c r="I317" s="134">
        <f t="shared" ref="I317:I380" si="31">E317/(G317/1000)</f>
        <v>15.748031496062993</v>
      </c>
      <c r="J317" s="195">
        <f t="shared" ref="J317:J380" si="32">F317/(G317/1000)</f>
        <v>17.716535433070867</v>
      </c>
      <c r="K317" s="151"/>
      <c r="L317" s="186"/>
      <c r="M317" s="50"/>
      <c r="N317" s="50"/>
      <c r="O317" s="50"/>
      <c r="Y317" s="3"/>
    </row>
    <row r="318" spans="2:25" x14ac:dyDescent="0.2">
      <c r="B318" s="339">
        <v>125</v>
      </c>
      <c r="C318" s="202" t="s">
        <v>335</v>
      </c>
      <c r="D318" s="203">
        <v>15</v>
      </c>
      <c r="E318" s="202">
        <v>15</v>
      </c>
      <c r="F318" s="203">
        <f t="shared" si="29"/>
        <v>15</v>
      </c>
      <c r="G318" s="202">
        <v>667</v>
      </c>
      <c r="H318" s="204">
        <f t="shared" si="30"/>
        <v>22.488755622188904</v>
      </c>
      <c r="I318" s="205">
        <f t="shared" si="31"/>
        <v>22.488755622188904</v>
      </c>
      <c r="J318" s="206">
        <f t="shared" si="32"/>
        <v>22.488755622188904</v>
      </c>
      <c r="K318" s="151"/>
      <c r="L318" s="185">
        <f>B318</f>
        <v>125</v>
      </c>
      <c r="M318" s="145">
        <f>AVERAGE(H318:H324)</f>
        <v>24.532174966811908</v>
      </c>
      <c r="N318" s="145">
        <f>AVERAGE(I318:I324)</f>
        <v>24.663061200633557</v>
      </c>
      <c r="O318" s="145">
        <f>AVERAGE(J318:J324)</f>
        <v>24.597618083722733</v>
      </c>
      <c r="Y318" s="3"/>
    </row>
    <row r="319" spans="2:25" x14ac:dyDescent="0.2">
      <c r="B319" s="340"/>
      <c r="C319" s="187" t="s">
        <v>336</v>
      </c>
      <c r="D319" s="188">
        <v>25</v>
      </c>
      <c r="E319" s="187">
        <v>27</v>
      </c>
      <c r="F319" s="188">
        <f t="shared" si="29"/>
        <v>26</v>
      </c>
      <c r="G319" s="187">
        <v>829</v>
      </c>
      <c r="H319" s="120">
        <f t="shared" si="30"/>
        <v>30.156815440289506</v>
      </c>
      <c r="I319" s="131">
        <f t="shared" si="31"/>
        <v>32.569360675512669</v>
      </c>
      <c r="J319" s="121">
        <f t="shared" si="32"/>
        <v>31.363088057901088</v>
      </c>
      <c r="K319" s="151"/>
      <c r="L319" s="186"/>
      <c r="M319" s="50"/>
      <c r="N319" s="50"/>
      <c r="O319" s="50"/>
      <c r="Y319" s="3"/>
    </row>
    <row r="320" spans="2:25" x14ac:dyDescent="0.2">
      <c r="B320" s="340"/>
      <c r="C320" s="187" t="s">
        <v>337</v>
      </c>
      <c r="D320" s="188">
        <v>17</v>
      </c>
      <c r="E320" s="187">
        <v>19</v>
      </c>
      <c r="F320" s="188">
        <f t="shared" si="29"/>
        <v>18</v>
      </c>
      <c r="G320" s="187">
        <v>820</v>
      </c>
      <c r="H320" s="120">
        <f t="shared" si="30"/>
        <v>20.731707317073173</v>
      </c>
      <c r="I320" s="131">
        <f t="shared" si="31"/>
        <v>23.170731707317074</v>
      </c>
      <c r="J320" s="121">
        <f t="shared" si="32"/>
        <v>21.951219512195124</v>
      </c>
      <c r="K320" s="151"/>
      <c r="L320" s="186"/>
      <c r="M320" s="50"/>
      <c r="N320" s="50"/>
      <c r="O320" s="50"/>
      <c r="Y320" s="3"/>
    </row>
    <row r="321" spans="2:25" x14ac:dyDescent="0.2">
      <c r="B321" s="340"/>
      <c r="C321" s="187" t="s">
        <v>338</v>
      </c>
      <c r="D321" s="188">
        <v>24</v>
      </c>
      <c r="E321" s="187">
        <v>25</v>
      </c>
      <c r="F321" s="188">
        <f t="shared" si="29"/>
        <v>24.5</v>
      </c>
      <c r="G321" s="187">
        <v>953</v>
      </c>
      <c r="H321" s="120">
        <f t="shared" si="30"/>
        <v>25.183630640083948</v>
      </c>
      <c r="I321" s="131">
        <f t="shared" si="31"/>
        <v>26.232948583420779</v>
      </c>
      <c r="J321" s="121">
        <f t="shared" si="32"/>
        <v>25.708289611752363</v>
      </c>
      <c r="K321" s="151"/>
      <c r="L321" s="186"/>
      <c r="M321" s="50"/>
      <c r="N321" s="50"/>
      <c r="O321" s="50"/>
      <c r="Y321" s="3"/>
    </row>
    <row r="322" spans="2:25" x14ac:dyDescent="0.2">
      <c r="B322" s="340"/>
      <c r="C322" s="187" t="s">
        <v>339</v>
      </c>
      <c r="D322" s="188">
        <v>18</v>
      </c>
      <c r="E322" s="187">
        <v>18</v>
      </c>
      <c r="F322" s="188">
        <f t="shared" si="29"/>
        <v>18</v>
      </c>
      <c r="G322" s="187">
        <v>726</v>
      </c>
      <c r="H322" s="120">
        <f t="shared" si="30"/>
        <v>24.793388429752067</v>
      </c>
      <c r="I322" s="131">
        <f t="shared" si="31"/>
        <v>24.793388429752067</v>
      </c>
      <c r="J322" s="121">
        <f t="shared" si="32"/>
        <v>24.793388429752067</v>
      </c>
      <c r="K322" s="151"/>
      <c r="L322" s="186"/>
      <c r="M322" s="50"/>
      <c r="N322" s="50"/>
      <c r="O322" s="50"/>
      <c r="Y322" s="3"/>
    </row>
    <row r="323" spans="2:25" x14ac:dyDescent="0.2">
      <c r="B323" s="340"/>
      <c r="C323" s="187" t="s">
        <v>340</v>
      </c>
      <c r="D323" s="188">
        <v>18</v>
      </c>
      <c r="E323" s="187">
        <v>16</v>
      </c>
      <c r="F323" s="188">
        <f t="shared" si="29"/>
        <v>17</v>
      </c>
      <c r="G323" s="187">
        <v>756</v>
      </c>
      <c r="H323" s="120">
        <f t="shared" si="30"/>
        <v>23.80952380952381</v>
      </c>
      <c r="I323" s="131">
        <f t="shared" si="31"/>
        <v>21.164021164021165</v>
      </c>
      <c r="J323" s="121">
        <f t="shared" si="32"/>
        <v>22.486772486772487</v>
      </c>
      <c r="K323" s="151"/>
      <c r="L323" s="186"/>
      <c r="M323" s="50"/>
      <c r="N323" s="50"/>
      <c r="O323" s="50"/>
      <c r="Y323" s="3"/>
    </row>
    <row r="324" spans="2:25" x14ac:dyDescent="0.2">
      <c r="B324" s="340"/>
      <c r="C324" s="193" t="s">
        <v>341</v>
      </c>
      <c r="D324" s="194">
        <v>21</v>
      </c>
      <c r="E324" s="193">
        <v>19</v>
      </c>
      <c r="F324" s="194">
        <f t="shared" si="29"/>
        <v>20</v>
      </c>
      <c r="G324" s="193">
        <v>855</v>
      </c>
      <c r="H324" s="135">
        <f t="shared" si="30"/>
        <v>24.561403508771932</v>
      </c>
      <c r="I324" s="134">
        <f t="shared" si="31"/>
        <v>22.222222222222221</v>
      </c>
      <c r="J324" s="195">
        <f t="shared" si="32"/>
        <v>23.391812865497077</v>
      </c>
      <c r="K324" s="151"/>
      <c r="L324" s="186"/>
      <c r="M324" s="50"/>
      <c r="N324" s="50"/>
      <c r="O324" s="50"/>
      <c r="Y324" s="3"/>
    </row>
    <row r="325" spans="2:25" x14ac:dyDescent="0.2">
      <c r="B325" s="339">
        <v>136</v>
      </c>
      <c r="C325" s="202" t="s">
        <v>342</v>
      </c>
      <c r="D325" s="203">
        <v>12</v>
      </c>
      <c r="E325" s="202">
        <v>10</v>
      </c>
      <c r="F325" s="203">
        <f t="shared" si="29"/>
        <v>11</v>
      </c>
      <c r="G325" s="202">
        <v>700</v>
      </c>
      <c r="H325" s="204">
        <f t="shared" si="30"/>
        <v>17.142857142857142</v>
      </c>
      <c r="I325" s="205">
        <f t="shared" si="31"/>
        <v>14.285714285714286</v>
      </c>
      <c r="J325" s="206">
        <f t="shared" si="32"/>
        <v>15.714285714285715</v>
      </c>
      <c r="K325" s="151"/>
      <c r="L325" s="185">
        <f>B325</f>
        <v>136</v>
      </c>
      <c r="M325" s="145">
        <f>AVERAGE(H325:H331)</f>
        <v>21.614306591671429</v>
      </c>
      <c r="N325" s="145">
        <f>AVERAGE(I325:I331)</f>
        <v>20.020240913471781</v>
      </c>
      <c r="O325" s="145">
        <f>AVERAGE(J325:J331)</f>
        <v>20.817273752571605</v>
      </c>
      <c r="Y325" s="3"/>
    </row>
    <row r="326" spans="2:25" x14ac:dyDescent="0.2">
      <c r="B326" s="340"/>
      <c r="C326" s="187" t="s">
        <v>343</v>
      </c>
      <c r="D326" s="188">
        <v>16</v>
      </c>
      <c r="E326" s="187">
        <v>14</v>
      </c>
      <c r="F326" s="188">
        <f t="shared" si="29"/>
        <v>15</v>
      </c>
      <c r="G326" s="187">
        <v>786</v>
      </c>
      <c r="H326" s="120">
        <f t="shared" si="30"/>
        <v>20.356234096692113</v>
      </c>
      <c r="I326" s="131">
        <f t="shared" si="31"/>
        <v>17.811704834605596</v>
      </c>
      <c r="J326" s="121">
        <f t="shared" si="32"/>
        <v>19.083969465648853</v>
      </c>
      <c r="K326" s="151"/>
      <c r="L326" s="186"/>
      <c r="M326" s="50"/>
      <c r="N326" s="50"/>
      <c r="O326" s="50"/>
      <c r="Y326" s="3"/>
    </row>
    <row r="327" spans="2:25" x14ac:dyDescent="0.2">
      <c r="B327" s="340"/>
      <c r="C327" s="187" t="s">
        <v>344</v>
      </c>
      <c r="D327" s="188">
        <v>18</v>
      </c>
      <c r="E327" s="187">
        <v>16</v>
      </c>
      <c r="F327" s="188">
        <f t="shared" si="29"/>
        <v>17</v>
      </c>
      <c r="G327" s="187">
        <v>778</v>
      </c>
      <c r="H327" s="120">
        <f t="shared" si="30"/>
        <v>23.136246786632391</v>
      </c>
      <c r="I327" s="131">
        <f t="shared" si="31"/>
        <v>20.565552699228792</v>
      </c>
      <c r="J327" s="121">
        <f t="shared" si="32"/>
        <v>21.85089974293059</v>
      </c>
      <c r="K327" s="151"/>
      <c r="L327" s="186"/>
      <c r="M327" s="50"/>
      <c r="N327" s="50"/>
      <c r="O327" s="50"/>
      <c r="Y327" s="3"/>
    </row>
    <row r="328" spans="2:25" x14ac:dyDescent="0.2">
      <c r="B328" s="340"/>
      <c r="C328" s="187" t="s">
        <v>345</v>
      </c>
      <c r="D328" s="188">
        <v>24</v>
      </c>
      <c r="E328" s="187">
        <v>29</v>
      </c>
      <c r="F328" s="188">
        <f t="shared" si="29"/>
        <v>26.5</v>
      </c>
      <c r="G328" s="187">
        <v>876</v>
      </c>
      <c r="H328" s="120">
        <f t="shared" si="30"/>
        <v>27.397260273972602</v>
      </c>
      <c r="I328" s="131">
        <f t="shared" si="31"/>
        <v>33.105022831050228</v>
      </c>
      <c r="J328" s="121">
        <f t="shared" si="32"/>
        <v>30.251141552511417</v>
      </c>
      <c r="K328" s="151"/>
      <c r="L328" s="186"/>
      <c r="M328" s="50"/>
      <c r="N328" s="50"/>
      <c r="O328" s="50"/>
      <c r="Y328" s="3"/>
    </row>
    <row r="329" spans="2:25" x14ac:dyDescent="0.2">
      <c r="B329" s="340"/>
      <c r="C329" s="187" t="s">
        <v>346</v>
      </c>
      <c r="D329" s="188">
        <v>14</v>
      </c>
      <c r="E329" s="187">
        <v>11</v>
      </c>
      <c r="F329" s="188">
        <f t="shared" si="29"/>
        <v>12.5</v>
      </c>
      <c r="G329" s="187">
        <v>724</v>
      </c>
      <c r="H329" s="120">
        <f t="shared" si="30"/>
        <v>19.337016574585636</v>
      </c>
      <c r="I329" s="131">
        <f t="shared" si="31"/>
        <v>15.193370165745856</v>
      </c>
      <c r="J329" s="121">
        <f t="shared" si="32"/>
        <v>17.265193370165747</v>
      </c>
      <c r="K329" s="151"/>
      <c r="L329" s="186"/>
      <c r="M329" s="50"/>
      <c r="N329" s="50"/>
      <c r="O329" s="50"/>
      <c r="Y329" s="3"/>
    </row>
    <row r="330" spans="2:25" x14ac:dyDescent="0.2">
      <c r="B330" s="340"/>
      <c r="C330" s="187" t="s">
        <v>347</v>
      </c>
      <c r="D330" s="188">
        <v>16</v>
      </c>
      <c r="E330" s="187">
        <v>14</v>
      </c>
      <c r="F330" s="188">
        <f t="shared" si="29"/>
        <v>15</v>
      </c>
      <c r="G330" s="187">
        <v>721</v>
      </c>
      <c r="H330" s="120">
        <f t="shared" si="30"/>
        <v>22.191400832177532</v>
      </c>
      <c r="I330" s="131">
        <f t="shared" si="31"/>
        <v>19.417475728155342</v>
      </c>
      <c r="J330" s="121">
        <f t="shared" si="32"/>
        <v>20.804438280166437</v>
      </c>
      <c r="K330" s="151"/>
      <c r="L330" s="186"/>
      <c r="M330" s="50"/>
      <c r="N330" s="50"/>
      <c r="O330" s="50"/>
      <c r="Y330" s="3"/>
    </row>
    <row r="331" spans="2:25" x14ac:dyDescent="0.2">
      <c r="B331" s="341"/>
      <c r="C331" s="193" t="s">
        <v>348</v>
      </c>
      <c r="D331" s="194">
        <v>11</v>
      </c>
      <c r="E331" s="193">
        <v>10</v>
      </c>
      <c r="F331" s="194">
        <f t="shared" si="29"/>
        <v>10.5</v>
      </c>
      <c r="G331" s="193">
        <v>506</v>
      </c>
      <c r="H331" s="135">
        <f t="shared" si="30"/>
        <v>21.739130434782609</v>
      </c>
      <c r="I331" s="134">
        <f t="shared" si="31"/>
        <v>19.762845849802371</v>
      </c>
      <c r="J331" s="195">
        <f t="shared" si="32"/>
        <v>20.750988142292488</v>
      </c>
      <c r="K331" s="151"/>
      <c r="L331" s="186"/>
      <c r="M331" s="50"/>
      <c r="N331" s="50"/>
      <c r="O331" s="50"/>
      <c r="Y331" s="3"/>
    </row>
    <row r="332" spans="2:25" x14ac:dyDescent="0.2">
      <c r="B332" s="339">
        <v>144</v>
      </c>
      <c r="C332" s="187" t="s">
        <v>349</v>
      </c>
      <c r="D332" s="188">
        <v>16</v>
      </c>
      <c r="E332" s="187">
        <v>17</v>
      </c>
      <c r="F332" s="188">
        <f t="shared" si="29"/>
        <v>16.5</v>
      </c>
      <c r="G332" s="187">
        <v>714</v>
      </c>
      <c r="H332" s="120">
        <f t="shared" si="30"/>
        <v>22.408963585434176</v>
      </c>
      <c r="I332" s="131">
        <f t="shared" si="31"/>
        <v>23.80952380952381</v>
      </c>
      <c r="J332" s="121">
        <f t="shared" si="32"/>
        <v>23.109243697478991</v>
      </c>
      <c r="K332" s="151"/>
      <c r="L332" s="185">
        <f>B332</f>
        <v>144</v>
      </c>
      <c r="M332" s="145">
        <f>AVERAGE(H332:H338)</f>
        <v>15.693501140739311</v>
      </c>
      <c r="N332" s="145">
        <f>AVERAGE(I332:I338)</f>
        <v>13.897200377195658</v>
      </c>
      <c r="O332" s="145">
        <f>AVERAGE(J332:J338)</f>
        <v>14.795350758967485</v>
      </c>
      <c r="Y332" s="3"/>
    </row>
    <row r="333" spans="2:25" x14ac:dyDescent="0.2">
      <c r="B333" s="340"/>
      <c r="C333" s="187" t="s">
        <v>350</v>
      </c>
      <c r="D333" s="188">
        <v>12</v>
      </c>
      <c r="E333" s="187">
        <v>11</v>
      </c>
      <c r="F333" s="188">
        <f t="shared" si="29"/>
        <v>11.5</v>
      </c>
      <c r="G333" s="187">
        <v>724</v>
      </c>
      <c r="H333" s="120">
        <f t="shared" si="30"/>
        <v>16.574585635359117</v>
      </c>
      <c r="I333" s="131">
        <f t="shared" si="31"/>
        <v>15.193370165745856</v>
      </c>
      <c r="J333" s="121">
        <f t="shared" si="32"/>
        <v>15.883977900552487</v>
      </c>
      <c r="K333" s="151"/>
      <c r="L333" s="186"/>
      <c r="M333" s="50"/>
      <c r="N333" s="50"/>
      <c r="O333" s="50"/>
      <c r="Y333" s="3"/>
    </row>
    <row r="334" spans="2:25" x14ac:dyDescent="0.2">
      <c r="B334" s="340"/>
      <c r="C334" s="187" t="s">
        <v>351</v>
      </c>
      <c r="D334" s="188">
        <v>13</v>
      </c>
      <c r="E334" s="187">
        <v>10</v>
      </c>
      <c r="F334" s="188">
        <f t="shared" si="29"/>
        <v>11.5</v>
      </c>
      <c r="G334" s="187">
        <v>1067</v>
      </c>
      <c r="H334" s="120">
        <f t="shared" si="30"/>
        <v>12.183692596063731</v>
      </c>
      <c r="I334" s="131">
        <f t="shared" si="31"/>
        <v>9.3720712277413316</v>
      </c>
      <c r="J334" s="121">
        <f t="shared" si="32"/>
        <v>10.777881911902531</v>
      </c>
      <c r="K334" s="151"/>
      <c r="L334" s="186"/>
      <c r="M334" s="50"/>
      <c r="N334" s="50"/>
      <c r="O334" s="50"/>
      <c r="Y334" s="3"/>
    </row>
    <row r="335" spans="2:25" x14ac:dyDescent="0.2">
      <c r="B335" s="340"/>
      <c r="C335" s="187" t="s">
        <v>352</v>
      </c>
      <c r="D335" s="188">
        <v>12</v>
      </c>
      <c r="E335" s="187">
        <v>11</v>
      </c>
      <c r="F335" s="188">
        <f t="shared" si="29"/>
        <v>11.5</v>
      </c>
      <c r="G335" s="187">
        <v>679</v>
      </c>
      <c r="H335" s="120">
        <f t="shared" si="30"/>
        <v>17.67304860088365</v>
      </c>
      <c r="I335" s="131">
        <f t="shared" si="31"/>
        <v>16.200294550810014</v>
      </c>
      <c r="J335" s="121">
        <f t="shared" si="32"/>
        <v>16.936671575846834</v>
      </c>
      <c r="K335" s="151"/>
      <c r="L335" s="186"/>
      <c r="M335" s="50"/>
      <c r="N335" s="50"/>
      <c r="O335" s="50"/>
      <c r="Y335" s="3"/>
    </row>
    <row r="336" spans="2:25" x14ac:dyDescent="0.2">
      <c r="B336" s="340"/>
      <c r="C336" s="187" t="s">
        <v>353</v>
      </c>
      <c r="D336" s="188">
        <v>10</v>
      </c>
      <c r="E336" s="187">
        <v>9</v>
      </c>
      <c r="F336" s="188">
        <f t="shared" si="29"/>
        <v>9.5</v>
      </c>
      <c r="G336" s="187">
        <v>724</v>
      </c>
      <c r="H336" s="120">
        <f t="shared" si="30"/>
        <v>13.812154696132596</v>
      </c>
      <c r="I336" s="131">
        <f t="shared" si="31"/>
        <v>12.430939226519337</v>
      </c>
      <c r="J336" s="121">
        <f t="shared" si="32"/>
        <v>13.121546961325967</v>
      </c>
      <c r="K336" s="151"/>
      <c r="L336" s="186"/>
      <c r="M336" s="50"/>
      <c r="N336" s="50"/>
      <c r="O336" s="50"/>
      <c r="Y336" s="3"/>
    </row>
    <row r="337" spans="2:25" x14ac:dyDescent="0.2">
      <c r="B337" s="340"/>
      <c r="C337" s="187" t="s">
        <v>354</v>
      </c>
      <c r="D337" s="188">
        <v>9</v>
      </c>
      <c r="E337" s="187">
        <v>6</v>
      </c>
      <c r="F337" s="188">
        <f t="shared" si="29"/>
        <v>7.5</v>
      </c>
      <c r="G337" s="187">
        <v>688</v>
      </c>
      <c r="H337" s="120">
        <f t="shared" si="30"/>
        <v>13.08139534883721</v>
      </c>
      <c r="I337" s="131">
        <f t="shared" si="31"/>
        <v>8.7209302325581408</v>
      </c>
      <c r="J337" s="121">
        <f t="shared" si="32"/>
        <v>10.901162790697676</v>
      </c>
      <c r="K337" s="151"/>
      <c r="L337" s="186"/>
      <c r="M337" s="50"/>
      <c r="N337" s="50"/>
      <c r="O337" s="50"/>
      <c r="Y337" s="3"/>
    </row>
    <row r="338" spans="2:25" x14ac:dyDescent="0.2">
      <c r="B338" s="340"/>
      <c r="C338" s="187" t="s">
        <v>355</v>
      </c>
      <c r="D338" s="188">
        <v>11</v>
      </c>
      <c r="E338" s="187">
        <v>9</v>
      </c>
      <c r="F338" s="188">
        <f t="shared" si="29"/>
        <v>10</v>
      </c>
      <c r="G338" s="187">
        <v>779</v>
      </c>
      <c r="H338" s="120">
        <f t="shared" si="30"/>
        <v>14.120667522464698</v>
      </c>
      <c r="I338" s="131">
        <f t="shared" si="31"/>
        <v>11.553273427471117</v>
      </c>
      <c r="J338" s="121">
        <f t="shared" si="32"/>
        <v>12.836970474967908</v>
      </c>
      <c r="K338" s="151"/>
      <c r="L338" s="186"/>
      <c r="M338" s="50"/>
      <c r="N338" s="50"/>
      <c r="O338" s="50"/>
      <c r="Y338" s="3"/>
    </row>
    <row r="339" spans="2:25" x14ac:dyDescent="0.2">
      <c r="B339" s="339">
        <v>206</v>
      </c>
      <c r="C339" s="202" t="s">
        <v>356</v>
      </c>
      <c r="D339" s="203">
        <v>7</v>
      </c>
      <c r="E339" s="202">
        <v>9</v>
      </c>
      <c r="F339" s="203">
        <f t="shared" si="29"/>
        <v>8</v>
      </c>
      <c r="G339" s="202">
        <v>764</v>
      </c>
      <c r="H339" s="204">
        <f t="shared" si="30"/>
        <v>9.1623036649214651</v>
      </c>
      <c r="I339" s="205">
        <f t="shared" si="31"/>
        <v>11.780104712041885</v>
      </c>
      <c r="J339" s="206">
        <f t="shared" si="32"/>
        <v>10.471204188481675</v>
      </c>
      <c r="K339" s="151"/>
      <c r="L339" s="185">
        <f>B339</f>
        <v>206</v>
      </c>
      <c r="M339" s="145">
        <f>AVERAGE(H339:H345)</f>
        <v>10.92024244655755</v>
      </c>
      <c r="N339" s="145">
        <f>AVERAGE(I339:I345)</f>
        <v>9.3592614960912233</v>
      </c>
      <c r="O339" s="145">
        <f>AVERAGE(J339:J345)</f>
        <v>10.139751971324387</v>
      </c>
      <c r="Y339" s="3"/>
    </row>
    <row r="340" spans="2:25" x14ac:dyDescent="0.2">
      <c r="B340" s="340"/>
      <c r="C340" s="187" t="s">
        <v>357</v>
      </c>
      <c r="D340" s="188">
        <v>8</v>
      </c>
      <c r="E340" s="187">
        <v>5</v>
      </c>
      <c r="F340" s="188">
        <f t="shared" si="29"/>
        <v>6.5</v>
      </c>
      <c r="G340" s="187">
        <v>786</v>
      </c>
      <c r="H340" s="120">
        <f t="shared" si="30"/>
        <v>10.178117048346056</v>
      </c>
      <c r="I340" s="131">
        <f t="shared" si="31"/>
        <v>6.3613231552162848</v>
      </c>
      <c r="J340" s="121">
        <f t="shared" si="32"/>
        <v>8.2697201017811697</v>
      </c>
      <c r="K340" s="151"/>
      <c r="L340" s="186"/>
      <c r="M340" s="50"/>
      <c r="N340" s="50"/>
      <c r="O340" s="50"/>
      <c r="Y340" s="3"/>
    </row>
    <row r="341" spans="2:25" x14ac:dyDescent="0.2">
      <c r="B341" s="340"/>
      <c r="C341" s="187" t="s">
        <v>358</v>
      </c>
      <c r="D341" s="188">
        <v>11</v>
      </c>
      <c r="E341" s="187">
        <v>12</v>
      </c>
      <c r="F341" s="188">
        <f t="shared" si="29"/>
        <v>11.5</v>
      </c>
      <c r="G341" s="187">
        <v>917</v>
      </c>
      <c r="H341" s="120">
        <f t="shared" si="30"/>
        <v>11.995637949836423</v>
      </c>
      <c r="I341" s="131">
        <f t="shared" si="31"/>
        <v>13.086150490730644</v>
      </c>
      <c r="J341" s="121">
        <f t="shared" si="32"/>
        <v>12.540894220283533</v>
      </c>
      <c r="K341" s="151"/>
      <c r="L341" s="186"/>
      <c r="M341" s="50"/>
      <c r="N341" s="50"/>
      <c r="O341" s="50"/>
      <c r="Y341" s="3"/>
    </row>
    <row r="342" spans="2:25" x14ac:dyDescent="0.2">
      <c r="B342" s="340"/>
      <c r="C342" s="187" t="s">
        <v>359</v>
      </c>
      <c r="D342" s="188">
        <v>8</v>
      </c>
      <c r="E342" s="187">
        <v>7</v>
      </c>
      <c r="F342" s="188">
        <f t="shared" si="29"/>
        <v>7.5</v>
      </c>
      <c r="G342" s="187">
        <v>869</v>
      </c>
      <c r="H342" s="120">
        <f t="shared" si="30"/>
        <v>9.2059838895281931</v>
      </c>
      <c r="I342" s="131">
        <f t="shared" si="31"/>
        <v>8.0552359033371683</v>
      </c>
      <c r="J342" s="121">
        <f t="shared" si="32"/>
        <v>8.6306098964326807</v>
      </c>
      <c r="K342" s="151"/>
      <c r="L342" s="186"/>
      <c r="M342" s="50"/>
      <c r="N342" s="50"/>
      <c r="O342" s="50"/>
      <c r="Y342" s="3"/>
    </row>
    <row r="343" spans="2:25" x14ac:dyDescent="0.2">
      <c r="B343" s="340"/>
      <c r="C343" s="187" t="s">
        <v>360</v>
      </c>
      <c r="D343" s="188">
        <v>10</v>
      </c>
      <c r="E343" s="187">
        <v>7</v>
      </c>
      <c r="F343" s="188">
        <f t="shared" si="29"/>
        <v>8.5</v>
      </c>
      <c r="G343" s="187">
        <v>697</v>
      </c>
      <c r="H343" s="120">
        <f t="shared" si="30"/>
        <v>14.347202295552368</v>
      </c>
      <c r="I343" s="131">
        <f t="shared" si="31"/>
        <v>10.043041606886657</v>
      </c>
      <c r="J343" s="121">
        <f t="shared" si="32"/>
        <v>12.195121951219512</v>
      </c>
      <c r="K343" s="151"/>
      <c r="L343" s="186"/>
      <c r="M343" s="50"/>
      <c r="N343" s="50"/>
      <c r="O343" s="50"/>
      <c r="Y343" s="3"/>
    </row>
    <row r="344" spans="2:25" x14ac:dyDescent="0.2">
      <c r="B344" s="340"/>
      <c r="C344" s="187" t="s">
        <v>361</v>
      </c>
      <c r="D344" s="188">
        <v>13</v>
      </c>
      <c r="E344" s="187">
        <v>12</v>
      </c>
      <c r="F344" s="188">
        <f t="shared" si="29"/>
        <v>12.5</v>
      </c>
      <c r="G344" s="187">
        <v>826</v>
      </c>
      <c r="H344" s="120">
        <f t="shared" si="30"/>
        <v>15.738498789346249</v>
      </c>
      <c r="I344" s="131">
        <f t="shared" si="31"/>
        <v>14.527845036319613</v>
      </c>
      <c r="J344" s="121">
        <f t="shared" si="32"/>
        <v>15.13317191283293</v>
      </c>
      <c r="K344" s="151"/>
      <c r="L344" s="186"/>
      <c r="M344" s="50"/>
      <c r="N344" s="50"/>
      <c r="O344" s="50"/>
      <c r="Y344" s="3"/>
    </row>
    <row r="345" spans="2:25" x14ac:dyDescent="0.2">
      <c r="B345" s="341"/>
      <c r="C345" s="193" t="s">
        <v>362</v>
      </c>
      <c r="D345" s="194">
        <v>7</v>
      </c>
      <c r="E345" s="193">
        <v>2</v>
      </c>
      <c r="F345" s="194">
        <f t="shared" si="29"/>
        <v>4.5</v>
      </c>
      <c r="G345" s="193">
        <v>1204</v>
      </c>
      <c r="H345" s="135">
        <f t="shared" si="30"/>
        <v>5.8139534883720936</v>
      </c>
      <c r="I345" s="134">
        <f t="shared" si="31"/>
        <v>1.6611295681063123</v>
      </c>
      <c r="J345" s="195">
        <f t="shared" si="32"/>
        <v>3.7375415282392028</v>
      </c>
      <c r="K345" s="151"/>
      <c r="L345" s="186"/>
      <c r="M345" s="50"/>
      <c r="N345" s="50"/>
      <c r="O345" s="50"/>
      <c r="Y345" s="3"/>
    </row>
    <row r="346" spans="2:25" x14ac:dyDescent="0.2">
      <c r="B346" s="339">
        <v>116</v>
      </c>
      <c r="C346" s="202" t="s">
        <v>363</v>
      </c>
      <c r="D346" s="203">
        <v>8</v>
      </c>
      <c r="E346" s="202">
        <v>8</v>
      </c>
      <c r="F346" s="203">
        <f>AVERAGE(D346:E346)</f>
        <v>8</v>
      </c>
      <c r="G346" s="202">
        <v>701</v>
      </c>
      <c r="H346" s="204">
        <f t="shared" si="30"/>
        <v>11.412268188302425</v>
      </c>
      <c r="I346" s="205">
        <f t="shared" si="31"/>
        <v>11.412268188302425</v>
      </c>
      <c r="J346" s="206">
        <f t="shared" si="32"/>
        <v>11.412268188302425</v>
      </c>
      <c r="K346" s="151"/>
      <c r="L346" s="185">
        <f>B346</f>
        <v>116</v>
      </c>
      <c r="M346" s="145">
        <f>AVERAGE(H346:H352)</f>
        <v>14.424819405893375</v>
      </c>
      <c r="N346" s="145">
        <f>AVERAGE(I346:I352)</f>
        <v>13.006192077077486</v>
      </c>
      <c r="O346" s="145">
        <f>AVERAGE(J346:J352)</f>
        <v>13.715505741485432</v>
      </c>
      <c r="Y346" s="3"/>
    </row>
    <row r="347" spans="2:25" x14ac:dyDescent="0.2">
      <c r="B347" s="340"/>
      <c r="C347" s="187" t="s">
        <v>364</v>
      </c>
      <c r="D347" s="188">
        <v>12</v>
      </c>
      <c r="E347" s="187">
        <v>8</v>
      </c>
      <c r="F347" s="188">
        <f t="shared" ref="F347:F357" si="33">AVERAGE(D347:E347)</f>
        <v>10</v>
      </c>
      <c r="G347" s="187">
        <v>802</v>
      </c>
      <c r="H347" s="120">
        <f t="shared" si="30"/>
        <v>14.962593516209475</v>
      </c>
      <c r="I347" s="131">
        <f t="shared" si="31"/>
        <v>9.9750623441396495</v>
      </c>
      <c r="J347" s="121">
        <f t="shared" si="32"/>
        <v>12.468827930174562</v>
      </c>
      <c r="K347" s="151"/>
      <c r="L347" s="186"/>
      <c r="M347" s="50"/>
      <c r="N347" s="50"/>
      <c r="O347" s="50"/>
      <c r="Y347" s="3"/>
    </row>
    <row r="348" spans="2:25" x14ac:dyDescent="0.2">
      <c r="B348" s="340"/>
      <c r="C348" s="187" t="s">
        <v>365</v>
      </c>
      <c r="D348" s="188">
        <v>13</v>
      </c>
      <c r="E348" s="187">
        <v>11</v>
      </c>
      <c r="F348" s="188">
        <f t="shared" si="33"/>
        <v>12</v>
      </c>
      <c r="G348" s="187">
        <v>799</v>
      </c>
      <c r="H348" s="120">
        <f t="shared" si="30"/>
        <v>16.270337922403002</v>
      </c>
      <c r="I348" s="131">
        <f t="shared" si="31"/>
        <v>13.767209011264079</v>
      </c>
      <c r="J348" s="121">
        <f t="shared" si="32"/>
        <v>15.018773466833542</v>
      </c>
      <c r="K348" s="151"/>
      <c r="L348" s="186"/>
      <c r="M348" s="50"/>
      <c r="N348" s="50"/>
      <c r="O348" s="50"/>
      <c r="Y348" s="3"/>
    </row>
    <row r="349" spans="2:25" x14ac:dyDescent="0.2">
      <c r="B349" s="340"/>
      <c r="C349" s="187" t="s">
        <v>366</v>
      </c>
      <c r="D349" s="188">
        <v>11</v>
      </c>
      <c r="E349" s="187">
        <v>10</v>
      </c>
      <c r="F349" s="188">
        <f t="shared" si="33"/>
        <v>10.5</v>
      </c>
      <c r="G349" s="187">
        <v>889</v>
      </c>
      <c r="H349" s="120">
        <f t="shared" si="30"/>
        <v>12.373453318335208</v>
      </c>
      <c r="I349" s="131">
        <f t="shared" si="31"/>
        <v>11.24859392575928</v>
      </c>
      <c r="J349" s="121">
        <f t="shared" si="32"/>
        <v>11.811023622047244</v>
      </c>
      <c r="K349" s="151"/>
      <c r="L349" s="186"/>
      <c r="M349" s="50"/>
      <c r="N349" s="50"/>
      <c r="O349" s="50"/>
      <c r="Y349" s="3"/>
    </row>
    <row r="350" spans="2:25" x14ac:dyDescent="0.2">
      <c r="B350" s="340"/>
      <c r="C350" s="187" t="s">
        <v>367</v>
      </c>
      <c r="D350" s="188">
        <v>18</v>
      </c>
      <c r="E350" s="187">
        <v>17</v>
      </c>
      <c r="F350" s="188">
        <f t="shared" si="33"/>
        <v>17.5</v>
      </c>
      <c r="G350" s="187">
        <v>890</v>
      </c>
      <c r="H350" s="120">
        <f t="shared" si="30"/>
        <v>20.224719101123597</v>
      </c>
      <c r="I350" s="131">
        <f t="shared" si="31"/>
        <v>19.101123595505619</v>
      </c>
      <c r="J350" s="121">
        <f t="shared" si="32"/>
        <v>19.662921348314608</v>
      </c>
      <c r="K350" s="151"/>
      <c r="L350" s="186"/>
      <c r="M350" s="50"/>
      <c r="N350" s="50"/>
      <c r="O350" s="50"/>
      <c r="Y350" s="3"/>
    </row>
    <row r="351" spans="2:25" x14ac:dyDescent="0.2">
      <c r="B351" s="340"/>
      <c r="C351" s="187" t="s">
        <v>368</v>
      </c>
      <c r="D351" s="188">
        <v>17</v>
      </c>
      <c r="E351" s="187">
        <v>14</v>
      </c>
      <c r="F351" s="188">
        <f t="shared" si="33"/>
        <v>15.5</v>
      </c>
      <c r="G351" s="187">
        <v>1147</v>
      </c>
      <c r="H351" s="120">
        <f t="shared" si="30"/>
        <v>14.821272885789014</v>
      </c>
      <c r="I351" s="131">
        <f t="shared" si="31"/>
        <v>12.205754141238012</v>
      </c>
      <c r="J351" s="121">
        <f t="shared" si="32"/>
        <v>13.513513513513514</v>
      </c>
      <c r="K351" s="151"/>
      <c r="L351" s="186"/>
      <c r="M351" s="50"/>
      <c r="N351" s="50"/>
      <c r="O351" s="50"/>
      <c r="Y351" s="3"/>
    </row>
    <row r="352" spans="2:25" x14ac:dyDescent="0.2">
      <c r="B352" s="340"/>
      <c r="C352" s="193" t="s">
        <v>369</v>
      </c>
      <c r="D352" s="194">
        <v>9</v>
      </c>
      <c r="E352" s="193">
        <v>11</v>
      </c>
      <c r="F352" s="194">
        <f t="shared" si="33"/>
        <v>10</v>
      </c>
      <c r="G352" s="193">
        <v>825</v>
      </c>
      <c r="H352" s="135">
        <f t="shared" si="30"/>
        <v>10.90909090909091</v>
      </c>
      <c r="I352" s="134">
        <f t="shared" si="31"/>
        <v>13.333333333333334</v>
      </c>
      <c r="J352" s="195">
        <f t="shared" si="32"/>
        <v>12.121212121212121</v>
      </c>
      <c r="K352" s="151"/>
      <c r="L352" s="186"/>
      <c r="M352" s="50"/>
      <c r="N352" s="50"/>
      <c r="O352" s="50"/>
      <c r="Y352" s="3"/>
    </row>
    <row r="353" spans="2:25" x14ac:dyDescent="0.2">
      <c r="B353" s="339">
        <v>127</v>
      </c>
      <c r="C353" s="202" t="s">
        <v>370</v>
      </c>
      <c r="D353" s="203">
        <v>20</v>
      </c>
      <c r="E353" s="202">
        <v>18</v>
      </c>
      <c r="F353" s="203">
        <f t="shared" si="33"/>
        <v>19</v>
      </c>
      <c r="G353" s="202">
        <v>800</v>
      </c>
      <c r="H353" s="204">
        <f t="shared" si="30"/>
        <v>25</v>
      </c>
      <c r="I353" s="205">
        <f t="shared" si="31"/>
        <v>22.5</v>
      </c>
      <c r="J353" s="206">
        <f t="shared" si="32"/>
        <v>23.75</v>
      </c>
      <c r="K353" s="151"/>
      <c r="L353" s="185">
        <f>B353</f>
        <v>127</v>
      </c>
      <c r="M353" s="145">
        <f>AVERAGE(H353:H359)</f>
        <v>21.649116146786991</v>
      </c>
      <c r="N353" s="145">
        <f>AVERAGE(I353:I359)</f>
        <v>18.023517966090541</v>
      </c>
      <c r="O353" s="145">
        <f>AVERAGE(J353:J359)</f>
        <v>19.836317056438766</v>
      </c>
      <c r="Y353" s="3"/>
    </row>
    <row r="354" spans="2:25" x14ac:dyDescent="0.2">
      <c r="B354" s="340"/>
      <c r="C354" s="187" t="s">
        <v>371</v>
      </c>
      <c r="D354" s="188">
        <v>17</v>
      </c>
      <c r="E354" s="187">
        <v>14</v>
      </c>
      <c r="F354" s="188">
        <f t="shared" si="33"/>
        <v>15.5</v>
      </c>
      <c r="G354" s="187">
        <v>849</v>
      </c>
      <c r="H354" s="120">
        <f t="shared" si="30"/>
        <v>20.023557126030624</v>
      </c>
      <c r="I354" s="131">
        <f t="shared" si="31"/>
        <v>16.489988221436985</v>
      </c>
      <c r="J354" s="121">
        <f t="shared" si="32"/>
        <v>18.256772673733806</v>
      </c>
      <c r="K354" s="151"/>
      <c r="L354" s="186"/>
      <c r="M354" s="50"/>
      <c r="N354" s="50"/>
      <c r="O354" s="50"/>
      <c r="Y354" s="3"/>
    </row>
    <row r="355" spans="2:25" x14ac:dyDescent="0.2">
      <c r="B355" s="340"/>
      <c r="C355" s="187" t="s">
        <v>372</v>
      </c>
      <c r="D355" s="188">
        <v>19</v>
      </c>
      <c r="E355" s="187">
        <v>15</v>
      </c>
      <c r="F355" s="188">
        <f t="shared" si="33"/>
        <v>17</v>
      </c>
      <c r="G355" s="187">
        <v>772</v>
      </c>
      <c r="H355" s="120">
        <f t="shared" si="30"/>
        <v>24.611398963730569</v>
      </c>
      <c r="I355" s="131">
        <f t="shared" si="31"/>
        <v>19.430051813471501</v>
      </c>
      <c r="J355" s="121">
        <f t="shared" si="32"/>
        <v>22.020725388601036</v>
      </c>
      <c r="K355" s="151"/>
      <c r="L355" s="186"/>
      <c r="M355" s="50"/>
      <c r="N355" s="50"/>
      <c r="O355" s="50"/>
      <c r="Y355" s="3"/>
    </row>
    <row r="356" spans="2:25" x14ac:dyDescent="0.2">
      <c r="B356" s="340"/>
      <c r="C356" s="187" t="s">
        <v>373</v>
      </c>
      <c r="D356" s="188">
        <v>19</v>
      </c>
      <c r="E356" s="187">
        <v>17</v>
      </c>
      <c r="F356" s="188">
        <f t="shared" si="33"/>
        <v>18</v>
      </c>
      <c r="G356" s="187">
        <v>755</v>
      </c>
      <c r="H356" s="120">
        <f t="shared" si="30"/>
        <v>25.165562913907284</v>
      </c>
      <c r="I356" s="131">
        <f t="shared" si="31"/>
        <v>22.516556291390728</v>
      </c>
      <c r="J356" s="121">
        <f t="shared" si="32"/>
        <v>23.841059602649008</v>
      </c>
      <c r="K356" s="151"/>
      <c r="L356" s="186"/>
      <c r="M356" s="50"/>
      <c r="N356" s="50"/>
      <c r="O356" s="50"/>
      <c r="Y356" s="3"/>
    </row>
    <row r="357" spans="2:25" x14ac:dyDescent="0.2">
      <c r="B357" s="340"/>
      <c r="C357" s="187" t="s">
        <v>374</v>
      </c>
      <c r="D357" s="188">
        <v>14</v>
      </c>
      <c r="E357" s="187">
        <v>11</v>
      </c>
      <c r="F357" s="188">
        <f t="shared" si="33"/>
        <v>12.5</v>
      </c>
      <c r="G357" s="187">
        <v>835</v>
      </c>
      <c r="H357" s="120">
        <f t="shared" si="30"/>
        <v>16.766467065868262</v>
      </c>
      <c r="I357" s="131">
        <f t="shared" si="31"/>
        <v>13.173652694610778</v>
      </c>
      <c r="J357" s="121">
        <f t="shared" si="32"/>
        <v>14.970059880239521</v>
      </c>
      <c r="K357" s="151"/>
      <c r="L357" s="186"/>
      <c r="M357" s="50"/>
      <c r="N357" s="50"/>
      <c r="O357" s="50"/>
      <c r="Y357" s="3"/>
    </row>
    <row r="358" spans="2:25" x14ac:dyDescent="0.2">
      <c r="B358" s="340"/>
      <c r="C358" s="187" t="s">
        <v>375</v>
      </c>
      <c r="D358" s="188">
        <v>15</v>
      </c>
      <c r="E358" s="187">
        <v>10</v>
      </c>
      <c r="F358" s="188">
        <f>AVERAGE(D358:E358)</f>
        <v>12.5</v>
      </c>
      <c r="G358" s="187">
        <v>749</v>
      </c>
      <c r="H358" s="120">
        <f t="shared" si="30"/>
        <v>20.026702269692922</v>
      </c>
      <c r="I358" s="131">
        <f t="shared" si="31"/>
        <v>13.351134846461949</v>
      </c>
      <c r="J358" s="121">
        <f t="shared" si="32"/>
        <v>16.688918558077436</v>
      </c>
      <c r="K358" s="151"/>
      <c r="L358" s="186"/>
      <c r="M358" s="50"/>
      <c r="N358" s="50"/>
      <c r="O358" s="50"/>
      <c r="Y358" s="3"/>
    </row>
    <row r="359" spans="2:25" x14ac:dyDescent="0.2">
      <c r="B359" s="340"/>
      <c r="C359" s="193" t="s">
        <v>376</v>
      </c>
      <c r="D359" s="194">
        <v>16</v>
      </c>
      <c r="E359" s="193">
        <v>15</v>
      </c>
      <c r="F359" s="194">
        <f t="shared" ref="F359:F401" si="34">AVERAGE(D359:E359)</f>
        <v>15.5</v>
      </c>
      <c r="G359" s="193">
        <v>802</v>
      </c>
      <c r="H359" s="135">
        <f t="shared" si="30"/>
        <v>19.950124688279299</v>
      </c>
      <c r="I359" s="134">
        <f t="shared" si="31"/>
        <v>18.703241895261844</v>
      </c>
      <c r="J359" s="195">
        <f t="shared" si="32"/>
        <v>19.326683291770571</v>
      </c>
      <c r="K359" s="151"/>
      <c r="L359" s="186"/>
      <c r="M359" s="50"/>
      <c r="N359" s="50"/>
      <c r="O359" s="50"/>
      <c r="Y359" s="3"/>
    </row>
    <row r="360" spans="2:25" x14ac:dyDescent="0.2">
      <c r="B360" s="339">
        <v>128</v>
      </c>
      <c r="C360" s="202" t="s">
        <v>377</v>
      </c>
      <c r="D360" s="203">
        <v>20</v>
      </c>
      <c r="E360" s="202">
        <v>22</v>
      </c>
      <c r="F360" s="203">
        <f t="shared" si="34"/>
        <v>21</v>
      </c>
      <c r="G360" s="202">
        <v>773</v>
      </c>
      <c r="H360" s="204">
        <f t="shared" si="30"/>
        <v>25.873221216041397</v>
      </c>
      <c r="I360" s="205">
        <f t="shared" si="31"/>
        <v>28.460543337645536</v>
      </c>
      <c r="J360" s="206">
        <f t="shared" si="32"/>
        <v>27.166882276843467</v>
      </c>
      <c r="K360" s="151"/>
      <c r="L360" s="185">
        <f>B360</f>
        <v>128</v>
      </c>
      <c r="M360" s="145">
        <f>AVERAGE(H360:H366)</f>
        <v>20.759992366289758</v>
      </c>
      <c r="N360" s="145">
        <f>AVERAGE(I360:I366)</f>
        <v>19.4724035665161</v>
      </c>
      <c r="O360" s="145">
        <f>AVERAGE(J360:J366)</f>
        <v>20.116197966402925</v>
      </c>
      <c r="Y360" s="3"/>
    </row>
    <row r="361" spans="2:25" x14ac:dyDescent="0.2">
      <c r="B361" s="340"/>
      <c r="C361" s="187" t="s">
        <v>378</v>
      </c>
      <c r="D361" s="188">
        <v>14</v>
      </c>
      <c r="E361" s="187">
        <v>11</v>
      </c>
      <c r="F361" s="188">
        <f t="shared" si="34"/>
        <v>12.5</v>
      </c>
      <c r="G361" s="187">
        <v>755</v>
      </c>
      <c r="H361" s="120">
        <f t="shared" si="30"/>
        <v>18.543046357615893</v>
      </c>
      <c r="I361" s="131">
        <f t="shared" si="31"/>
        <v>14.569536423841059</v>
      </c>
      <c r="J361" s="121">
        <f t="shared" si="32"/>
        <v>16.556291390728475</v>
      </c>
      <c r="K361" s="151"/>
      <c r="L361" s="186"/>
      <c r="M361" s="50"/>
      <c r="N361" s="50"/>
      <c r="O361" s="50"/>
      <c r="Y361" s="3"/>
    </row>
    <row r="362" spans="2:25" x14ac:dyDescent="0.2">
      <c r="B362" s="340"/>
      <c r="C362" s="187" t="s">
        <v>379</v>
      </c>
      <c r="D362" s="188">
        <v>16</v>
      </c>
      <c r="E362" s="187">
        <v>14</v>
      </c>
      <c r="F362" s="188">
        <f t="shared" si="34"/>
        <v>15</v>
      </c>
      <c r="G362" s="187">
        <v>763</v>
      </c>
      <c r="H362" s="120">
        <f t="shared" si="30"/>
        <v>20.969855832241151</v>
      </c>
      <c r="I362" s="131">
        <f t="shared" si="31"/>
        <v>18.348623853211009</v>
      </c>
      <c r="J362" s="121">
        <f t="shared" si="32"/>
        <v>19.65923984272608</v>
      </c>
      <c r="K362" s="151"/>
      <c r="L362" s="186"/>
      <c r="M362" s="50"/>
      <c r="N362" s="50"/>
      <c r="O362" s="50"/>
      <c r="Y362" s="3"/>
    </row>
    <row r="363" spans="2:25" x14ac:dyDescent="0.2">
      <c r="B363" s="340"/>
      <c r="C363" s="187" t="s">
        <v>380</v>
      </c>
      <c r="D363" s="188">
        <v>15</v>
      </c>
      <c r="E363" s="187">
        <v>15</v>
      </c>
      <c r="F363" s="188">
        <f t="shared" si="34"/>
        <v>15</v>
      </c>
      <c r="G363" s="187">
        <v>725</v>
      </c>
      <c r="H363" s="120">
        <f t="shared" si="30"/>
        <v>20.689655172413794</v>
      </c>
      <c r="I363" s="131">
        <f t="shared" si="31"/>
        <v>20.689655172413794</v>
      </c>
      <c r="J363" s="121">
        <f t="shared" si="32"/>
        <v>20.689655172413794</v>
      </c>
      <c r="K363" s="151"/>
      <c r="L363" s="186"/>
      <c r="M363" s="50"/>
      <c r="N363" s="50"/>
      <c r="O363" s="50"/>
      <c r="Y363" s="3"/>
    </row>
    <row r="364" spans="2:25" x14ac:dyDescent="0.2">
      <c r="B364" s="340"/>
      <c r="C364" s="187" t="s">
        <v>381</v>
      </c>
      <c r="D364" s="188">
        <v>18</v>
      </c>
      <c r="E364" s="187">
        <v>16</v>
      </c>
      <c r="F364" s="188">
        <f t="shared" si="34"/>
        <v>17</v>
      </c>
      <c r="G364" s="187">
        <v>827</v>
      </c>
      <c r="H364" s="120">
        <f t="shared" si="30"/>
        <v>21.76541717049577</v>
      </c>
      <c r="I364" s="131">
        <f t="shared" si="31"/>
        <v>19.347037484885128</v>
      </c>
      <c r="J364" s="121">
        <f t="shared" si="32"/>
        <v>20.556227327690447</v>
      </c>
      <c r="K364" s="151"/>
      <c r="L364" s="186"/>
      <c r="M364" s="50"/>
      <c r="N364" s="50"/>
      <c r="O364" s="50"/>
      <c r="Y364" s="3"/>
    </row>
    <row r="365" spans="2:25" x14ac:dyDescent="0.2">
      <c r="B365" s="340"/>
      <c r="C365" s="187" t="s">
        <v>382</v>
      </c>
      <c r="D365" s="188">
        <v>13</v>
      </c>
      <c r="E365" s="187">
        <v>11</v>
      </c>
      <c r="F365" s="188">
        <f t="shared" si="34"/>
        <v>12</v>
      </c>
      <c r="G365" s="187">
        <v>773</v>
      </c>
      <c r="H365" s="120">
        <f t="shared" si="30"/>
        <v>16.817593790426908</v>
      </c>
      <c r="I365" s="131">
        <f t="shared" si="31"/>
        <v>14.230271668822768</v>
      </c>
      <c r="J365" s="121">
        <f t="shared" si="32"/>
        <v>15.523932729624837</v>
      </c>
      <c r="K365" s="151"/>
      <c r="L365" s="186"/>
      <c r="M365" s="50"/>
      <c r="N365" s="50"/>
      <c r="O365" s="50"/>
      <c r="Y365" s="3"/>
    </row>
    <row r="366" spans="2:25" x14ac:dyDescent="0.2">
      <c r="B366" s="340"/>
      <c r="C366" s="193" t="s">
        <v>383</v>
      </c>
      <c r="D366" s="194">
        <v>15</v>
      </c>
      <c r="E366" s="193">
        <v>15</v>
      </c>
      <c r="F366" s="194">
        <f t="shared" si="34"/>
        <v>15</v>
      </c>
      <c r="G366" s="193">
        <v>726</v>
      </c>
      <c r="H366" s="135">
        <f t="shared" si="30"/>
        <v>20.66115702479339</v>
      </c>
      <c r="I366" s="134">
        <f t="shared" si="31"/>
        <v>20.66115702479339</v>
      </c>
      <c r="J366" s="195">
        <f t="shared" si="32"/>
        <v>20.66115702479339</v>
      </c>
      <c r="K366" s="151"/>
      <c r="L366" s="186"/>
      <c r="M366" s="50"/>
      <c r="N366" s="50"/>
      <c r="O366" s="50"/>
      <c r="Y366" s="3"/>
    </row>
    <row r="367" spans="2:25" x14ac:dyDescent="0.2">
      <c r="B367" s="339">
        <v>218</v>
      </c>
      <c r="C367" s="202" t="s">
        <v>384</v>
      </c>
      <c r="D367" s="203">
        <v>8</v>
      </c>
      <c r="E367" s="202">
        <v>7</v>
      </c>
      <c r="F367" s="203">
        <f t="shared" si="34"/>
        <v>7.5</v>
      </c>
      <c r="G367" s="202">
        <v>727</v>
      </c>
      <c r="H367" s="204">
        <f t="shared" si="30"/>
        <v>11.004126547455297</v>
      </c>
      <c r="I367" s="205">
        <f t="shared" si="31"/>
        <v>9.628610729023384</v>
      </c>
      <c r="J367" s="206">
        <f t="shared" si="32"/>
        <v>10.316368638239339</v>
      </c>
      <c r="K367" s="151"/>
      <c r="L367" s="185">
        <f>B367</f>
        <v>218</v>
      </c>
      <c r="M367" s="145">
        <f>AVERAGE(H367:H373)</f>
        <v>14.321828022477987</v>
      </c>
      <c r="N367" s="145">
        <f>AVERAGE(I367:I373)</f>
        <v>13.610292076734405</v>
      </c>
      <c r="O367" s="145">
        <f>AVERAGE(J367:J373)</f>
        <v>13.966060049606195</v>
      </c>
      <c r="Y367" s="3"/>
    </row>
    <row r="368" spans="2:25" x14ac:dyDescent="0.2">
      <c r="B368" s="340"/>
      <c r="C368" s="187" t="s">
        <v>385</v>
      </c>
      <c r="D368" s="188">
        <v>15</v>
      </c>
      <c r="E368" s="187">
        <v>12</v>
      </c>
      <c r="F368" s="188">
        <f t="shared" si="34"/>
        <v>13.5</v>
      </c>
      <c r="G368" s="187">
        <v>788</v>
      </c>
      <c r="H368" s="120">
        <f t="shared" si="30"/>
        <v>19.035532994923859</v>
      </c>
      <c r="I368" s="131">
        <f t="shared" si="31"/>
        <v>15.228426395939085</v>
      </c>
      <c r="J368" s="121">
        <f t="shared" si="32"/>
        <v>17.131979695431472</v>
      </c>
      <c r="K368" s="151"/>
      <c r="L368" s="186"/>
      <c r="M368" s="50"/>
      <c r="N368" s="50"/>
      <c r="O368" s="50"/>
      <c r="Y368" s="3"/>
    </row>
    <row r="369" spans="2:25" x14ac:dyDescent="0.2">
      <c r="B369" s="340"/>
      <c r="C369" s="187" t="s">
        <v>386</v>
      </c>
      <c r="D369" s="188">
        <v>16</v>
      </c>
      <c r="E369" s="187">
        <v>14</v>
      </c>
      <c r="F369" s="188">
        <f t="shared" si="34"/>
        <v>15</v>
      </c>
      <c r="G369" s="187">
        <v>900</v>
      </c>
      <c r="H369" s="120">
        <f t="shared" si="30"/>
        <v>17.777777777777779</v>
      </c>
      <c r="I369" s="131">
        <f t="shared" si="31"/>
        <v>15.555555555555555</v>
      </c>
      <c r="J369" s="121">
        <f t="shared" si="32"/>
        <v>16.666666666666668</v>
      </c>
      <c r="K369" s="151"/>
      <c r="L369" s="186"/>
      <c r="M369" s="50"/>
      <c r="N369" s="50"/>
      <c r="O369" s="50"/>
      <c r="Y369" s="3"/>
    </row>
    <row r="370" spans="2:25" x14ac:dyDescent="0.2">
      <c r="B370" s="340"/>
      <c r="C370" s="187" t="s">
        <v>387</v>
      </c>
      <c r="D370" s="188">
        <v>12</v>
      </c>
      <c r="E370" s="187">
        <v>13</v>
      </c>
      <c r="F370" s="188">
        <f t="shared" si="34"/>
        <v>12.5</v>
      </c>
      <c r="G370" s="187">
        <v>854</v>
      </c>
      <c r="H370" s="120">
        <f t="shared" si="30"/>
        <v>14.051522248243559</v>
      </c>
      <c r="I370" s="131">
        <f t="shared" si="31"/>
        <v>15.22248243559719</v>
      </c>
      <c r="J370" s="121">
        <f t="shared" si="32"/>
        <v>14.637002341920375</v>
      </c>
      <c r="K370" s="151"/>
      <c r="L370" s="186"/>
      <c r="M370" s="50"/>
      <c r="N370" s="50"/>
      <c r="O370" s="50"/>
      <c r="Y370" s="3"/>
    </row>
    <row r="371" spans="2:25" x14ac:dyDescent="0.2">
      <c r="B371" s="340"/>
      <c r="C371" s="187" t="s">
        <v>388</v>
      </c>
      <c r="D371" s="188">
        <v>11</v>
      </c>
      <c r="E371" s="187">
        <v>11</v>
      </c>
      <c r="F371" s="188">
        <f t="shared" si="34"/>
        <v>11</v>
      </c>
      <c r="G371" s="187">
        <v>737</v>
      </c>
      <c r="H371" s="120">
        <f t="shared" si="30"/>
        <v>14.925373134328359</v>
      </c>
      <c r="I371" s="131">
        <f t="shared" si="31"/>
        <v>14.925373134328359</v>
      </c>
      <c r="J371" s="121">
        <f t="shared" si="32"/>
        <v>14.925373134328359</v>
      </c>
      <c r="K371" s="151"/>
      <c r="L371" s="186"/>
      <c r="M371" s="50"/>
      <c r="N371" s="50"/>
      <c r="O371" s="50"/>
      <c r="Y371" s="3"/>
    </row>
    <row r="372" spans="2:25" x14ac:dyDescent="0.2">
      <c r="B372" s="340"/>
      <c r="C372" s="187" t="s">
        <v>389</v>
      </c>
      <c r="D372" s="188">
        <v>9</v>
      </c>
      <c r="E372" s="187">
        <v>10</v>
      </c>
      <c r="F372" s="188">
        <f t="shared" si="34"/>
        <v>9.5</v>
      </c>
      <c r="G372" s="187">
        <v>798</v>
      </c>
      <c r="H372" s="120">
        <f t="shared" si="30"/>
        <v>11.278195488721805</v>
      </c>
      <c r="I372" s="131">
        <f t="shared" si="31"/>
        <v>12.531328320802004</v>
      </c>
      <c r="J372" s="121">
        <f t="shared" si="32"/>
        <v>11.904761904761903</v>
      </c>
      <c r="K372" s="151"/>
      <c r="L372" s="186"/>
      <c r="M372" s="50"/>
      <c r="N372" s="50"/>
      <c r="O372" s="50"/>
      <c r="Y372" s="3"/>
    </row>
    <row r="373" spans="2:25" x14ac:dyDescent="0.2">
      <c r="B373" s="340"/>
      <c r="C373" s="193" t="s">
        <v>390</v>
      </c>
      <c r="D373" s="194">
        <v>10</v>
      </c>
      <c r="E373" s="193">
        <v>10</v>
      </c>
      <c r="F373" s="194">
        <f t="shared" si="34"/>
        <v>10</v>
      </c>
      <c r="G373" s="193">
        <v>821</v>
      </c>
      <c r="H373" s="135">
        <f t="shared" si="30"/>
        <v>12.180267965895251</v>
      </c>
      <c r="I373" s="134">
        <f t="shared" si="31"/>
        <v>12.180267965895251</v>
      </c>
      <c r="J373" s="195">
        <f t="shared" si="32"/>
        <v>12.180267965895251</v>
      </c>
      <c r="K373" s="151"/>
      <c r="L373" s="186"/>
      <c r="M373" s="50"/>
      <c r="N373" s="50"/>
      <c r="O373" s="50"/>
      <c r="Y373" s="3"/>
    </row>
    <row r="374" spans="2:25" x14ac:dyDescent="0.2">
      <c r="B374" s="339">
        <v>219</v>
      </c>
      <c r="C374" s="187" t="s">
        <v>391</v>
      </c>
      <c r="D374" s="188">
        <v>16</v>
      </c>
      <c r="E374" s="187">
        <v>16</v>
      </c>
      <c r="F374" s="188">
        <f t="shared" si="34"/>
        <v>16</v>
      </c>
      <c r="G374" s="187">
        <v>828</v>
      </c>
      <c r="H374" s="120">
        <f t="shared" si="30"/>
        <v>19.323671497584542</v>
      </c>
      <c r="I374" s="131">
        <f t="shared" si="31"/>
        <v>19.323671497584542</v>
      </c>
      <c r="J374" s="121">
        <f t="shared" si="32"/>
        <v>19.323671497584542</v>
      </c>
      <c r="K374" s="151"/>
      <c r="L374" s="185">
        <f>B374</f>
        <v>219</v>
      </c>
      <c r="M374" s="145">
        <f>AVERAGE(H374:H380)</f>
        <v>14.92058954178998</v>
      </c>
      <c r="N374" s="145">
        <f>AVERAGE(I374:I380)</f>
        <v>15.419127073641338</v>
      </c>
      <c r="O374" s="145">
        <f>AVERAGE(J374:J380)</f>
        <v>15.169858307715659</v>
      </c>
      <c r="Y374" s="3"/>
    </row>
    <row r="375" spans="2:25" x14ac:dyDescent="0.2">
      <c r="B375" s="340"/>
      <c r="C375" s="187" t="s">
        <v>392</v>
      </c>
      <c r="D375" s="188">
        <v>11</v>
      </c>
      <c r="E375" s="187">
        <v>12</v>
      </c>
      <c r="F375" s="188">
        <f t="shared" si="34"/>
        <v>11.5</v>
      </c>
      <c r="G375" s="187">
        <v>900</v>
      </c>
      <c r="H375" s="120">
        <f t="shared" si="30"/>
        <v>12.222222222222221</v>
      </c>
      <c r="I375" s="131">
        <f t="shared" si="31"/>
        <v>13.333333333333332</v>
      </c>
      <c r="J375" s="121">
        <f t="shared" si="32"/>
        <v>12.777777777777777</v>
      </c>
      <c r="K375" s="151"/>
      <c r="L375" s="186"/>
      <c r="M375" s="50"/>
      <c r="N375" s="50"/>
      <c r="O375" s="50"/>
      <c r="Y375" s="3"/>
    </row>
    <row r="376" spans="2:25" x14ac:dyDescent="0.2">
      <c r="B376" s="340"/>
      <c r="C376" s="187" t="s">
        <v>393</v>
      </c>
      <c r="D376" s="188">
        <v>16</v>
      </c>
      <c r="E376" s="187">
        <v>13</v>
      </c>
      <c r="F376" s="188">
        <f t="shared" si="34"/>
        <v>14.5</v>
      </c>
      <c r="G376" s="187">
        <v>915</v>
      </c>
      <c r="H376" s="120">
        <f t="shared" si="30"/>
        <v>17.486338797814206</v>
      </c>
      <c r="I376" s="131">
        <f t="shared" si="31"/>
        <v>14.207650273224044</v>
      </c>
      <c r="J376" s="121">
        <f t="shared" si="32"/>
        <v>15.846994535519125</v>
      </c>
      <c r="K376" s="151"/>
      <c r="L376" s="186"/>
      <c r="M376" s="50"/>
      <c r="N376" s="50"/>
      <c r="O376" s="50"/>
      <c r="Y376" s="3"/>
    </row>
    <row r="377" spans="2:25" x14ac:dyDescent="0.2">
      <c r="B377" s="340"/>
      <c r="C377" s="187" t="s">
        <v>394</v>
      </c>
      <c r="D377" s="188">
        <v>11</v>
      </c>
      <c r="E377" s="187">
        <v>12</v>
      </c>
      <c r="F377" s="188">
        <f t="shared" si="34"/>
        <v>11.5</v>
      </c>
      <c r="G377" s="187">
        <v>766</v>
      </c>
      <c r="H377" s="120">
        <f t="shared" si="30"/>
        <v>14.360313315926893</v>
      </c>
      <c r="I377" s="131">
        <f t="shared" si="31"/>
        <v>15.66579634464752</v>
      </c>
      <c r="J377" s="121">
        <f t="shared" si="32"/>
        <v>15.013054830287206</v>
      </c>
      <c r="K377" s="151"/>
      <c r="L377" s="186"/>
      <c r="M377" s="50"/>
      <c r="N377" s="50"/>
      <c r="O377" s="50"/>
      <c r="Y377" s="3"/>
    </row>
    <row r="378" spans="2:25" x14ac:dyDescent="0.2">
      <c r="B378" s="340"/>
      <c r="C378" s="187" t="s">
        <v>395</v>
      </c>
      <c r="D378" s="188">
        <v>16</v>
      </c>
      <c r="E378" s="187">
        <v>18</v>
      </c>
      <c r="F378" s="188">
        <f t="shared" si="34"/>
        <v>17</v>
      </c>
      <c r="G378" s="187">
        <v>948</v>
      </c>
      <c r="H378" s="120">
        <f t="shared" si="30"/>
        <v>16.877637130801688</v>
      </c>
      <c r="I378" s="131">
        <f t="shared" si="31"/>
        <v>18.9873417721519</v>
      </c>
      <c r="J378" s="121">
        <f t="shared" si="32"/>
        <v>17.932489451476794</v>
      </c>
      <c r="K378" s="151"/>
      <c r="L378" s="186"/>
      <c r="M378" s="50"/>
      <c r="N378" s="50"/>
      <c r="O378" s="50"/>
      <c r="Y378" s="3"/>
    </row>
    <row r="379" spans="2:25" x14ac:dyDescent="0.2">
      <c r="B379" s="340"/>
      <c r="C379" s="187" t="s">
        <v>396</v>
      </c>
      <c r="D379" s="188">
        <v>11</v>
      </c>
      <c r="E379" s="187">
        <v>13</v>
      </c>
      <c r="F379" s="188">
        <f t="shared" si="34"/>
        <v>12</v>
      </c>
      <c r="G379" s="187">
        <v>892</v>
      </c>
      <c r="H379" s="120">
        <f t="shared" si="30"/>
        <v>12.331838565022421</v>
      </c>
      <c r="I379" s="131">
        <f t="shared" si="31"/>
        <v>14.573991031390134</v>
      </c>
      <c r="J379" s="121">
        <f t="shared" si="32"/>
        <v>13.452914798206278</v>
      </c>
      <c r="K379" s="151"/>
      <c r="L379" s="186"/>
      <c r="M379" s="50"/>
      <c r="N379" s="50"/>
      <c r="O379" s="50"/>
      <c r="Y379" s="3"/>
    </row>
    <row r="380" spans="2:25" x14ac:dyDescent="0.2">
      <c r="B380" s="341"/>
      <c r="C380" s="193" t="s">
        <v>397</v>
      </c>
      <c r="D380" s="194">
        <v>9</v>
      </c>
      <c r="E380" s="193">
        <v>9</v>
      </c>
      <c r="F380" s="194">
        <f t="shared" si="34"/>
        <v>9</v>
      </c>
      <c r="G380" s="193">
        <v>760</v>
      </c>
      <c r="H380" s="135">
        <f t="shared" si="30"/>
        <v>11.842105263157894</v>
      </c>
      <c r="I380" s="134">
        <f t="shared" si="31"/>
        <v>11.842105263157894</v>
      </c>
      <c r="J380" s="195">
        <f t="shared" si="32"/>
        <v>11.842105263157894</v>
      </c>
      <c r="K380" s="151"/>
      <c r="L380" s="186"/>
      <c r="M380" s="50"/>
      <c r="N380" s="50"/>
      <c r="O380" s="50"/>
      <c r="Y380" s="3"/>
    </row>
    <row r="381" spans="2:25" x14ac:dyDescent="0.2">
      <c r="B381" s="339">
        <v>229</v>
      </c>
      <c r="C381" s="202" t="s">
        <v>398</v>
      </c>
      <c r="D381" s="203">
        <v>7</v>
      </c>
      <c r="E381" s="202">
        <v>7</v>
      </c>
      <c r="F381" s="203">
        <f t="shared" si="34"/>
        <v>7</v>
      </c>
      <c r="G381" s="202">
        <v>787</v>
      </c>
      <c r="H381" s="204">
        <f t="shared" ref="H381:H444" si="35">D381/(G381/1000)</f>
        <v>8.8945362134688679</v>
      </c>
      <c r="I381" s="205">
        <f t="shared" ref="I381:I444" si="36">E381/(G381/1000)</f>
        <v>8.8945362134688679</v>
      </c>
      <c r="J381" s="206">
        <f t="shared" ref="J381:J444" si="37">F381/(G381/1000)</f>
        <v>8.8945362134688679</v>
      </c>
      <c r="K381" s="151"/>
      <c r="L381" s="185">
        <f>B381</f>
        <v>229</v>
      </c>
      <c r="M381" s="145">
        <f>AVERAGE(H381:H387)</f>
        <v>12.468246811201922</v>
      </c>
      <c r="N381" s="145">
        <f>AVERAGE(I381:I387)</f>
        <v>12.764158953450735</v>
      </c>
      <c r="O381" s="145">
        <f>AVERAGE(J381:J387)</f>
        <v>12.616202882326331</v>
      </c>
      <c r="Y381" s="3"/>
    </row>
    <row r="382" spans="2:25" x14ac:dyDescent="0.2">
      <c r="B382" s="340"/>
      <c r="C382" s="187" t="s">
        <v>399</v>
      </c>
      <c r="D382" s="188">
        <v>15</v>
      </c>
      <c r="E382" s="187">
        <v>18</v>
      </c>
      <c r="F382" s="188">
        <f t="shared" si="34"/>
        <v>16.5</v>
      </c>
      <c r="G382" s="187">
        <v>829</v>
      </c>
      <c r="H382" s="120">
        <f t="shared" si="35"/>
        <v>18.094089264173704</v>
      </c>
      <c r="I382" s="131">
        <f t="shared" si="36"/>
        <v>21.712907117008445</v>
      </c>
      <c r="J382" s="121">
        <f t="shared" si="37"/>
        <v>19.903498190591076</v>
      </c>
      <c r="K382" s="151"/>
      <c r="L382" s="186"/>
      <c r="M382" s="50"/>
      <c r="N382" s="50"/>
      <c r="O382" s="50"/>
      <c r="Y382" s="3"/>
    </row>
    <row r="383" spans="2:25" x14ac:dyDescent="0.2">
      <c r="B383" s="340"/>
      <c r="C383" s="187" t="s">
        <v>400</v>
      </c>
      <c r="D383" s="188">
        <v>10</v>
      </c>
      <c r="E383" s="187">
        <v>11</v>
      </c>
      <c r="F383" s="188">
        <f t="shared" si="34"/>
        <v>10.5</v>
      </c>
      <c r="G383" s="187">
        <v>952</v>
      </c>
      <c r="H383" s="120">
        <f t="shared" si="35"/>
        <v>10.504201680672269</v>
      </c>
      <c r="I383" s="131">
        <f t="shared" si="36"/>
        <v>11.554621848739496</v>
      </c>
      <c r="J383" s="121">
        <f t="shared" si="37"/>
        <v>11.029411764705882</v>
      </c>
      <c r="K383" s="151"/>
      <c r="L383" s="186"/>
      <c r="M383" s="50"/>
      <c r="N383" s="50"/>
      <c r="O383" s="50"/>
      <c r="Y383" s="3"/>
    </row>
    <row r="384" spans="2:25" x14ac:dyDescent="0.2">
      <c r="B384" s="340"/>
      <c r="C384" s="187" t="s">
        <v>401</v>
      </c>
      <c r="D384" s="188">
        <v>11</v>
      </c>
      <c r="E384" s="187">
        <v>11</v>
      </c>
      <c r="F384" s="188">
        <f t="shared" si="34"/>
        <v>11</v>
      </c>
      <c r="G384" s="187">
        <v>764</v>
      </c>
      <c r="H384" s="120">
        <f t="shared" si="35"/>
        <v>14.397905759162304</v>
      </c>
      <c r="I384" s="131">
        <f t="shared" si="36"/>
        <v>14.397905759162304</v>
      </c>
      <c r="J384" s="121">
        <f t="shared" si="37"/>
        <v>14.397905759162304</v>
      </c>
      <c r="K384" s="151"/>
      <c r="L384" s="186"/>
      <c r="M384" s="50"/>
      <c r="N384" s="50"/>
      <c r="O384" s="50"/>
      <c r="Y384" s="3"/>
    </row>
    <row r="385" spans="2:25" x14ac:dyDescent="0.2">
      <c r="B385" s="340"/>
      <c r="C385" s="187" t="s">
        <v>402</v>
      </c>
      <c r="D385" s="188">
        <v>10</v>
      </c>
      <c r="E385" s="187">
        <v>9</v>
      </c>
      <c r="F385" s="188">
        <f t="shared" si="34"/>
        <v>9.5</v>
      </c>
      <c r="G385" s="187">
        <v>807</v>
      </c>
      <c r="H385" s="120">
        <f t="shared" si="35"/>
        <v>12.391573729863692</v>
      </c>
      <c r="I385" s="131">
        <f t="shared" si="36"/>
        <v>11.152416356877323</v>
      </c>
      <c r="J385" s="121">
        <f t="shared" si="37"/>
        <v>11.771995043370508</v>
      </c>
      <c r="K385" s="151"/>
      <c r="L385" s="186"/>
      <c r="M385" s="50"/>
      <c r="N385" s="50"/>
      <c r="O385" s="50"/>
      <c r="Y385" s="3"/>
    </row>
    <row r="386" spans="2:25" x14ac:dyDescent="0.2">
      <c r="B386" s="340"/>
      <c r="C386" s="187" t="s">
        <v>403</v>
      </c>
      <c r="D386" s="188">
        <v>9</v>
      </c>
      <c r="E386" s="187">
        <v>8</v>
      </c>
      <c r="F386" s="188">
        <f t="shared" si="34"/>
        <v>8.5</v>
      </c>
      <c r="G386" s="187">
        <v>736</v>
      </c>
      <c r="H386" s="120">
        <f t="shared" si="35"/>
        <v>12.228260869565217</v>
      </c>
      <c r="I386" s="131">
        <f t="shared" si="36"/>
        <v>10.869565217391305</v>
      </c>
      <c r="J386" s="121">
        <f t="shared" si="37"/>
        <v>11.548913043478262</v>
      </c>
      <c r="K386" s="151"/>
      <c r="L386" s="186"/>
      <c r="M386" s="50"/>
      <c r="N386" s="50"/>
      <c r="O386" s="50"/>
      <c r="Y386" s="3"/>
    </row>
    <row r="387" spans="2:25" x14ac:dyDescent="0.2">
      <c r="B387" s="341"/>
      <c r="C387" s="193" t="s">
        <v>404</v>
      </c>
      <c r="D387" s="194">
        <v>8</v>
      </c>
      <c r="E387" s="193">
        <v>8</v>
      </c>
      <c r="F387" s="194">
        <f t="shared" si="34"/>
        <v>8</v>
      </c>
      <c r="G387" s="193">
        <v>743</v>
      </c>
      <c r="H387" s="135">
        <f t="shared" si="35"/>
        <v>10.767160161507402</v>
      </c>
      <c r="I387" s="134">
        <f t="shared" si="36"/>
        <v>10.767160161507402</v>
      </c>
      <c r="J387" s="195">
        <f t="shared" si="37"/>
        <v>10.767160161507402</v>
      </c>
      <c r="K387" s="151"/>
      <c r="L387" s="186"/>
      <c r="M387" s="50"/>
      <c r="N387" s="50"/>
      <c r="O387" s="50"/>
      <c r="Y387" s="3"/>
    </row>
    <row r="388" spans="2:25" x14ac:dyDescent="0.2">
      <c r="B388" s="339">
        <v>238</v>
      </c>
      <c r="C388" s="202" t="s">
        <v>405</v>
      </c>
      <c r="D388" s="203">
        <v>27</v>
      </c>
      <c r="E388" s="202">
        <v>17</v>
      </c>
      <c r="F388" s="203">
        <f t="shared" si="34"/>
        <v>22</v>
      </c>
      <c r="G388" s="202">
        <v>1229</v>
      </c>
      <c r="H388" s="204">
        <f t="shared" si="35"/>
        <v>21.96908055329536</v>
      </c>
      <c r="I388" s="205">
        <f t="shared" si="36"/>
        <v>13.832384052074856</v>
      </c>
      <c r="J388" s="206">
        <f t="shared" si="37"/>
        <v>17.900732302685107</v>
      </c>
      <c r="K388" s="151"/>
      <c r="L388" s="185">
        <f>B388</f>
        <v>238</v>
      </c>
      <c r="M388" s="145">
        <f>AVERAGE(H388:H394)</f>
        <v>21.612874733141037</v>
      </c>
      <c r="N388" s="145">
        <f>AVERAGE(I388:I394)</f>
        <v>19.265287278834428</v>
      </c>
      <c r="O388" s="145">
        <f>AVERAGE(J388:J394)</f>
        <v>20.439081005987735</v>
      </c>
      <c r="Y388" s="3"/>
    </row>
    <row r="389" spans="2:25" x14ac:dyDescent="0.2">
      <c r="B389" s="340"/>
      <c r="C389" s="187" t="s">
        <v>406</v>
      </c>
      <c r="D389" s="188">
        <v>20</v>
      </c>
      <c r="E389" s="187">
        <v>16</v>
      </c>
      <c r="F389" s="188">
        <f t="shared" si="34"/>
        <v>18</v>
      </c>
      <c r="G389" s="187">
        <v>1240</v>
      </c>
      <c r="H389" s="120">
        <f t="shared" si="35"/>
        <v>16.129032258064516</v>
      </c>
      <c r="I389" s="131">
        <f t="shared" si="36"/>
        <v>12.903225806451614</v>
      </c>
      <c r="J389" s="121">
        <f t="shared" si="37"/>
        <v>14.516129032258064</v>
      </c>
      <c r="K389" s="151"/>
      <c r="L389" s="186"/>
      <c r="M389" s="50"/>
      <c r="N389" s="50"/>
      <c r="O389" s="50"/>
      <c r="Y389" s="3"/>
    </row>
    <row r="390" spans="2:25" x14ac:dyDescent="0.2">
      <c r="B390" s="340"/>
      <c r="C390" s="187" t="s">
        <v>407</v>
      </c>
      <c r="D390" s="188">
        <v>28</v>
      </c>
      <c r="E390" s="187">
        <v>23</v>
      </c>
      <c r="F390" s="188">
        <f t="shared" si="34"/>
        <v>25.5</v>
      </c>
      <c r="G390" s="187">
        <v>1199</v>
      </c>
      <c r="H390" s="120">
        <f t="shared" si="35"/>
        <v>23.352793994995828</v>
      </c>
      <c r="I390" s="131">
        <f t="shared" si="36"/>
        <v>19.182652210175146</v>
      </c>
      <c r="J390" s="121">
        <f t="shared" si="37"/>
        <v>21.267723102585485</v>
      </c>
      <c r="K390" s="151"/>
      <c r="L390" s="186"/>
      <c r="M390" s="50"/>
      <c r="N390" s="50"/>
      <c r="O390" s="50"/>
      <c r="Y390" s="3"/>
    </row>
    <row r="391" spans="2:25" x14ac:dyDescent="0.2">
      <c r="B391" s="340"/>
      <c r="C391" s="187" t="s">
        <v>408</v>
      </c>
      <c r="D391" s="188">
        <v>20</v>
      </c>
      <c r="E391" s="187">
        <v>20</v>
      </c>
      <c r="F391" s="188">
        <f t="shared" si="34"/>
        <v>20</v>
      </c>
      <c r="G391" s="187">
        <v>888</v>
      </c>
      <c r="H391" s="120">
        <f t="shared" si="35"/>
        <v>22.522522522522522</v>
      </c>
      <c r="I391" s="131">
        <f t="shared" si="36"/>
        <v>22.522522522522522</v>
      </c>
      <c r="J391" s="121">
        <f t="shared" si="37"/>
        <v>22.522522522522522</v>
      </c>
      <c r="K391" s="151"/>
      <c r="L391" s="186"/>
      <c r="M391" s="50"/>
      <c r="N391" s="50"/>
      <c r="O391" s="50"/>
      <c r="Y391" s="3"/>
    </row>
    <row r="392" spans="2:25" x14ac:dyDescent="0.2">
      <c r="B392" s="340"/>
      <c r="C392" s="187" t="s">
        <v>409</v>
      </c>
      <c r="D392" s="188">
        <v>26</v>
      </c>
      <c r="E392" s="187">
        <v>19</v>
      </c>
      <c r="F392" s="188">
        <f t="shared" si="34"/>
        <v>22.5</v>
      </c>
      <c r="G392" s="187">
        <v>1215</v>
      </c>
      <c r="H392" s="120">
        <f t="shared" si="35"/>
        <v>21.399176954732511</v>
      </c>
      <c r="I392" s="131">
        <f t="shared" si="36"/>
        <v>15.637860082304526</v>
      </c>
      <c r="J392" s="121">
        <f t="shared" si="37"/>
        <v>18.518518518518519</v>
      </c>
      <c r="K392" s="151"/>
      <c r="L392" s="186"/>
      <c r="M392" s="50"/>
      <c r="N392" s="50"/>
      <c r="O392" s="50"/>
      <c r="Y392" s="3"/>
    </row>
    <row r="393" spans="2:25" x14ac:dyDescent="0.2">
      <c r="B393" s="340"/>
      <c r="C393" s="187" t="s">
        <v>410</v>
      </c>
      <c r="D393" s="188">
        <v>17</v>
      </c>
      <c r="E393" s="187">
        <v>20</v>
      </c>
      <c r="F393" s="188">
        <f t="shared" si="34"/>
        <v>18.5</v>
      </c>
      <c r="G393" s="187">
        <v>803</v>
      </c>
      <c r="H393" s="120">
        <f t="shared" si="35"/>
        <v>21.170610211706101</v>
      </c>
      <c r="I393" s="131">
        <f t="shared" si="36"/>
        <v>24.906600249066003</v>
      </c>
      <c r="J393" s="121">
        <f t="shared" si="37"/>
        <v>23.03860523038605</v>
      </c>
      <c r="K393" s="151"/>
      <c r="L393" s="186"/>
      <c r="M393" s="50"/>
      <c r="N393" s="50"/>
      <c r="O393" s="50"/>
      <c r="Y393" s="3"/>
    </row>
    <row r="394" spans="2:25" x14ac:dyDescent="0.2">
      <c r="B394" s="341"/>
      <c r="C394" s="193" t="s">
        <v>411</v>
      </c>
      <c r="D394" s="194">
        <v>22</v>
      </c>
      <c r="E394" s="193">
        <v>23</v>
      </c>
      <c r="F394" s="194">
        <f t="shared" si="34"/>
        <v>22.5</v>
      </c>
      <c r="G394" s="193">
        <v>889</v>
      </c>
      <c r="H394" s="135">
        <f t="shared" si="35"/>
        <v>24.746906636670417</v>
      </c>
      <c r="I394" s="134">
        <f t="shared" si="36"/>
        <v>25.871766029246345</v>
      </c>
      <c r="J394" s="195">
        <f t="shared" si="37"/>
        <v>25.309336332958381</v>
      </c>
      <c r="K394" s="151"/>
      <c r="L394" s="186"/>
      <c r="M394" s="50"/>
      <c r="N394" s="50"/>
      <c r="O394" s="50"/>
      <c r="Y394" s="3"/>
    </row>
    <row r="395" spans="2:25" x14ac:dyDescent="0.2">
      <c r="B395" s="339">
        <v>135</v>
      </c>
      <c r="C395" s="202" t="s">
        <v>412</v>
      </c>
      <c r="D395" s="203">
        <v>15</v>
      </c>
      <c r="E395" s="202">
        <v>12</v>
      </c>
      <c r="F395" s="203">
        <f t="shared" si="34"/>
        <v>13.5</v>
      </c>
      <c r="G395" s="202">
        <v>687</v>
      </c>
      <c r="H395" s="204">
        <f t="shared" si="35"/>
        <v>21.834061135371176</v>
      </c>
      <c r="I395" s="205">
        <f t="shared" si="36"/>
        <v>17.467248908296941</v>
      </c>
      <c r="J395" s="206">
        <f t="shared" si="37"/>
        <v>19.650655021834059</v>
      </c>
      <c r="K395" s="151"/>
      <c r="L395" s="185">
        <f>B395</f>
        <v>135</v>
      </c>
      <c r="M395" s="145">
        <f>AVERAGE(H395:H401)</f>
        <v>21.536680789354886</v>
      </c>
      <c r="N395" s="145">
        <f>AVERAGE(I395:I401)</f>
        <v>20.338096736231766</v>
      </c>
      <c r="O395" s="145">
        <f>AVERAGE(J395:J401)</f>
        <v>20.937388762793329</v>
      </c>
      <c r="Y395" s="3"/>
    </row>
    <row r="396" spans="2:25" x14ac:dyDescent="0.2">
      <c r="B396" s="340"/>
      <c r="C396" s="187" t="s">
        <v>413</v>
      </c>
      <c r="D396" s="188">
        <v>23</v>
      </c>
      <c r="E396" s="187">
        <v>23</v>
      </c>
      <c r="F396" s="188">
        <f t="shared" si="34"/>
        <v>23</v>
      </c>
      <c r="G396" s="187">
        <v>891</v>
      </c>
      <c r="H396" s="120">
        <f t="shared" si="35"/>
        <v>25.813692480359148</v>
      </c>
      <c r="I396" s="131">
        <f t="shared" si="36"/>
        <v>25.813692480359148</v>
      </c>
      <c r="J396" s="121">
        <f t="shared" si="37"/>
        <v>25.813692480359148</v>
      </c>
      <c r="K396" s="151"/>
      <c r="L396" s="186"/>
      <c r="M396" s="50"/>
      <c r="N396" s="50"/>
      <c r="O396" s="50"/>
      <c r="Y396" s="3"/>
    </row>
    <row r="397" spans="2:25" x14ac:dyDescent="0.2">
      <c r="B397" s="340"/>
      <c r="C397" s="187" t="s">
        <v>414</v>
      </c>
      <c r="D397" s="188">
        <v>12</v>
      </c>
      <c r="E397" s="187">
        <v>14</v>
      </c>
      <c r="F397" s="188">
        <f t="shared" si="34"/>
        <v>13</v>
      </c>
      <c r="G397" s="187">
        <v>652</v>
      </c>
      <c r="H397" s="120">
        <f t="shared" si="35"/>
        <v>18.404907975460123</v>
      </c>
      <c r="I397" s="131">
        <f t="shared" si="36"/>
        <v>21.472392638036808</v>
      </c>
      <c r="J397" s="121">
        <f t="shared" si="37"/>
        <v>19.938650306748464</v>
      </c>
      <c r="K397" s="151"/>
      <c r="L397" s="186"/>
      <c r="M397" s="50"/>
      <c r="N397" s="50"/>
      <c r="O397" s="50"/>
      <c r="Y397" s="3"/>
    </row>
    <row r="398" spans="2:25" x14ac:dyDescent="0.2">
      <c r="B398" s="340"/>
      <c r="C398" s="187" t="s">
        <v>415</v>
      </c>
      <c r="D398" s="188">
        <v>18</v>
      </c>
      <c r="E398" s="187">
        <v>12</v>
      </c>
      <c r="F398" s="188">
        <f t="shared" si="34"/>
        <v>15</v>
      </c>
      <c r="G398" s="187">
        <v>841</v>
      </c>
      <c r="H398" s="120">
        <f t="shared" si="35"/>
        <v>21.403091557669441</v>
      </c>
      <c r="I398" s="131">
        <f t="shared" si="36"/>
        <v>14.268727705112962</v>
      </c>
      <c r="J398" s="121">
        <f t="shared" si="37"/>
        <v>17.835909631391203</v>
      </c>
      <c r="K398" s="151"/>
      <c r="L398" s="186"/>
      <c r="M398" s="50"/>
      <c r="N398" s="50"/>
      <c r="O398" s="50"/>
      <c r="Y398" s="3"/>
    </row>
    <row r="399" spans="2:25" x14ac:dyDescent="0.2">
      <c r="B399" s="340"/>
      <c r="C399" s="187" t="s">
        <v>416</v>
      </c>
      <c r="D399" s="188">
        <v>14</v>
      </c>
      <c r="E399" s="187">
        <v>12</v>
      </c>
      <c r="F399" s="188">
        <f t="shared" si="34"/>
        <v>13</v>
      </c>
      <c r="G399" s="187">
        <v>766</v>
      </c>
      <c r="H399" s="120">
        <f t="shared" si="35"/>
        <v>18.276762402088771</v>
      </c>
      <c r="I399" s="131">
        <f t="shared" si="36"/>
        <v>15.66579634464752</v>
      </c>
      <c r="J399" s="121">
        <f t="shared" si="37"/>
        <v>16.971279373368144</v>
      </c>
      <c r="K399" s="151"/>
      <c r="L399" s="186"/>
      <c r="M399" s="50"/>
      <c r="N399" s="50"/>
      <c r="O399" s="50"/>
      <c r="Y399" s="3"/>
    </row>
    <row r="400" spans="2:25" x14ac:dyDescent="0.2">
      <c r="B400" s="340"/>
      <c r="C400" s="187" t="s">
        <v>417</v>
      </c>
      <c r="D400" s="188">
        <v>17</v>
      </c>
      <c r="E400" s="187">
        <v>21</v>
      </c>
      <c r="F400" s="188">
        <f t="shared" si="34"/>
        <v>19</v>
      </c>
      <c r="G400" s="187">
        <v>783</v>
      </c>
      <c r="H400" s="120">
        <f t="shared" si="35"/>
        <v>21.711366538952745</v>
      </c>
      <c r="I400" s="131">
        <f t="shared" si="36"/>
        <v>26.819923371647509</v>
      </c>
      <c r="J400" s="121">
        <f t="shared" si="37"/>
        <v>24.265644955300125</v>
      </c>
      <c r="K400" s="151"/>
      <c r="L400" s="186"/>
      <c r="M400" s="50"/>
      <c r="N400" s="50"/>
      <c r="O400" s="50"/>
      <c r="Y400" s="3"/>
    </row>
    <row r="401" spans="2:25" x14ac:dyDescent="0.2">
      <c r="B401" s="341"/>
      <c r="C401" s="193" t="s">
        <v>418</v>
      </c>
      <c r="D401" s="194">
        <v>19</v>
      </c>
      <c r="E401" s="193">
        <v>17</v>
      </c>
      <c r="F401" s="194">
        <f t="shared" si="34"/>
        <v>18</v>
      </c>
      <c r="G401" s="193">
        <v>815</v>
      </c>
      <c r="H401" s="135">
        <f t="shared" si="35"/>
        <v>23.312883435582823</v>
      </c>
      <c r="I401" s="134">
        <f t="shared" si="36"/>
        <v>20.858895705521473</v>
      </c>
      <c r="J401" s="195">
        <f t="shared" si="37"/>
        <v>22.085889570552148</v>
      </c>
      <c r="K401" s="151"/>
      <c r="L401" s="186"/>
      <c r="M401" s="50"/>
      <c r="N401" s="50"/>
      <c r="O401" s="50"/>
      <c r="Y401" s="3"/>
    </row>
    <row r="402" spans="2:25" x14ac:dyDescent="0.2">
      <c r="B402" s="340">
        <v>220</v>
      </c>
      <c r="C402" s="202" t="s">
        <v>419</v>
      </c>
      <c r="D402" s="203">
        <v>12</v>
      </c>
      <c r="E402" s="202">
        <v>9</v>
      </c>
      <c r="F402" s="203">
        <f>AVERAGE(D402:E402)</f>
        <v>10.5</v>
      </c>
      <c r="G402" s="202">
        <v>688</v>
      </c>
      <c r="H402" s="204">
        <f t="shared" si="35"/>
        <v>17.441860465116282</v>
      </c>
      <c r="I402" s="205">
        <f t="shared" si="36"/>
        <v>13.08139534883721</v>
      </c>
      <c r="J402" s="206">
        <f t="shared" si="37"/>
        <v>15.261627906976745</v>
      </c>
      <c r="K402" s="151"/>
      <c r="L402" s="185">
        <f>B402</f>
        <v>220</v>
      </c>
      <c r="M402" s="145">
        <f>AVERAGE(H402:H408)</f>
        <v>14.690046587151825</v>
      </c>
      <c r="N402" s="145">
        <f>AVERAGE(I402:I408)</f>
        <v>17.358260675293426</v>
      </c>
      <c r="O402" s="145">
        <f>AVERAGE(J402:J408)</f>
        <v>16.024153631222624</v>
      </c>
      <c r="Y402" s="3"/>
    </row>
    <row r="403" spans="2:25" x14ac:dyDescent="0.2">
      <c r="B403" s="340"/>
      <c r="C403" s="187" t="s">
        <v>420</v>
      </c>
      <c r="D403" s="188">
        <v>11</v>
      </c>
      <c r="E403" s="187">
        <v>16</v>
      </c>
      <c r="F403" s="188">
        <f t="shared" ref="F403:F418" si="38">AVERAGE(D403:E403)</f>
        <v>13.5</v>
      </c>
      <c r="G403" s="187">
        <v>801</v>
      </c>
      <c r="H403" s="120">
        <f t="shared" si="35"/>
        <v>13.732833957553058</v>
      </c>
      <c r="I403" s="131">
        <f t="shared" si="36"/>
        <v>19.975031210986266</v>
      </c>
      <c r="J403" s="121">
        <f t="shared" si="37"/>
        <v>16.853932584269661</v>
      </c>
      <c r="K403" s="151"/>
      <c r="L403" s="186"/>
      <c r="M403" s="50"/>
      <c r="N403" s="50"/>
      <c r="O403" s="50"/>
      <c r="Y403" s="3"/>
    </row>
    <row r="404" spans="2:25" x14ac:dyDescent="0.2">
      <c r="B404" s="340"/>
      <c r="C404" s="187" t="s">
        <v>421</v>
      </c>
      <c r="D404" s="188">
        <v>14</v>
      </c>
      <c r="E404" s="187">
        <v>19</v>
      </c>
      <c r="F404" s="188">
        <f t="shared" si="38"/>
        <v>16.5</v>
      </c>
      <c r="G404" s="187">
        <v>897</v>
      </c>
      <c r="H404" s="120">
        <f t="shared" si="35"/>
        <v>15.607580824972128</v>
      </c>
      <c r="I404" s="131">
        <f t="shared" si="36"/>
        <v>21.181716833890746</v>
      </c>
      <c r="J404" s="121">
        <f t="shared" si="37"/>
        <v>18.394648829431439</v>
      </c>
      <c r="K404" s="151"/>
      <c r="L404" s="186"/>
      <c r="M404" s="50"/>
      <c r="N404" s="50"/>
      <c r="O404" s="50"/>
      <c r="Y404" s="3"/>
    </row>
    <row r="405" spans="2:25" x14ac:dyDescent="0.2">
      <c r="B405" s="340"/>
      <c r="C405" s="187" t="s">
        <v>422</v>
      </c>
      <c r="D405" s="188">
        <v>10</v>
      </c>
      <c r="E405" s="187">
        <v>14</v>
      </c>
      <c r="F405" s="188">
        <f t="shared" si="38"/>
        <v>12</v>
      </c>
      <c r="G405" s="187">
        <v>712</v>
      </c>
      <c r="H405" s="120">
        <f t="shared" si="35"/>
        <v>14.04494382022472</v>
      </c>
      <c r="I405" s="131">
        <f t="shared" si="36"/>
        <v>19.662921348314608</v>
      </c>
      <c r="J405" s="121">
        <f t="shared" si="37"/>
        <v>16.853932584269664</v>
      </c>
      <c r="K405" s="151"/>
      <c r="L405" s="186"/>
      <c r="M405" s="50"/>
      <c r="N405" s="50"/>
      <c r="O405" s="50"/>
      <c r="Y405" s="3"/>
    </row>
    <row r="406" spans="2:25" x14ac:dyDescent="0.2">
      <c r="B406" s="340"/>
      <c r="C406" s="187" t="s">
        <v>423</v>
      </c>
      <c r="D406" s="188">
        <v>13</v>
      </c>
      <c r="E406" s="187">
        <v>16</v>
      </c>
      <c r="F406" s="188">
        <f t="shared" si="38"/>
        <v>14.5</v>
      </c>
      <c r="G406" s="187">
        <v>878</v>
      </c>
      <c r="H406" s="120">
        <f t="shared" si="35"/>
        <v>14.806378132118452</v>
      </c>
      <c r="I406" s="131">
        <f t="shared" si="36"/>
        <v>18.223234624145785</v>
      </c>
      <c r="J406" s="121">
        <f t="shared" si="37"/>
        <v>16.514806378132118</v>
      </c>
      <c r="K406" s="151"/>
      <c r="L406" s="186"/>
      <c r="M406" s="50"/>
      <c r="N406" s="50"/>
      <c r="O406" s="50"/>
      <c r="Y406" s="3"/>
    </row>
    <row r="407" spans="2:25" x14ac:dyDescent="0.2">
      <c r="B407" s="340"/>
      <c r="C407" s="187" t="s">
        <v>424</v>
      </c>
      <c r="D407" s="188">
        <v>10</v>
      </c>
      <c r="E407" s="187">
        <v>13</v>
      </c>
      <c r="F407" s="188">
        <f t="shared" si="38"/>
        <v>11.5</v>
      </c>
      <c r="G407" s="187">
        <v>839</v>
      </c>
      <c r="H407" s="120">
        <f t="shared" si="35"/>
        <v>11.918951132300357</v>
      </c>
      <c r="I407" s="131">
        <f t="shared" si="36"/>
        <v>15.494636471990466</v>
      </c>
      <c r="J407" s="121">
        <f t="shared" si="37"/>
        <v>13.706793802145413</v>
      </c>
      <c r="K407" s="151"/>
      <c r="L407" s="186"/>
      <c r="M407" s="50"/>
      <c r="N407" s="50"/>
      <c r="O407" s="50"/>
      <c r="Y407" s="3"/>
    </row>
    <row r="408" spans="2:25" x14ac:dyDescent="0.2">
      <c r="B408" s="341"/>
      <c r="C408" s="193" t="s">
        <v>425</v>
      </c>
      <c r="D408" s="194">
        <v>11</v>
      </c>
      <c r="E408" s="193">
        <v>10</v>
      </c>
      <c r="F408" s="194">
        <f t="shared" si="38"/>
        <v>10.5</v>
      </c>
      <c r="G408" s="193">
        <v>720</v>
      </c>
      <c r="H408" s="135">
        <f t="shared" si="35"/>
        <v>15.277777777777779</v>
      </c>
      <c r="I408" s="134">
        <f t="shared" si="36"/>
        <v>13.888888888888889</v>
      </c>
      <c r="J408" s="195">
        <f t="shared" si="37"/>
        <v>14.583333333333334</v>
      </c>
      <c r="K408" s="151"/>
      <c r="L408" s="186"/>
      <c r="M408" s="50"/>
      <c r="N408" s="50"/>
      <c r="O408" s="50"/>
      <c r="Y408" s="3"/>
    </row>
    <row r="409" spans="2:25" x14ac:dyDescent="0.2">
      <c r="B409" s="339">
        <v>230</v>
      </c>
      <c r="C409" s="202" t="s">
        <v>426</v>
      </c>
      <c r="D409" s="203">
        <v>5</v>
      </c>
      <c r="E409" s="202">
        <v>5</v>
      </c>
      <c r="F409" s="203">
        <f t="shared" si="38"/>
        <v>5</v>
      </c>
      <c r="G409" s="202">
        <v>705</v>
      </c>
      <c r="H409" s="204">
        <f t="shared" si="35"/>
        <v>7.0921985815602842</v>
      </c>
      <c r="I409" s="205">
        <f t="shared" si="36"/>
        <v>7.0921985815602842</v>
      </c>
      <c r="J409" s="206">
        <f t="shared" si="37"/>
        <v>7.0921985815602842</v>
      </c>
      <c r="K409" s="151"/>
      <c r="L409" s="185">
        <f>B409</f>
        <v>230</v>
      </c>
      <c r="M409" s="145">
        <f>AVERAGE(H409:H415)</f>
        <v>10.115085676906107</v>
      </c>
      <c r="N409" s="145">
        <f>AVERAGE(I409:I415)</f>
        <v>10.587384298383769</v>
      </c>
      <c r="O409" s="145">
        <f>AVERAGE(J409:J415)</f>
        <v>10.351234987644938</v>
      </c>
      <c r="Y409" s="3"/>
    </row>
    <row r="410" spans="2:25" x14ac:dyDescent="0.2">
      <c r="B410" s="340"/>
      <c r="C410" s="187" t="s">
        <v>427</v>
      </c>
      <c r="D410" s="188">
        <v>6</v>
      </c>
      <c r="E410" s="187">
        <v>5</v>
      </c>
      <c r="F410" s="188">
        <f t="shared" si="38"/>
        <v>5.5</v>
      </c>
      <c r="G410" s="187">
        <v>843</v>
      </c>
      <c r="H410" s="120">
        <f t="shared" si="35"/>
        <v>7.117437722419929</v>
      </c>
      <c r="I410" s="131">
        <f t="shared" si="36"/>
        <v>5.9311981020166078</v>
      </c>
      <c r="J410" s="121">
        <f t="shared" si="37"/>
        <v>6.524317912218268</v>
      </c>
      <c r="K410" s="151"/>
      <c r="L410" s="186"/>
      <c r="M410" s="50"/>
      <c r="N410" s="50"/>
      <c r="O410" s="50"/>
      <c r="Y410" s="3"/>
    </row>
    <row r="411" spans="2:25" x14ac:dyDescent="0.2">
      <c r="B411" s="340"/>
      <c r="C411" s="187" t="s">
        <v>428</v>
      </c>
      <c r="D411" s="188">
        <v>10</v>
      </c>
      <c r="E411" s="187">
        <v>10</v>
      </c>
      <c r="F411" s="188">
        <f t="shared" si="38"/>
        <v>10</v>
      </c>
      <c r="G411" s="187">
        <v>913</v>
      </c>
      <c r="H411" s="120">
        <f t="shared" si="35"/>
        <v>10.952902519167578</v>
      </c>
      <c r="I411" s="131">
        <f t="shared" si="36"/>
        <v>10.952902519167578</v>
      </c>
      <c r="J411" s="121">
        <f t="shared" si="37"/>
        <v>10.952902519167578</v>
      </c>
      <c r="K411" s="151"/>
      <c r="L411" s="186"/>
      <c r="M411" s="50"/>
      <c r="N411" s="50"/>
      <c r="O411" s="50"/>
      <c r="Y411" s="3"/>
    </row>
    <row r="412" spans="2:25" x14ac:dyDescent="0.2">
      <c r="B412" s="340"/>
      <c r="C412" s="187" t="s">
        <v>429</v>
      </c>
      <c r="D412" s="188">
        <v>13</v>
      </c>
      <c r="E412" s="187">
        <v>14</v>
      </c>
      <c r="F412" s="188">
        <f t="shared" si="38"/>
        <v>13.5</v>
      </c>
      <c r="G412" s="187">
        <v>909</v>
      </c>
      <c r="H412" s="120">
        <f t="shared" si="35"/>
        <v>14.301430143014301</v>
      </c>
      <c r="I412" s="131">
        <f t="shared" si="36"/>
        <v>15.4015401540154</v>
      </c>
      <c r="J412" s="121">
        <f t="shared" si="37"/>
        <v>14.85148514851485</v>
      </c>
      <c r="K412" s="151"/>
      <c r="L412" s="186"/>
      <c r="M412" s="50"/>
      <c r="N412" s="50"/>
      <c r="O412" s="50"/>
      <c r="Y412" s="3"/>
    </row>
    <row r="413" spans="2:25" x14ac:dyDescent="0.2">
      <c r="B413" s="340"/>
      <c r="C413" s="187" t="s">
        <v>430</v>
      </c>
      <c r="D413" s="188">
        <v>5</v>
      </c>
      <c r="E413" s="187">
        <v>6</v>
      </c>
      <c r="F413" s="188">
        <f t="shared" si="38"/>
        <v>5.5</v>
      </c>
      <c r="G413" s="187">
        <v>878</v>
      </c>
      <c r="H413" s="120">
        <f t="shared" si="35"/>
        <v>5.6947608200455582</v>
      </c>
      <c r="I413" s="131">
        <f t="shared" si="36"/>
        <v>6.83371298405467</v>
      </c>
      <c r="J413" s="121">
        <f t="shared" si="37"/>
        <v>6.2642369020501141</v>
      </c>
      <c r="K413" s="151"/>
      <c r="L413" s="186"/>
      <c r="M413" s="50"/>
      <c r="N413" s="50"/>
      <c r="O413" s="50"/>
      <c r="Y413" s="3"/>
    </row>
    <row r="414" spans="2:25" x14ac:dyDescent="0.2">
      <c r="B414" s="340"/>
      <c r="C414" s="187" t="s">
        <v>431</v>
      </c>
      <c r="D414" s="188">
        <v>8</v>
      </c>
      <c r="E414" s="187">
        <v>7</v>
      </c>
      <c r="F414" s="188">
        <f t="shared" si="38"/>
        <v>7.5</v>
      </c>
      <c r="G414" s="187">
        <v>904</v>
      </c>
      <c r="H414" s="120">
        <f t="shared" si="35"/>
        <v>8.8495575221238933</v>
      </c>
      <c r="I414" s="131">
        <f t="shared" si="36"/>
        <v>7.7433628318584065</v>
      </c>
      <c r="J414" s="121">
        <f t="shared" si="37"/>
        <v>8.2964601769911503</v>
      </c>
      <c r="K414" s="151"/>
      <c r="L414" s="186"/>
      <c r="M414" s="50"/>
      <c r="N414" s="50"/>
      <c r="O414" s="50"/>
      <c r="Y414" s="3"/>
    </row>
    <row r="415" spans="2:25" x14ac:dyDescent="0.2">
      <c r="B415" s="341"/>
      <c r="C415" s="193" t="s">
        <v>432</v>
      </c>
      <c r="D415" s="194">
        <v>15</v>
      </c>
      <c r="E415" s="193">
        <v>18</v>
      </c>
      <c r="F415" s="194">
        <f t="shared" si="38"/>
        <v>16.5</v>
      </c>
      <c r="G415" s="193">
        <v>893</v>
      </c>
      <c r="H415" s="135">
        <f t="shared" si="35"/>
        <v>16.797312430011196</v>
      </c>
      <c r="I415" s="134">
        <f t="shared" si="36"/>
        <v>20.156774916013436</v>
      </c>
      <c r="J415" s="195">
        <f t="shared" si="37"/>
        <v>18.477043673012318</v>
      </c>
      <c r="K415" s="151"/>
      <c r="L415" s="186"/>
      <c r="M415" s="50"/>
      <c r="N415" s="50"/>
      <c r="O415" s="50"/>
      <c r="Y415" s="3"/>
    </row>
    <row r="416" spans="2:25" x14ac:dyDescent="0.2">
      <c r="B416" s="339">
        <v>232</v>
      </c>
      <c r="C416" s="202" t="s">
        <v>433</v>
      </c>
      <c r="D416" s="203">
        <v>6</v>
      </c>
      <c r="E416" s="202">
        <v>5</v>
      </c>
      <c r="F416" s="203">
        <f t="shared" si="38"/>
        <v>5.5</v>
      </c>
      <c r="G416" s="202">
        <v>862</v>
      </c>
      <c r="H416" s="204">
        <f t="shared" si="35"/>
        <v>6.9605568445475638</v>
      </c>
      <c r="I416" s="205">
        <f t="shared" si="36"/>
        <v>5.8004640371229703</v>
      </c>
      <c r="J416" s="206">
        <f t="shared" si="37"/>
        <v>6.3805104408352671</v>
      </c>
      <c r="K416" s="151"/>
      <c r="L416" s="185">
        <f>B416</f>
        <v>232</v>
      </c>
      <c r="M416" s="145">
        <f>AVERAGE(H416:H422)</f>
        <v>11.23816150788841</v>
      </c>
      <c r="N416" s="145">
        <f>AVERAGE(I416:I422)</f>
        <v>11.904683194922669</v>
      </c>
      <c r="O416" s="145">
        <f>AVERAGE(J416:J422)</f>
        <v>11.571422351405539</v>
      </c>
      <c r="Y416" s="3"/>
    </row>
    <row r="417" spans="2:25" x14ac:dyDescent="0.2">
      <c r="B417" s="340"/>
      <c r="C417" s="187" t="s">
        <v>434</v>
      </c>
      <c r="D417" s="188">
        <v>11</v>
      </c>
      <c r="E417" s="187">
        <v>11</v>
      </c>
      <c r="F417" s="188">
        <f t="shared" si="38"/>
        <v>11</v>
      </c>
      <c r="G417" s="187">
        <v>808</v>
      </c>
      <c r="H417" s="120">
        <f t="shared" si="35"/>
        <v>13.613861386138613</v>
      </c>
      <c r="I417" s="131">
        <f t="shared" si="36"/>
        <v>13.613861386138613</v>
      </c>
      <c r="J417" s="121">
        <f t="shared" si="37"/>
        <v>13.613861386138613</v>
      </c>
      <c r="K417" s="151"/>
      <c r="L417" s="186"/>
      <c r="M417" s="50"/>
      <c r="N417" s="50"/>
      <c r="O417" s="50"/>
      <c r="Y417" s="3"/>
    </row>
    <row r="418" spans="2:25" x14ac:dyDescent="0.2">
      <c r="B418" s="340"/>
      <c r="C418" s="187" t="s">
        <v>435</v>
      </c>
      <c r="D418" s="188">
        <v>7</v>
      </c>
      <c r="E418" s="187">
        <v>7</v>
      </c>
      <c r="F418" s="188">
        <f t="shared" si="38"/>
        <v>7</v>
      </c>
      <c r="G418" s="187">
        <v>785</v>
      </c>
      <c r="H418" s="120">
        <f t="shared" si="35"/>
        <v>8.9171974522292992</v>
      </c>
      <c r="I418" s="131">
        <f t="shared" si="36"/>
        <v>8.9171974522292992</v>
      </c>
      <c r="J418" s="121">
        <f t="shared" si="37"/>
        <v>8.9171974522292992</v>
      </c>
      <c r="K418" s="151"/>
      <c r="L418" s="186"/>
      <c r="M418" s="50"/>
      <c r="N418" s="50"/>
      <c r="O418" s="50"/>
      <c r="Y418" s="3"/>
    </row>
    <row r="419" spans="2:25" x14ac:dyDescent="0.2">
      <c r="B419" s="340"/>
      <c r="C419" s="187" t="s">
        <v>436</v>
      </c>
      <c r="D419" s="188">
        <v>15</v>
      </c>
      <c r="E419" s="187">
        <v>17</v>
      </c>
      <c r="F419" s="188">
        <f>AVERAGE(D419:E419)</f>
        <v>16</v>
      </c>
      <c r="G419" s="187">
        <v>969</v>
      </c>
      <c r="H419" s="120">
        <f t="shared" si="35"/>
        <v>15.479876160990713</v>
      </c>
      <c r="I419" s="131">
        <f t="shared" si="36"/>
        <v>17.543859649122808</v>
      </c>
      <c r="J419" s="121">
        <f t="shared" si="37"/>
        <v>16.511867905056761</v>
      </c>
      <c r="K419" s="151"/>
      <c r="L419" s="186"/>
      <c r="M419" s="50"/>
      <c r="N419" s="50"/>
      <c r="O419" s="50"/>
      <c r="Y419" s="3"/>
    </row>
    <row r="420" spans="2:25" x14ac:dyDescent="0.2">
      <c r="B420" s="340"/>
      <c r="C420" s="187" t="s">
        <v>437</v>
      </c>
      <c r="D420" s="188">
        <v>10</v>
      </c>
      <c r="E420" s="187">
        <v>13</v>
      </c>
      <c r="F420" s="188">
        <f t="shared" ref="F420:F460" si="39">AVERAGE(D420:E420)</f>
        <v>11.5</v>
      </c>
      <c r="G420" s="187">
        <v>847</v>
      </c>
      <c r="H420" s="120">
        <f t="shared" si="35"/>
        <v>11.80637544273908</v>
      </c>
      <c r="I420" s="131">
        <f t="shared" si="36"/>
        <v>15.348288075560804</v>
      </c>
      <c r="J420" s="121">
        <f t="shared" si="37"/>
        <v>13.577331759149942</v>
      </c>
      <c r="K420" s="151"/>
      <c r="L420" s="186"/>
      <c r="M420" s="50"/>
      <c r="N420" s="50"/>
      <c r="O420" s="50"/>
      <c r="Y420" s="3"/>
    </row>
    <row r="421" spans="2:25" x14ac:dyDescent="0.2">
      <c r="B421" s="340"/>
      <c r="C421" s="187" t="s">
        <v>438</v>
      </c>
      <c r="D421" s="188">
        <v>10</v>
      </c>
      <c r="E421" s="187">
        <v>12</v>
      </c>
      <c r="F421" s="188">
        <f t="shared" si="39"/>
        <v>11</v>
      </c>
      <c r="G421" s="187">
        <v>870</v>
      </c>
      <c r="H421" s="120">
        <f t="shared" si="35"/>
        <v>11.494252873563218</v>
      </c>
      <c r="I421" s="131">
        <f t="shared" si="36"/>
        <v>13.793103448275863</v>
      </c>
      <c r="J421" s="121">
        <f t="shared" si="37"/>
        <v>12.64367816091954</v>
      </c>
      <c r="K421" s="151"/>
      <c r="L421" s="186"/>
      <c r="M421" s="50"/>
      <c r="N421" s="50"/>
      <c r="O421" s="50"/>
      <c r="Y421" s="3"/>
    </row>
    <row r="422" spans="2:25" x14ac:dyDescent="0.2">
      <c r="B422" s="341"/>
      <c r="C422" s="193" t="s">
        <v>439</v>
      </c>
      <c r="D422" s="194">
        <v>10</v>
      </c>
      <c r="E422" s="193">
        <v>8</v>
      </c>
      <c r="F422" s="194">
        <f t="shared" si="39"/>
        <v>9</v>
      </c>
      <c r="G422" s="193">
        <v>962</v>
      </c>
      <c r="H422" s="135">
        <f t="shared" si="35"/>
        <v>10.395010395010395</v>
      </c>
      <c r="I422" s="134">
        <f t="shared" si="36"/>
        <v>8.3160083160083165</v>
      </c>
      <c r="J422" s="195">
        <f t="shared" si="37"/>
        <v>9.3555093555093567</v>
      </c>
      <c r="K422" s="151"/>
      <c r="L422" s="186"/>
      <c r="M422" s="50"/>
      <c r="N422" s="50"/>
      <c r="O422" s="50"/>
      <c r="Y422" s="3"/>
    </row>
    <row r="423" spans="2:25" x14ac:dyDescent="0.2">
      <c r="B423" s="339">
        <v>234</v>
      </c>
      <c r="C423" s="202" t="s">
        <v>440</v>
      </c>
      <c r="D423" s="203">
        <v>13</v>
      </c>
      <c r="E423" s="202">
        <v>13</v>
      </c>
      <c r="F423" s="203">
        <f t="shared" si="39"/>
        <v>13</v>
      </c>
      <c r="G423" s="202">
        <v>797</v>
      </c>
      <c r="H423" s="204">
        <f t="shared" si="35"/>
        <v>16.311166875784188</v>
      </c>
      <c r="I423" s="205">
        <f t="shared" si="36"/>
        <v>16.311166875784188</v>
      </c>
      <c r="J423" s="206">
        <f t="shared" si="37"/>
        <v>16.311166875784188</v>
      </c>
      <c r="K423" s="151"/>
      <c r="L423" s="185">
        <f>B423</f>
        <v>234</v>
      </c>
      <c r="M423" s="145">
        <f>AVERAGE(H423:H429)</f>
        <v>17.324884921166984</v>
      </c>
      <c r="N423" s="145">
        <f>AVERAGE(I423:I429)</f>
        <v>18.014463368585258</v>
      </c>
      <c r="O423" s="145">
        <f>AVERAGE(J423:J429)</f>
        <v>17.669674144876122</v>
      </c>
      <c r="Y423" s="3"/>
    </row>
    <row r="424" spans="2:25" x14ac:dyDescent="0.2">
      <c r="B424" s="340"/>
      <c r="C424" s="187" t="s">
        <v>441</v>
      </c>
      <c r="D424" s="188">
        <v>16</v>
      </c>
      <c r="E424" s="187">
        <v>17</v>
      </c>
      <c r="F424" s="188">
        <f t="shared" si="39"/>
        <v>16.5</v>
      </c>
      <c r="G424" s="187">
        <v>1017</v>
      </c>
      <c r="H424" s="120">
        <f t="shared" si="35"/>
        <v>15.732546705998034</v>
      </c>
      <c r="I424" s="131">
        <f t="shared" si="36"/>
        <v>16.715830875122911</v>
      </c>
      <c r="J424" s="121">
        <f t="shared" si="37"/>
        <v>16.224188790560472</v>
      </c>
      <c r="K424" s="151"/>
      <c r="L424" s="186"/>
      <c r="M424" s="50"/>
      <c r="N424" s="50"/>
      <c r="O424" s="50"/>
      <c r="Y424" s="3"/>
    </row>
    <row r="425" spans="2:25" x14ac:dyDescent="0.2">
      <c r="B425" s="340"/>
      <c r="C425" s="187" t="s">
        <v>442</v>
      </c>
      <c r="D425" s="188">
        <v>13</v>
      </c>
      <c r="E425" s="187">
        <v>10</v>
      </c>
      <c r="F425" s="188">
        <f t="shared" si="39"/>
        <v>11.5</v>
      </c>
      <c r="G425" s="187">
        <v>786</v>
      </c>
      <c r="H425" s="120">
        <f t="shared" si="35"/>
        <v>16.539440203562339</v>
      </c>
      <c r="I425" s="131">
        <f t="shared" si="36"/>
        <v>12.72264631043257</v>
      </c>
      <c r="J425" s="121">
        <f t="shared" si="37"/>
        <v>14.631043256997454</v>
      </c>
      <c r="K425" s="151"/>
      <c r="L425" s="186"/>
      <c r="M425" s="50"/>
      <c r="N425" s="50"/>
      <c r="O425" s="50"/>
      <c r="Y425" s="3"/>
    </row>
    <row r="426" spans="2:25" x14ac:dyDescent="0.2">
      <c r="B426" s="340"/>
      <c r="C426" s="187" t="s">
        <v>443</v>
      </c>
      <c r="D426" s="188">
        <v>15</v>
      </c>
      <c r="E426" s="187">
        <v>16</v>
      </c>
      <c r="F426" s="188">
        <f t="shared" si="39"/>
        <v>15.5</v>
      </c>
      <c r="G426" s="187">
        <v>756</v>
      </c>
      <c r="H426" s="120">
        <f t="shared" si="35"/>
        <v>19.841269841269842</v>
      </c>
      <c r="I426" s="131">
        <f t="shared" si="36"/>
        <v>21.164021164021165</v>
      </c>
      <c r="J426" s="121">
        <f t="shared" si="37"/>
        <v>20.502645502645503</v>
      </c>
      <c r="K426" s="151"/>
      <c r="L426" s="186"/>
      <c r="M426" s="50"/>
      <c r="N426" s="50"/>
      <c r="O426" s="50"/>
      <c r="Y426" s="3"/>
    </row>
    <row r="427" spans="2:25" x14ac:dyDescent="0.2">
      <c r="B427" s="340"/>
      <c r="C427" s="187" t="s">
        <v>444</v>
      </c>
      <c r="D427" s="188">
        <v>17</v>
      </c>
      <c r="E427" s="187">
        <v>18</v>
      </c>
      <c r="F427" s="188">
        <f t="shared" si="39"/>
        <v>17.5</v>
      </c>
      <c r="G427" s="187">
        <v>791</v>
      </c>
      <c r="H427" s="120">
        <f t="shared" si="35"/>
        <v>21.491782553729454</v>
      </c>
      <c r="I427" s="131">
        <f t="shared" si="36"/>
        <v>22.756005056890011</v>
      </c>
      <c r="J427" s="121">
        <f t="shared" si="37"/>
        <v>22.123893805309734</v>
      </c>
      <c r="K427" s="151"/>
      <c r="L427" s="186"/>
      <c r="M427" s="50"/>
      <c r="N427" s="50"/>
      <c r="O427" s="50"/>
      <c r="Y427" s="3"/>
    </row>
    <row r="428" spans="2:25" x14ac:dyDescent="0.2">
      <c r="B428" s="340"/>
      <c r="C428" s="187" t="s">
        <v>445</v>
      </c>
      <c r="D428" s="188">
        <v>13</v>
      </c>
      <c r="E428" s="187">
        <v>16</v>
      </c>
      <c r="F428" s="188">
        <f t="shared" si="39"/>
        <v>14.5</v>
      </c>
      <c r="G428" s="187">
        <v>779</v>
      </c>
      <c r="H428" s="120">
        <f t="shared" si="35"/>
        <v>16.688061617458278</v>
      </c>
      <c r="I428" s="131">
        <f t="shared" si="36"/>
        <v>20.539152759948653</v>
      </c>
      <c r="J428" s="121">
        <f t="shared" si="37"/>
        <v>18.613607188703465</v>
      </c>
      <c r="K428" s="151"/>
      <c r="L428" s="186"/>
      <c r="M428" s="50"/>
      <c r="N428" s="50"/>
      <c r="O428" s="50"/>
      <c r="Y428" s="3"/>
    </row>
    <row r="429" spans="2:25" x14ac:dyDescent="0.2">
      <c r="B429" s="341"/>
      <c r="C429" s="193" t="s">
        <v>446</v>
      </c>
      <c r="D429" s="194">
        <v>12</v>
      </c>
      <c r="E429" s="193">
        <v>13</v>
      </c>
      <c r="F429" s="194">
        <f t="shared" si="39"/>
        <v>12.5</v>
      </c>
      <c r="G429" s="193">
        <v>818</v>
      </c>
      <c r="H429" s="135">
        <f t="shared" si="35"/>
        <v>14.669926650366749</v>
      </c>
      <c r="I429" s="134">
        <f t="shared" si="36"/>
        <v>15.892420537897312</v>
      </c>
      <c r="J429" s="195">
        <f t="shared" si="37"/>
        <v>15.28117359413203</v>
      </c>
      <c r="K429" s="151"/>
      <c r="L429" s="186"/>
      <c r="M429" s="50"/>
      <c r="N429" s="50"/>
      <c r="O429" s="50"/>
      <c r="Y429" s="3"/>
    </row>
    <row r="430" spans="2:25" x14ac:dyDescent="0.2">
      <c r="B430" s="339">
        <v>239</v>
      </c>
      <c r="C430" s="202" t="s">
        <v>447</v>
      </c>
      <c r="D430" s="203">
        <v>20</v>
      </c>
      <c r="E430" s="202">
        <v>16</v>
      </c>
      <c r="F430" s="203">
        <f t="shared" si="39"/>
        <v>18</v>
      </c>
      <c r="G430" s="202">
        <v>928</v>
      </c>
      <c r="H430" s="204">
        <f t="shared" si="35"/>
        <v>21.551724137931032</v>
      </c>
      <c r="I430" s="205">
        <f t="shared" si="36"/>
        <v>17.241379310344826</v>
      </c>
      <c r="J430" s="206">
        <f t="shared" si="37"/>
        <v>19.396551724137929</v>
      </c>
      <c r="K430" s="151"/>
      <c r="L430" s="185">
        <f>B430</f>
        <v>239</v>
      </c>
      <c r="M430" s="145">
        <f>AVERAGE(H430:H436)</f>
        <v>21.108100265721529</v>
      </c>
      <c r="N430" s="145">
        <f>AVERAGE(I430:I436)</f>
        <v>17.882884582182211</v>
      </c>
      <c r="O430" s="145">
        <f>AVERAGE(J430:J436)</f>
        <v>19.495492423951873</v>
      </c>
      <c r="Y430" s="3"/>
    </row>
    <row r="431" spans="2:25" x14ac:dyDescent="0.2">
      <c r="B431" s="340"/>
      <c r="C431" s="187" t="s">
        <v>448</v>
      </c>
      <c r="D431" s="188">
        <v>20</v>
      </c>
      <c r="E431" s="187">
        <v>16</v>
      </c>
      <c r="F431" s="188">
        <f t="shared" si="39"/>
        <v>18</v>
      </c>
      <c r="G431" s="187">
        <v>798</v>
      </c>
      <c r="H431" s="120">
        <f t="shared" si="35"/>
        <v>25.062656641604008</v>
      </c>
      <c r="I431" s="131">
        <f t="shared" si="36"/>
        <v>20.050125313283207</v>
      </c>
      <c r="J431" s="121">
        <f t="shared" si="37"/>
        <v>22.556390977443609</v>
      </c>
      <c r="K431" s="151"/>
      <c r="L431" s="186"/>
      <c r="M431" s="50"/>
      <c r="N431" s="50"/>
      <c r="O431" s="50"/>
      <c r="Y431" s="3"/>
    </row>
    <row r="432" spans="2:25" x14ac:dyDescent="0.2">
      <c r="B432" s="340"/>
      <c r="C432" s="187" t="s">
        <v>449</v>
      </c>
      <c r="D432" s="188">
        <v>15</v>
      </c>
      <c r="E432" s="187">
        <v>15</v>
      </c>
      <c r="F432" s="188">
        <f t="shared" si="39"/>
        <v>15</v>
      </c>
      <c r="G432" s="187">
        <v>834</v>
      </c>
      <c r="H432" s="120">
        <f t="shared" si="35"/>
        <v>17.985611510791369</v>
      </c>
      <c r="I432" s="131">
        <f t="shared" si="36"/>
        <v>17.985611510791369</v>
      </c>
      <c r="J432" s="121">
        <f t="shared" si="37"/>
        <v>17.985611510791369</v>
      </c>
      <c r="K432" s="151"/>
      <c r="L432" s="186"/>
      <c r="M432" s="50"/>
      <c r="N432" s="50"/>
      <c r="O432" s="50"/>
      <c r="Y432" s="3"/>
    </row>
    <row r="433" spans="2:25" x14ac:dyDescent="0.2">
      <c r="B433" s="340"/>
      <c r="C433" s="187" t="s">
        <v>450</v>
      </c>
      <c r="D433" s="188">
        <v>14</v>
      </c>
      <c r="E433" s="187">
        <v>12</v>
      </c>
      <c r="F433" s="188">
        <f t="shared" si="39"/>
        <v>13</v>
      </c>
      <c r="G433" s="187">
        <v>780</v>
      </c>
      <c r="H433" s="120">
        <f t="shared" si="35"/>
        <v>17.948717948717949</v>
      </c>
      <c r="I433" s="131">
        <f t="shared" si="36"/>
        <v>15.384615384615383</v>
      </c>
      <c r="J433" s="121">
        <f t="shared" si="37"/>
        <v>16.666666666666668</v>
      </c>
      <c r="K433" s="151"/>
      <c r="L433" s="186"/>
      <c r="M433" s="50"/>
      <c r="N433" s="50"/>
      <c r="O433" s="50"/>
      <c r="Y433" s="3"/>
    </row>
    <row r="434" spans="2:25" x14ac:dyDescent="0.2">
      <c r="B434" s="340"/>
      <c r="C434" s="187" t="s">
        <v>451</v>
      </c>
      <c r="D434" s="188">
        <v>19</v>
      </c>
      <c r="E434" s="187">
        <v>15</v>
      </c>
      <c r="F434" s="188">
        <f t="shared" si="39"/>
        <v>17</v>
      </c>
      <c r="G434" s="187">
        <v>829</v>
      </c>
      <c r="H434" s="120">
        <f t="shared" si="35"/>
        <v>22.919179734620027</v>
      </c>
      <c r="I434" s="131">
        <f t="shared" si="36"/>
        <v>18.094089264173704</v>
      </c>
      <c r="J434" s="121">
        <f t="shared" si="37"/>
        <v>20.506634499396863</v>
      </c>
      <c r="K434" s="151"/>
      <c r="L434" s="186"/>
      <c r="M434" s="50"/>
      <c r="N434" s="50"/>
      <c r="O434" s="50"/>
      <c r="Y434" s="3"/>
    </row>
    <row r="435" spans="2:25" x14ac:dyDescent="0.2">
      <c r="B435" s="340"/>
      <c r="C435" s="187" t="s">
        <v>452</v>
      </c>
      <c r="D435" s="188">
        <v>17</v>
      </c>
      <c r="E435" s="187">
        <v>13</v>
      </c>
      <c r="F435" s="188">
        <f t="shared" si="39"/>
        <v>15</v>
      </c>
      <c r="G435" s="187">
        <v>840</v>
      </c>
      <c r="H435" s="120">
        <f t="shared" si="35"/>
        <v>20.238095238095237</v>
      </c>
      <c r="I435" s="131">
        <f t="shared" si="36"/>
        <v>15.476190476190476</v>
      </c>
      <c r="J435" s="121">
        <f t="shared" si="37"/>
        <v>17.857142857142858</v>
      </c>
      <c r="K435" s="151"/>
      <c r="L435" s="186"/>
      <c r="M435" s="50"/>
      <c r="N435" s="50"/>
      <c r="O435" s="50"/>
      <c r="Y435" s="3"/>
    </row>
    <row r="436" spans="2:25" x14ac:dyDescent="0.2">
      <c r="B436" s="341"/>
      <c r="C436" s="193" t="s">
        <v>453</v>
      </c>
      <c r="D436" s="194">
        <v>20</v>
      </c>
      <c r="E436" s="193">
        <v>19</v>
      </c>
      <c r="F436" s="194">
        <f t="shared" si="39"/>
        <v>19.5</v>
      </c>
      <c r="G436" s="193">
        <v>907</v>
      </c>
      <c r="H436" s="135">
        <f t="shared" si="35"/>
        <v>22.050716648291068</v>
      </c>
      <c r="I436" s="134">
        <f t="shared" si="36"/>
        <v>20.948180815876515</v>
      </c>
      <c r="J436" s="195">
        <f t="shared" si="37"/>
        <v>21.499448732083792</v>
      </c>
      <c r="K436" s="151"/>
      <c r="L436" s="186"/>
      <c r="M436" s="50"/>
      <c r="N436" s="50"/>
      <c r="O436" s="50"/>
      <c r="Y436" s="3"/>
    </row>
    <row r="437" spans="2:25" x14ac:dyDescent="0.2">
      <c r="B437" s="339">
        <v>246</v>
      </c>
      <c r="C437" s="202" t="s">
        <v>454</v>
      </c>
      <c r="D437" s="203">
        <v>4</v>
      </c>
      <c r="E437" s="202">
        <v>2</v>
      </c>
      <c r="F437" s="203">
        <f t="shared" si="39"/>
        <v>3</v>
      </c>
      <c r="G437" s="202">
        <v>1509</v>
      </c>
      <c r="H437" s="204">
        <f t="shared" si="35"/>
        <v>2.6507620941020544</v>
      </c>
      <c r="I437" s="205">
        <f t="shared" si="36"/>
        <v>1.3253810470510272</v>
      </c>
      <c r="J437" s="206">
        <f t="shared" si="37"/>
        <v>1.9880715705765408</v>
      </c>
      <c r="K437" s="151"/>
      <c r="L437" s="185">
        <f>B437</f>
        <v>246</v>
      </c>
      <c r="M437" s="145">
        <f>AVERAGE(H437:H443)</f>
        <v>14.661553270234352</v>
      </c>
      <c r="N437" s="145">
        <f>AVERAGE(I437:I443)</f>
        <v>15.597555371391504</v>
      </c>
      <c r="O437" s="145">
        <f>AVERAGE(J437:J443)</f>
        <v>15.129554320812929</v>
      </c>
      <c r="Y437" s="3"/>
    </row>
    <row r="438" spans="2:25" x14ac:dyDescent="0.2">
      <c r="B438" s="340"/>
      <c r="C438" s="187" t="s">
        <v>455</v>
      </c>
      <c r="D438" s="188">
        <v>21</v>
      </c>
      <c r="E438" s="187">
        <v>22</v>
      </c>
      <c r="F438" s="188">
        <f t="shared" si="39"/>
        <v>21.5</v>
      </c>
      <c r="G438" s="187">
        <v>962</v>
      </c>
      <c r="H438" s="120">
        <f t="shared" si="35"/>
        <v>21.829521829521831</v>
      </c>
      <c r="I438" s="131">
        <f t="shared" si="36"/>
        <v>22.869022869022871</v>
      </c>
      <c r="J438" s="121">
        <f t="shared" si="37"/>
        <v>22.349272349272351</v>
      </c>
      <c r="K438" s="151"/>
      <c r="L438" s="186"/>
      <c r="M438" s="51"/>
      <c r="N438" s="51"/>
      <c r="O438" s="51"/>
      <c r="Y438" s="3"/>
    </row>
    <row r="439" spans="2:25" x14ac:dyDescent="0.2">
      <c r="B439" s="340"/>
      <c r="C439" s="187" t="s">
        <v>456</v>
      </c>
      <c r="D439" s="188">
        <v>15</v>
      </c>
      <c r="E439" s="187">
        <v>17</v>
      </c>
      <c r="F439" s="188">
        <f t="shared" si="39"/>
        <v>16</v>
      </c>
      <c r="G439" s="187">
        <v>1141</v>
      </c>
      <c r="H439" s="120">
        <f t="shared" si="35"/>
        <v>13.146362839614373</v>
      </c>
      <c r="I439" s="131">
        <f t="shared" si="36"/>
        <v>14.899211218229622</v>
      </c>
      <c r="J439" s="121">
        <f t="shared" si="37"/>
        <v>14.022787028921998</v>
      </c>
      <c r="K439" s="151"/>
      <c r="L439" s="186"/>
      <c r="M439" s="51"/>
      <c r="N439" s="51"/>
      <c r="O439" s="51"/>
      <c r="Y439" s="3"/>
    </row>
    <row r="440" spans="2:25" x14ac:dyDescent="0.2">
      <c r="B440" s="340"/>
      <c r="C440" s="187" t="s">
        <v>457</v>
      </c>
      <c r="D440" s="188">
        <v>14</v>
      </c>
      <c r="E440" s="187">
        <v>15</v>
      </c>
      <c r="F440" s="188">
        <f t="shared" si="39"/>
        <v>14.5</v>
      </c>
      <c r="G440" s="187">
        <v>813</v>
      </c>
      <c r="H440" s="120">
        <f t="shared" si="35"/>
        <v>17.220172201722018</v>
      </c>
      <c r="I440" s="131">
        <f t="shared" si="36"/>
        <v>18.450184501845019</v>
      </c>
      <c r="J440" s="121">
        <f t="shared" si="37"/>
        <v>17.835178351783519</v>
      </c>
      <c r="K440" s="151"/>
      <c r="L440" s="186"/>
      <c r="M440" s="51"/>
      <c r="N440" s="51"/>
      <c r="O440" s="51"/>
      <c r="Y440" s="3"/>
    </row>
    <row r="441" spans="2:25" x14ac:dyDescent="0.2">
      <c r="B441" s="340"/>
      <c r="C441" s="187" t="s">
        <v>458</v>
      </c>
      <c r="D441" s="188">
        <v>19</v>
      </c>
      <c r="E441" s="187">
        <v>22</v>
      </c>
      <c r="F441" s="188">
        <f t="shared" si="39"/>
        <v>20.5</v>
      </c>
      <c r="G441" s="187">
        <v>1077</v>
      </c>
      <c r="H441" s="120">
        <f t="shared" si="35"/>
        <v>17.641597028783661</v>
      </c>
      <c r="I441" s="131">
        <f t="shared" si="36"/>
        <v>20.42711234911792</v>
      </c>
      <c r="J441" s="121">
        <f t="shared" si="37"/>
        <v>19.034354688950788</v>
      </c>
      <c r="K441" s="151"/>
      <c r="L441" s="186"/>
      <c r="M441" s="51"/>
      <c r="N441" s="51"/>
      <c r="O441" s="51"/>
      <c r="Y441" s="3"/>
    </row>
    <row r="442" spans="2:25" x14ac:dyDescent="0.2">
      <c r="B442" s="340"/>
      <c r="C442" s="187" t="s">
        <v>459</v>
      </c>
      <c r="D442" s="188">
        <v>13</v>
      </c>
      <c r="E442" s="187">
        <v>13</v>
      </c>
      <c r="F442" s="188">
        <f t="shared" si="39"/>
        <v>13</v>
      </c>
      <c r="G442" s="187">
        <v>857</v>
      </c>
      <c r="H442" s="120">
        <f t="shared" si="35"/>
        <v>15.169194865810969</v>
      </c>
      <c r="I442" s="131">
        <f t="shared" si="36"/>
        <v>15.169194865810969</v>
      </c>
      <c r="J442" s="121">
        <f t="shared" si="37"/>
        <v>15.169194865810969</v>
      </c>
      <c r="K442" s="151"/>
      <c r="L442" s="186"/>
      <c r="M442" s="51"/>
      <c r="N442" s="51"/>
      <c r="O442" s="51"/>
      <c r="Y442" s="3"/>
    </row>
    <row r="443" spans="2:25" x14ac:dyDescent="0.2">
      <c r="B443" s="341"/>
      <c r="C443" s="187" t="s">
        <v>460</v>
      </c>
      <c r="D443" s="188">
        <v>14</v>
      </c>
      <c r="E443" s="187">
        <v>15</v>
      </c>
      <c r="F443" s="188">
        <f t="shared" si="39"/>
        <v>14.5</v>
      </c>
      <c r="G443" s="187">
        <v>935</v>
      </c>
      <c r="H443" s="120">
        <f t="shared" si="35"/>
        <v>14.973262032085561</v>
      </c>
      <c r="I443" s="131">
        <f t="shared" si="36"/>
        <v>16.042780748663102</v>
      </c>
      <c r="J443" s="121">
        <f t="shared" si="37"/>
        <v>15.508021390374331</v>
      </c>
      <c r="K443" s="151"/>
      <c r="L443" s="186"/>
      <c r="M443" s="51"/>
      <c r="N443" s="51"/>
      <c r="O443" s="51"/>
      <c r="Y443" s="3"/>
    </row>
    <row r="444" spans="2:25" x14ac:dyDescent="0.2">
      <c r="B444" s="340">
        <v>213</v>
      </c>
      <c r="C444" s="202" t="s">
        <v>461</v>
      </c>
      <c r="D444" s="202">
        <v>18</v>
      </c>
      <c r="E444" s="202">
        <v>16</v>
      </c>
      <c r="F444" s="202">
        <f t="shared" si="39"/>
        <v>17</v>
      </c>
      <c r="G444" s="202">
        <v>714</v>
      </c>
      <c r="H444" s="205">
        <f t="shared" si="35"/>
        <v>25.210084033613448</v>
      </c>
      <c r="I444" s="205">
        <f t="shared" si="36"/>
        <v>22.408963585434176</v>
      </c>
      <c r="J444" s="205">
        <f t="shared" si="37"/>
        <v>23.80952380952381</v>
      </c>
      <c r="K444" s="151"/>
      <c r="L444" s="185">
        <f>B444</f>
        <v>213</v>
      </c>
      <c r="M444" s="145">
        <f>AVERAGE(H444:H450)</f>
        <v>19.469755478294303</v>
      </c>
      <c r="N444" s="145">
        <f>AVERAGE(I444:I450)</f>
        <v>18.560657824263636</v>
      </c>
      <c r="O444" s="145">
        <f>AVERAGE(J444:J450)</f>
        <v>19.015206651278969</v>
      </c>
      <c r="Y444" s="3"/>
    </row>
    <row r="445" spans="2:25" x14ac:dyDescent="0.2">
      <c r="B445" s="340"/>
      <c r="C445" s="187" t="s">
        <v>462</v>
      </c>
      <c r="D445" s="187">
        <v>13</v>
      </c>
      <c r="E445" s="187">
        <v>11</v>
      </c>
      <c r="F445" s="187">
        <f t="shared" si="39"/>
        <v>12</v>
      </c>
      <c r="G445" s="187">
        <v>850</v>
      </c>
      <c r="H445" s="131">
        <f t="shared" ref="H445:H492" si="40">D445/(G445/1000)</f>
        <v>15.294117647058824</v>
      </c>
      <c r="I445" s="131">
        <f t="shared" ref="I445:I508" si="41">E445/(G445/1000)</f>
        <v>12.941176470588236</v>
      </c>
      <c r="J445" s="131">
        <f t="shared" ref="J445:J508" si="42">F445/(G445/1000)</f>
        <v>14.117647058823529</v>
      </c>
      <c r="K445" s="151"/>
      <c r="L445" s="186"/>
      <c r="M445" s="51"/>
      <c r="N445" s="51"/>
      <c r="O445" s="51"/>
      <c r="Y445" s="3"/>
    </row>
    <row r="446" spans="2:25" x14ac:dyDescent="0.2">
      <c r="B446" s="340"/>
      <c r="C446" s="187" t="s">
        <v>463</v>
      </c>
      <c r="D446" s="187">
        <v>16</v>
      </c>
      <c r="E446" s="187">
        <v>13</v>
      </c>
      <c r="F446" s="187">
        <f t="shared" si="39"/>
        <v>14.5</v>
      </c>
      <c r="G446" s="187">
        <v>700</v>
      </c>
      <c r="H446" s="131">
        <f t="shared" si="40"/>
        <v>22.857142857142858</v>
      </c>
      <c r="I446" s="131">
        <f t="shared" si="41"/>
        <v>18.571428571428573</v>
      </c>
      <c r="J446" s="131">
        <f t="shared" si="42"/>
        <v>20.714285714285715</v>
      </c>
      <c r="K446" s="151"/>
      <c r="L446" s="186"/>
      <c r="M446" s="51"/>
      <c r="N446" s="51"/>
      <c r="O446" s="51"/>
      <c r="Y446" s="3"/>
    </row>
    <row r="447" spans="2:25" x14ac:dyDescent="0.2">
      <c r="B447" s="340"/>
      <c r="C447" s="187" t="s">
        <v>464</v>
      </c>
      <c r="D447" s="187">
        <v>22</v>
      </c>
      <c r="E447" s="187">
        <v>26</v>
      </c>
      <c r="F447" s="187">
        <f t="shared" si="39"/>
        <v>24</v>
      </c>
      <c r="G447" s="187">
        <v>941</v>
      </c>
      <c r="H447" s="131">
        <f t="shared" si="40"/>
        <v>23.379383634431456</v>
      </c>
      <c r="I447" s="131">
        <f t="shared" si="41"/>
        <v>27.630180658873542</v>
      </c>
      <c r="J447" s="131">
        <f t="shared" si="42"/>
        <v>25.504782146652499</v>
      </c>
      <c r="K447" s="151"/>
      <c r="L447" s="186"/>
      <c r="M447" s="51"/>
      <c r="N447" s="51"/>
      <c r="O447" s="51"/>
      <c r="Y447" s="3"/>
    </row>
    <row r="448" spans="2:25" x14ac:dyDescent="0.2">
      <c r="B448" s="340"/>
      <c r="C448" s="187" t="s">
        <v>465</v>
      </c>
      <c r="D448" s="187">
        <v>18</v>
      </c>
      <c r="E448" s="187">
        <v>22</v>
      </c>
      <c r="F448" s="187">
        <f t="shared" si="39"/>
        <v>20</v>
      </c>
      <c r="G448" s="187">
        <v>995</v>
      </c>
      <c r="H448" s="131">
        <f t="shared" si="40"/>
        <v>18.090452261306531</v>
      </c>
      <c r="I448" s="131">
        <f t="shared" si="41"/>
        <v>22.110552763819097</v>
      </c>
      <c r="J448" s="131">
        <f t="shared" si="42"/>
        <v>20.100502512562816</v>
      </c>
      <c r="K448" s="151"/>
      <c r="L448" s="186"/>
      <c r="M448" s="51"/>
      <c r="N448" s="51"/>
      <c r="O448" s="51"/>
      <c r="Y448" s="3"/>
    </row>
    <row r="449" spans="2:25" x14ac:dyDescent="0.2">
      <c r="B449" s="340"/>
      <c r="C449" s="187" t="s">
        <v>466</v>
      </c>
      <c r="D449" s="187">
        <v>13</v>
      </c>
      <c r="E449" s="187">
        <v>9</v>
      </c>
      <c r="F449" s="187">
        <f t="shared" si="39"/>
        <v>11</v>
      </c>
      <c r="G449" s="187">
        <v>770</v>
      </c>
      <c r="H449" s="131">
        <f t="shared" si="40"/>
        <v>16.883116883116884</v>
      </c>
      <c r="I449" s="131">
        <f t="shared" si="41"/>
        <v>11.688311688311687</v>
      </c>
      <c r="J449" s="131">
        <f t="shared" si="42"/>
        <v>14.285714285714285</v>
      </c>
      <c r="K449" s="151"/>
      <c r="L449" s="186"/>
      <c r="M449" s="51"/>
      <c r="N449" s="51"/>
      <c r="O449" s="51"/>
      <c r="Y449" s="3"/>
    </row>
    <row r="450" spans="2:25" x14ac:dyDescent="0.2">
      <c r="B450" s="341"/>
      <c r="C450" s="183" t="s">
        <v>467</v>
      </c>
      <c r="D450" s="193">
        <v>13</v>
      </c>
      <c r="E450" s="193">
        <v>13</v>
      </c>
      <c r="F450" s="193">
        <f t="shared" si="39"/>
        <v>13</v>
      </c>
      <c r="G450" s="193">
        <v>892</v>
      </c>
      <c r="H450" s="134">
        <f t="shared" si="40"/>
        <v>14.573991031390134</v>
      </c>
      <c r="I450" s="134">
        <f t="shared" si="41"/>
        <v>14.573991031390134</v>
      </c>
      <c r="J450" s="134">
        <f t="shared" si="42"/>
        <v>14.573991031390134</v>
      </c>
      <c r="K450" s="151"/>
      <c r="L450" s="186"/>
      <c r="M450" s="51"/>
      <c r="N450" s="51"/>
      <c r="O450" s="51"/>
      <c r="Y450" s="3"/>
    </row>
    <row r="451" spans="2:25" x14ac:dyDescent="0.2">
      <c r="B451" s="339">
        <v>214</v>
      </c>
      <c r="C451" s="202" t="s">
        <v>468</v>
      </c>
      <c r="D451" s="202">
        <v>15</v>
      </c>
      <c r="E451" s="202">
        <v>10</v>
      </c>
      <c r="F451" s="202">
        <f t="shared" si="39"/>
        <v>12.5</v>
      </c>
      <c r="G451" s="202">
        <v>813</v>
      </c>
      <c r="H451" s="205">
        <f t="shared" si="40"/>
        <v>18.450184501845019</v>
      </c>
      <c r="I451" s="205">
        <f t="shared" si="41"/>
        <v>12.300123001230013</v>
      </c>
      <c r="J451" s="205">
        <f t="shared" si="42"/>
        <v>15.375153751537516</v>
      </c>
      <c r="K451" s="151"/>
      <c r="L451" s="185">
        <f>B451</f>
        <v>214</v>
      </c>
      <c r="M451" s="145">
        <f>AVERAGE(H451:H457)</f>
        <v>21.117636691879227</v>
      </c>
      <c r="N451" s="145">
        <f>AVERAGE(I451:I457)</f>
        <v>20.948405545848654</v>
      </c>
      <c r="O451" s="145">
        <f>AVERAGE(J451:J457)</f>
        <v>21.033021118863939</v>
      </c>
      <c r="Y451" s="3"/>
    </row>
    <row r="452" spans="2:25" x14ac:dyDescent="0.2">
      <c r="B452" s="340"/>
      <c r="C452" s="187" t="s">
        <v>469</v>
      </c>
      <c r="D452" s="187">
        <v>20</v>
      </c>
      <c r="E452" s="187">
        <v>20</v>
      </c>
      <c r="F452" s="187">
        <f t="shared" si="39"/>
        <v>20</v>
      </c>
      <c r="G452" s="187">
        <v>939</v>
      </c>
      <c r="H452" s="131">
        <f t="shared" si="40"/>
        <v>21.299254526091588</v>
      </c>
      <c r="I452" s="131">
        <f t="shared" si="41"/>
        <v>21.299254526091588</v>
      </c>
      <c r="J452" s="131">
        <f t="shared" si="42"/>
        <v>21.299254526091588</v>
      </c>
      <c r="K452" s="151"/>
      <c r="L452" s="186"/>
      <c r="M452" s="51"/>
      <c r="N452" s="51"/>
      <c r="O452" s="51"/>
      <c r="Y452" s="3"/>
    </row>
    <row r="453" spans="2:25" x14ac:dyDescent="0.2">
      <c r="B453" s="340"/>
      <c r="C453" s="187" t="s">
        <v>470</v>
      </c>
      <c r="D453" s="187">
        <v>23</v>
      </c>
      <c r="E453" s="187">
        <v>22</v>
      </c>
      <c r="F453" s="187">
        <f t="shared" si="39"/>
        <v>22.5</v>
      </c>
      <c r="G453" s="187">
        <v>760</v>
      </c>
      <c r="H453" s="131">
        <f t="shared" si="40"/>
        <v>30.263157894736842</v>
      </c>
      <c r="I453" s="131">
        <f t="shared" si="41"/>
        <v>28.94736842105263</v>
      </c>
      <c r="J453" s="131">
        <f t="shared" si="42"/>
        <v>29.605263157894736</v>
      </c>
      <c r="K453" s="151"/>
      <c r="L453" s="186"/>
      <c r="M453" s="51"/>
      <c r="N453" s="51"/>
      <c r="O453" s="51"/>
      <c r="Y453" s="3"/>
    </row>
    <row r="454" spans="2:25" x14ac:dyDescent="0.2">
      <c r="B454" s="340"/>
      <c r="C454" s="187" t="s">
        <v>471</v>
      </c>
      <c r="D454" s="187">
        <v>24</v>
      </c>
      <c r="E454" s="187">
        <v>23</v>
      </c>
      <c r="F454" s="187">
        <f t="shared" si="39"/>
        <v>23.5</v>
      </c>
      <c r="G454" s="187">
        <v>1095</v>
      </c>
      <c r="H454" s="131">
        <f t="shared" si="40"/>
        <v>21.917808219178081</v>
      </c>
      <c r="I454" s="131">
        <f t="shared" si="41"/>
        <v>21.004566210045663</v>
      </c>
      <c r="J454" s="131">
        <f t="shared" si="42"/>
        <v>21.461187214611872</v>
      </c>
      <c r="K454" s="151"/>
      <c r="L454" s="186"/>
      <c r="M454" s="51"/>
      <c r="N454" s="51"/>
      <c r="O454" s="51"/>
      <c r="Y454" s="3"/>
    </row>
    <row r="455" spans="2:25" x14ac:dyDescent="0.2">
      <c r="B455" s="340"/>
      <c r="C455" s="187" t="s">
        <v>472</v>
      </c>
      <c r="D455" s="187">
        <v>20</v>
      </c>
      <c r="E455" s="187">
        <v>21</v>
      </c>
      <c r="F455" s="187">
        <f t="shared" si="39"/>
        <v>20.5</v>
      </c>
      <c r="G455" s="187">
        <v>1145</v>
      </c>
      <c r="H455" s="131">
        <f t="shared" si="40"/>
        <v>17.467248908296941</v>
      </c>
      <c r="I455" s="131">
        <f t="shared" si="41"/>
        <v>18.34061135371179</v>
      </c>
      <c r="J455" s="131">
        <f t="shared" si="42"/>
        <v>17.903930131004365</v>
      </c>
      <c r="K455" s="151"/>
      <c r="L455" s="186"/>
      <c r="M455" s="51"/>
      <c r="N455" s="51"/>
      <c r="O455" s="51"/>
      <c r="Y455" s="3"/>
    </row>
    <row r="456" spans="2:25" x14ac:dyDescent="0.2">
      <c r="B456" s="340"/>
      <c r="C456" s="187" t="s">
        <v>473</v>
      </c>
      <c r="D456" s="187">
        <v>15</v>
      </c>
      <c r="E456" s="187">
        <v>20</v>
      </c>
      <c r="F456" s="187">
        <f t="shared" si="39"/>
        <v>17.5</v>
      </c>
      <c r="G456" s="187">
        <v>791</v>
      </c>
      <c r="H456" s="131">
        <f t="shared" si="40"/>
        <v>18.963337547408344</v>
      </c>
      <c r="I456" s="131">
        <f t="shared" si="41"/>
        <v>25.284450063211125</v>
      </c>
      <c r="J456" s="131">
        <f t="shared" si="42"/>
        <v>22.123893805309734</v>
      </c>
      <c r="K456" s="151"/>
      <c r="L456" s="186"/>
      <c r="M456" s="51"/>
      <c r="N456" s="51"/>
      <c r="O456" s="51"/>
      <c r="Y456" s="3"/>
    </row>
    <row r="457" spans="2:25" x14ac:dyDescent="0.2">
      <c r="B457" s="341"/>
      <c r="C457" s="193" t="s">
        <v>474</v>
      </c>
      <c r="D457" s="193">
        <v>21</v>
      </c>
      <c r="E457" s="193">
        <v>21</v>
      </c>
      <c r="F457" s="193">
        <f t="shared" si="39"/>
        <v>21</v>
      </c>
      <c r="G457" s="193">
        <v>1079</v>
      </c>
      <c r="H457" s="134">
        <f t="shared" si="40"/>
        <v>19.462465245597777</v>
      </c>
      <c r="I457" s="134">
        <f t="shared" si="41"/>
        <v>19.462465245597777</v>
      </c>
      <c r="J457" s="134">
        <f t="shared" si="42"/>
        <v>19.462465245597777</v>
      </c>
      <c r="K457" s="151"/>
      <c r="L457" s="186"/>
      <c r="M457" s="51"/>
      <c r="N457" s="51"/>
      <c r="O457" s="51"/>
      <c r="Y457" s="3"/>
    </row>
    <row r="458" spans="2:25" x14ac:dyDescent="0.2">
      <c r="B458" s="339">
        <v>215</v>
      </c>
      <c r="C458" s="202" t="s">
        <v>475</v>
      </c>
      <c r="D458" s="202">
        <v>12</v>
      </c>
      <c r="E458" s="202">
        <v>10</v>
      </c>
      <c r="F458" s="202">
        <f t="shared" si="39"/>
        <v>11</v>
      </c>
      <c r="G458" s="202">
        <v>657</v>
      </c>
      <c r="H458" s="205">
        <f t="shared" si="40"/>
        <v>18.264840182648403</v>
      </c>
      <c r="I458" s="205">
        <f t="shared" si="41"/>
        <v>15.220700152207002</v>
      </c>
      <c r="J458" s="205">
        <f t="shared" si="42"/>
        <v>16.7427701674277</v>
      </c>
      <c r="K458" s="151"/>
      <c r="L458" s="185">
        <f>B458</f>
        <v>215</v>
      </c>
      <c r="M458" s="145">
        <f>AVERAGE(H458:H464)</f>
        <v>20.397395483146287</v>
      </c>
      <c r="N458" s="145">
        <f>AVERAGE(I458:I464)</f>
        <v>18.355688992817441</v>
      </c>
      <c r="O458" s="145">
        <f>AVERAGE(J458:J464)</f>
        <v>19.376542237981862</v>
      </c>
      <c r="Y458" s="3"/>
    </row>
    <row r="459" spans="2:25" x14ac:dyDescent="0.2">
      <c r="B459" s="340"/>
      <c r="C459" s="187" t="s">
        <v>476</v>
      </c>
      <c r="D459" s="187">
        <v>16</v>
      </c>
      <c r="E459" s="187">
        <v>13</v>
      </c>
      <c r="F459" s="187">
        <f t="shared" si="39"/>
        <v>14.5</v>
      </c>
      <c r="G459" s="187">
        <v>636</v>
      </c>
      <c r="H459" s="131">
        <f t="shared" si="40"/>
        <v>25.157232704402514</v>
      </c>
      <c r="I459" s="131">
        <f t="shared" si="41"/>
        <v>20.440251572327043</v>
      </c>
      <c r="J459" s="131">
        <f t="shared" si="42"/>
        <v>22.79874213836478</v>
      </c>
      <c r="K459" s="151"/>
      <c r="L459" s="186"/>
      <c r="M459" s="51"/>
      <c r="N459" s="51"/>
      <c r="O459" s="51"/>
      <c r="Y459" s="3"/>
    </row>
    <row r="460" spans="2:25" x14ac:dyDescent="0.2">
      <c r="B460" s="340"/>
      <c r="C460" s="187" t="s">
        <v>477</v>
      </c>
      <c r="D460" s="187">
        <v>14</v>
      </c>
      <c r="E460" s="187">
        <v>17</v>
      </c>
      <c r="F460" s="187">
        <f t="shared" si="39"/>
        <v>15.5</v>
      </c>
      <c r="G460" s="187">
        <v>686</v>
      </c>
      <c r="H460" s="131">
        <f t="shared" si="40"/>
        <v>20.408163265306122</v>
      </c>
      <c r="I460" s="131">
        <f t="shared" si="41"/>
        <v>24.781341107871718</v>
      </c>
      <c r="J460" s="131">
        <f t="shared" si="42"/>
        <v>22.59475218658892</v>
      </c>
      <c r="K460" s="151"/>
      <c r="L460" s="186"/>
      <c r="M460" s="51"/>
      <c r="N460" s="51"/>
      <c r="O460" s="51"/>
      <c r="Y460" s="3"/>
    </row>
    <row r="461" spans="2:25" x14ac:dyDescent="0.2">
      <c r="B461" s="340"/>
      <c r="C461" s="187" t="s">
        <v>478</v>
      </c>
      <c r="D461" s="187">
        <v>12</v>
      </c>
      <c r="E461" s="187">
        <v>9</v>
      </c>
      <c r="F461" s="187">
        <f>AVERAGE(D461:E461)</f>
        <v>10.5</v>
      </c>
      <c r="G461" s="187">
        <v>707</v>
      </c>
      <c r="H461" s="131">
        <f t="shared" si="40"/>
        <v>16.973125884016973</v>
      </c>
      <c r="I461" s="131">
        <f t="shared" si="41"/>
        <v>12.72984441301273</v>
      </c>
      <c r="J461" s="131">
        <f t="shared" si="42"/>
        <v>14.851485148514852</v>
      </c>
      <c r="K461" s="151"/>
      <c r="L461" s="186"/>
      <c r="M461" s="51"/>
      <c r="N461" s="51"/>
      <c r="O461" s="51"/>
      <c r="Y461" s="3"/>
    </row>
    <row r="462" spans="2:25" x14ac:dyDescent="0.2">
      <c r="B462" s="340"/>
      <c r="C462" s="187" t="s">
        <v>479</v>
      </c>
      <c r="D462" s="187">
        <v>14</v>
      </c>
      <c r="E462" s="187">
        <v>13</v>
      </c>
      <c r="F462" s="187">
        <f t="shared" ref="F462:F525" si="43">AVERAGE(D462:E462)</f>
        <v>13.5</v>
      </c>
      <c r="G462" s="187">
        <v>670</v>
      </c>
      <c r="H462" s="131">
        <f t="shared" si="40"/>
        <v>20.8955223880597</v>
      </c>
      <c r="I462" s="131">
        <f t="shared" si="41"/>
        <v>19.402985074626866</v>
      </c>
      <c r="J462" s="131">
        <f t="shared" si="42"/>
        <v>20.149253731343283</v>
      </c>
      <c r="K462" s="151"/>
      <c r="L462" s="186"/>
      <c r="M462" s="51"/>
      <c r="N462" s="51"/>
      <c r="O462" s="51"/>
      <c r="Y462" s="3"/>
    </row>
    <row r="463" spans="2:25" x14ac:dyDescent="0.2">
      <c r="B463" s="340"/>
      <c r="C463" s="187" t="s">
        <v>480</v>
      </c>
      <c r="D463" s="187">
        <v>14</v>
      </c>
      <c r="E463" s="187">
        <v>11</v>
      </c>
      <c r="F463" s="187">
        <f t="shared" si="43"/>
        <v>12.5</v>
      </c>
      <c r="G463" s="187">
        <v>791</v>
      </c>
      <c r="H463" s="131">
        <f t="shared" si="40"/>
        <v>17.699115044247787</v>
      </c>
      <c r="I463" s="131">
        <f t="shared" si="41"/>
        <v>13.906447534766118</v>
      </c>
      <c r="J463" s="131">
        <f t="shared" si="42"/>
        <v>15.802781289506953</v>
      </c>
      <c r="K463" s="151"/>
      <c r="L463" s="186"/>
      <c r="M463" s="51"/>
      <c r="N463" s="51"/>
      <c r="O463" s="51"/>
      <c r="Y463" s="3"/>
    </row>
    <row r="464" spans="2:25" x14ac:dyDescent="0.2">
      <c r="B464" s="341"/>
      <c r="C464" s="193" t="s">
        <v>481</v>
      </c>
      <c r="D464" s="193">
        <v>17</v>
      </c>
      <c r="E464" s="193">
        <v>16</v>
      </c>
      <c r="F464" s="193">
        <f t="shared" si="43"/>
        <v>16.5</v>
      </c>
      <c r="G464" s="193">
        <v>727</v>
      </c>
      <c r="H464" s="134">
        <f t="shared" si="40"/>
        <v>23.383768913342504</v>
      </c>
      <c r="I464" s="134">
        <f t="shared" si="41"/>
        <v>22.008253094910593</v>
      </c>
      <c r="J464" s="134">
        <f t="shared" si="42"/>
        <v>22.696011004126547</v>
      </c>
      <c r="K464" s="151"/>
      <c r="L464" s="186"/>
      <c r="M464" s="51"/>
      <c r="N464" s="51"/>
      <c r="O464" s="51"/>
      <c r="Y464" s="3"/>
    </row>
    <row r="465" spans="2:25" x14ac:dyDescent="0.2">
      <c r="B465" s="339">
        <v>235</v>
      </c>
      <c r="C465" s="202" t="s">
        <v>482</v>
      </c>
      <c r="D465" s="202">
        <v>10</v>
      </c>
      <c r="E465" s="202">
        <v>8</v>
      </c>
      <c r="F465" s="202">
        <f t="shared" si="43"/>
        <v>9</v>
      </c>
      <c r="G465" s="202">
        <v>707</v>
      </c>
      <c r="H465" s="205">
        <f t="shared" si="40"/>
        <v>14.144271570014146</v>
      </c>
      <c r="I465" s="205">
        <f t="shared" si="41"/>
        <v>11.315417256011315</v>
      </c>
      <c r="J465" s="205">
        <f t="shared" si="42"/>
        <v>12.72984441301273</v>
      </c>
      <c r="K465" s="151"/>
      <c r="L465" s="185">
        <f>B465</f>
        <v>235</v>
      </c>
      <c r="M465" s="145">
        <f>AVERAGE(H465:H471)</f>
        <v>14.342890342365326</v>
      </c>
      <c r="N465" s="145">
        <f>AVERAGE(I465:I471)</f>
        <v>13.986785079853048</v>
      </c>
      <c r="O465" s="145">
        <f>AVERAGE(J465:J471)</f>
        <v>14.164837711109186</v>
      </c>
      <c r="Y465" s="3"/>
    </row>
    <row r="466" spans="2:25" x14ac:dyDescent="0.2">
      <c r="B466" s="340"/>
      <c r="C466" s="187" t="s">
        <v>483</v>
      </c>
      <c r="D466" s="187">
        <v>11</v>
      </c>
      <c r="E466" s="187">
        <v>16</v>
      </c>
      <c r="F466" s="187">
        <f t="shared" si="43"/>
        <v>13.5</v>
      </c>
      <c r="G466" s="187">
        <v>745</v>
      </c>
      <c r="H466" s="131">
        <f t="shared" si="40"/>
        <v>14.76510067114094</v>
      </c>
      <c r="I466" s="131">
        <f t="shared" si="41"/>
        <v>21.476510067114095</v>
      </c>
      <c r="J466" s="131">
        <f t="shared" si="42"/>
        <v>18.120805369127517</v>
      </c>
      <c r="K466" s="151"/>
      <c r="L466" s="186"/>
      <c r="M466" s="51"/>
      <c r="N466" s="51"/>
      <c r="O466" s="51"/>
      <c r="Y466" s="3"/>
    </row>
    <row r="467" spans="2:25" x14ac:dyDescent="0.2">
      <c r="B467" s="340"/>
      <c r="C467" s="187" t="s">
        <v>484</v>
      </c>
      <c r="D467" s="187">
        <v>15</v>
      </c>
      <c r="E467" s="187">
        <v>12</v>
      </c>
      <c r="F467" s="187">
        <f t="shared" si="43"/>
        <v>13.5</v>
      </c>
      <c r="G467" s="187">
        <v>858</v>
      </c>
      <c r="H467" s="131">
        <f t="shared" si="40"/>
        <v>17.482517482517483</v>
      </c>
      <c r="I467" s="131">
        <f t="shared" si="41"/>
        <v>13.986013986013987</v>
      </c>
      <c r="J467" s="131">
        <f t="shared" si="42"/>
        <v>15.734265734265735</v>
      </c>
      <c r="K467" s="151"/>
      <c r="L467" s="186"/>
      <c r="M467" s="51"/>
      <c r="N467" s="51"/>
      <c r="O467" s="51"/>
      <c r="Y467" s="3"/>
    </row>
    <row r="468" spans="2:25" x14ac:dyDescent="0.2">
      <c r="B468" s="340"/>
      <c r="C468" s="187" t="s">
        <v>485</v>
      </c>
      <c r="D468" s="187">
        <v>14</v>
      </c>
      <c r="E468" s="187">
        <v>13</v>
      </c>
      <c r="F468" s="187">
        <f t="shared" si="43"/>
        <v>13.5</v>
      </c>
      <c r="G468" s="187">
        <v>885</v>
      </c>
      <c r="H468" s="131">
        <f t="shared" si="40"/>
        <v>15.819209039548022</v>
      </c>
      <c r="I468" s="131">
        <f t="shared" si="41"/>
        <v>14.689265536723164</v>
      </c>
      <c r="J468" s="131">
        <f t="shared" si="42"/>
        <v>15.254237288135593</v>
      </c>
      <c r="K468" s="151"/>
      <c r="L468" s="186"/>
      <c r="M468" s="51"/>
      <c r="N468" s="51"/>
      <c r="O468" s="51"/>
      <c r="Y468" s="3"/>
    </row>
    <row r="469" spans="2:25" x14ac:dyDescent="0.2">
      <c r="B469" s="340"/>
      <c r="C469" s="187" t="s">
        <v>486</v>
      </c>
      <c r="D469" s="187">
        <v>10</v>
      </c>
      <c r="E469" s="187">
        <v>9</v>
      </c>
      <c r="F469" s="187">
        <f t="shared" si="43"/>
        <v>9.5</v>
      </c>
      <c r="G469" s="187">
        <v>732</v>
      </c>
      <c r="H469" s="131">
        <f t="shared" si="40"/>
        <v>13.66120218579235</v>
      </c>
      <c r="I469" s="131">
        <f t="shared" si="41"/>
        <v>12.295081967213115</v>
      </c>
      <c r="J469" s="131">
        <f t="shared" si="42"/>
        <v>12.978142076502733</v>
      </c>
      <c r="K469" s="151"/>
      <c r="L469" s="186"/>
      <c r="M469" s="51"/>
      <c r="N469" s="51"/>
      <c r="O469" s="51"/>
      <c r="Y469" s="3"/>
    </row>
    <row r="470" spans="2:25" x14ac:dyDescent="0.2">
      <c r="B470" s="340"/>
      <c r="C470" s="187" t="s">
        <v>487</v>
      </c>
      <c r="D470" s="187">
        <v>16</v>
      </c>
      <c r="E470" s="187">
        <v>12</v>
      </c>
      <c r="F470" s="187">
        <f t="shared" si="43"/>
        <v>14</v>
      </c>
      <c r="G470" s="187">
        <v>1194</v>
      </c>
      <c r="H470" s="131">
        <f t="shared" si="40"/>
        <v>13.40033500837521</v>
      </c>
      <c r="I470" s="131">
        <f t="shared" si="41"/>
        <v>10.050251256281408</v>
      </c>
      <c r="J470" s="131">
        <f t="shared" si="42"/>
        <v>11.725293132328309</v>
      </c>
      <c r="K470" s="151"/>
      <c r="L470" s="186"/>
      <c r="M470" s="51"/>
      <c r="N470" s="51"/>
      <c r="O470" s="51"/>
      <c r="Y470" s="3"/>
    </row>
    <row r="471" spans="2:25" x14ac:dyDescent="0.2">
      <c r="B471" s="341"/>
      <c r="C471" s="193" t="s">
        <v>488</v>
      </c>
      <c r="D471" s="193">
        <v>15</v>
      </c>
      <c r="E471" s="193">
        <v>19</v>
      </c>
      <c r="F471" s="193">
        <f t="shared" si="43"/>
        <v>17</v>
      </c>
      <c r="G471" s="193">
        <v>1348</v>
      </c>
      <c r="H471" s="134">
        <f t="shared" si="40"/>
        <v>11.127596439169139</v>
      </c>
      <c r="I471" s="134">
        <f t="shared" si="41"/>
        <v>14.094955489614243</v>
      </c>
      <c r="J471" s="134">
        <f t="shared" si="42"/>
        <v>12.611275964391691</v>
      </c>
      <c r="K471" s="151"/>
      <c r="L471" s="186"/>
      <c r="M471" s="51"/>
      <c r="N471" s="51"/>
      <c r="O471" s="51"/>
      <c r="Y471" s="3"/>
    </row>
    <row r="472" spans="2:25" x14ac:dyDescent="0.2">
      <c r="B472" s="339">
        <v>236</v>
      </c>
      <c r="C472" s="202" t="s">
        <v>489</v>
      </c>
      <c r="D472" s="202">
        <v>13</v>
      </c>
      <c r="E472" s="202">
        <v>9</v>
      </c>
      <c r="F472" s="202">
        <f t="shared" si="43"/>
        <v>11</v>
      </c>
      <c r="G472" s="202">
        <v>758</v>
      </c>
      <c r="H472" s="205">
        <f t="shared" si="40"/>
        <v>17.150395778364118</v>
      </c>
      <c r="I472" s="205">
        <f t="shared" si="41"/>
        <v>11.87335092348285</v>
      </c>
      <c r="J472" s="205">
        <f t="shared" si="42"/>
        <v>14.511873350923482</v>
      </c>
      <c r="K472" s="151"/>
      <c r="L472" s="185">
        <f>B472</f>
        <v>236</v>
      </c>
      <c r="M472" s="145">
        <f>AVERAGE(H472:H478)</f>
        <v>14.800723948085977</v>
      </c>
      <c r="N472" s="145">
        <f>AVERAGE(I472:I478)</f>
        <v>13.37043000366098</v>
      </c>
      <c r="O472" s="145">
        <f>AVERAGE(J472:J478)</f>
        <v>14.085576975873479</v>
      </c>
      <c r="Y472" s="3"/>
    </row>
    <row r="473" spans="2:25" x14ac:dyDescent="0.2">
      <c r="B473" s="340"/>
      <c r="C473" s="187" t="s">
        <v>490</v>
      </c>
      <c r="D473" s="187">
        <v>16</v>
      </c>
      <c r="E473" s="187">
        <v>11</v>
      </c>
      <c r="F473" s="187">
        <f t="shared" si="43"/>
        <v>13.5</v>
      </c>
      <c r="G473" s="187">
        <v>1177</v>
      </c>
      <c r="H473" s="131">
        <f t="shared" si="40"/>
        <v>13.593882752761257</v>
      </c>
      <c r="I473" s="131">
        <f t="shared" si="41"/>
        <v>9.3457943925233646</v>
      </c>
      <c r="J473" s="131">
        <f t="shared" si="42"/>
        <v>11.46983857264231</v>
      </c>
      <c r="K473" s="151"/>
      <c r="L473" s="186"/>
      <c r="M473" s="51"/>
      <c r="N473" s="51"/>
      <c r="O473" s="51"/>
      <c r="Y473" s="3"/>
    </row>
    <row r="474" spans="2:25" x14ac:dyDescent="0.2">
      <c r="B474" s="340"/>
      <c r="C474" s="187" t="s">
        <v>491</v>
      </c>
      <c r="D474" s="187">
        <v>12</v>
      </c>
      <c r="E474" s="187">
        <v>14</v>
      </c>
      <c r="F474" s="187">
        <f t="shared" si="43"/>
        <v>13</v>
      </c>
      <c r="G474" s="187">
        <v>771</v>
      </c>
      <c r="H474" s="131">
        <f t="shared" si="40"/>
        <v>15.56420233463035</v>
      </c>
      <c r="I474" s="131">
        <f t="shared" si="41"/>
        <v>18.158236057068741</v>
      </c>
      <c r="J474" s="131">
        <f t="shared" si="42"/>
        <v>16.861219195849547</v>
      </c>
      <c r="K474" s="151"/>
      <c r="L474" s="186"/>
      <c r="M474" s="51"/>
      <c r="N474" s="51"/>
      <c r="O474" s="51"/>
      <c r="Y474" s="3"/>
    </row>
    <row r="475" spans="2:25" x14ac:dyDescent="0.2">
      <c r="B475" s="340"/>
      <c r="C475" s="187" t="s">
        <v>492</v>
      </c>
      <c r="D475" s="187">
        <v>12</v>
      </c>
      <c r="E475" s="187">
        <v>14</v>
      </c>
      <c r="F475" s="187">
        <f t="shared" si="43"/>
        <v>13</v>
      </c>
      <c r="G475" s="187">
        <v>923</v>
      </c>
      <c r="H475" s="131">
        <f t="shared" si="40"/>
        <v>13.001083423618635</v>
      </c>
      <c r="I475" s="131">
        <f t="shared" si="41"/>
        <v>15.167930660888407</v>
      </c>
      <c r="J475" s="131">
        <f t="shared" si="42"/>
        <v>14.08450704225352</v>
      </c>
      <c r="K475" s="151"/>
      <c r="L475" s="186"/>
      <c r="M475" s="51"/>
      <c r="N475" s="51"/>
      <c r="O475" s="51"/>
      <c r="Y475" s="3"/>
    </row>
    <row r="476" spans="2:25" x14ac:dyDescent="0.2">
      <c r="B476" s="340"/>
      <c r="C476" s="187" t="s">
        <v>493</v>
      </c>
      <c r="D476" s="187">
        <v>12</v>
      </c>
      <c r="E476" s="187">
        <v>9</v>
      </c>
      <c r="F476" s="187">
        <f t="shared" si="43"/>
        <v>10.5</v>
      </c>
      <c r="G476" s="187">
        <v>832</v>
      </c>
      <c r="H476" s="131">
        <f t="shared" si="40"/>
        <v>14.423076923076923</v>
      </c>
      <c r="I476" s="131">
        <f t="shared" si="41"/>
        <v>10.817307692307693</v>
      </c>
      <c r="J476" s="131">
        <f t="shared" si="42"/>
        <v>12.620192307692308</v>
      </c>
      <c r="K476" s="151"/>
      <c r="L476" s="186"/>
      <c r="M476" s="51"/>
      <c r="N476" s="51"/>
      <c r="O476" s="51"/>
      <c r="Y476" s="3"/>
    </row>
    <row r="477" spans="2:25" x14ac:dyDescent="0.2">
      <c r="B477" s="340"/>
      <c r="C477" s="187" t="s">
        <v>494</v>
      </c>
      <c r="D477" s="187">
        <v>12</v>
      </c>
      <c r="E477" s="187">
        <v>12</v>
      </c>
      <c r="F477" s="187">
        <f t="shared" si="43"/>
        <v>12</v>
      </c>
      <c r="G477" s="187">
        <v>754</v>
      </c>
      <c r="H477" s="131">
        <f t="shared" si="40"/>
        <v>15.915119363395226</v>
      </c>
      <c r="I477" s="131">
        <f t="shared" si="41"/>
        <v>15.915119363395226</v>
      </c>
      <c r="J477" s="131">
        <f t="shared" si="42"/>
        <v>15.915119363395226</v>
      </c>
      <c r="K477" s="151"/>
      <c r="L477" s="186"/>
      <c r="M477" s="51"/>
      <c r="N477" s="51"/>
      <c r="O477" s="51"/>
      <c r="Y477" s="3"/>
    </row>
    <row r="478" spans="2:25" x14ac:dyDescent="0.2">
      <c r="B478" s="341"/>
      <c r="C478" s="193" t="s">
        <v>495</v>
      </c>
      <c r="D478" s="193">
        <v>17</v>
      </c>
      <c r="E478" s="193">
        <v>15</v>
      </c>
      <c r="F478" s="193">
        <f t="shared" si="43"/>
        <v>16</v>
      </c>
      <c r="G478" s="193">
        <v>1218</v>
      </c>
      <c r="H478" s="134">
        <f t="shared" si="40"/>
        <v>13.957307060755337</v>
      </c>
      <c r="I478" s="134">
        <f t="shared" si="41"/>
        <v>12.315270935960591</v>
      </c>
      <c r="J478" s="134">
        <f t="shared" si="42"/>
        <v>13.136288998357964</v>
      </c>
      <c r="K478" s="151"/>
      <c r="L478" s="186"/>
      <c r="M478" s="51"/>
      <c r="N478" s="51"/>
      <c r="O478" s="51"/>
      <c r="Y478" s="3"/>
    </row>
    <row r="479" spans="2:25" x14ac:dyDescent="0.2">
      <c r="B479" s="339">
        <v>247</v>
      </c>
      <c r="C479" s="202" t="s">
        <v>496</v>
      </c>
      <c r="D479" s="202">
        <v>9</v>
      </c>
      <c r="E479" s="202">
        <v>10</v>
      </c>
      <c r="F479" s="202">
        <f t="shared" si="43"/>
        <v>9.5</v>
      </c>
      <c r="G479" s="202">
        <v>703</v>
      </c>
      <c r="H479" s="205">
        <f t="shared" si="40"/>
        <v>12.802275960170698</v>
      </c>
      <c r="I479" s="205">
        <f t="shared" si="41"/>
        <v>14.224751066856332</v>
      </c>
      <c r="J479" s="205">
        <f t="shared" si="42"/>
        <v>13.513513513513514</v>
      </c>
      <c r="K479" s="151"/>
      <c r="L479" s="185">
        <f>B479</f>
        <v>247</v>
      </c>
      <c r="M479" s="145">
        <f>AVERAGE(H479:H485)</f>
        <v>14.031377851228976</v>
      </c>
      <c r="N479" s="145">
        <f>AVERAGE(I479:I485)</f>
        <v>15.597909449018507</v>
      </c>
      <c r="O479" s="145">
        <f>AVERAGE(J479:J485)</f>
        <v>14.814643650123742</v>
      </c>
      <c r="Y479" s="3"/>
    </row>
    <row r="480" spans="2:25" x14ac:dyDescent="0.2">
      <c r="B480" s="340"/>
      <c r="C480" s="187" t="s">
        <v>497</v>
      </c>
      <c r="D480" s="187">
        <v>11</v>
      </c>
      <c r="E480" s="187">
        <v>12</v>
      </c>
      <c r="F480" s="187">
        <f t="shared" si="43"/>
        <v>11.5</v>
      </c>
      <c r="G480" s="187">
        <v>707</v>
      </c>
      <c r="H480" s="131">
        <f t="shared" si="40"/>
        <v>15.55869872701556</v>
      </c>
      <c r="I480" s="131">
        <f t="shared" si="41"/>
        <v>16.973125884016973</v>
      </c>
      <c r="J480" s="131">
        <f t="shared" si="42"/>
        <v>16.265912305516267</v>
      </c>
      <c r="K480" s="151"/>
      <c r="L480" s="186"/>
      <c r="M480" s="51"/>
      <c r="N480" s="51"/>
      <c r="O480" s="51"/>
      <c r="Y480" s="3"/>
    </row>
    <row r="481" spans="2:25" x14ac:dyDescent="0.2">
      <c r="B481" s="340"/>
      <c r="C481" s="187" t="s">
        <v>498</v>
      </c>
      <c r="D481" s="187">
        <v>12</v>
      </c>
      <c r="E481" s="187">
        <v>12</v>
      </c>
      <c r="F481" s="187">
        <f t="shared" si="43"/>
        <v>12</v>
      </c>
      <c r="G481" s="187">
        <v>908</v>
      </c>
      <c r="H481" s="131">
        <f t="shared" si="40"/>
        <v>13.215859030837004</v>
      </c>
      <c r="I481" s="131">
        <f t="shared" si="41"/>
        <v>13.215859030837004</v>
      </c>
      <c r="J481" s="131">
        <f t="shared" si="42"/>
        <v>13.215859030837004</v>
      </c>
      <c r="K481" s="151"/>
      <c r="L481" s="186"/>
      <c r="M481" s="51"/>
      <c r="N481" s="51"/>
      <c r="O481" s="51"/>
      <c r="Y481" s="3"/>
    </row>
    <row r="482" spans="2:25" x14ac:dyDescent="0.2">
      <c r="B482" s="340"/>
      <c r="C482" s="187" t="s">
        <v>499</v>
      </c>
      <c r="D482" s="187">
        <v>9</v>
      </c>
      <c r="E482" s="187">
        <v>11</v>
      </c>
      <c r="F482" s="187">
        <f t="shared" si="43"/>
        <v>10</v>
      </c>
      <c r="G482" s="187">
        <v>680</v>
      </c>
      <c r="H482" s="131">
        <f t="shared" si="40"/>
        <v>13.235294117647058</v>
      </c>
      <c r="I482" s="131">
        <f t="shared" si="41"/>
        <v>16.176470588235293</v>
      </c>
      <c r="J482" s="131">
        <f t="shared" si="42"/>
        <v>14.705882352941176</v>
      </c>
      <c r="K482" s="151"/>
      <c r="L482" s="186"/>
      <c r="M482" s="51"/>
      <c r="N482" s="51"/>
      <c r="O482" s="51"/>
      <c r="Y482" s="3"/>
    </row>
    <row r="483" spans="2:25" x14ac:dyDescent="0.2">
      <c r="B483" s="340"/>
      <c r="C483" s="187" t="s">
        <v>500</v>
      </c>
      <c r="D483" s="187">
        <v>9</v>
      </c>
      <c r="E483" s="187">
        <v>8</v>
      </c>
      <c r="F483" s="187">
        <f t="shared" si="43"/>
        <v>8.5</v>
      </c>
      <c r="G483" s="187">
        <v>762</v>
      </c>
      <c r="H483" s="131">
        <f t="shared" si="40"/>
        <v>11.811023622047244</v>
      </c>
      <c r="I483" s="131">
        <f t="shared" si="41"/>
        <v>10.498687664041995</v>
      </c>
      <c r="J483" s="131">
        <f t="shared" si="42"/>
        <v>11.15485564304462</v>
      </c>
      <c r="K483" s="151"/>
      <c r="L483" s="186"/>
      <c r="M483" s="51"/>
      <c r="N483" s="51"/>
      <c r="O483" s="51"/>
      <c r="Y483" s="3"/>
    </row>
    <row r="484" spans="2:25" x14ac:dyDescent="0.2">
      <c r="B484" s="340"/>
      <c r="C484" s="187" t="s">
        <v>501</v>
      </c>
      <c r="D484" s="187">
        <v>11</v>
      </c>
      <c r="E484" s="187">
        <v>15</v>
      </c>
      <c r="F484" s="187">
        <f t="shared" si="43"/>
        <v>13</v>
      </c>
      <c r="G484" s="187">
        <v>775</v>
      </c>
      <c r="H484" s="131">
        <f t="shared" si="40"/>
        <v>14.193548387096774</v>
      </c>
      <c r="I484" s="131">
        <f t="shared" si="41"/>
        <v>19.35483870967742</v>
      </c>
      <c r="J484" s="131">
        <f t="shared" si="42"/>
        <v>16.774193548387096</v>
      </c>
      <c r="K484" s="151"/>
      <c r="L484" s="186"/>
      <c r="M484" s="51"/>
      <c r="N484" s="51"/>
      <c r="O484" s="51"/>
      <c r="Y484" s="3"/>
    </row>
    <row r="485" spans="2:25" x14ac:dyDescent="0.2">
      <c r="B485" s="341"/>
      <c r="C485" s="193" t="s">
        <v>502</v>
      </c>
      <c r="D485" s="193">
        <v>13</v>
      </c>
      <c r="E485" s="193">
        <v>14</v>
      </c>
      <c r="F485" s="193">
        <f t="shared" si="43"/>
        <v>13.5</v>
      </c>
      <c r="G485" s="193">
        <v>747</v>
      </c>
      <c r="H485" s="134">
        <f t="shared" si="40"/>
        <v>17.402945113788487</v>
      </c>
      <c r="I485" s="134">
        <f t="shared" si="41"/>
        <v>18.741633199464523</v>
      </c>
      <c r="J485" s="134">
        <f t="shared" si="42"/>
        <v>18.072289156626507</v>
      </c>
      <c r="K485" s="151"/>
      <c r="L485" s="186"/>
      <c r="M485" s="51"/>
      <c r="N485" s="51"/>
      <c r="O485" s="51"/>
      <c r="Y485" s="3"/>
    </row>
    <row r="486" spans="2:25" x14ac:dyDescent="0.2">
      <c r="B486" s="339">
        <v>248</v>
      </c>
      <c r="C486" s="202" t="s">
        <v>503</v>
      </c>
      <c r="D486" s="202">
        <v>12</v>
      </c>
      <c r="E486" s="202">
        <v>15</v>
      </c>
      <c r="F486" s="207">
        <f t="shared" si="43"/>
        <v>13.5</v>
      </c>
      <c r="G486" s="202">
        <v>774</v>
      </c>
      <c r="H486" s="205">
        <f t="shared" si="40"/>
        <v>15.503875968992247</v>
      </c>
      <c r="I486" s="205">
        <f t="shared" si="41"/>
        <v>19.379844961240309</v>
      </c>
      <c r="J486" s="205">
        <f t="shared" si="42"/>
        <v>17.441860465116278</v>
      </c>
      <c r="K486" s="151"/>
      <c r="L486" s="185">
        <f>B486</f>
        <v>248</v>
      </c>
      <c r="M486" s="145">
        <f>AVERAGE(H486:H492)</f>
        <v>13.271048989453178</v>
      </c>
      <c r="N486" s="145">
        <f>AVERAGE(I486:I492)</f>
        <v>16.404951795867081</v>
      </c>
      <c r="O486" s="145">
        <f>AVERAGE(J486:J492)</f>
        <v>14.838000392660129</v>
      </c>
      <c r="Y486" s="3"/>
    </row>
    <row r="487" spans="2:25" x14ac:dyDescent="0.2">
      <c r="B487" s="340"/>
      <c r="C487" s="187" t="s">
        <v>504</v>
      </c>
      <c r="D487" s="187">
        <v>11</v>
      </c>
      <c r="E487" s="187">
        <v>13</v>
      </c>
      <c r="F487" s="200">
        <f t="shared" si="43"/>
        <v>12</v>
      </c>
      <c r="G487" s="187">
        <v>780</v>
      </c>
      <c r="H487" s="131">
        <f t="shared" si="40"/>
        <v>14.102564102564102</v>
      </c>
      <c r="I487" s="131">
        <f t="shared" si="41"/>
        <v>16.666666666666668</v>
      </c>
      <c r="J487" s="131">
        <f t="shared" si="42"/>
        <v>15.384615384615383</v>
      </c>
      <c r="K487" s="151"/>
      <c r="L487" s="186"/>
      <c r="M487" s="51"/>
      <c r="N487" s="51"/>
      <c r="O487" s="51"/>
      <c r="Y487" s="3"/>
    </row>
    <row r="488" spans="2:25" x14ac:dyDescent="0.2">
      <c r="B488" s="340"/>
      <c r="C488" s="187" t="s">
        <v>505</v>
      </c>
      <c r="D488" s="187">
        <v>13</v>
      </c>
      <c r="E488" s="187">
        <v>17</v>
      </c>
      <c r="F488" s="200">
        <f t="shared" si="43"/>
        <v>15</v>
      </c>
      <c r="G488" s="187">
        <v>949</v>
      </c>
      <c r="H488" s="131">
        <f t="shared" si="40"/>
        <v>13.698630136986303</v>
      </c>
      <c r="I488" s="131">
        <f t="shared" si="41"/>
        <v>17.913593256059009</v>
      </c>
      <c r="J488" s="131">
        <f t="shared" si="42"/>
        <v>15.806111696522656</v>
      </c>
      <c r="K488" s="151"/>
      <c r="L488" s="186"/>
      <c r="M488" s="51"/>
      <c r="N488" s="51"/>
      <c r="O488" s="51"/>
      <c r="Y488" s="3"/>
    </row>
    <row r="489" spans="2:25" x14ac:dyDescent="0.2">
      <c r="B489" s="340"/>
      <c r="C489" s="187" t="s">
        <v>506</v>
      </c>
      <c r="D489" s="187">
        <v>12</v>
      </c>
      <c r="E489" s="187">
        <v>13</v>
      </c>
      <c r="F489" s="200">
        <f t="shared" si="43"/>
        <v>12.5</v>
      </c>
      <c r="G489" s="187">
        <v>738</v>
      </c>
      <c r="H489" s="131">
        <f t="shared" si="40"/>
        <v>16.260162601626018</v>
      </c>
      <c r="I489" s="131">
        <f t="shared" si="41"/>
        <v>17.615176151761517</v>
      </c>
      <c r="J489" s="131">
        <f t="shared" si="42"/>
        <v>16.937669376693766</v>
      </c>
      <c r="K489" s="151"/>
      <c r="L489" s="186"/>
      <c r="M489" s="51"/>
      <c r="N489" s="51"/>
      <c r="O489" s="51"/>
      <c r="Y489" s="3"/>
    </row>
    <row r="490" spans="2:25" x14ac:dyDescent="0.2">
      <c r="B490" s="340"/>
      <c r="C490" s="187" t="s">
        <v>507</v>
      </c>
      <c r="D490" s="187">
        <v>9</v>
      </c>
      <c r="E490" s="187">
        <v>11</v>
      </c>
      <c r="F490" s="200">
        <f t="shared" si="43"/>
        <v>10</v>
      </c>
      <c r="G490" s="187">
        <v>845</v>
      </c>
      <c r="H490" s="131">
        <f t="shared" si="40"/>
        <v>10.650887573964498</v>
      </c>
      <c r="I490" s="131">
        <f t="shared" si="41"/>
        <v>13.017751479289942</v>
      </c>
      <c r="J490" s="131">
        <f t="shared" si="42"/>
        <v>11.834319526627219</v>
      </c>
      <c r="K490" s="151"/>
      <c r="L490" s="186"/>
      <c r="M490" s="51"/>
      <c r="N490" s="51"/>
      <c r="O490" s="51"/>
      <c r="Y490" s="3"/>
    </row>
    <row r="491" spans="2:25" x14ac:dyDescent="0.2">
      <c r="B491" s="340"/>
      <c r="C491" s="187" t="s">
        <v>508</v>
      </c>
      <c r="D491" s="187">
        <v>9</v>
      </c>
      <c r="E491" s="187">
        <v>12</v>
      </c>
      <c r="F491" s="200">
        <f t="shared" si="43"/>
        <v>10.5</v>
      </c>
      <c r="G491" s="187">
        <v>736</v>
      </c>
      <c r="H491" s="131">
        <f t="shared" si="40"/>
        <v>12.228260869565217</v>
      </c>
      <c r="I491" s="131">
        <f t="shared" si="41"/>
        <v>16.304347826086957</v>
      </c>
      <c r="J491" s="131">
        <f t="shared" si="42"/>
        <v>14.266304347826088</v>
      </c>
      <c r="K491" s="151"/>
      <c r="L491" s="186"/>
      <c r="M491" s="51"/>
      <c r="N491" s="51"/>
      <c r="O491" s="51"/>
      <c r="Y491" s="3"/>
    </row>
    <row r="492" spans="2:25" x14ac:dyDescent="0.2">
      <c r="B492" s="341"/>
      <c r="C492" s="187" t="s">
        <v>509</v>
      </c>
      <c r="D492" s="187">
        <v>9</v>
      </c>
      <c r="E492" s="187">
        <v>12</v>
      </c>
      <c r="F492" s="200">
        <f t="shared" si="43"/>
        <v>10.5</v>
      </c>
      <c r="G492" s="193">
        <v>861</v>
      </c>
      <c r="H492" s="134">
        <f t="shared" si="40"/>
        <v>10.452961672473867</v>
      </c>
      <c r="I492" s="134">
        <f t="shared" si="41"/>
        <v>13.937282229965158</v>
      </c>
      <c r="J492" s="134">
        <f t="shared" si="42"/>
        <v>12.195121951219512</v>
      </c>
      <c r="K492" s="151"/>
      <c r="L492" s="186"/>
      <c r="M492" s="51"/>
      <c r="N492" s="51"/>
      <c r="O492" s="51"/>
      <c r="Y492" s="3"/>
    </row>
    <row r="493" spans="2:25" x14ac:dyDescent="0.2">
      <c r="B493" s="339">
        <v>120</v>
      </c>
      <c r="C493" s="207" t="s">
        <v>513</v>
      </c>
      <c r="D493" s="202">
        <v>11</v>
      </c>
      <c r="E493" s="203">
        <v>9</v>
      </c>
      <c r="F493" s="202">
        <f t="shared" si="43"/>
        <v>10</v>
      </c>
      <c r="G493" s="203">
        <v>681</v>
      </c>
      <c r="H493" s="205">
        <f t="shared" ref="H493:H541" si="44">F493/(G493/1000)</f>
        <v>14.684287812041115</v>
      </c>
      <c r="I493" s="206">
        <f t="shared" si="41"/>
        <v>13.215859030837004</v>
      </c>
      <c r="J493" s="206">
        <f t="shared" si="42"/>
        <v>14.684287812041115</v>
      </c>
      <c r="K493" s="151"/>
      <c r="L493" s="185">
        <f>B493</f>
        <v>120</v>
      </c>
      <c r="M493" s="145">
        <f>AVERAGE(H493:H499)</f>
        <v>20.294703887873613</v>
      </c>
      <c r="N493" s="145">
        <f>AVERAGE(I493:I499)</f>
        <v>18.98930469180339</v>
      </c>
      <c r="O493" s="145">
        <f>AVERAGE(J493:J499)</f>
        <v>20.294703887873613</v>
      </c>
      <c r="Y493" s="3"/>
    </row>
    <row r="494" spans="2:25" x14ac:dyDescent="0.2">
      <c r="B494" s="340"/>
      <c r="C494" s="200" t="s">
        <v>514</v>
      </c>
      <c r="D494" s="187">
        <v>20</v>
      </c>
      <c r="E494" s="188">
        <v>17</v>
      </c>
      <c r="F494" s="187">
        <f t="shared" si="43"/>
        <v>18.5</v>
      </c>
      <c r="G494" s="188">
        <v>786</v>
      </c>
      <c r="H494" s="131">
        <f t="shared" si="44"/>
        <v>23.536895674300254</v>
      </c>
      <c r="I494" s="121">
        <f t="shared" si="41"/>
        <v>21.628498727735369</v>
      </c>
      <c r="J494" s="121">
        <f t="shared" si="42"/>
        <v>23.536895674300254</v>
      </c>
      <c r="K494" s="151"/>
      <c r="L494" s="186"/>
      <c r="M494" s="51"/>
      <c r="N494" s="51"/>
      <c r="O494" s="51"/>
      <c r="Y494" s="3"/>
    </row>
    <row r="495" spans="2:25" x14ac:dyDescent="0.2">
      <c r="B495" s="340"/>
      <c r="C495" s="200" t="s">
        <v>515</v>
      </c>
      <c r="D495" s="187">
        <v>16</v>
      </c>
      <c r="E495" s="188">
        <v>12</v>
      </c>
      <c r="F495" s="187">
        <f t="shared" si="43"/>
        <v>14</v>
      </c>
      <c r="G495" s="188">
        <v>763</v>
      </c>
      <c r="H495" s="131">
        <f t="shared" si="44"/>
        <v>18.348623853211009</v>
      </c>
      <c r="I495" s="121">
        <f t="shared" si="41"/>
        <v>15.727391874180865</v>
      </c>
      <c r="J495" s="121">
        <f t="shared" si="42"/>
        <v>18.348623853211009</v>
      </c>
      <c r="K495" s="151"/>
      <c r="L495" s="186"/>
      <c r="M495" s="51"/>
      <c r="N495" s="51"/>
      <c r="O495" s="51"/>
      <c r="Y495" s="3"/>
    </row>
    <row r="496" spans="2:25" x14ac:dyDescent="0.2">
      <c r="B496" s="340"/>
      <c r="C496" s="200" t="s">
        <v>516</v>
      </c>
      <c r="D496" s="187">
        <v>20</v>
      </c>
      <c r="E496" s="188">
        <v>22</v>
      </c>
      <c r="F496" s="187">
        <f t="shared" si="43"/>
        <v>21</v>
      </c>
      <c r="G496" s="188">
        <v>754</v>
      </c>
      <c r="H496" s="131">
        <f t="shared" si="44"/>
        <v>27.851458885941643</v>
      </c>
      <c r="I496" s="121">
        <f t="shared" si="41"/>
        <v>29.177718832891248</v>
      </c>
      <c r="J496" s="121">
        <f t="shared" si="42"/>
        <v>27.851458885941643</v>
      </c>
      <c r="K496" s="151"/>
      <c r="L496" s="186"/>
      <c r="M496" s="51"/>
      <c r="N496" s="51"/>
      <c r="O496" s="51"/>
      <c r="Y496" s="3"/>
    </row>
    <row r="497" spans="2:25" x14ac:dyDescent="0.2">
      <c r="B497" s="340"/>
      <c r="C497" s="200" t="s">
        <v>517</v>
      </c>
      <c r="D497" s="187">
        <v>16</v>
      </c>
      <c r="E497" s="188">
        <v>11</v>
      </c>
      <c r="F497" s="187">
        <f t="shared" si="43"/>
        <v>13.5</v>
      </c>
      <c r="G497" s="188">
        <v>885</v>
      </c>
      <c r="H497" s="131">
        <f t="shared" si="44"/>
        <v>15.254237288135593</v>
      </c>
      <c r="I497" s="121">
        <f t="shared" si="41"/>
        <v>12.429378531073446</v>
      </c>
      <c r="J497" s="121">
        <f t="shared" si="42"/>
        <v>15.254237288135593</v>
      </c>
      <c r="K497" s="151"/>
      <c r="L497" s="186"/>
      <c r="M497" s="51"/>
      <c r="N497" s="51"/>
      <c r="O497" s="51"/>
      <c r="Y497" s="3"/>
    </row>
    <row r="498" spans="2:25" x14ac:dyDescent="0.2">
      <c r="B498" s="340"/>
      <c r="C498" s="200" t="s">
        <v>518</v>
      </c>
      <c r="D498" s="187">
        <v>18</v>
      </c>
      <c r="E498" s="188">
        <v>18</v>
      </c>
      <c r="F498" s="187">
        <f t="shared" si="43"/>
        <v>18</v>
      </c>
      <c r="G498" s="188">
        <v>855</v>
      </c>
      <c r="H498" s="131">
        <f t="shared" si="44"/>
        <v>21.05263157894737</v>
      </c>
      <c r="I498" s="121">
        <f t="shared" si="41"/>
        <v>21.05263157894737</v>
      </c>
      <c r="J498" s="121">
        <f t="shared" si="42"/>
        <v>21.05263157894737</v>
      </c>
      <c r="K498" s="151"/>
      <c r="L498" s="186"/>
      <c r="M498" s="51"/>
      <c r="N498" s="51"/>
      <c r="O498" s="51"/>
      <c r="Y498" s="3"/>
    </row>
    <row r="499" spans="2:25" x14ac:dyDescent="0.2">
      <c r="B499" s="341"/>
      <c r="C499" s="201" t="s">
        <v>519</v>
      </c>
      <c r="D499" s="193">
        <v>21</v>
      </c>
      <c r="E499" s="194">
        <v>18</v>
      </c>
      <c r="F499" s="193">
        <f t="shared" si="43"/>
        <v>19.5</v>
      </c>
      <c r="G499" s="194">
        <v>914</v>
      </c>
      <c r="H499" s="134">
        <f t="shared" si="44"/>
        <v>21.334792122538293</v>
      </c>
      <c r="I499" s="195">
        <f t="shared" si="41"/>
        <v>19.693654266958422</v>
      </c>
      <c r="J499" s="195">
        <f t="shared" si="42"/>
        <v>21.334792122538293</v>
      </c>
      <c r="K499" s="151"/>
      <c r="L499" s="186"/>
      <c r="M499" s="51"/>
      <c r="N499" s="51"/>
      <c r="O499" s="51"/>
      <c r="Y499" s="3"/>
    </row>
    <row r="500" spans="2:25" x14ac:dyDescent="0.2">
      <c r="B500" s="339">
        <v>212</v>
      </c>
      <c r="C500" s="207" t="s">
        <v>520</v>
      </c>
      <c r="D500" s="202">
        <v>20</v>
      </c>
      <c r="E500" s="203">
        <v>17</v>
      </c>
      <c r="F500" s="202">
        <f t="shared" si="43"/>
        <v>18.5</v>
      </c>
      <c r="G500" s="203">
        <v>1291</v>
      </c>
      <c r="H500" s="205">
        <f t="shared" si="44"/>
        <v>14.329976762199847</v>
      </c>
      <c r="I500" s="206">
        <f t="shared" si="41"/>
        <v>13.168086754453913</v>
      </c>
      <c r="J500" s="206">
        <f t="shared" si="42"/>
        <v>14.329976762199847</v>
      </c>
      <c r="K500" s="151"/>
      <c r="L500" s="185">
        <f>B500</f>
        <v>212</v>
      </c>
      <c r="M500" s="145">
        <f>AVERAGE(H500:H506)</f>
        <v>15.766026865500782</v>
      </c>
      <c r="N500" s="145">
        <f>AVERAGE(I500:I506)</f>
        <v>15.276002111148212</v>
      </c>
      <c r="O500" s="145">
        <f>AVERAGE(J500:J506)</f>
        <v>15.766026865500782</v>
      </c>
      <c r="Y500" s="3"/>
    </row>
    <row r="501" spans="2:25" x14ac:dyDescent="0.2">
      <c r="B501" s="340"/>
      <c r="C501" s="180" t="s">
        <v>521</v>
      </c>
      <c r="D501" s="187">
        <v>15</v>
      </c>
      <c r="E501" s="188">
        <v>15</v>
      </c>
      <c r="F501" s="187">
        <f t="shared" si="43"/>
        <v>15</v>
      </c>
      <c r="G501" s="188">
        <v>880</v>
      </c>
      <c r="H501" s="131">
        <f t="shared" si="44"/>
        <v>17.045454545454547</v>
      </c>
      <c r="I501" s="121">
        <f t="shared" si="41"/>
        <v>17.045454545454547</v>
      </c>
      <c r="J501" s="121">
        <f t="shared" si="42"/>
        <v>17.045454545454547</v>
      </c>
      <c r="K501" s="151"/>
      <c r="L501" s="186"/>
      <c r="M501" s="51"/>
      <c r="N501" s="51"/>
      <c r="O501" s="51"/>
      <c r="Y501" s="3"/>
    </row>
    <row r="502" spans="2:25" x14ac:dyDescent="0.2">
      <c r="B502" s="340"/>
      <c r="C502" s="200" t="s">
        <v>522</v>
      </c>
      <c r="D502" s="187">
        <v>12</v>
      </c>
      <c r="E502" s="188">
        <v>11</v>
      </c>
      <c r="F502" s="187">
        <f t="shared" si="43"/>
        <v>11.5</v>
      </c>
      <c r="G502" s="188">
        <v>811</v>
      </c>
      <c r="H502" s="131">
        <f t="shared" si="44"/>
        <v>14.180024660912453</v>
      </c>
      <c r="I502" s="121">
        <f t="shared" si="41"/>
        <v>13.563501849568434</v>
      </c>
      <c r="J502" s="121">
        <f t="shared" si="42"/>
        <v>14.180024660912453</v>
      </c>
      <c r="K502" s="151"/>
      <c r="L502" s="186"/>
      <c r="M502" s="51"/>
      <c r="N502" s="51"/>
      <c r="O502" s="51"/>
      <c r="Y502" s="3"/>
    </row>
    <row r="503" spans="2:25" x14ac:dyDescent="0.2">
      <c r="B503" s="340"/>
      <c r="C503" s="200" t="s">
        <v>523</v>
      </c>
      <c r="D503" s="187">
        <v>15</v>
      </c>
      <c r="E503" s="188">
        <v>15</v>
      </c>
      <c r="F503" s="187">
        <f t="shared" si="43"/>
        <v>15</v>
      </c>
      <c r="G503" s="188">
        <v>748</v>
      </c>
      <c r="H503" s="131">
        <f t="shared" si="44"/>
        <v>20.053475935828878</v>
      </c>
      <c r="I503" s="121">
        <f t="shared" si="41"/>
        <v>20.053475935828878</v>
      </c>
      <c r="J503" s="121">
        <f t="shared" si="42"/>
        <v>20.053475935828878</v>
      </c>
      <c r="K503" s="151"/>
      <c r="L503" s="186"/>
      <c r="M503" s="51"/>
      <c r="N503" s="51"/>
      <c r="O503" s="51"/>
      <c r="Y503" s="3"/>
    </row>
    <row r="504" spans="2:25" x14ac:dyDescent="0.2">
      <c r="B504" s="340"/>
      <c r="C504" s="200" t="s">
        <v>524</v>
      </c>
      <c r="D504" s="187">
        <v>12</v>
      </c>
      <c r="E504" s="188">
        <v>10</v>
      </c>
      <c r="F504" s="187">
        <f t="shared" si="43"/>
        <v>11</v>
      </c>
      <c r="G504" s="188">
        <v>769</v>
      </c>
      <c r="H504" s="131">
        <f t="shared" si="44"/>
        <v>14.304291287386215</v>
      </c>
      <c r="I504" s="121">
        <f t="shared" si="41"/>
        <v>13.003901170351105</v>
      </c>
      <c r="J504" s="121">
        <f t="shared" si="42"/>
        <v>14.304291287386215</v>
      </c>
      <c r="K504" s="151"/>
      <c r="L504" s="186"/>
      <c r="M504" s="51"/>
      <c r="N504" s="51"/>
      <c r="O504" s="51"/>
      <c r="Y504" s="3"/>
    </row>
    <row r="505" spans="2:25" x14ac:dyDescent="0.2">
      <c r="B505" s="340"/>
      <c r="C505" s="200" t="s">
        <v>525</v>
      </c>
      <c r="D505" s="187">
        <v>21</v>
      </c>
      <c r="E505" s="188">
        <v>20</v>
      </c>
      <c r="F505" s="187">
        <f t="shared" si="43"/>
        <v>20.5</v>
      </c>
      <c r="G505" s="188">
        <v>1423</v>
      </c>
      <c r="H505" s="131">
        <f t="shared" si="44"/>
        <v>14.406184118060436</v>
      </c>
      <c r="I505" s="121">
        <f t="shared" si="41"/>
        <v>14.054813773717498</v>
      </c>
      <c r="J505" s="121">
        <f t="shared" si="42"/>
        <v>14.406184118060436</v>
      </c>
      <c r="K505" s="151"/>
      <c r="L505" s="186"/>
      <c r="M505" s="51"/>
      <c r="N505" s="51"/>
      <c r="O505" s="51"/>
      <c r="Y505" s="3"/>
    </row>
    <row r="506" spans="2:25" x14ac:dyDescent="0.2">
      <c r="B506" s="341"/>
      <c r="C506" s="201" t="s">
        <v>526</v>
      </c>
      <c r="D506" s="193">
        <v>12</v>
      </c>
      <c r="E506" s="194">
        <v>12</v>
      </c>
      <c r="F506" s="193">
        <f t="shared" si="43"/>
        <v>12</v>
      </c>
      <c r="G506" s="194">
        <v>748</v>
      </c>
      <c r="H506" s="134">
        <f t="shared" si="44"/>
        <v>16.042780748663102</v>
      </c>
      <c r="I506" s="195">
        <f t="shared" si="41"/>
        <v>16.042780748663102</v>
      </c>
      <c r="J506" s="195">
        <f t="shared" si="42"/>
        <v>16.042780748663102</v>
      </c>
      <c r="K506" s="151"/>
      <c r="L506" s="186"/>
      <c r="M506" s="51"/>
      <c r="N506" s="51"/>
      <c r="O506" s="51"/>
      <c r="Y506" s="3"/>
    </row>
    <row r="507" spans="2:25" x14ac:dyDescent="0.2">
      <c r="B507" s="339">
        <v>216</v>
      </c>
      <c r="C507" s="207" t="s">
        <v>527</v>
      </c>
      <c r="D507" s="202">
        <v>10</v>
      </c>
      <c r="E507" s="203">
        <v>15</v>
      </c>
      <c r="F507" s="202">
        <f t="shared" si="43"/>
        <v>12.5</v>
      </c>
      <c r="G507" s="203">
        <v>639</v>
      </c>
      <c r="H507" s="205">
        <f t="shared" si="44"/>
        <v>19.561815336463223</v>
      </c>
      <c r="I507" s="206">
        <f t="shared" si="41"/>
        <v>23.474178403755868</v>
      </c>
      <c r="J507" s="206">
        <f t="shared" si="42"/>
        <v>19.561815336463223</v>
      </c>
      <c r="K507" s="151"/>
      <c r="L507" s="185">
        <f>B507</f>
        <v>216</v>
      </c>
      <c r="M507" s="145">
        <f>AVERAGE(H507:H513)</f>
        <v>19.624206213091586</v>
      </c>
      <c r="N507" s="145">
        <f>AVERAGE(I507:I513)</f>
        <v>19.179444227721469</v>
      </c>
      <c r="O507" s="145">
        <f>AVERAGE(J507:J513)</f>
        <v>19.624206213091586</v>
      </c>
      <c r="Y507" s="3"/>
    </row>
    <row r="508" spans="2:25" x14ac:dyDescent="0.2">
      <c r="B508" s="340"/>
      <c r="C508" s="200" t="s">
        <v>528</v>
      </c>
      <c r="D508" s="187">
        <v>19</v>
      </c>
      <c r="E508" s="188">
        <v>17</v>
      </c>
      <c r="F508" s="187">
        <f t="shared" si="43"/>
        <v>18</v>
      </c>
      <c r="G508" s="188">
        <v>845</v>
      </c>
      <c r="H508" s="131">
        <f t="shared" si="44"/>
        <v>21.301775147928996</v>
      </c>
      <c r="I508" s="121">
        <f t="shared" si="41"/>
        <v>20.118343195266274</v>
      </c>
      <c r="J508" s="121">
        <f t="shared" si="42"/>
        <v>21.301775147928996</v>
      </c>
      <c r="K508" s="151"/>
      <c r="L508" s="186"/>
      <c r="M508" s="51"/>
      <c r="N508" s="51"/>
      <c r="O508" s="51"/>
      <c r="Y508" s="3"/>
    </row>
    <row r="509" spans="2:25" x14ac:dyDescent="0.2">
      <c r="B509" s="340"/>
      <c r="C509" s="200" t="s">
        <v>529</v>
      </c>
      <c r="D509" s="187">
        <v>18</v>
      </c>
      <c r="E509" s="188">
        <v>17</v>
      </c>
      <c r="F509" s="187">
        <f t="shared" si="43"/>
        <v>17.5</v>
      </c>
      <c r="G509" s="188">
        <v>977</v>
      </c>
      <c r="H509" s="131">
        <f t="shared" si="44"/>
        <v>17.911975435005118</v>
      </c>
      <c r="I509" s="121">
        <f t="shared" ref="I509:I548" si="45">E509/(G509/1000)</f>
        <v>17.400204708290687</v>
      </c>
      <c r="J509" s="121">
        <f t="shared" ref="J509:J548" si="46">F509/(G509/1000)</f>
        <v>17.911975435005118</v>
      </c>
      <c r="K509" s="151"/>
      <c r="L509" s="186"/>
      <c r="M509" s="51"/>
      <c r="N509" s="51"/>
      <c r="O509" s="51"/>
      <c r="Y509" s="3"/>
    </row>
    <row r="510" spans="2:25" x14ac:dyDescent="0.2">
      <c r="B510" s="340"/>
      <c r="C510" s="200" t="s">
        <v>530</v>
      </c>
      <c r="D510" s="187">
        <v>17</v>
      </c>
      <c r="E510" s="188">
        <v>17</v>
      </c>
      <c r="F510" s="187">
        <f t="shared" si="43"/>
        <v>17</v>
      </c>
      <c r="G510" s="188">
        <v>833</v>
      </c>
      <c r="H510" s="131">
        <f t="shared" si="44"/>
        <v>20.408163265306122</v>
      </c>
      <c r="I510" s="121">
        <f t="shared" si="45"/>
        <v>20.408163265306122</v>
      </c>
      <c r="J510" s="121">
        <f t="shared" si="46"/>
        <v>20.408163265306122</v>
      </c>
      <c r="K510" s="151"/>
      <c r="L510" s="186"/>
      <c r="M510" s="51"/>
      <c r="N510" s="51"/>
      <c r="O510" s="51"/>
      <c r="Y510" s="3"/>
    </row>
    <row r="511" spans="2:25" x14ac:dyDescent="0.2">
      <c r="B511" s="340"/>
      <c r="C511" s="200" t="s">
        <v>531</v>
      </c>
      <c r="D511" s="187">
        <v>16</v>
      </c>
      <c r="E511" s="188">
        <v>10</v>
      </c>
      <c r="F511" s="187">
        <f t="shared" si="43"/>
        <v>13</v>
      </c>
      <c r="G511" s="188">
        <v>760</v>
      </c>
      <c r="H511" s="131">
        <f t="shared" si="44"/>
        <v>17.105263157894736</v>
      </c>
      <c r="I511" s="121">
        <f t="shared" si="45"/>
        <v>13.157894736842104</v>
      </c>
      <c r="J511" s="121">
        <f t="shared" si="46"/>
        <v>17.105263157894736</v>
      </c>
      <c r="K511" s="151"/>
      <c r="L511" s="186"/>
      <c r="M511" s="51"/>
      <c r="N511" s="51"/>
      <c r="O511" s="51"/>
      <c r="Y511" s="3"/>
    </row>
    <row r="512" spans="2:25" x14ac:dyDescent="0.2">
      <c r="B512" s="340"/>
      <c r="C512" s="200" t="s">
        <v>532</v>
      </c>
      <c r="D512" s="187">
        <v>17</v>
      </c>
      <c r="E512" s="188">
        <v>15</v>
      </c>
      <c r="F512" s="187">
        <f t="shared" si="43"/>
        <v>16</v>
      </c>
      <c r="G512" s="188">
        <v>723</v>
      </c>
      <c r="H512" s="131">
        <f t="shared" si="44"/>
        <v>22.130013831258644</v>
      </c>
      <c r="I512" s="121">
        <f t="shared" si="45"/>
        <v>20.74688796680498</v>
      </c>
      <c r="J512" s="121">
        <f t="shared" si="46"/>
        <v>22.130013831258644</v>
      </c>
      <c r="K512" s="151"/>
      <c r="L512" s="186"/>
      <c r="M512" s="51"/>
      <c r="N512" s="51"/>
      <c r="O512" s="51"/>
      <c r="Y512" s="3"/>
    </row>
    <row r="513" spans="2:25" x14ac:dyDescent="0.2">
      <c r="B513" s="341"/>
      <c r="C513" s="201" t="s">
        <v>533</v>
      </c>
      <c r="D513" s="193">
        <v>13</v>
      </c>
      <c r="E513" s="194">
        <v>13</v>
      </c>
      <c r="F513" s="193">
        <f t="shared" si="43"/>
        <v>13</v>
      </c>
      <c r="G513" s="194">
        <v>686</v>
      </c>
      <c r="H513" s="134">
        <f t="shared" si="44"/>
        <v>18.950437317784257</v>
      </c>
      <c r="I513" s="195">
        <f t="shared" si="45"/>
        <v>18.950437317784257</v>
      </c>
      <c r="J513" s="195">
        <f t="shared" si="46"/>
        <v>18.950437317784257</v>
      </c>
      <c r="K513" s="151"/>
      <c r="L513" s="186"/>
      <c r="M513" s="51"/>
      <c r="N513" s="51"/>
      <c r="O513" s="51"/>
      <c r="Y513" s="3"/>
    </row>
    <row r="514" spans="2:25" x14ac:dyDescent="0.2">
      <c r="B514" s="339">
        <v>223</v>
      </c>
      <c r="C514" s="207" t="s">
        <v>534</v>
      </c>
      <c r="D514" s="202">
        <v>11</v>
      </c>
      <c r="E514" s="203">
        <v>15</v>
      </c>
      <c r="F514" s="202">
        <f t="shared" si="43"/>
        <v>13</v>
      </c>
      <c r="G514" s="203">
        <v>772</v>
      </c>
      <c r="H514" s="205">
        <f t="shared" si="44"/>
        <v>16.839378238341968</v>
      </c>
      <c r="I514" s="206">
        <f t="shared" si="45"/>
        <v>19.430051813471501</v>
      </c>
      <c r="J514" s="206">
        <f t="shared" si="46"/>
        <v>16.839378238341968</v>
      </c>
      <c r="K514" s="151"/>
      <c r="L514" s="185">
        <f>B514</f>
        <v>223</v>
      </c>
      <c r="M514" s="145">
        <f>AVERAGE(H514:H520)</f>
        <v>12.69955608334504</v>
      </c>
      <c r="N514" s="145">
        <f>AVERAGE(I514:I520)</f>
        <v>12.588629905445659</v>
      </c>
      <c r="O514" s="145">
        <f>AVERAGE(J514:J520)</f>
        <v>12.69955608334504</v>
      </c>
      <c r="Y514" s="3"/>
    </row>
    <row r="515" spans="2:25" x14ac:dyDescent="0.2">
      <c r="B515" s="340"/>
      <c r="C515" s="200" t="s">
        <v>535</v>
      </c>
      <c r="D515" s="187">
        <v>10</v>
      </c>
      <c r="E515" s="188">
        <v>9</v>
      </c>
      <c r="F515" s="187">
        <f t="shared" si="43"/>
        <v>9.5</v>
      </c>
      <c r="G515" s="188">
        <v>879</v>
      </c>
      <c r="H515" s="131">
        <f t="shared" si="44"/>
        <v>10.807736063708759</v>
      </c>
      <c r="I515" s="121">
        <f t="shared" si="45"/>
        <v>10.238907849829351</v>
      </c>
      <c r="J515" s="121">
        <f t="shared" si="46"/>
        <v>10.807736063708759</v>
      </c>
      <c r="K515" s="151"/>
      <c r="L515" s="186"/>
      <c r="M515" s="51"/>
      <c r="N515" s="51"/>
      <c r="O515" s="51"/>
      <c r="Y515" s="3"/>
    </row>
    <row r="516" spans="2:25" x14ac:dyDescent="0.2">
      <c r="B516" s="340"/>
      <c r="C516" s="200" t="s">
        <v>536</v>
      </c>
      <c r="D516" s="187">
        <v>11</v>
      </c>
      <c r="E516" s="188">
        <v>9</v>
      </c>
      <c r="F516" s="187">
        <f t="shared" si="43"/>
        <v>10</v>
      </c>
      <c r="G516" s="188">
        <v>1022</v>
      </c>
      <c r="H516" s="131">
        <f t="shared" si="44"/>
        <v>9.7847358121330714</v>
      </c>
      <c r="I516" s="121">
        <f t="shared" si="45"/>
        <v>8.8062622309197653</v>
      </c>
      <c r="J516" s="121">
        <f t="shared" si="46"/>
        <v>9.7847358121330714</v>
      </c>
      <c r="K516" s="151"/>
      <c r="L516" s="186"/>
      <c r="M516" s="51"/>
      <c r="N516" s="51"/>
      <c r="O516" s="51"/>
      <c r="Y516" s="3"/>
    </row>
    <row r="517" spans="2:25" x14ac:dyDescent="0.2">
      <c r="B517" s="340"/>
      <c r="C517" s="200" t="s">
        <v>537</v>
      </c>
      <c r="D517" s="187">
        <v>13</v>
      </c>
      <c r="E517" s="188">
        <v>11</v>
      </c>
      <c r="F517" s="187">
        <f t="shared" si="43"/>
        <v>12</v>
      </c>
      <c r="G517" s="188">
        <v>1174</v>
      </c>
      <c r="H517" s="131">
        <f t="shared" si="44"/>
        <v>10.221465076660989</v>
      </c>
      <c r="I517" s="121">
        <f t="shared" si="45"/>
        <v>9.369676320272573</v>
      </c>
      <c r="J517" s="121">
        <f t="shared" si="46"/>
        <v>10.221465076660989</v>
      </c>
      <c r="K517" s="151"/>
      <c r="L517" s="186"/>
      <c r="M517" s="51"/>
      <c r="N517" s="51"/>
      <c r="O517" s="51"/>
      <c r="Y517" s="3"/>
    </row>
    <row r="518" spans="2:25" x14ac:dyDescent="0.2">
      <c r="B518" s="340"/>
      <c r="C518" s="200" t="s">
        <v>538</v>
      </c>
      <c r="D518" s="187">
        <v>17</v>
      </c>
      <c r="E518" s="188">
        <v>19</v>
      </c>
      <c r="F518" s="187">
        <f t="shared" si="43"/>
        <v>18</v>
      </c>
      <c r="G518" s="188">
        <v>857</v>
      </c>
      <c r="H518" s="131">
        <f t="shared" si="44"/>
        <v>21.003500583430572</v>
      </c>
      <c r="I518" s="121">
        <f t="shared" si="45"/>
        <v>22.170361726954493</v>
      </c>
      <c r="J518" s="121">
        <f t="shared" si="46"/>
        <v>21.003500583430572</v>
      </c>
      <c r="K518" s="151"/>
      <c r="L518" s="186"/>
      <c r="M518" s="51"/>
      <c r="N518" s="51"/>
      <c r="O518" s="51"/>
      <c r="Y518" s="3"/>
    </row>
    <row r="519" spans="2:25" x14ac:dyDescent="0.2">
      <c r="B519" s="340"/>
      <c r="C519" s="200" t="s">
        <v>539</v>
      </c>
      <c r="D519" s="187">
        <v>13</v>
      </c>
      <c r="E519" s="188">
        <v>13</v>
      </c>
      <c r="F519" s="187">
        <f t="shared" si="43"/>
        <v>13</v>
      </c>
      <c r="G519" s="188">
        <v>885</v>
      </c>
      <c r="H519" s="131">
        <f t="shared" si="44"/>
        <v>14.689265536723164</v>
      </c>
      <c r="I519" s="121">
        <f t="shared" si="45"/>
        <v>14.689265536723164</v>
      </c>
      <c r="J519" s="121">
        <f t="shared" si="46"/>
        <v>14.689265536723164</v>
      </c>
      <c r="K519" s="151"/>
      <c r="L519" s="186"/>
      <c r="M519" s="51"/>
      <c r="N519" s="51"/>
      <c r="O519" s="51"/>
      <c r="Y519" s="3"/>
    </row>
    <row r="520" spans="2:25" x14ac:dyDescent="0.2">
      <c r="B520" s="341"/>
      <c r="C520" s="201" t="s">
        <v>540</v>
      </c>
      <c r="D520" s="193">
        <v>9</v>
      </c>
      <c r="E520" s="194">
        <v>4</v>
      </c>
      <c r="F520" s="193">
        <f>AVERAGE(D520:E520)</f>
        <v>6.5</v>
      </c>
      <c r="G520" s="194">
        <v>1171</v>
      </c>
      <c r="H520" s="134">
        <f t="shared" si="44"/>
        <v>5.5508112724167376</v>
      </c>
      <c r="I520" s="195">
        <f t="shared" si="45"/>
        <v>3.4158838599487615</v>
      </c>
      <c r="J520" s="195">
        <f t="shared" si="46"/>
        <v>5.5508112724167376</v>
      </c>
      <c r="K520" s="151"/>
      <c r="L520" s="186"/>
      <c r="M520" s="51"/>
      <c r="N520" s="51"/>
      <c r="O520" s="51"/>
      <c r="Y520" s="3"/>
    </row>
    <row r="521" spans="2:25" x14ac:dyDescent="0.2">
      <c r="B521" s="339">
        <v>224</v>
      </c>
      <c r="C521" s="207" t="s">
        <v>541</v>
      </c>
      <c r="D521" s="181">
        <v>16</v>
      </c>
      <c r="E521" s="203">
        <v>15</v>
      </c>
      <c r="F521" s="202">
        <f t="shared" si="43"/>
        <v>15.5</v>
      </c>
      <c r="G521" s="203">
        <v>877</v>
      </c>
      <c r="H521" s="205">
        <f t="shared" si="44"/>
        <v>17.673888255416191</v>
      </c>
      <c r="I521" s="206">
        <f t="shared" si="45"/>
        <v>17.10376282782212</v>
      </c>
      <c r="J521" s="206">
        <f t="shared" si="46"/>
        <v>17.673888255416191</v>
      </c>
      <c r="K521" s="151"/>
      <c r="L521" s="185">
        <f>B521</f>
        <v>224</v>
      </c>
      <c r="M521" s="145">
        <f>AVERAGE(H521:H527)</f>
        <v>11.721678300221038</v>
      </c>
      <c r="N521" s="145">
        <f>AVERAGE(I521:I527)</f>
        <v>11.275226794869383</v>
      </c>
      <c r="O521" s="145">
        <f>AVERAGE(J521:J527)</f>
        <v>11.721678300221038</v>
      </c>
      <c r="Y521" s="3"/>
    </row>
    <row r="522" spans="2:25" x14ac:dyDescent="0.2">
      <c r="B522" s="340"/>
      <c r="C522" s="200" t="s">
        <v>542</v>
      </c>
      <c r="D522" s="182">
        <v>11</v>
      </c>
      <c r="E522" s="188">
        <v>12</v>
      </c>
      <c r="F522" s="187">
        <f t="shared" si="43"/>
        <v>11.5</v>
      </c>
      <c r="G522" s="188">
        <v>744</v>
      </c>
      <c r="H522" s="131">
        <f t="shared" si="44"/>
        <v>15.456989247311828</v>
      </c>
      <c r="I522" s="121">
        <f t="shared" si="45"/>
        <v>16.129032258064516</v>
      </c>
      <c r="J522" s="121">
        <f t="shared" si="46"/>
        <v>15.456989247311828</v>
      </c>
      <c r="K522" s="151"/>
      <c r="L522" s="186"/>
      <c r="M522" s="51"/>
      <c r="N522" s="51"/>
      <c r="O522" s="51"/>
      <c r="Y522" s="3"/>
    </row>
    <row r="523" spans="2:25" x14ac:dyDescent="0.2">
      <c r="B523" s="340"/>
      <c r="C523" s="200" t="s">
        <v>543</v>
      </c>
      <c r="D523" s="182">
        <v>12</v>
      </c>
      <c r="E523" s="188">
        <v>7</v>
      </c>
      <c r="F523" s="187">
        <f t="shared" si="43"/>
        <v>9.5</v>
      </c>
      <c r="G523" s="188">
        <v>743</v>
      </c>
      <c r="H523" s="131">
        <f t="shared" si="44"/>
        <v>12.78600269179004</v>
      </c>
      <c r="I523" s="121">
        <f t="shared" si="45"/>
        <v>9.4212651413189779</v>
      </c>
      <c r="J523" s="121">
        <f t="shared" si="46"/>
        <v>12.78600269179004</v>
      </c>
      <c r="K523" s="151"/>
      <c r="L523" s="186"/>
      <c r="M523" s="51"/>
      <c r="N523" s="51"/>
      <c r="O523" s="51"/>
      <c r="Y523" s="3"/>
    </row>
    <row r="524" spans="2:25" x14ac:dyDescent="0.2">
      <c r="B524" s="340"/>
      <c r="C524" s="200" t="s">
        <v>544</v>
      </c>
      <c r="D524" s="182">
        <v>7</v>
      </c>
      <c r="E524" s="188">
        <v>8</v>
      </c>
      <c r="F524" s="187">
        <f t="shared" si="43"/>
        <v>7.5</v>
      </c>
      <c r="G524" s="188">
        <v>1000</v>
      </c>
      <c r="H524" s="131">
        <f t="shared" si="44"/>
        <v>7.5</v>
      </c>
      <c r="I524" s="121">
        <f t="shared" si="45"/>
        <v>8</v>
      </c>
      <c r="J524" s="121">
        <f t="shared" si="46"/>
        <v>7.5</v>
      </c>
      <c r="K524" s="151"/>
      <c r="L524" s="186"/>
      <c r="M524" s="51"/>
      <c r="N524" s="51"/>
      <c r="O524" s="51"/>
      <c r="Y524" s="3"/>
    </row>
    <row r="525" spans="2:25" x14ac:dyDescent="0.2">
      <c r="B525" s="340"/>
      <c r="C525" s="200" t="s">
        <v>545</v>
      </c>
      <c r="D525" s="182">
        <v>9</v>
      </c>
      <c r="E525" s="188">
        <v>10</v>
      </c>
      <c r="F525" s="187">
        <f t="shared" si="43"/>
        <v>9.5</v>
      </c>
      <c r="G525" s="188">
        <v>794</v>
      </c>
      <c r="H525" s="131">
        <f t="shared" si="44"/>
        <v>11.964735516372796</v>
      </c>
      <c r="I525" s="121">
        <f t="shared" si="45"/>
        <v>12.594458438287154</v>
      </c>
      <c r="J525" s="121">
        <f t="shared" si="46"/>
        <v>11.964735516372796</v>
      </c>
      <c r="K525" s="151"/>
      <c r="L525" s="186"/>
      <c r="M525" s="51"/>
      <c r="N525" s="51"/>
      <c r="O525" s="51"/>
      <c r="Y525" s="3"/>
    </row>
    <row r="526" spans="2:25" x14ac:dyDescent="0.2">
      <c r="B526" s="340"/>
      <c r="C526" s="200" t="s">
        <v>546</v>
      </c>
      <c r="D526" s="182">
        <v>8</v>
      </c>
      <c r="E526" s="188">
        <v>8</v>
      </c>
      <c r="F526" s="187">
        <f t="shared" ref="F526:F569" si="47">AVERAGE(D526:E526)</f>
        <v>8</v>
      </c>
      <c r="G526" s="188">
        <v>916</v>
      </c>
      <c r="H526" s="131">
        <f t="shared" si="44"/>
        <v>8.7336244541484707</v>
      </c>
      <c r="I526" s="121">
        <f t="shared" si="45"/>
        <v>8.7336244541484707</v>
      </c>
      <c r="J526" s="121">
        <f t="shared" si="46"/>
        <v>8.7336244541484707</v>
      </c>
      <c r="K526" s="151"/>
      <c r="L526" s="186"/>
      <c r="M526" s="51"/>
      <c r="N526" s="51"/>
      <c r="O526" s="51"/>
      <c r="Y526" s="3"/>
    </row>
    <row r="527" spans="2:25" x14ac:dyDescent="0.2">
      <c r="B527" s="341"/>
      <c r="C527" s="201" t="s">
        <v>547</v>
      </c>
      <c r="D527" s="183">
        <v>9</v>
      </c>
      <c r="E527" s="194">
        <v>7</v>
      </c>
      <c r="F527" s="193">
        <f t="shared" si="47"/>
        <v>8</v>
      </c>
      <c r="G527" s="194">
        <v>1008</v>
      </c>
      <c r="H527" s="134">
        <f t="shared" si="44"/>
        <v>7.9365079365079367</v>
      </c>
      <c r="I527" s="195">
        <f t="shared" si="45"/>
        <v>6.9444444444444446</v>
      </c>
      <c r="J527" s="195">
        <f t="shared" si="46"/>
        <v>7.9365079365079367</v>
      </c>
      <c r="K527" s="151"/>
      <c r="L527" s="186"/>
      <c r="M527" s="51"/>
      <c r="N527" s="51"/>
      <c r="O527" s="51"/>
      <c r="Y527" s="3"/>
    </row>
    <row r="528" spans="2:25" x14ac:dyDescent="0.2">
      <c r="B528" s="339">
        <v>242</v>
      </c>
      <c r="C528" s="207" t="s">
        <v>548</v>
      </c>
      <c r="D528" s="202">
        <v>10</v>
      </c>
      <c r="E528" s="203">
        <v>13</v>
      </c>
      <c r="F528" s="202">
        <f t="shared" si="47"/>
        <v>11.5</v>
      </c>
      <c r="G528" s="203">
        <v>783</v>
      </c>
      <c r="H528" s="205">
        <f t="shared" si="44"/>
        <v>14.687100893997446</v>
      </c>
      <c r="I528" s="206">
        <f t="shared" si="45"/>
        <v>16.602809706257982</v>
      </c>
      <c r="J528" s="206">
        <f t="shared" si="46"/>
        <v>14.687100893997446</v>
      </c>
      <c r="K528" s="151"/>
      <c r="L528" s="185">
        <f>B528</f>
        <v>242</v>
      </c>
      <c r="M528" s="145">
        <f>AVERAGE(H528:H534)</f>
        <v>13.601265327674552</v>
      </c>
      <c r="N528" s="145">
        <f>AVERAGE(I528:I534)</f>
        <v>13.306793522007913</v>
      </c>
      <c r="O528" s="145">
        <f>AVERAGE(J528:J534)</f>
        <v>13.601265327674552</v>
      </c>
      <c r="Y528" s="3"/>
    </row>
    <row r="529" spans="2:25" x14ac:dyDescent="0.2">
      <c r="B529" s="340"/>
      <c r="C529" s="200" t="s">
        <v>549</v>
      </c>
      <c r="D529" s="187">
        <v>8</v>
      </c>
      <c r="E529" s="188">
        <v>6</v>
      </c>
      <c r="F529" s="187">
        <f t="shared" si="47"/>
        <v>7</v>
      </c>
      <c r="G529" s="188">
        <v>728</v>
      </c>
      <c r="H529" s="131">
        <f t="shared" si="44"/>
        <v>9.615384615384615</v>
      </c>
      <c r="I529" s="121">
        <f t="shared" si="45"/>
        <v>8.2417582417582427</v>
      </c>
      <c r="J529" s="121">
        <f t="shared" si="46"/>
        <v>9.615384615384615</v>
      </c>
      <c r="K529" s="151"/>
      <c r="L529" s="186"/>
      <c r="M529" s="51"/>
      <c r="N529" s="51"/>
      <c r="O529" s="51"/>
      <c r="Y529" s="3"/>
    </row>
    <row r="530" spans="2:25" x14ac:dyDescent="0.2">
      <c r="B530" s="340"/>
      <c r="C530" s="200" t="s">
        <v>550</v>
      </c>
      <c r="D530" s="187">
        <v>14</v>
      </c>
      <c r="E530" s="188">
        <v>13</v>
      </c>
      <c r="F530" s="187">
        <f t="shared" si="47"/>
        <v>13.5</v>
      </c>
      <c r="G530" s="188">
        <v>902</v>
      </c>
      <c r="H530" s="131">
        <f t="shared" si="44"/>
        <v>14.966740576496674</v>
      </c>
      <c r="I530" s="121">
        <f t="shared" si="45"/>
        <v>14.412416851441241</v>
      </c>
      <c r="J530" s="121">
        <f t="shared" si="46"/>
        <v>14.966740576496674</v>
      </c>
      <c r="K530" s="151"/>
      <c r="L530" s="186"/>
      <c r="M530" s="51"/>
      <c r="N530" s="51"/>
      <c r="O530" s="51"/>
      <c r="Y530" s="3"/>
    </row>
    <row r="531" spans="2:25" x14ac:dyDescent="0.2">
      <c r="B531" s="340"/>
      <c r="C531" s="200" t="s">
        <v>551</v>
      </c>
      <c r="D531" s="187">
        <v>8</v>
      </c>
      <c r="E531" s="188">
        <v>8</v>
      </c>
      <c r="F531" s="187">
        <f t="shared" si="47"/>
        <v>8</v>
      </c>
      <c r="G531" s="188">
        <v>665</v>
      </c>
      <c r="H531" s="131">
        <f t="shared" si="44"/>
        <v>12.030075187969924</v>
      </c>
      <c r="I531" s="121">
        <f t="shared" si="45"/>
        <v>12.030075187969924</v>
      </c>
      <c r="J531" s="121">
        <f t="shared" si="46"/>
        <v>12.030075187969924</v>
      </c>
      <c r="K531" s="151"/>
      <c r="L531" s="186"/>
      <c r="M531" s="51"/>
      <c r="N531" s="51"/>
      <c r="O531" s="51"/>
      <c r="Y531" s="3"/>
    </row>
    <row r="532" spans="2:25" x14ac:dyDescent="0.2">
      <c r="B532" s="340"/>
      <c r="C532" s="200" t="s">
        <v>552</v>
      </c>
      <c r="D532" s="187">
        <v>15</v>
      </c>
      <c r="E532" s="188">
        <v>14</v>
      </c>
      <c r="F532" s="187">
        <f t="shared" si="47"/>
        <v>14.5</v>
      </c>
      <c r="G532" s="188">
        <v>933</v>
      </c>
      <c r="H532" s="131">
        <f t="shared" si="44"/>
        <v>15.541264737406216</v>
      </c>
      <c r="I532" s="121">
        <f t="shared" si="45"/>
        <v>15.005359056806002</v>
      </c>
      <c r="J532" s="121">
        <f t="shared" si="46"/>
        <v>15.541264737406216</v>
      </c>
      <c r="K532" s="151"/>
      <c r="L532" s="186"/>
      <c r="M532" s="51"/>
      <c r="N532" s="51"/>
      <c r="O532" s="51"/>
      <c r="Y532" s="3"/>
    </row>
    <row r="533" spans="2:25" x14ac:dyDescent="0.2">
      <c r="B533" s="340"/>
      <c r="C533" s="200" t="s">
        <v>553</v>
      </c>
      <c r="D533" s="187">
        <v>11</v>
      </c>
      <c r="E533" s="188">
        <v>8</v>
      </c>
      <c r="F533" s="187">
        <f t="shared" si="47"/>
        <v>9.5</v>
      </c>
      <c r="G533" s="188">
        <v>710</v>
      </c>
      <c r="H533" s="131">
        <f t="shared" si="44"/>
        <v>13.380281690140846</v>
      </c>
      <c r="I533" s="121">
        <f t="shared" si="45"/>
        <v>11.267605633802818</v>
      </c>
      <c r="J533" s="121">
        <f t="shared" si="46"/>
        <v>13.380281690140846</v>
      </c>
      <c r="K533" s="151"/>
      <c r="L533" s="186"/>
      <c r="M533" s="51"/>
      <c r="N533" s="51"/>
      <c r="O533" s="51"/>
      <c r="Y533" s="3"/>
    </row>
    <row r="534" spans="2:25" x14ac:dyDescent="0.2">
      <c r="B534" s="341"/>
      <c r="C534" s="201" t="s">
        <v>554</v>
      </c>
      <c r="D534" s="193">
        <v>12</v>
      </c>
      <c r="E534" s="194">
        <v>13</v>
      </c>
      <c r="F534" s="193">
        <f t="shared" si="47"/>
        <v>12.5</v>
      </c>
      <c r="G534" s="194">
        <v>834</v>
      </c>
      <c r="H534" s="134">
        <f t="shared" si="44"/>
        <v>14.98800959232614</v>
      </c>
      <c r="I534" s="195">
        <f t="shared" si="45"/>
        <v>15.587529976019185</v>
      </c>
      <c r="J534" s="195">
        <f t="shared" si="46"/>
        <v>14.98800959232614</v>
      </c>
      <c r="K534" s="151"/>
      <c r="L534" s="186"/>
      <c r="M534" s="51"/>
      <c r="N534" s="51"/>
      <c r="O534" s="51"/>
      <c r="Y534" s="3"/>
    </row>
    <row r="535" spans="2:25" x14ac:dyDescent="0.2">
      <c r="B535" s="339">
        <v>243</v>
      </c>
      <c r="C535" s="207" t="s">
        <v>555</v>
      </c>
      <c r="D535" s="202">
        <v>16</v>
      </c>
      <c r="E535" s="203">
        <v>24</v>
      </c>
      <c r="F535" s="202">
        <f t="shared" si="47"/>
        <v>20</v>
      </c>
      <c r="G535" s="203">
        <v>918</v>
      </c>
      <c r="H535" s="205">
        <f t="shared" si="44"/>
        <v>21.786492374727668</v>
      </c>
      <c r="I535" s="206">
        <f t="shared" si="45"/>
        <v>26.143790849673202</v>
      </c>
      <c r="J535" s="206">
        <f t="shared" si="46"/>
        <v>21.786492374727668</v>
      </c>
      <c r="K535" s="151"/>
      <c r="L535" s="185">
        <f>B535</f>
        <v>243</v>
      </c>
      <c r="M535" s="145">
        <f>AVERAGE(H535:H541)</f>
        <v>19.573499009744555</v>
      </c>
      <c r="N535" s="145">
        <f>AVERAGE(I535:I541)</f>
        <v>21.551900005814378</v>
      </c>
      <c r="O535" s="145">
        <f>AVERAGE(J535:J541)</f>
        <v>19.573499009744555</v>
      </c>
      <c r="Y535" s="3"/>
    </row>
    <row r="536" spans="2:25" x14ac:dyDescent="0.2">
      <c r="B536" s="340"/>
      <c r="C536" s="200" t="s">
        <v>556</v>
      </c>
      <c r="D536" s="187">
        <v>14</v>
      </c>
      <c r="E536" s="188">
        <v>18</v>
      </c>
      <c r="F536" s="187">
        <f t="shared" si="47"/>
        <v>16</v>
      </c>
      <c r="G536" s="188">
        <v>746</v>
      </c>
      <c r="H536" s="131">
        <f t="shared" si="44"/>
        <v>21.447721179624665</v>
      </c>
      <c r="I536" s="121">
        <f t="shared" si="45"/>
        <v>24.128686327077748</v>
      </c>
      <c r="J536" s="121">
        <f t="shared" si="46"/>
        <v>21.447721179624665</v>
      </c>
      <c r="K536" s="151"/>
      <c r="L536" s="186"/>
      <c r="M536" s="51"/>
      <c r="N536" s="51"/>
      <c r="O536" s="51"/>
      <c r="Y536" s="3"/>
    </row>
    <row r="537" spans="2:25" x14ac:dyDescent="0.2">
      <c r="B537" s="340"/>
      <c r="C537" s="200" t="s">
        <v>557</v>
      </c>
      <c r="D537" s="187">
        <v>15</v>
      </c>
      <c r="E537" s="188">
        <v>16</v>
      </c>
      <c r="F537" s="187">
        <f t="shared" si="47"/>
        <v>15.5</v>
      </c>
      <c r="G537" s="188">
        <v>833</v>
      </c>
      <c r="H537" s="131">
        <f t="shared" si="44"/>
        <v>18.607442977190878</v>
      </c>
      <c r="I537" s="121">
        <f t="shared" si="45"/>
        <v>19.207683073229294</v>
      </c>
      <c r="J537" s="121">
        <f t="shared" si="46"/>
        <v>18.607442977190878</v>
      </c>
      <c r="K537" s="151"/>
      <c r="L537" s="186"/>
      <c r="M537" s="51"/>
      <c r="N537" s="51"/>
      <c r="O537" s="51"/>
      <c r="Y537" s="3"/>
    </row>
    <row r="538" spans="2:25" x14ac:dyDescent="0.2">
      <c r="B538" s="340"/>
      <c r="C538" s="200" t="s">
        <v>558</v>
      </c>
      <c r="D538" s="187">
        <v>15</v>
      </c>
      <c r="E538" s="188">
        <v>20</v>
      </c>
      <c r="F538" s="187">
        <f t="shared" si="47"/>
        <v>17.5</v>
      </c>
      <c r="G538" s="188">
        <v>816</v>
      </c>
      <c r="H538" s="131">
        <f t="shared" si="44"/>
        <v>21.446078431372552</v>
      </c>
      <c r="I538" s="121">
        <f t="shared" si="45"/>
        <v>24.509803921568629</v>
      </c>
      <c r="J538" s="121">
        <f t="shared" si="46"/>
        <v>21.446078431372552</v>
      </c>
      <c r="K538" s="151"/>
      <c r="L538" s="186"/>
      <c r="M538" s="51"/>
      <c r="N538" s="51"/>
      <c r="O538" s="51"/>
      <c r="Y538" s="3"/>
    </row>
    <row r="539" spans="2:25" x14ac:dyDescent="0.2">
      <c r="B539" s="340"/>
      <c r="C539" s="200" t="s">
        <v>559</v>
      </c>
      <c r="D539" s="187">
        <v>14</v>
      </c>
      <c r="E539" s="188">
        <v>17</v>
      </c>
      <c r="F539" s="187">
        <f t="shared" si="47"/>
        <v>15.5</v>
      </c>
      <c r="G539" s="188">
        <v>956</v>
      </c>
      <c r="H539" s="131">
        <f t="shared" si="44"/>
        <v>16.213389121338913</v>
      </c>
      <c r="I539" s="121">
        <f t="shared" si="45"/>
        <v>17.78242677824268</v>
      </c>
      <c r="J539" s="121">
        <f t="shared" si="46"/>
        <v>16.213389121338913</v>
      </c>
      <c r="K539" s="151"/>
      <c r="L539" s="186"/>
      <c r="M539" s="51"/>
      <c r="N539" s="51"/>
      <c r="O539" s="51"/>
      <c r="Y539" s="3"/>
    </row>
    <row r="540" spans="2:25" x14ac:dyDescent="0.2">
      <c r="B540" s="340"/>
      <c r="C540" s="200" t="s">
        <v>560</v>
      </c>
      <c r="D540" s="187">
        <v>16</v>
      </c>
      <c r="E540" s="188">
        <v>18</v>
      </c>
      <c r="F540" s="187">
        <f t="shared" si="47"/>
        <v>17</v>
      </c>
      <c r="G540" s="188">
        <v>1100</v>
      </c>
      <c r="H540" s="131">
        <f t="shared" si="44"/>
        <v>15.454545454545453</v>
      </c>
      <c r="I540" s="121">
        <f t="shared" si="45"/>
        <v>16.363636363636363</v>
      </c>
      <c r="J540" s="121">
        <f t="shared" si="46"/>
        <v>15.454545454545453</v>
      </c>
      <c r="K540" s="151"/>
      <c r="L540" s="186"/>
      <c r="M540" s="51"/>
      <c r="N540" s="51"/>
      <c r="O540" s="51"/>
      <c r="Y540" s="3"/>
    </row>
    <row r="541" spans="2:25" x14ac:dyDescent="0.2">
      <c r="B541" s="341"/>
      <c r="C541" s="201" t="s">
        <v>561</v>
      </c>
      <c r="D541" s="193">
        <v>16</v>
      </c>
      <c r="E541" s="194">
        <v>17</v>
      </c>
      <c r="F541" s="193">
        <f t="shared" si="47"/>
        <v>16.5</v>
      </c>
      <c r="G541" s="194">
        <v>748</v>
      </c>
      <c r="H541" s="134">
        <f t="shared" si="44"/>
        <v>22.058823529411764</v>
      </c>
      <c r="I541" s="195">
        <f t="shared" si="45"/>
        <v>22.727272727272727</v>
      </c>
      <c r="J541" s="195">
        <f t="shared" si="46"/>
        <v>22.058823529411764</v>
      </c>
      <c r="K541" s="151"/>
      <c r="L541" s="186"/>
      <c r="M541" s="51"/>
      <c r="N541" s="51"/>
      <c r="O541" s="51"/>
      <c r="Y541" s="3"/>
    </row>
    <row r="542" spans="2:25" x14ac:dyDescent="0.2">
      <c r="B542" s="339">
        <v>109</v>
      </c>
      <c r="C542" s="202" t="s">
        <v>29</v>
      </c>
      <c r="D542" s="203">
        <v>10</v>
      </c>
      <c r="E542" s="202">
        <v>15</v>
      </c>
      <c r="F542" s="202">
        <f t="shared" si="47"/>
        <v>12.5</v>
      </c>
      <c r="G542" s="202">
        <v>657</v>
      </c>
      <c r="H542" s="205">
        <f t="shared" ref="H542:H569" si="48">D542/(G542/1000)</f>
        <v>15.220700152207002</v>
      </c>
      <c r="I542" s="204">
        <f t="shared" si="45"/>
        <v>22.831050228310502</v>
      </c>
      <c r="J542" s="205">
        <f t="shared" si="46"/>
        <v>19.025875190258752</v>
      </c>
      <c r="K542" s="188"/>
      <c r="L542" s="185">
        <f>B542</f>
        <v>109</v>
      </c>
      <c r="M542" s="145">
        <f>AVERAGE(H542:H546)</f>
        <v>21.272771155546241</v>
      </c>
      <c r="N542" s="145">
        <f>AVERAGE(I542:I546)</f>
        <v>20.110050916260796</v>
      </c>
      <c r="O542" s="209">
        <f>AVERAGE(J542:J546)</f>
        <v>20.691411035903517</v>
      </c>
      <c r="Y542" s="3"/>
    </row>
    <row r="543" spans="2:25" x14ac:dyDescent="0.2">
      <c r="B543" s="340"/>
      <c r="C543" s="187" t="s">
        <v>30</v>
      </c>
      <c r="D543" s="188">
        <v>21</v>
      </c>
      <c r="E543" s="187">
        <v>19</v>
      </c>
      <c r="F543" s="187">
        <f t="shared" si="47"/>
        <v>20</v>
      </c>
      <c r="G543" s="187">
        <v>744</v>
      </c>
      <c r="H543" s="131">
        <f t="shared" si="48"/>
        <v>28.225806451612904</v>
      </c>
      <c r="I543" s="120">
        <f t="shared" si="45"/>
        <v>25.537634408602152</v>
      </c>
      <c r="J543" s="131">
        <f t="shared" si="46"/>
        <v>26.881720430107528</v>
      </c>
      <c r="K543" s="188"/>
      <c r="L543" s="186"/>
      <c r="M543" s="50"/>
      <c r="N543" s="50"/>
      <c r="O543" s="210"/>
      <c r="Y543" s="3"/>
    </row>
    <row r="544" spans="2:25" x14ac:dyDescent="0.2">
      <c r="B544" s="340"/>
      <c r="C544" s="187" t="s">
        <v>31</v>
      </c>
      <c r="D544" s="188">
        <v>15</v>
      </c>
      <c r="E544" s="187">
        <v>11</v>
      </c>
      <c r="F544" s="187">
        <f t="shared" si="47"/>
        <v>13</v>
      </c>
      <c r="G544" s="187">
        <v>850</v>
      </c>
      <c r="H544" s="131">
        <f t="shared" si="48"/>
        <v>17.647058823529413</v>
      </c>
      <c r="I544" s="120">
        <f t="shared" si="45"/>
        <v>12.941176470588236</v>
      </c>
      <c r="J544" s="131">
        <f t="shared" si="46"/>
        <v>15.294117647058824</v>
      </c>
      <c r="K544" s="188"/>
      <c r="L544" s="186"/>
      <c r="M544" s="211"/>
      <c r="N544" s="211"/>
      <c r="O544" s="210"/>
      <c r="Y544" s="3"/>
    </row>
    <row r="545" spans="2:25" x14ac:dyDescent="0.2">
      <c r="B545" s="340"/>
      <c r="C545" s="187" t="s">
        <v>601</v>
      </c>
      <c r="D545" s="188">
        <v>18</v>
      </c>
      <c r="E545" s="187">
        <v>15</v>
      </c>
      <c r="F545" s="188">
        <f t="shared" si="47"/>
        <v>16.5</v>
      </c>
      <c r="G545" s="187">
        <v>874</v>
      </c>
      <c r="H545" s="120">
        <f t="shared" si="48"/>
        <v>20.594965675057207</v>
      </c>
      <c r="I545" s="131">
        <f t="shared" si="45"/>
        <v>17.162471395881006</v>
      </c>
      <c r="J545" s="121">
        <f t="shared" si="46"/>
        <v>18.878718535469108</v>
      </c>
      <c r="K545" s="151"/>
      <c r="L545" s="186"/>
      <c r="M545" s="51"/>
      <c r="N545" s="51"/>
      <c r="O545" s="210"/>
      <c r="Y545" s="3"/>
    </row>
    <row r="546" spans="2:25" x14ac:dyDescent="0.2">
      <c r="B546" s="340"/>
      <c r="C546" s="187" t="s">
        <v>602</v>
      </c>
      <c r="D546" s="188">
        <v>19</v>
      </c>
      <c r="E546" s="187">
        <v>17</v>
      </c>
      <c r="F546" s="188">
        <f t="shared" si="47"/>
        <v>18</v>
      </c>
      <c r="G546" s="187">
        <v>770</v>
      </c>
      <c r="H546" s="120">
        <f t="shared" si="48"/>
        <v>24.675324675324674</v>
      </c>
      <c r="I546" s="131">
        <f t="shared" si="45"/>
        <v>22.077922077922079</v>
      </c>
      <c r="J546" s="121">
        <f t="shared" si="46"/>
        <v>23.376623376623375</v>
      </c>
      <c r="K546" s="151"/>
      <c r="L546" s="186"/>
      <c r="M546" s="51"/>
      <c r="N546" s="51"/>
      <c r="O546" s="210"/>
      <c r="Y546" s="3"/>
    </row>
    <row r="547" spans="2:25" x14ac:dyDescent="0.2">
      <c r="B547" s="339">
        <v>110</v>
      </c>
      <c r="C547" s="202" t="s">
        <v>32</v>
      </c>
      <c r="D547" s="203">
        <v>10</v>
      </c>
      <c r="E547" s="207">
        <v>10</v>
      </c>
      <c r="F547" s="202">
        <f t="shared" si="47"/>
        <v>10</v>
      </c>
      <c r="G547" s="212">
        <v>412</v>
      </c>
      <c r="H547" s="205">
        <f t="shared" si="48"/>
        <v>24.271844660194176</v>
      </c>
      <c r="I547" s="204">
        <f t="shared" si="45"/>
        <v>24.271844660194176</v>
      </c>
      <c r="J547" s="205">
        <f t="shared" si="46"/>
        <v>24.271844660194176</v>
      </c>
      <c r="K547" s="188"/>
      <c r="L547" s="185">
        <f>B547</f>
        <v>110</v>
      </c>
      <c r="M547" s="145">
        <f>AVERAGE(H547:H551)</f>
        <v>23.699319651853497</v>
      </c>
      <c r="N547" s="145">
        <f>AVERAGE(I547:I551)</f>
        <v>23.768876712495807</v>
      </c>
      <c r="O547" s="209">
        <f>AVERAGE(J547:J551)</f>
        <v>23.734098182174652</v>
      </c>
      <c r="Y547" s="3"/>
    </row>
    <row r="548" spans="2:25" x14ac:dyDescent="0.2">
      <c r="B548" s="340"/>
      <c r="C548" s="187" t="s">
        <v>33</v>
      </c>
      <c r="D548" s="188">
        <v>16</v>
      </c>
      <c r="E548" s="200">
        <v>19</v>
      </c>
      <c r="F548" s="187">
        <f t="shared" si="47"/>
        <v>17.5</v>
      </c>
      <c r="G548" s="213">
        <v>733</v>
      </c>
      <c r="H548" s="131">
        <f t="shared" si="48"/>
        <v>21.828103683492497</v>
      </c>
      <c r="I548" s="120">
        <f t="shared" si="45"/>
        <v>25.920873124147342</v>
      </c>
      <c r="J548" s="131">
        <f t="shared" si="46"/>
        <v>23.874488403819917</v>
      </c>
      <c r="K548" s="188"/>
      <c r="L548" s="186"/>
      <c r="M548" s="50"/>
      <c r="N548" s="50"/>
      <c r="O548" s="210"/>
      <c r="Y548" s="3"/>
    </row>
    <row r="549" spans="2:25" x14ac:dyDescent="0.2">
      <c r="B549" s="340"/>
      <c r="C549" s="182" t="s">
        <v>606</v>
      </c>
      <c r="D549" s="62">
        <v>22</v>
      </c>
      <c r="E549" s="180">
        <v>19</v>
      </c>
      <c r="F549" s="187">
        <f t="shared" si="47"/>
        <v>20.5</v>
      </c>
      <c r="G549" s="214">
        <v>859</v>
      </c>
      <c r="H549" s="131">
        <f>D549/(G549/1000)</f>
        <v>25.611175785797439</v>
      </c>
      <c r="I549" s="120">
        <f>E549/(G549/1000)</f>
        <v>22.118742724097789</v>
      </c>
      <c r="J549" s="131">
        <f>F549/(G549/1000)</f>
        <v>23.864959254947614</v>
      </c>
      <c r="K549" s="151"/>
      <c r="L549" s="186"/>
      <c r="M549" s="51"/>
      <c r="N549" s="51"/>
      <c r="O549" s="210"/>
      <c r="Y549" s="3"/>
    </row>
    <row r="550" spans="2:25" x14ac:dyDescent="0.2">
      <c r="B550" s="340"/>
      <c r="C550" s="187" t="s">
        <v>605</v>
      </c>
      <c r="D550" s="188">
        <v>16</v>
      </c>
      <c r="E550" s="200">
        <v>15</v>
      </c>
      <c r="F550" s="187">
        <f t="shared" si="47"/>
        <v>15.5</v>
      </c>
      <c r="G550" s="213">
        <v>726</v>
      </c>
      <c r="H550" s="131">
        <f t="shared" ref="H550:H566" si="49">D550/(G550/1000)</f>
        <v>22.03856749311295</v>
      </c>
      <c r="I550" s="120">
        <f t="shared" ref="I550:I569" si="50">E550/(G550/1000)</f>
        <v>20.66115702479339</v>
      </c>
      <c r="J550" s="131">
        <f t="shared" ref="J550:J569" si="51">F550/(G550/1000)</f>
        <v>21.34986225895317</v>
      </c>
      <c r="K550" s="151"/>
      <c r="L550" s="186"/>
      <c r="M550" s="51"/>
      <c r="N550" s="51"/>
      <c r="O550" s="210"/>
      <c r="Y550" s="3"/>
    </row>
    <row r="551" spans="2:25" x14ac:dyDescent="0.2">
      <c r="B551" s="341"/>
      <c r="C551" s="193" t="s">
        <v>604</v>
      </c>
      <c r="D551" s="194">
        <v>22</v>
      </c>
      <c r="E551" s="201">
        <v>23</v>
      </c>
      <c r="F551" s="193">
        <f t="shared" si="47"/>
        <v>22.5</v>
      </c>
      <c r="G551" s="215">
        <v>889</v>
      </c>
      <c r="H551" s="131">
        <f t="shared" si="49"/>
        <v>24.746906636670417</v>
      </c>
      <c r="I551" s="120">
        <f t="shared" si="50"/>
        <v>25.871766029246345</v>
      </c>
      <c r="J551" s="131">
        <f t="shared" si="51"/>
        <v>25.309336332958381</v>
      </c>
      <c r="K551" s="151"/>
      <c r="L551" s="186"/>
      <c r="M551" s="51"/>
      <c r="N551" s="51"/>
      <c r="O551" s="210"/>
      <c r="Y551" s="3"/>
    </row>
    <row r="552" spans="2:25" x14ac:dyDescent="0.2">
      <c r="B552" s="357">
        <v>111</v>
      </c>
      <c r="C552" s="76" t="s">
        <v>34</v>
      </c>
      <c r="D552" s="140">
        <v>17</v>
      </c>
      <c r="E552" s="76">
        <v>16</v>
      </c>
      <c r="F552" s="36">
        <f t="shared" si="47"/>
        <v>16.5</v>
      </c>
      <c r="G552" s="76">
        <v>850</v>
      </c>
      <c r="H552" s="141">
        <f t="shared" si="49"/>
        <v>20</v>
      </c>
      <c r="I552" s="235">
        <f t="shared" si="50"/>
        <v>18.823529411764707</v>
      </c>
      <c r="J552" s="141">
        <f t="shared" si="51"/>
        <v>19.411764705882355</v>
      </c>
      <c r="K552" s="138"/>
      <c r="L552" s="178">
        <f>B552</f>
        <v>111</v>
      </c>
      <c r="M552" s="142">
        <f>AVERAGE(H552:H556)</f>
        <v>23.167422130052241</v>
      </c>
      <c r="N552" s="142">
        <f>AVERAGE(I552:I556)</f>
        <v>22.124738384813774</v>
      </c>
      <c r="O552" s="191">
        <f>AVERAGE(J552:J556)</f>
        <v>22.64608025743301</v>
      </c>
      <c r="Y552" s="3"/>
    </row>
    <row r="553" spans="2:25" x14ac:dyDescent="0.2">
      <c r="B553" s="358"/>
      <c r="C553" s="36" t="s">
        <v>35</v>
      </c>
      <c r="D553" s="138">
        <v>25</v>
      </c>
      <c r="E553" s="36">
        <v>19</v>
      </c>
      <c r="F553" s="36">
        <f t="shared" si="47"/>
        <v>22</v>
      </c>
      <c r="G553" s="36">
        <v>951</v>
      </c>
      <c r="H553" s="133">
        <f t="shared" si="49"/>
        <v>26.288117770767613</v>
      </c>
      <c r="I553" s="236">
        <f t="shared" si="50"/>
        <v>19.978969505783386</v>
      </c>
      <c r="J553" s="133">
        <f t="shared" si="51"/>
        <v>23.133543638275501</v>
      </c>
      <c r="K553" s="138"/>
      <c r="M553" s="139"/>
      <c r="N553" s="139"/>
      <c r="O553" s="192"/>
      <c r="Y553" s="3"/>
    </row>
    <row r="554" spans="2:25" x14ac:dyDescent="0.2">
      <c r="B554" s="358"/>
      <c r="C554" s="36" t="s">
        <v>613</v>
      </c>
      <c r="D554" s="138">
        <v>21</v>
      </c>
      <c r="E554" s="36">
        <v>20</v>
      </c>
      <c r="F554" s="138">
        <f>AVERAGE(D554:E554)</f>
        <v>20.5</v>
      </c>
      <c r="G554" s="36">
        <v>806</v>
      </c>
      <c r="H554" s="236">
        <f t="shared" si="49"/>
        <v>26.054590570719601</v>
      </c>
      <c r="I554" s="133">
        <f t="shared" si="50"/>
        <v>24.813895781637715</v>
      </c>
      <c r="J554" s="239">
        <f t="shared" si="51"/>
        <v>25.434243176178658</v>
      </c>
      <c r="O554" s="192"/>
      <c r="Y554" s="3"/>
    </row>
    <row r="555" spans="2:25" x14ac:dyDescent="0.2">
      <c r="B555" s="358"/>
      <c r="C555" s="36" t="s">
        <v>614</v>
      </c>
      <c r="D555" s="138">
        <v>15</v>
      </c>
      <c r="E555" s="36">
        <v>19</v>
      </c>
      <c r="F555" s="138">
        <f t="shared" ref="F555:F566" si="52">AVERAGE(D555:E555)</f>
        <v>17</v>
      </c>
      <c r="G555" s="36">
        <v>679</v>
      </c>
      <c r="H555" s="236">
        <f t="shared" si="49"/>
        <v>22.091310751104565</v>
      </c>
      <c r="I555" s="133">
        <f t="shared" si="50"/>
        <v>27.982326951399113</v>
      </c>
      <c r="J555" s="239">
        <f t="shared" si="51"/>
        <v>25.036818851251841</v>
      </c>
      <c r="O555" s="192"/>
      <c r="Y555" s="3"/>
    </row>
    <row r="556" spans="2:25" x14ac:dyDescent="0.2">
      <c r="B556" s="358"/>
      <c r="C556" s="36" t="s">
        <v>615</v>
      </c>
      <c r="D556" s="138">
        <v>18</v>
      </c>
      <c r="E556" s="36">
        <v>16</v>
      </c>
      <c r="F556" s="138">
        <f t="shared" si="52"/>
        <v>17</v>
      </c>
      <c r="G556" s="36">
        <v>841</v>
      </c>
      <c r="H556" s="236">
        <f t="shared" si="49"/>
        <v>21.403091557669441</v>
      </c>
      <c r="I556" s="133">
        <f t="shared" si="50"/>
        <v>19.024970273483948</v>
      </c>
      <c r="J556" s="239">
        <f t="shared" si="51"/>
        <v>20.214030915576696</v>
      </c>
      <c r="O556" s="192"/>
      <c r="Y556" s="3"/>
    </row>
    <row r="557" spans="2:25" x14ac:dyDescent="0.2">
      <c r="B557" s="359">
        <v>227</v>
      </c>
      <c r="C557" s="76" t="s">
        <v>80</v>
      </c>
      <c r="D557" s="140">
        <v>17</v>
      </c>
      <c r="E557" s="76">
        <v>14</v>
      </c>
      <c r="F557" s="76">
        <f t="shared" si="52"/>
        <v>15.5</v>
      </c>
      <c r="G557" s="76">
        <v>689</v>
      </c>
      <c r="H557" s="141">
        <f t="shared" si="49"/>
        <v>24.673439767779392</v>
      </c>
      <c r="I557" s="235">
        <f t="shared" si="50"/>
        <v>20.319303338171263</v>
      </c>
      <c r="J557" s="141">
        <f t="shared" si="51"/>
        <v>22.496371552975329</v>
      </c>
      <c r="K557" s="138"/>
      <c r="L557" s="178">
        <f>B557</f>
        <v>227</v>
      </c>
      <c r="M557" s="142">
        <f>AVERAGE(H557:H561)</f>
        <v>19.741800345287324</v>
      </c>
      <c r="N557" s="142">
        <f>AVERAGE(I557:I561)</f>
        <v>19.186718876690701</v>
      </c>
      <c r="O557" s="191">
        <f>AVERAGE(J557:J561)</f>
        <v>19.464259610989014</v>
      </c>
      <c r="Y557" s="3"/>
    </row>
    <row r="558" spans="2:25" x14ac:dyDescent="0.2">
      <c r="B558" s="360"/>
      <c r="C558" s="36" t="s">
        <v>81</v>
      </c>
      <c r="D558" s="138">
        <v>7</v>
      </c>
      <c r="E558" s="36">
        <v>8</v>
      </c>
      <c r="F558" s="36">
        <f t="shared" si="52"/>
        <v>7.5</v>
      </c>
      <c r="G558" s="36">
        <v>654</v>
      </c>
      <c r="H558" s="133">
        <f t="shared" si="49"/>
        <v>10.703363914373089</v>
      </c>
      <c r="I558" s="236">
        <f t="shared" si="50"/>
        <v>12.232415902140673</v>
      </c>
      <c r="J558" s="133">
        <f t="shared" si="51"/>
        <v>11.467889908256881</v>
      </c>
      <c r="K558" s="138"/>
      <c r="M558" s="139"/>
      <c r="N558" s="139"/>
      <c r="O558" s="192"/>
      <c r="Y558" s="3"/>
    </row>
    <row r="559" spans="2:25" x14ac:dyDescent="0.2">
      <c r="B559" s="360"/>
      <c r="C559" s="36" t="s">
        <v>82</v>
      </c>
      <c r="D559" s="138">
        <v>17</v>
      </c>
      <c r="E559" s="36">
        <v>15</v>
      </c>
      <c r="F559" s="36">
        <f t="shared" si="52"/>
        <v>16</v>
      </c>
      <c r="G559" s="36">
        <v>671</v>
      </c>
      <c r="H559" s="133">
        <f t="shared" si="49"/>
        <v>25.33532041728763</v>
      </c>
      <c r="I559" s="236">
        <f t="shared" si="50"/>
        <v>22.354694485842025</v>
      </c>
      <c r="J559" s="133">
        <f t="shared" si="51"/>
        <v>23.845007451564829</v>
      </c>
      <c r="K559" s="138"/>
      <c r="M559" s="139"/>
      <c r="N559" s="139"/>
      <c r="O559" s="192"/>
      <c r="Y559" s="3"/>
    </row>
    <row r="560" spans="2:25" x14ac:dyDescent="0.2">
      <c r="B560" s="360"/>
      <c r="C560" s="36" t="s">
        <v>616</v>
      </c>
      <c r="D560" s="138">
        <v>12</v>
      </c>
      <c r="E560" s="36">
        <v>14</v>
      </c>
      <c r="F560" s="138">
        <f t="shared" si="52"/>
        <v>13</v>
      </c>
      <c r="G560" s="36">
        <v>660</v>
      </c>
      <c r="H560" s="236">
        <f t="shared" si="49"/>
        <v>18.18181818181818</v>
      </c>
      <c r="I560" s="133">
        <f t="shared" si="50"/>
        <v>21.212121212121211</v>
      </c>
      <c r="J560" s="239">
        <f t="shared" si="51"/>
        <v>19.696969696969695</v>
      </c>
      <c r="O560" s="192"/>
      <c r="Y560" s="3"/>
    </row>
    <row r="561" spans="2:25" x14ac:dyDescent="0.2">
      <c r="B561" s="360"/>
      <c r="C561" s="36" t="s">
        <v>617</v>
      </c>
      <c r="D561" s="138">
        <v>15</v>
      </c>
      <c r="E561" s="36">
        <v>15</v>
      </c>
      <c r="F561" s="138">
        <f t="shared" si="52"/>
        <v>15</v>
      </c>
      <c r="G561" s="36">
        <v>757</v>
      </c>
      <c r="H561" s="236">
        <f t="shared" si="49"/>
        <v>19.815059445178335</v>
      </c>
      <c r="I561" s="133">
        <f t="shared" si="50"/>
        <v>19.815059445178335</v>
      </c>
      <c r="J561" s="239">
        <f t="shared" si="51"/>
        <v>19.815059445178335</v>
      </c>
      <c r="O561" s="192"/>
      <c r="Y561" s="3"/>
    </row>
    <row r="562" spans="2:25" x14ac:dyDescent="0.2">
      <c r="B562" s="339">
        <v>129</v>
      </c>
      <c r="C562" s="76" t="s">
        <v>208</v>
      </c>
      <c r="D562" s="140">
        <v>11</v>
      </c>
      <c r="E562" s="76">
        <v>8</v>
      </c>
      <c r="F562" s="76">
        <f t="shared" si="52"/>
        <v>9.5</v>
      </c>
      <c r="G562" s="76">
        <v>690</v>
      </c>
      <c r="H562" s="141">
        <f t="shared" si="49"/>
        <v>15.942028985507248</v>
      </c>
      <c r="I562" s="141">
        <f t="shared" si="50"/>
        <v>11.594202898550726</v>
      </c>
      <c r="J562" s="141">
        <f t="shared" si="51"/>
        <v>13.768115942028986</v>
      </c>
      <c r="L562" s="185">
        <f>B562</f>
        <v>129</v>
      </c>
      <c r="M562" s="142">
        <f>AVERAGE(H562:H566)</f>
        <v>12.095100733737629</v>
      </c>
      <c r="N562" s="142">
        <f>AVERAGE(I562:I566)</f>
        <v>10.091403678603163</v>
      </c>
      <c r="O562" s="191">
        <f>AVERAGE(J562:J566)</f>
        <v>11.093252206170394</v>
      </c>
      <c r="Y562" s="3"/>
    </row>
    <row r="563" spans="2:25" x14ac:dyDescent="0.2">
      <c r="B563" s="340"/>
      <c r="C563" s="36" t="s">
        <v>209</v>
      </c>
      <c r="D563" s="138">
        <v>9</v>
      </c>
      <c r="E563" s="36">
        <v>8</v>
      </c>
      <c r="F563" s="36">
        <f t="shared" si="52"/>
        <v>8.5</v>
      </c>
      <c r="G563" s="36">
        <v>697</v>
      </c>
      <c r="H563" s="133">
        <f t="shared" si="49"/>
        <v>12.912482065997132</v>
      </c>
      <c r="I563" s="133">
        <f t="shared" si="50"/>
        <v>11.477761836441895</v>
      </c>
      <c r="J563" s="133">
        <f t="shared" si="51"/>
        <v>12.195121951219512</v>
      </c>
      <c r="M563" s="139"/>
      <c r="N563" s="139"/>
      <c r="O563" s="192"/>
      <c r="Y563" s="3"/>
    </row>
    <row r="564" spans="2:25" x14ac:dyDescent="0.2">
      <c r="B564" s="340"/>
      <c r="C564" s="36" t="s">
        <v>210</v>
      </c>
      <c r="D564" s="138">
        <v>7</v>
      </c>
      <c r="E564" s="36">
        <v>3</v>
      </c>
      <c r="F564" s="36">
        <f t="shared" si="52"/>
        <v>5</v>
      </c>
      <c r="G564" s="36">
        <v>701</v>
      </c>
      <c r="H564" s="133">
        <f t="shared" si="49"/>
        <v>9.9857346647646228</v>
      </c>
      <c r="I564" s="133">
        <f t="shared" si="50"/>
        <v>4.2796005706134093</v>
      </c>
      <c r="J564" s="133">
        <f t="shared" si="51"/>
        <v>7.132667617689016</v>
      </c>
      <c r="M564" s="139"/>
      <c r="N564" s="139"/>
      <c r="O564" s="192"/>
      <c r="Y564" s="3"/>
    </row>
    <row r="565" spans="2:25" x14ac:dyDescent="0.2">
      <c r="B565" s="340"/>
      <c r="C565" s="36" t="s">
        <v>618</v>
      </c>
      <c r="D565" s="138">
        <v>10</v>
      </c>
      <c r="E565" s="36">
        <v>9</v>
      </c>
      <c r="F565" s="138">
        <f t="shared" si="52"/>
        <v>9.5</v>
      </c>
      <c r="G565" s="36">
        <v>696</v>
      </c>
      <c r="H565" s="236">
        <f t="shared" si="49"/>
        <v>14.367816091954024</v>
      </c>
      <c r="I565" s="133">
        <f t="shared" si="50"/>
        <v>12.931034482758621</v>
      </c>
      <c r="J565" s="239">
        <f t="shared" si="51"/>
        <v>13.649425287356323</v>
      </c>
      <c r="O565" s="192"/>
      <c r="Y565" s="3"/>
    </row>
    <row r="566" spans="2:25" x14ac:dyDescent="0.2">
      <c r="B566" s="340"/>
      <c r="C566" s="36" t="s">
        <v>619</v>
      </c>
      <c r="D566" s="138">
        <v>5</v>
      </c>
      <c r="E566" s="36">
        <v>7</v>
      </c>
      <c r="F566" s="138">
        <f t="shared" si="52"/>
        <v>6</v>
      </c>
      <c r="G566" s="36">
        <v>688</v>
      </c>
      <c r="H566" s="236">
        <f t="shared" si="49"/>
        <v>7.2674418604651168</v>
      </c>
      <c r="I566" s="133">
        <f t="shared" si="50"/>
        <v>10.174418604651164</v>
      </c>
      <c r="J566" s="239">
        <f t="shared" si="51"/>
        <v>8.7209302325581408</v>
      </c>
      <c r="O566" s="192"/>
      <c r="Y566" s="3"/>
    </row>
    <row r="567" spans="2:25" x14ac:dyDescent="0.2">
      <c r="B567" s="336">
        <v>108</v>
      </c>
      <c r="C567" s="207" t="s">
        <v>510</v>
      </c>
      <c r="D567" s="202">
        <v>10</v>
      </c>
      <c r="E567" s="203">
        <v>11</v>
      </c>
      <c r="F567" s="202">
        <f t="shared" si="47"/>
        <v>10.5</v>
      </c>
      <c r="G567" s="202">
        <v>722</v>
      </c>
      <c r="H567" s="204">
        <f t="shared" si="48"/>
        <v>13.850415512465375</v>
      </c>
      <c r="I567" s="205">
        <f t="shared" si="50"/>
        <v>15.235457063711912</v>
      </c>
      <c r="J567" s="206">
        <f t="shared" si="51"/>
        <v>14.542936288088644</v>
      </c>
      <c r="K567" s="151"/>
      <c r="L567" s="185">
        <f>B567</f>
        <v>108</v>
      </c>
      <c r="M567" s="145">
        <f>AVERAGE(H567:H571)</f>
        <v>14.13886529963376</v>
      </c>
      <c r="N567" s="145">
        <f>AVERAGE(I567:I571)</f>
        <v>13.890246203911762</v>
      </c>
      <c r="O567" s="209">
        <f>AVERAGE(J567:J571)</f>
        <v>14.014555751772757</v>
      </c>
      <c r="Y567" s="3"/>
    </row>
    <row r="568" spans="2:25" x14ac:dyDescent="0.2">
      <c r="B568" s="337"/>
      <c r="C568" s="200" t="s">
        <v>511</v>
      </c>
      <c r="D568" s="187">
        <v>9</v>
      </c>
      <c r="E568" s="188">
        <v>8</v>
      </c>
      <c r="F568" s="187">
        <f t="shared" si="47"/>
        <v>8.5</v>
      </c>
      <c r="G568" s="187">
        <v>648</v>
      </c>
      <c r="H568" s="120">
        <f t="shared" si="48"/>
        <v>13.888888888888889</v>
      </c>
      <c r="I568" s="131">
        <f t="shared" si="50"/>
        <v>12.345679012345679</v>
      </c>
      <c r="J568" s="121">
        <f t="shared" si="51"/>
        <v>13.117283950617283</v>
      </c>
      <c r="K568" s="151"/>
      <c r="L568" s="186"/>
      <c r="M568" s="51"/>
      <c r="N568" s="51"/>
      <c r="O568" s="210"/>
      <c r="Y568" s="3"/>
    </row>
    <row r="569" spans="2:25" x14ac:dyDescent="0.2">
      <c r="B569" s="337"/>
      <c r="C569" s="200" t="s">
        <v>512</v>
      </c>
      <c r="D569" s="187">
        <v>12</v>
      </c>
      <c r="E569" s="188">
        <v>10</v>
      </c>
      <c r="F569" s="187">
        <f t="shared" si="47"/>
        <v>11</v>
      </c>
      <c r="G569" s="187">
        <v>709</v>
      </c>
      <c r="H569" s="120">
        <f t="shared" si="48"/>
        <v>16.925246826516222</v>
      </c>
      <c r="I569" s="131">
        <f t="shared" si="50"/>
        <v>14.104372355430185</v>
      </c>
      <c r="J569" s="121">
        <f t="shared" si="51"/>
        <v>15.514809590973202</v>
      </c>
      <c r="K569" s="151"/>
      <c r="L569" s="186"/>
      <c r="M569" s="51"/>
      <c r="N569" s="51"/>
      <c r="O569" s="210"/>
      <c r="Y569" s="3"/>
    </row>
    <row r="570" spans="2:25" x14ac:dyDescent="0.2">
      <c r="B570" s="337"/>
      <c r="C570" s="187" t="s">
        <v>607</v>
      </c>
      <c r="D570" s="188">
        <v>13</v>
      </c>
      <c r="E570" s="187">
        <v>11</v>
      </c>
      <c r="F570" s="188">
        <f>AVERAGE(D570:E570)</f>
        <v>12</v>
      </c>
      <c r="G570" s="187">
        <v>791</v>
      </c>
      <c r="H570" s="120">
        <f>D570/(G570/1000)</f>
        <v>16.43489254108723</v>
      </c>
      <c r="I570" s="131">
        <f>E570/(G570/1000)</f>
        <v>13.906447534766118</v>
      </c>
      <c r="J570" s="131">
        <f>F570/(G570/1000)</f>
        <v>15.170670037926675</v>
      </c>
      <c r="K570" s="151"/>
      <c r="L570" s="51"/>
      <c r="M570" s="51"/>
      <c r="N570" s="51"/>
      <c r="O570" s="51"/>
      <c r="Y570" s="3"/>
    </row>
    <row r="571" spans="2:25" x14ac:dyDescent="0.2">
      <c r="B571" s="338"/>
      <c r="C571" s="183" t="s">
        <v>608</v>
      </c>
      <c r="D571" s="196">
        <v>9</v>
      </c>
      <c r="E571" s="183">
        <v>13</v>
      </c>
      <c r="F571" s="194">
        <f t="shared" ref="F571:F582" si="53">AVERAGE(D571:E571)</f>
        <v>11</v>
      </c>
      <c r="G571" s="193">
        <v>938</v>
      </c>
      <c r="H571" s="135">
        <f t="shared" ref="H571:H582" si="54">D571/(G571/1000)</f>
        <v>9.5948827292110881</v>
      </c>
      <c r="I571" s="134">
        <f t="shared" ref="I571:I582" si="55">E571/(G571/1000)</f>
        <v>13.859275053304906</v>
      </c>
      <c r="J571" s="195">
        <f t="shared" ref="J571:J582" si="56">F571/(G571/1000)</f>
        <v>11.727078891257996</v>
      </c>
      <c r="K571" s="151"/>
      <c r="L571" s="51"/>
      <c r="M571" s="51"/>
      <c r="N571" s="51"/>
      <c r="O571" s="51"/>
      <c r="Y571" s="3"/>
    </row>
    <row r="572" spans="2:25" x14ac:dyDescent="0.2">
      <c r="B572" s="336">
        <v>102</v>
      </c>
      <c r="C572" s="36" t="s">
        <v>620</v>
      </c>
      <c r="D572" s="138">
        <v>11</v>
      </c>
      <c r="E572" s="36">
        <v>12</v>
      </c>
      <c r="F572" s="138">
        <f t="shared" si="53"/>
        <v>11.5</v>
      </c>
      <c r="G572" s="36">
        <v>779</v>
      </c>
      <c r="H572" s="236">
        <f t="shared" si="54"/>
        <v>14.120667522464698</v>
      </c>
      <c r="I572" s="133">
        <f t="shared" si="55"/>
        <v>15.404364569961489</v>
      </c>
      <c r="J572" s="239">
        <f t="shared" si="56"/>
        <v>14.762516046213094</v>
      </c>
      <c r="L572" s="185">
        <f>B572</f>
        <v>102</v>
      </c>
      <c r="M572" s="142">
        <f>AVERAGE(H572:H576)</f>
        <v>15.793663628609767</v>
      </c>
      <c r="N572" s="142">
        <f>AVERAGE(I572:I576)</f>
        <v>15.736707410010657</v>
      </c>
      <c r="O572" s="191">
        <f>AVERAGE(J572:J576)</f>
        <v>15.765185519310212</v>
      </c>
      <c r="Y572" s="3"/>
    </row>
    <row r="573" spans="2:25" x14ac:dyDescent="0.2">
      <c r="B573" s="337"/>
      <c r="C573" s="36" t="s">
        <v>621</v>
      </c>
      <c r="D573" s="138">
        <v>9</v>
      </c>
      <c r="E573" s="36">
        <v>11</v>
      </c>
      <c r="F573" s="138">
        <f t="shared" si="53"/>
        <v>10</v>
      </c>
      <c r="G573" s="36">
        <v>760</v>
      </c>
      <c r="H573" s="236">
        <f t="shared" si="54"/>
        <v>11.842105263157894</v>
      </c>
      <c r="I573" s="133">
        <f t="shared" si="55"/>
        <v>14.473684210526315</v>
      </c>
      <c r="J573" s="239">
        <f t="shared" si="56"/>
        <v>13.157894736842104</v>
      </c>
      <c r="L573" s="186"/>
      <c r="O573" s="192"/>
      <c r="Y573" s="3"/>
    </row>
    <row r="574" spans="2:25" x14ac:dyDescent="0.2">
      <c r="B574" s="337"/>
      <c r="C574" s="36" t="s">
        <v>622</v>
      </c>
      <c r="D574" s="138">
        <v>15</v>
      </c>
      <c r="E574" s="36">
        <v>11</v>
      </c>
      <c r="F574" s="138">
        <f t="shared" si="53"/>
        <v>13</v>
      </c>
      <c r="G574" s="36">
        <v>743</v>
      </c>
      <c r="H574" s="236">
        <f t="shared" si="54"/>
        <v>20.188425302826381</v>
      </c>
      <c r="I574" s="133">
        <f t="shared" si="55"/>
        <v>14.804845222072679</v>
      </c>
      <c r="J574" s="239">
        <f t="shared" si="56"/>
        <v>17.49663526244953</v>
      </c>
      <c r="L574" s="186"/>
      <c r="O574" s="192"/>
      <c r="Y574" s="3"/>
    </row>
    <row r="575" spans="2:25" x14ac:dyDescent="0.2">
      <c r="B575" s="337"/>
      <c r="C575" s="187" t="s">
        <v>623</v>
      </c>
      <c r="D575" s="188">
        <v>11</v>
      </c>
      <c r="E575" s="187">
        <v>8</v>
      </c>
      <c r="F575" s="188">
        <f t="shared" si="53"/>
        <v>9.5</v>
      </c>
      <c r="G575" s="187">
        <v>819</v>
      </c>
      <c r="H575" s="120">
        <f t="shared" si="54"/>
        <v>13.431013431013431</v>
      </c>
      <c r="I575" s="131">
        <f t="shared" si="55"/>
        <v>9.7680097680097688</v>
      </c>
      <c r="J575" s="121">
        <f t="shared" si="56"/>
        <v>11.599511599511601</v>
      </c>
      <c r="L575" s="186"/>
      <c r="O575" s="192"/>
      <c r="Y575" s="3"/>
    </row>
    <row r="576" spans="2:25" x14ac:dyDescent="0.2">
      <c r="B576" s="337"/>
      <c r="C576" s="187" t="s">
        <v>623</v>
      </c>
      <c r="D576" s="188">
        <v>12</v>
      </c>
      <c r="E576" s="187">
        <v>15</v>
      </c>
      <c r="F576" s="188">
        <f t="shared" si="53"/>
        <v>13.5</v>
      </c>
      <c r="G576" s="187">
        <v>619</v>
      </c>
      <c r="H576" s="120">
        <f t="shared" si="54"/>
        <v>19.386106623586429</v>
      </c>
      <c r="I576" s="131">
        <f t="shared" si="55"/>
        <v>24.232633279483036</v>
      </c>
      <c r="J576" s="121">
        <f t="shared" si="56"/>
        <v>21.809369951534734</v>
      </c>
      <c r="L576" s="186"/>
      <c r="O576" s="192"/>
      <c r="Y576" s="3"/>
    </row>
    <row r="577" spans="2:25" x14ac:dyDescent="0.2">
      <c r="B577" s="336">
        <v>221</v>
      </c>
      <c r="C577" s="76" t="s">
        <v>640</v>
      </c>
      <c r="D577" s="140">
        <v>10</v>
      </c>
      <c r="E577" s="76">
        <v>8</v>
      </c>
      <c r="F577" s="140">
        <f t="shared" si="53"/>
        <v>9</v>
      </c>
      <c r="G577" s="76">
        <v>649</v>
      </c>
      <c r="H577" s="235">
        <f t="shared" si="54"/>
        <v>15.408320493066256</v>
      </c>
      <c r="I577" s="141">
        <f t="shared" si="55"/>
        <v>12.326656394453003</v>
      </c>
      <c r="J577" s="238">
        <f t="shared" si="56"/>
        <v>13.86748844375963</v>
      </c>
      <c r="L577" s="185">
        <f>B577</f>
        <v>221</v>
      </c>
      <c r="M577" s="142">
        <f>AVERAGE(H577:H581)</f>
        <v>13.545745168032843</v>
      </c>
      <c r="N577" s="142">
        <f>AVERAGE(I577:I581)</f>
        <v>11.903868578243069</v>
      </c>
      <c r="O577" s="191">
        <f>AVERAGE(J577:J581)</f>
        <v>12.724806873137956</v>
      </c>
      <c r="Y577" s="3"/>
    </row>
    <row r="578" spans="2:25" x14ac:dyDescent="0.2">
      <c r="B578" s="337"/>
      <c r="C578" s="36" t="s">
        <v>641</v>
      </c>
      <c r="D578" s="138">
        <v>9</v>
      </c>
      <c r="E578" s="36">
        <v>7</v>
      </c>
      <c r="F578" s="138">
        <f t="shared" si="53"/>
        <v>8</v>
      </c>
      <c r="G578" s="36">
        <v>828</v>
      </c>
      <c r="H578" s="236">
        <f t="shared" si="54"/>
        <v>10.869565217391305</v>
      </c>
      <c r="I578" s="133">
        <f t="shared" si="55"/>
        <v>8.454106280193237</v>
      </c>
      <c r="J578" s="239">
        <f t="shared" si="56"/>
        <v>9.6618357487922708</v>
      </c>
      <c r="L578" s="186"/>
      <c r="O578" s="192"/>
      <c r="Y578" s="3"/>
    </row>
    <row r="579" spans="2:25" x14ac:dyDescent="0.2">
      <c r="B579" s="337"/>
      <c r="C579" s="36" t="s">
        <v>642</v>
      </c>
      <c r="D579" s="138">
        <v>9</v>
      </c>
      <c r="E579" s="36">
        <v>11</v>
      </c>
      <c r="F579" s="138">
        <f t="shared" si="53"/>
        <v>10</v>
      </c>
      <c r="G579" s="36">
        <v>814</v>
      </c>
      <c r="H579" s="236">
        <f t="shared" si="54"/>
        <v>11.056511056511058</v>
      </c>
      <c r="I579" s="133">
        <f t="shared" si="55"/>
        <v>13.513513513513514</v>
      </c>
      <c r="J579" s="239">
        <f t="shared" si="56"/>
        <v>12.285012285012286</v>
      </c>
      <c r="L579" s="186"/>
      <c r="O579" s="192"/>
      <c r="Y579" s="3"/>
    </row>
    <row r="580" spans="2:25" x14ac:dyDescent="0.2">
      <c r="B580" s="337"/>
      <c r="C580" s="36" t="s">
        <v>643</v>
      </c>
      <c r="D580" s="138">
        <v>9</v>
      </c>
      <c r="E580" s="36">
        <v>8</v>
      </c>
      <c r="F580" s="138">
        <f t="shared" si="53"/>
        <v>8.5</v>
      </c>
      <c r="G580" s="36">
        <v>691</v>
      </c>
      <c r="H580" s="236">
        <f t="shared" si="54"/>
        <v>13.024602026049205</v>
      </c>
      <c r="I580" s="133">
        <f t="shared" si="55"/>
        <v>11.577424023154849</v>
      </c>
      <c r="J580" s="239">
        <f t="shared" si="56"/>
        <v>12.301013024602026</v>
      </c>
      <c r="L580" s="186"/>
      <c r="O580" s="192"/>
      <c r="Y580" s="3"/>
    </row>
    <row r="581" spans="2:25" x14ac:dyDescent="0.2">
      <c r="B581" s="338"/>
      <c r="C581" s="143" t="s">
        <v>644</v>
      </c>
      <c r="D581" s="144">
        <v>14</v>
      </c>
      <c r="E581" s="143">
        <v>11</v>
      </c>
      <c r="F581" s="144">
        <f t="shared" si="53"/>
        <v>12.5</v>
      </c>
      <c r="G581" s="143">
        <v>806</v>
      </c>
      <c r="H581" s="237">
        <f t="shared" si="54"/>
        <v>17.369727047146402</v>
      </c>
      <c r="I581" s="136">
        <f t="shared" si="55"/>
        <v>13.647642679900743</v>
      </c>
      <c r="J581" s="240">
        <f t="shared" si="56"/>
        <v>15.508684863523571</v>
      </c>
      <c r="L581" s="186"/>
      <c r="O581" s="192"/>
      <c r="Y581" s="3"/>
    </row>
    <row r="582" spans="2:25" x14ac:dyDescent="0.2">
      <c r="B582" s="336">
        <v>113</v>
      </c>
      <c r="C582" s="207" t="s">
        <v>624</v>
      </c>
      <c r="D582" s="202">
        <v>8</v>
      </c>
      <c r="E582" s="203">
        <v>9</v>
      </c>
      <c r="F582" s="202">
        <f t="shared" si="53"/>
        <v>8.5</v>
      </c>
      <c r="G582" s="203">
        <v>803</v>
      </c>
      <c r="H582" s="205">
        <f t="shared" si="54"/>
        <v>9.9626400996264</v>
      </c>
      <c r="I582" s="204">
        <f t="shared" si="55"/>
        <v>11.2079701120797</v>
      </c>
      <c r="J582" s="205">
        <f t="shared" si="56"/>
        <v>10.585305105853051</v>
      </c>
      <c r="L582" s="185">
        <f>B582</f>
        <v>113</v>
      </c>
      <c r="M582" s="142">
        <f>AVERAGE(H582:H586)</f>
        <v>13.572078394963921</v>
      </c>
      <c r="N582" s="142">
        <f>AVERAGE(I582:I586)</f>
        <v>13.654052263837736</v>
      </c>
      <c r="O582" s="191">
        <f>AVERAGE(J582:J586)</f>
        <v>13.613065329400825</v>
      </c>
      <c r="Y582" s="3"/>
    </row>
    <row r="583" spans="2:25" x14ac:dyDescent="0.2">
      <c r="B583" s="337"/>
      <c r="C583" s="180" t="s">
        <v>625</v>
      </c>
      <c r="D583" s="182">
        <v>11</v>
      </c>
      <c r="E583" s="62">
        <v>8</v>
      </c>
      <c r="F583" s="187">
        <f>AVERAGE(D583:E583)</f>
        <v>9.5</v>
      </c>
      <c r="G583" s="188">
        <v>709</v>
      </c>
      <c r="H583" s="131">
        <f>D583/(G583/1000)</f>
        <v>15.514809590973202</v>
      </c>
      <c r="I583" s="120">
        <f>E583/(G583/1000)</f>
        <v>11.283497884344147</v>
      </c>
      <c r="J583" s="131">
        <f>F583/(G583/1000)</f>
        <v>13.399153737658676</v>
      </c>
      <c r="Y583" s="3"/>
    </row>
    <row r="584" spans="2:25" x14ac:dyDescent="0.2">
      <c r="B584" s="337"/>
      <c r="C584" s="182" t="s">
        <v>626</v>
      </c>
      <c r="D584" s="62">
        <v>12</v>
      </c>
      <c r="E584" s="182">
        <v>13</v>
      </c>
      <c r="F584" s="188">
        <f t="shared" ref="F584:F591" si="57">AVERAGE(D584:E584)</f>
        <v>12.5</v>
      </c>
      <c r="G584" s="187">
        <v>827</v>
      </c>
      <c r="H584" s="120">
        <f t="shared" ref="H584:H591" si="58">D584/(G584/1000)</f>
        <v>14.510278113663846</v>
      </c>
      <c r="I584" s="131">
        <f t="shared" ref="I584:I591" si="59">E584/(G584/1000)</f>
        <v>15.719467956469167</v>
      </c>
      <c r="J584" s="121">
        <f t="shared" ref="J584:J591" si="60">F584/(G584/1000)</f>
        <v>15.114873035066505</v>
      </c>
      <c r="Y584" s="3"/>
    </row>
    <row r="585" spans="2:25" x14ac:dyDescent="0.2">
      <c r="B585" s="337"/>
      <c r="C585" s="187" t="s">
        <v>627</v>
      </c>
      <c r="D585" s="188">
        <v>10</v>
      </c>
      <c r="E585" s="187">
        <v>8</v>
      </c>
      <c r="F585" s="188">
        <f t="shared" si="57"/>
        <v>9</v>
      </c>
      <c r="G585" s="187">
        <v>873</v>
      </c>
      <c r="H585" s="120">
        <f t="shared" si="58"/>
        <v>11.45475372279496</v>
      </c>
      <c r="I585" s="131">
        <f t="shared" si="59"/>
        <v>9.1638029782359673</v>
      </c>
      <c r="J585" s="121">
        <f t="shared" si="60"/>
        <v>10.309278350515465</v>
      </c>
      <c r="Y585" s="3"/>
    </row>
    <row r="586" spans="2:25" x14ac:dyDescent="0.2">
      <c r="B586" s="338"/>
      <c r="C586" s="143" t="s">
        <v>628</v>
      </c>
      <c r="D586" s="144">
        <v>11</v>
      </c>
      <c r="E586" s="143">
        <v>14</v>
      </c>
      <c r="F586" s="144">
        <f t="shared" si="57"/>
        <v>12.5</v>
      </c>
      <c r="G586" s="143">
        <v>670</v>
      </c>
      <c r="H586" s="237">
        <f t="shared" si="58"/>
        <v>16.417910447761194</v>
      </c>
      <c r="I586" s="136">
        <f t="shared" si="59"/>
        <v>20.8955223880597</v>
      </c>
      <c r="J586" s="240">
        <f t="shared" si="60"/>
        <v>18.656716417910445</v>
      </c>
      <c r="Y586" s="3"/>
    </row>
    <row r="587" spans="2:25" x14ac:dyDescent="0.2">
      <c r="B587" s="336">
        <v>114</v>
      </c>
      <c r="C587" s="76" t="s">
        <v>629</v>
      </c>
      <c r="D587" s="76">
        <v>6</v>
      </c>
      <c r="E587" s="76">
        <v>8</v>
      </c>
      <c r="F587" s="76">
        <f t="shared" si="57"/>
        <v>7</v>
      </c>
      <c r="G587" s="76">
        <v>842</v>
      </c>
      <c r="H587" s="141">
        <f t="shared" si="58"/>
        <v>7.1258907363420434</v>
      </c>
      <c r="I587" s="141">
        <f t="shared" si="59"/>
        <v>9.5011876484560567</v>
      </c>
      <c r="J587" s="141">
        <f t="shared" si="60"/>
        <v>8.31353919239905</v>
      </c>
      <c r="L587" s="185">
        <f>B587</f>
        <v>114</v>
      </c>
      <c r="M587" s="142">
        <f>AVERAGE(H587:H591)</f>
        <v>6.9766578859545962</v>
      </c>
      <c r="N587" s="142">
        <f>AVERAGE(I587:I591)</f>
        <v>7.8922431025052004</v>
      </c>
      <c r="O587" s="191">
        <f>AVERAGE(J587:J591)</f>
        <v>7.434450494229897</v>
      </c>
      <c r="Y587" s="3"/>
    </row>
    <row r="588" spans="2:25" x14ac:dyDescent="0.2">
      <c r="B588" s="337"/>
      <c r="C588" s="36" t="s">
        <v>630</v>
      </c>
      <c r="D588" s="36">
        <v>5</v>
      </c>
      <c r="E588" s="36">
        <v>7</v>
      </c>
      <c r="F588" s="36">
        <f t="shared" si="57"/>
        <v>6</v>
      </c>
      <c r="G588" s="36">
        <v>727</v>
      </c>
      <c r="H588" s="133">
        <f t="shared" si="58"/>
        <v>6.8775790921595599</v>
      </c>
      <c r="I588" s="133">
        <f t="shared" si="59"/>
        <v>9.628610729023384</v>
      </c>
      <c r="J588" s="133">
        <f t="shared" si="60"/>
        <v>8.2530949105914715</v>
      </c>
      <c r="L588" s="186"/>
      <c r="M588" s="139"/>
      <c r="N588" s="139"/>
      <c r="O588" s="192"/>
      <c r="Y588" s="3"/>
    </row>
    <row r="589" spans="2:25" x14ac:dyDescent="0.2">
      <c r="B589" s="337"/>
      <c r="C589" s="36" t="s">
        <v>630</v>
      </c>
      <c r="D589" s="36">
        <v>2</v>
      </c>
      <c r="E589" s="36">
        <v>5</v>
      </c>
      <c r="F589" s="36">
        <f t="shared" si="57"/>
        <v>3.5</v>
      </c>
      <c r="G589" s="36">
        <v>815</v>
      </c>
      <c r="H589" s="133">
        <f t="shared" si="58"/>
        <v>2.4539877300613497</v>
      </c>
      <c r="I589" s="133">
        <f t="shared" si="59"/>
        <v>6.1349693251533743</v>
      </c>
      <c r="J589" s="133">
        <f t="shared" si="60"/>
        <v>4.294478527607362</v>
      </c>
      <c r="L589" s="186"/>
      <c r="M589" s="139"/>
      <c r="N589" s="139"/>
      <c r="O589" s="192"/>
      <c r="Y589" s="3"/>
    </row>
    <row r="590" spans="2:25" x14ac:dyDescent="0.2">
      <c r="B590" s="337"/>
      <c r="C590" s="36" t="s">
        <v>631</v>
      </c>
      <c r="D590" s="138">
        <v>8</v>
      </c>
      <c r="E590" s="36">
        <v>6</v>
      </c>
      <c r="F590" s="138">
        <f t="shared" si="57"/>
        <v>7</v>
      </c>
      <c r="G590" s="36">
        <v>735</v>
      </c>
      <c r="H590" s="236">
        <f t="shared" si="58"/>
        <v>10.884353741496598</v>
      </c>
      <c r="I590" s="133">
        <f t="shared" si="59"/>
        <v>8.1632653061224492</v>
      </c>
      <c r="J590" s="239">
        <f t="shared" si="60"/>
        <v>9.5238095238095237</v>
      </c>
      <c r="O590" s="192"/>
      <c r="Y590" s="3"/>
    </row>
    <row r="591" spans="2:25" x14ac:dyDescent="0.2">
      <c r="B591" s="338"/>
      <c r="C591" s="143" t="s">
        <v>632</v>
      </c>
      <c r="D591" s="144">
        <v>5</v>
      </c>
      <c r="E591" s="143">
        <v>4</v>
      </c>
      <c r="F591" s="144">
        <f t="shared" si="57"/>
        <v>4.5</v>
      </c>
      <c r="G591" s="143">
        <v>663</v>
      </c>
      <c r="H591" s="237">
        <f t="shared" si="58"/>
        <v>7.5414781297134237</v>
      </c>
      <c r="I591" s="136">
        <f t="shared" si="59"/>
        <v>6.0331825037707389</v>
      </c>
      <c r="J591" s="240">
        <f t="shared" si="60"/>
        <v>6.7873303167420813</v>
      </c>
      <c r="L591" s="186"/>
      <c r="M591" s="139"/>
      <c r="N591" s="139"/>
      <c r="O591" s="192"/>
      <c r="Y591" s="3"/>
    </row>
    <row r="592" spans="2:25" x14ac:dyDescent="0.2">
      <c r="H592" s="3"/>
      <c r="I592" s="3"/>
      <c r="J592" s="3"/>
      <c r="K592" s="3"/>
      <c r="L592" s="3"/>
      <c r="Y592" s="3"/>
    </row>
    <row r="593" spans="8:25" x14ac:dyDescent="0.2">
      <c r="H593" s="3"/>
      <c r="I593" s="3"/>
      <c r="J593" s="3"/>
      <c r="K593" s="3"/>
      <c r="L593" s="3"/>
      <c r="Y593" s="3"/>
    </row>
    <row r="594" spans="8:25" x14ac:dyDescent="0.2">
      <c r="H594" s="3"/>
      <c r="I594" s="3"/>
      <c r="J594" s="3"/>
      <c r="K594" s="3"/>
      <c r="L594" s="3"/>
      <c r="Y594" s="3"/>
    </row>
    <row r="595" spans="8:25" x14ac:dyDescent="0.2">
      <c r="H595" s="3"/>
      <c r="I595" s="3"/>
      <c r="J595" s="3"/>
      <c r="K595" s="3"/>
      <c r="L595" s="3"/>
      <c r="Y595" s="3"/>
    </row>
    <row r="596" spans="8:25" x14ac:dyDescent="0.2">
      <c r="H596" s="3"/>
      <c r="I596" s="3"/>
      <c r="J596" s="3"/>
      <c r="K596" s="3"/>
      <c r="L596" s="3"/>
      <c r="Y596" s="3"/>
    </row>
    <row r="597" spans="8:25" x14ac:dyDescent="0.2">
      <c r="H597" s="3"/>
      <c r="I597" s="3"/>
      <c r="J597" s="3"/>
      <c r="K597" s="3"/>
      <c r="L597" s="3"/>
      <c r="Y597" s="3"/>
    </row>
    <row r="598" spans="8:25" x14ac:dyDescent="0.2">
      <c r="H598" s="3"/>
      <c r="I598" s="3"/>
      <c r="J598" s="3"/>
      <c r="K598" s="3"/>
      <c r="L598" s="3"/>
      <c r="Y598" s="3"/>
    </row>
    <row r="599" spans="8:25" x14ac:dyDescent="0.2">
      <c r="H599" s="3"/>
      <c r="I599" s="3"/>
      <c r="J599" s="3"/>
      <c r="K599" s="3"/>
      <c r="L599" s="3"/>
      <c r="Y599" s="3"/>
    </row>
    <row r="600" spans="8:25" x14ac:dyDescent="0.2">
      <c r="H600" s="3"/>
      <c r="I600" s="3"/>
      <c r="J600" s="3"/>
      <c r="K600" s="3"/>
      <c r="L600" s="3"/>
      <c r="Y600" s="3"/>
    </row>
    <row r="601" spans="8:25" x14ac:dyDescent="0.2">
      <c r="H601" s="3"/>
      <c r="I601" s="3"/>
      <c r="J601" s="3"/>
      <c r="K601" s="3"/>
      <c r="L601" s="3"/>
      <c r="Y601" s="3"/>
    </row>
    <row r="602" spans="8:25" x14ac:dyDescent="0.2">
      <c r="H602" s="3"/>
      <c r="I602" s="3"/>
      <c r="J602" s="3"/>
      <c r="K602" s="3"/>
      <c r="L602" s="3"/>
      <c r="Y602" s="3"/>
    </row>
    <row r="603" spans="8:25" x14ac:dyDescent="0.2">
      <c r="H603" s="3"/>
      <c r="I603" s="3"/>
      <c r="J603" s="3"/>
      <c r="K603" s="3"/>
      <c r="L603" s="3"/>
      <c r="Y603" s="3"/>
    </row>
    <row r="604" spans="8:25" x14ac:dyDescent="0.2">
      <c r="H604" s="3"/>
      <c r="I604" s="3"/>
      <c r="J604" s="3"/>
      <c r="K604" s="3"/>
      <c r="L604" s="3"/>
      <c r="Y604" s="3"/>
    </row>
    <row r="605" spans="8:25" x14ac:dyDescent="0.2">
      <c r="H605" s="3"/>
      <c r="I605" s="3"/>
      <c r="J605" s="3"/>
      <c r="K605" s="3"/>
      <c r="L605" s="3"/>
      <c r="Y605" s="3"/>
    </row>
    <row r="606" spans="8:25" x14ac:dyDescent="0.2">
      <c r="H606" s="3"/>
      <c r="I606" s="3"/>
      <c r="J606" s="3"/>
      <c r="K606" s="3"/>
      <c r="L606" s="3"/>
      <c r="Y606" s="3"/>
    </row>
    <row r="607" spans="8:25" x14ac:dyDescent="0.2">
      <c r="K607" s="3"/>
      <c r="L607" s="3"/>
      <c r="Y607" s="3"/>
    </row>
    <row r="608" spans="8:25" x14ac:dyDescent="0.2">
      <c r="K608" s="3"/>
      <c r="L608" s="3"/>
      <c r="Y608" s="3"/>
    </row>
    <row r="609" spans="8:25" x14ac:dyDescent="0.2">
      <c r="K609" s="3"/>
      <c r="L609" s="3"/>
      <c r="Y609" s="3"/>
    </row>
    <row r="610" spans="8:25" x14ac:dyDescent="0.2">
      <c r="K610" s="3"/>
      <c r="L610" s="3"/>
      <c r="Y610" s="3"/>
    </row>
    <row r="611" spans="8:25" x14ac:dyDescent="0.2">
      <c r="H611" s="3"/>
      <c r="I611" s="3"/>
      <c r="J611" s="3"/>
      <c r="K611" s="3"/>
      <c r="L611" s="3"/>
      <c r="Y611" s="3"/>
    </row>
    <row r="612" spans="8:25" x14ac:dyDescent="0.2">
      <c r="H612" s="3"/>
      <c r="I612" s="3"/>
      <c r="J612" s="3"/>
      <c r="K612" s="3"/>
      <c r="L612" s="3"/>
      <c r="Y612" s="3"/>
    </row>
    <row r="613" spans="8:25" x14ac:dyDescent="0.2">
      <c r="H613" s="3"/>
      <c r="I613" s="3"/>
      <c r="J613" s="3"/>
      <c r="K613" s="3"/>
      <c r="L613" s="3"/>
      <c r="Y613" s="3"/>
    </row>
    <row r="614" spans="8:25" x14ac:dyDescent="0.2">
      <c r="H614" s="3"/>
      <c r="I614" s="3"/>
      <c r="J614" s="3"/>
      <c r="K614" s="3"/>
      <c r="L614" s="3"/>
      <c r="Y614" s="3"/>
    </row>
    <row r="615" spans="8:25" x14ac:dyDescent="0.2">
      <c r="H615" s="3"/>
      <c r="I615" s="3"/>
      <c r="J615" s="3"/>
      <c r="K615" s="3"/>
      <c r="L615" s="3"/>
      <c r="Y615" s="3"/>
    </row>
    <row r="616" spans="8:25" x14ac:dyDescent="0.2">
      <c r="H616" s="3"/>
      <c r="I616" s="3"/>
      <c r="J616" s="3"/>
      <c r="K616" s="3"/>
      <c r="L616" s="3"/>
      <c r="Y616" s="3"/>
    </row>
    <row r="617" spans="8:25" x14ac:dyDescent="0.2">
      <c r="H617" s="3"/>
      <c r="I617" s="3"/>
      <c r="J617" s="3"/>
      <c r="K617" s="3"/>
      <c r="L617" s="3"/>
      <c r="Y617" s="3"/>
    </row>
    <row r="618" spans="8:25" x14ac:dyDescent="0.2">
      <c r="H618" s="3"/>
      <c r="I618" s="3"/>
      <c r="J618" s="3"/>
      <c r="K618" s="3"/>
      <c r="L618" s="3"/>
      <c r="Y618" s="3"/>
    </row>
    <row r="619" spans="8:25" x14ac:dyDescent="0.2">
      <c r="H619" s="3"/>
      <c r="I619" s="3"/>
      <c r="J619" s="3"/>
      <c r="K619" s="3"/>
      <c r="L619" s="3"/>
      <c r="Y619" s="3"/>
    </row>
    <row r="620" spans="8:25" x14ac:dyDescent="0.2">
      <c r="H620" s="3"/>
      <c r="I620" s="3"/>
      <c r="J620" s="3"/>
      <c r="K620" s="3"/>
      <c r="L620" s="3"/>
      <c r="Y620" s="3"/>
    </row>
    <row r="621" spans="8:25" x14ac:dyDescent="0.2">
      <c r="H621" s="3"/>
      <c r="I621" s="3"/>
      <c r="J621" s="3"/>
      <c r="K621" s="3"/>
      <c r="L621" s="3"/>
      <c r="Y621" s="3"/>
    </row>
    <row r="622" spans="8:25" x14ac:dyDescent="0.2">
      <c r="H622" s="3"/>
      <c r="I622" s="3"/>
      <c r="J622" s="3"/>
      <c r="Y622" s="3"/>
    </row>
    <row r="623" spans="8:25" x14ac:dyDescent="0.2">
      <c r="H623" s="3"/>
      <c r="I623" s="3"/>
      <c r="J623" s="3"/>
      <c r="Y623" s="3"/>
    </row>
    <row r="624" spans="8:25" x14ac:dyDescent="0.2">
      <c r="H624" s="3"/>
      <c r="I624" s="3"/>
      <c r="J624" s="3"/>
      <c r="Y624" s="3"/>
    </row>
    <row r="625" spans="8:25" x14ac:dyDescent="0.2">
      <c r="H625" s="3"/>
      <c r="I625" s="3"/>
      <c r="J625" s="3"/>
      <c r="Y625" s="3"/>
    </row>
    <row r="626" spans="8:25" x14ac:dyDescent="0.2">
      <c r="H626" s="3"/>
      <c r="I626" s="3"/>
      <c r="J626" s="3"/>
      <c r="Y626" s="3"/>
    </row>
    <row r="627" spans="8:25" x14ac:dyDescent="0.2">
      <c r="H627" s="3"/>
      <c r="I627" s="3"/>
      <c r="J627" s="3"/>
      <c r="K627" s="3"/>
      <c r="L627" s="3"/>
      <c r="Y627" s="3"/>
    </row>
    <row r="628" spans="8:25" x14ac:dyDescent="0.2">
      <c r="H628" s="3"/>
      <c r="I628" s="3"/>
      <c r="J628" s="3"/>
      <c r="K628" s="3"/>
      <c r="L628" s="3"/>
      <c r="Y628" s="3"/>
    </row>
    <row r="629" spans="8:25" x14ac:dyDescent="0.2">
      <c r="H629" s="3"/>
      <c r="I629" s="3"/>
      <c r="J629" s="3"/>
      <c r="K629" s="3"/>
      <c r="L629" s="3"/>
      <c r="Y629" s="3"/>
    </row>
    <row r="630" spans="8:25" x14ac:dyDescent="0.2">
      <c r="Y630" s="3"/>
    </row>
    <row r="631" spans="8:25" x14ac:dyDescent="0.2">
      <c r="Y631" s="3"/>
    </row>
    <row r="632" spans="8:25" x14ac:dyDescent="0.2">
      <c r="Y632" s="3"/>
    </row>
    <row r="633" spans="8:25" x14ac:dyDescent="0.2">
      <c r="Y633" s="3"/>
    </row>
    <row r="634" spans="8:25" x14ac:dyDescent="0.2">
      <c r="Y634" s="3"/>
    </row>
    <row r="635" spans="8:25" x14ac:dyDescent="0.2">
      <c r="Y635" s="3"/>
    </row>
    <row r="636" spans="8:25" x14ac:dyDescent="0.2">
      <c r="H636" s="3"/>
      <c r="I636" s="3"/>
      <c r="J636" s="3"/>
      <c r="K636" s="3"/>
      <c r="L636" s="3"/>
      <c r="Y636" s="3"/>
    </row>
    <row r="637" spans="8:25" x14ac:dyDescent="0.2">
      <c r="H637" s="3"/>
      <c r="I637" s="3"/>
      <c r="J637" s="3"/>
      <c r="K637" s="3"/>
      <c r="L637" s="3"/>
      <c r="Y637" s="3"/>
    </row>
    <row r="638" spans="8:25" x14ac:dyDescent="0.2">
      <c r="H638" s="3"/>
      <c r="I638" s="3"/>
      <c r="J638" s="3"/>
      <c r="K638" s="3"/>
      <c r="L638" s="3"/>
      <c r="Y638" s="3"/>
    </row>
    <row r="639" spans="8:25" x14ac:dyDescent="0.2">
      <c r="H639" s="3"/>
      <c r="I639" s="3"/>
      <c r="J639" s="3"/>
      <c r="K639" s="3"/>
      <c r="L639" s="3"/>
      <c r="Y639" s="3"/>
    </row>
    <row r="640" spans="8:25" x14ac:dyDescent="0.2">
      <c r="H640" s="3"/>
      <c r="I640" s="3"/>
      <c r="J640" s="3"/>
      <c r="K640" s="3"/>
      <c r="L640" s="3"/>
      <c r="Y640" s="3"/>
    </row>
    <row r="641" spans="8:25" x14ac:dyDescent="0.2">
      <c r="H641" s="3"/>
      <c r="I641" s="3"/>
      <c r="J641" s="3"/>
      <c r="K641" s="3"/>
      <c r="L641" s="3"/>
      <c r="Y641" s="3"/>
    </row>
    <row r="642" spans="8:25" x14ac:dyDescent="0.2">
      <c r="H642" s="3"/>
      <c r="I642" s="3"/>
      <c r="J642" s="3"/>
      <c r="K642" s="3"/>
      <c r="L642" s="3"/>
      <c r="Y642" s="3"/>
    </row>
    <row r="643" spans="8:25" x14ac:dyDescent="0.2">
      <c r="H643" s="3"/>
      <c r="I643" s="3"/>
      <c r="J643" s="3"/>
      <c r="K643" s="3"/>
      <c r="L643" s="3"/>
      <c r="Y643" s="3"/>
    </row>
    <row r="644" spans="8:25" x14ac:dyDescent="0.2">
      <c r="H644" s="3"/>
      <c r="I644" s="3"/>
      <c r="J644" s="3"/>
      <c r="K644" s="3"/>
      <c r="L644" s="3"/>
      <c r="Y644" s="3"/>
    </row>
    <row r="645" spans="8:25" x14ac:dyDescent="0.2">
      <c r="H645" s="3"/>
      <c r="I645" s="3"/>
      <c r="J645" s="3"/>
      <c r="K645" s="3"/>
      <c r="L645" s="3"/>
      <c r="Y645" s="3"/>
    </row>
    <row r="646" spans="8:25" x14ac:dyDescent="0.2">
      <c r="H646" s="3"/>
      <c r="I646" s="3"/>
      <c r="J646" s="3"/>
      <c r="K646" s="3"/>
      <c r="L646" s="3"/>
      <c r="R646" s="150"/>
      <c r="Y646" s="3"/>
    </row>
    <row r="647" spans="8:25" x14ac:dyDescent="0.2">
      <c r="H647" s="3"/>
      <c r="I647" s="3"/>
      <c r="J647" s="3"/>
      <c r="K647" s="3"/>
      <c r="L647" s="3"/>
      <c r="R647" s="150"/>
      <c r="Y647" s="3"/>
    </row>
    <row r="648" spans="8:25" x14ac:dyDescent="0.2">
      <c r="H648" s="3"/>
      <c r="I648" s="3"/>
      <c r="J648" s="3"/>
      <c r="K648" s="3"/>
      <c r="L648" s="3"/>
      <c r="R648" s="150"/>
      <c r="Y648" s="3"/>
    </row>
    <row r="649" spans="8:25" x14ac:dyDescent="0.2">
      <c r="H649" s="3"/>
      <c r="I649" s="3"/>
      <c r="J649" s="3"/>
      <c r="K649" s="3"/>
      <c r="L649" s="3"/>
    </row>
    <row r="650" spans="8:25" x14ac:dyDescent="0.2">
      <c r="H650" s="3"/>
      <c r="I650" s="3"/>
      <c r="J650" s="3"/>
      <c r="K650" s="3"/>
      <c r="L650" s="3"/>
    </row>
    <row r="651" spans="8:25" x14ac:dyDescent="0.2">
      <c r="H651" s="3"/>
      <c r="I651" s="3"/>
      <c r="J651" s="3"/>
      <c r="K651" s="3"/>
      <c r="L651" s="3"/>
    </row>
    <row r="652" spans="8:25" x14ac:dyDescent="0.2">
      <c r="H652" s="3"/>
      <c r="I652" s="3"/>
      <c r="J652" s="3"/>
      <c r="K652" s="3"/>
      <c r="L652" s="3"/>
      <c r="Y652" s="3"/>
    </row>
    <row r="653" spans="8:25" x14ac:dyDescent="0.2">
      <c r="H653" s="3"/>
      <c r="I653" s="3"/>
      <c r="J653" s="3"/>
      <c r="K653" s="3"/>
      <c r="L653" s="3"/>
      <c r="Y653" s="3"/>
    </row>
    <row r="654" spans="8:25" x14ac:dyDescent="0.2">
      <c r="H654" s="3"/>
      <c r="I654" s="3"/>
      <c r="J654" s="3"/>
      <c r="K654" s="3"/>
      <c r="L654" s="3"/>
      <c r="Y654" s="3"/>
    </row>
    <row r="655" spans="8:25" x14ac:dyDescent="0.2">
      <c r="H655" s="3"/>
      <c r="I655" s="3"/>
      <c r="J655" s="3"/>
      <c r="K655" s="3"/>
      <c r="L655" s="3"/>
      <c r="Y655" s="3"/>
    </row>
    <row r="656" spans="8:25" x14ac:dyDescent="0.2">
      <c r="H656" s="3"/>
      <c r="I656" s="3"/>
      <c r="J656" s="3"/>
      <c r="K656" s="3"/>
      <c r="L656" s="3"/>
      <c r="Y656" s="3"/>
    </row>
    <row r="657" spans="8:25" x14ac:dyDescent="0.2">
      <c r="H657" s="3"/>
      <c r="I657" s="3"/>
      <c r="J657" s="3"/>
      <c r="K657" s="3"/>
      <c r="L657" s="3"/>
      <c r="Y657" s="3"/>
    </row>
    <row r="658" spans="8:25" x14ac:dyDescent="0.2">
      <c r="H658" s="3"/>
      <c r="I658" s="3"/>
      <c r="J658" s="3"/>
      <c r="K658" s="3"/>
      <c r="L658" s="3"/>
      <c r="Y658" s="3"/>
    </row>
    <row r="659" spans="8:25" x14ac:dyDescent="0.2">
      <c r="H659" s="3"/>
      <c r="I659" s="3"/>
      <c r="J659" s="3"/>
      <c r="K659" s="3"/>
      <c r="L659" s="3"/>
      <c r="Y659" s="3"/>
    </row>
    <row r="660" spans="8:25" x14ac:dyDescent="0.2">
      <c r="H660" s="3"/>
      <c r="I660" s="3"/>
      <c r="J660" s="3"/>
      <c r="K660" s="3"/>
      <c r="L660" s="3"/>
      <c r="Y660" s="3"/>
    </row>
    <row r="661" spans="8:25" x14ac:dyDescent="0.2">
      <c r="H661" s="3"/>
      <c r="I661" s="3"/>
      <c r="J661" s="3"/>
      <c r="K661" s="3"/>
      <c r="L661" s="3"/>
      <c r="Y661" s="3"/>
    </row>
    <row r="662" spans="8:25" x14ac:dyDescent="0.2">
      <c r="H662" s="3"/>
      <c r="I662" s="3"/>
      <c r="J662" s="3"/>
      <c r="K662" s="3"/>
      <c r="L662" s="3"/>
      <c r="Y662" s="3"/>
    </row>
    <row r="663" spans="8:25" x14ac:dyDescent="0.2">
      <c r="H663" s="3"/>
      <c r="I663" s="3"/>
      <c r="J663" s="3"/>
      <c r="K663" s="3"/>
      <c r="L663" s="3"/>
      <c r="Y663" s="3"/>
    </row>
    <row r="664" spans="8:25" x14ac:dyDescent="0.2">
      <c r="H664" s="3"/>
      <c r="I664" s="3"/>
      <c r="J664" s="3"/>
      <c r="K664" s="3"/>
      <c r="L664" s="3"/>
      <c r="Y664" s="3"/>
    </row>
    <row r="665" spans="8:25" x14ac:dyDescent="0.2">
      <c r="H665" s="3"/>
      <c r="I665" s="3"/>
      <c r="J665" s="3"/>
      <c r="K665" s="3"/>
      <c r="L665" s="3"/>
      <c r="Y665" s="3"/>
    </row>
    <row r="666" spans="8:25" x14ac:dyDescent="0.2">
      <c r="H666" s="3"/>
      <c r="I666" s="3"/>
      <c r="J666" s="3"/>
      <c r="K666" s="3"/>
      <c r="L666" s="3"/>
      <c r="Y666" s="3"/>
    </row>
    <row r="667" spans="8:25" x14ac:dyDescent="0.2">
      <c r="H667" s="3"/>
      <c r="I667" s="3"/>
      <c r="J667" s="3"/>
      <c r="K667" s="3"/>
      <c r="L667" s="3"/>
      <c r="Y667" s="3"/>
    </row>
    <row r="668" spans="8:25" x14ac:dyDescent="0.2">
      <c r="H668" s="3"/>
      <c r="I668" s="3"/>
      <c r="J668" s="3"/>
      <c r="K668" s="3"/>
      <c r="L668" s="3"/>
      <c r="Y668" s="3"/>
    </row>
    <row r="669" spans="8:25" x14ac:dyDescent="0.2">
      <c r="H669" s="3"/>
      <c r="I669" s="3"/>
      <c r="J669" s="3"/>
      <c r="K669" s="3"/>
      <c r="L669" s="3"/>
      <c r="Y669" s="3"/>
    </row>
    <row r="670" spans="8:25" x14ac:dyDescent="0.2">
      <c r="H670" s="3"/>
      <c r="I670" s="3"/>
      <c r="J670" s="3"/>
      <c r="K670" s="3"/>
      <c r="L670" s="3"/>
      <c r="Y670" s="3"/>
    </row>
  </sheetData>
  <mergeCells count="232">
    <mergeCell ref="B557:B561"/>
    <mergeCell ref="B360:B366"/>
    <mergeCell ref="B367:B373"/>
    <mergeCell ref="B374:B380"/>
    <mergeCell ref="B381:B387"/>
    <mergeCell ref="B388:B394"/>
    <mergeCell ref="B395:B401"/>
    <mergeCell ref="B402:B408"/>
    <mergeCell ref="B409:B415"/>
    <mergeCell ref="B416:B422"/>
    <mergeCell ref="B472:B478"/>
    <mergeCell ref="T17:V18"/>
    <mergeCell ref="B514:B520"/>
    <mergeCell ref="B521:B527"/>
    <mergeCell ref="B528:B534"/>
    <mergeCell ref="B535:B541"/>
    <mergeCell ref="B542:B546"/>
    <mergeCell ref="B547:B551"/>
    <mergeCell ref="B552:B556"/>
    <mergeCell ref="B332:B338"/>
    <mergeCell ref="B339:B345"/>
    <mergeCell ref="B346:B352"/>
    <mergeCell ref="B353:B359"/>
    <mergeCell ref="B188:B192"/>
    <mergeCell ref="B193:B197"/>
    <mergeCell ref="B183:B187"/>
    <mergeCell ref="B567:B571"/>
    <mergeCell ref="B572:B576"/>
    <mergeCell ref="B577:B581"/>
    <mergeCell ref="B582:B586"/>
    <mergeCell ref="B587:B591"/>
    <mergeCell ref="B562:B566"/>
    <mergeCell ref="B261:B272"/>
    <mergeCell ref="B273:B284"/>
    <mergeCell ref="B285:B291"/>
    <mergeCell ref="B292:B298"/>
    <mergeCell ref="B299:B305"/>
    <mergeCell ref="B306:B311"/>
    <mergeCell ref="B312:B317"/>
    <mergeCell ref="B318:B324"/>
    <mergeCell ref="B325:B331"/>
    <mergeCell ref="B486:B492"/>
    <mergeCell ref="B493:B499"/>
    <mergeCell ref="B500:B506"/>
    <mergeCell ref="B507:B513"/>
    <mergeCell ref="B444:B450"/>
    <mergeCell ref="B451:B457"/>
    <mergeCell ref="B458:B464"/>
    <mergeCell ref="B465:B471"/>
    <mergeCell ref="B19:B20"/>
    <mergeCell ref="C19:C20"/>
    <mergeCell ref="D19:D20"/>
    <mergeCell ref="E19:E20"/>
    <mergeCell ref="B134:B141"/>
    <mergeCell ref="B142:B151"/>
    <mergeCell ref="B423:B429"/>
    <mergeCell ref="B430:B436"/>
    <mergeCell ref="B437:B443"/>
    <mergeCell ref="B198:B204"/>
    <mergeCell ref="B205:B210"/>
    <mergeCell ref="B211:B219"/>
    <mergeCell ref="B220:B226"/>
    <mergeCell ref="B227:B236"/>
    <mergeCell ref="B237:B248"/>
    <mergeCell ref="B249:B260"/>
    <mergeCell ref="B107:B111"/>
    <mergeCell ref="B112:B118"/>
    <mergeCell ref="B119:B126"/>
    <mergeCell ref="B127:B133"/>
    <mergeCell ref="B152:B160"/>
    <mergeCell ref="B161:B166"/>
    <mergeCell ref="B167:B175"/>
    <mergeCell ref="B176:B182"/>
    <mergeCell ref="B479:B485"/>
    <mergeCell ref="B21:B26"/>
    <mergeCell ref="B27:B31"/>
    <mergeCell ref="B32:B36"/>
    <mergeCell ref="B37:B42"/>
    <mergeCell ref="B43:B47"/>
    <mergeCell ref="Y19:AA19"/>
    <mergeCell ref="AC19:AE19"/>
    <mergeCell ref="AG19:AI19"/>
    <mergeCell ref="R21:R24"/>
    <mergeCell ref="X21:X28"/>
    <mergeCell ref="Y21:Y28"/>
    <mergeCell ref="Z21:Z28"/>
    <mergeCell ref="F19:F20"/>
    <mergeCell ref="G19:G20"/>
    <mergeCell ref="R19:R20"/>
    <mergeCell ref="S19:S20"/>
    <mergeCell ref="X19:X20"/>
    <mergeCell ref="R25:R28"/>
    <mergeCell ref="L19:L20"/>
    <mergeCell ref="X57:X64"/>
    <mergeCell ref="Y57:Y64"/>
    <mergeCell ref="AI21:AI28"/>
    <mergeCell ref="AA21:AA28"/>
    <mergeCell ref="AC21:AC28"/>
    <mergeCell ref="AD21:AD28"/>
    <mergeCell ref="AE21:AE28"/>
    <mergeCell ref="AG21:AG28"/>
    <mergeCell ref="AH21:AH28"/>
    <mergeCell ref="AI29:AI48"/>
    <mergeCell ref="R33:R36"/>
    <mergeCell ref="R37:R40"/>
    <mergeCell ref="R41:R44"/>
    <mergeCell ref="R45:R48"/>
    <mergeCell ref="AH49:AH56"/>
    <mergeCell ref="AE49:AE56"/>
    <mergeCell ref="AG49:AG56"/>
    <mergeCell ref="R49:R52"/>
    <mergeCell ref="X49:X56"/>
    <mergeCell ref="Y49:Y56"/>
    <mergeCell ref="AA29:AA48"/>
    <mergeCell ref="AC29:AC48"/>
    <mergeCell ref="AD29:AD48"/>
    <mergeCell ref="AE29:AE48"/>
    <mergeCell ref="AG29:AG48"/>
    <mergeCell ref="AH29:AH48"/>
    <mergeCell ref="R29:R32"/>
    <mergeCell ref="X29:X48"/>
    <mergeCell ref="Y29:Y48"/>
    <mergeCell ref="Z29:Z48"/>
    <mergeCell ref="AI105:AI112"/>
    <mergeCell ref="AI73:AI80"/>
    <mergeCell ref="AH65:AH72"/>
    <mergeCell ref="AI65:AI72"/>
    <mergeCell ref="R69:R72"/>
    <mergeCell ref="R73:R76"/>
    <mergeCell ref="X73:X80"/>
    <mergeCell ref="Y73:Y80"/>
    <mergeCell ref="Z73:Z80"/>
    <mergeCell ref="AA73:AA80"/>
    <mergeCell ref="Z65:Z72"/>
    <mergeCell ref="AA65:AA72"/>
    <mergeCell ref="AC65:AC72"/>
    <mergeCell ref="AD65:AD72"/>
    <mergeCell ref="AE65:AE72"/>
    <mergeCell ref="AG65:AG72"/>
    <mergeCell ref="R77:R80"/>
    <mergeCell ref="R65:R68"/>
    <mergeCell ref="X65:X72"/>
    <mergeCell ref="Y65:Y72"/>
    <mergeCell ref="AG73:AG80"/>
    <mergeCell ref="AH89:AH96"/>
    <mergeCell ref="AH81:AH88"/>
    <mergeCell ref="AH73:AH80"/>
    <mergeCell ref="AI89:AI96"/>
    <mergeCell ref="R89:R92"/>
    <mergeCell ref="X89:X96"/>
    <mergeCell ref="Y89:Y96"/>
    <mergeCell ref="Z89:Z96"/>
    <mergeCell ref="AA89:AA96"/>
    <mergeCell ref="AC97:AC104"/>
    <mergeCell ref="AD97:AD104"/>
    <mergeCell ref="AE97:AE104"/>
    <mergeCell ref="AG97:AG104"/>
    <mergeCell ref="R93:R96"/>
    <mergeCell ref="Y97:Y104"/>
    <mergeCell ref="AC89:AC96"/>
    <mergeCell ref="AD89:AD96"/>
    <mergeCell ref="AE89:AE96"/>
    <mergeCell ref="AG89:AG96"/>
    <mergeCell ref="AI97:AI104"/>
    <mergeCell ref="B15:E16"/>
    <mergeCell ref="Q19:Q20"/>
    <mergeCell ref="Q21:Q28"/>
    <mergeCell ref="Q29:Q48"/>
    <mergeCell ref="Q49:Q56"/>
    <mergeCell ref="Q57:Q64"/>
    <mergeCell ref="Q65:Q72"/>
    <mergeCell ref="Q73:Q80"/>
    <mergeCell ref="AI49:AI56"/>
    <mergeCell ref="AI81:AI88"/>
    <mergeCell ref="X81:X88"/>
    <mergeCell ref="Y81:Y88"/>
    <mergeCell ref="AC73:AC80"/>
    <mergeCell ref="AD73:AD80"/>
    <mergeCell ref="AE73:AE80"/>
    <mergeCell ref="AC57:AC64"/>
    <mergeCell ref="AD57:AD64"/>
    <mergeCell ref="AE57:AE64"/>
    <mergeCell ref="AG57:AG64"/>
    <mergeCell ref="AH57:AH64"/>
    <mergeCell ref="AI57:AI64"/>
    <mergeCell ref="Z97:Z104"/>
    <mergeCell ref="AA97:AA104"/>
    <mergeCell ref="B95:B101"/>
    <mergeCell ref="B102:B106"/>
    <mergeCell ref="R53:R56"/>
    <mergeCell ref="Q89:Q96"/>
    <mergeCell ref="Q97:Q104"/>
    <mergeCell ref="Q105:Q112"/>
    <mergeCell ref="R85:R88"/>
    <mergeCell ref="R81:R84"/>
    <mergeCell ref="AH97:AH104"/>
    <mergeCell ref="X105:X112"/>
    <mergeCell ref="Y105:Y112"/>
    <mergeCell ref="Z105:Z112"/>
    <mergeCell ref="AA105:AA112"/>
    <mergeCell ref="AH105:AH112"/>
    <mergeCell ref="Z57:Z64"/>
    <mergeCell ref="AA57:AA64"/>
    <mergeCell ref="Z49:Z56"/>
    <mergeCell ref="AA49:AA56"/>
    <mergeCell ref="AC49:AC56"/>
    <mergeCell ref="AD49:AD56"/>
    <mergeCell ref="Z81:Z88"/>
    <mergeCell ref="AA81:AA88"/>
    <mergeCell ref="AC81:AC88"/>
    <mergeCell ref="AD81:AD88"/>
    <mergeCell ref="R61:R64"/>
    <mergeCell ref="R57:R60"/>
    <mergeCell ref="B48:B53"/>
    <mergeCell ref="B54:B58"/>
    <mergeCell ref="B59:B64"/>
    <mergeCell ref="B65:B69"/>
    <mergeCell ref="B70:B76"/>
    <mergeCell ref="B77:B84"/>
    <mergeCell ref="B85:B94"/>
    <mergeCell ref="AC105:AC112"/>
    <mergeCell ref="AD105:AD112"/>
    <mergeCell ref="AE105:AE112"/>
    <mergeCell ref="AG105:AG112"/>
    <mergeCell ref="X97:X104"/>
    <mergeCell ref="R109:R112"/>
    <mergeCell ref="R97:R100"/>
    <mergeCell ref="R101:R104"/>
    <mergeCell ref="Q81:Q88"/>
    <mergeCell ref="R105:R108"/>
    <mergeCell ref="AE81:AE88"/>
    <mergeCell ref="AG81:AG8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4"/>
  <sheetViews>
    <sheetView workbookViewId="0">
      <selection activeCell="B6" sqref="B6"/>
    </sheetView>
  </sheetViews>
  <sheetFormatPr baseColWidth="10" defaultRowHeight="16" x14ac:dyDescent="0.2"/>
  <cols>
    <col min="1" max="11" width="10.7109375" style="3"/>
    <col min="12" max="12" width="13.42578125" style="3" customWidth="1"/>
    <col min="13" max="13" width="13" style="3" customWidth="1"/>
    <col min="14" max="14" width="11.5703125" style="3" customWidth="1"/>
    <col min="15" max="16384" width="10.7109375" style="3"/>
  </cols>
  <sheetData>
    <row r="2" spans="1:9" ht="25" x14ac:dyDescent="0.25">
      <c r="A2" s="242" t="s">
        <v>612</v>
      </c>
    </row>
    <row r="4" spans="1:9" ht="16" customHeight="1" x14ac:dyDescent="0.2">
      <c r="D4" s="256" t="s">
        <v>611</v>
      </c>
      <c r="E4" s="257"/>
      <c r="F4" s="257"/>
      <c r="G4" s="258"/>
    </row>
    <row r="5" spans="1:9" ht="16" customHeight="1" x14ac:dyDescent="0.2">
      <c r="D5" s="259"/>
      <c r="E5" s="260"/>
      <c r="F5" s="260"/>
      <c r="G5" s="261"/>
    </row>
    <row r="9" spans="1:9" ht="16" customHeight="1" x14ac:dyDescent="0.2">
      <c r="D9" s="247" t="s">
        <v>8</v>
      </c>
      <c r="E9" s="247" t="s">
        <v>1</v>
      </c>
      <c r="F9" s="266" t="s">
        <v>564</v>
      </c>
      <c r="G9" s="361" t="s">
        <v>569</v>
      </c>
      <c r="H9" s="361" t="s">
        <v>603</v>
      </c>
      <c r="I9" s="361" t="s">
        <v>575</v>
      </c>
    </row>
    <row r="10" spans="1:9" x14ac:dyDescent="0.2">
      <c r="D10" s="265"/>
      <c r="E10" s="265"/>
      <c r="F10" s="266"/>
      <c r="G10" s="362"/>
      <c r="H10" s="362"/>
      <c r="I10" s="362"/>
    </row>
    <row r="11" spans="1:9" x14ac:dyDescent="0.2">
      <c r="D11" s="249" t="s">
        <v>12</v>
      </c>
      <c r="E11" s="267">
        <v>1</v>
      </c>
      <c r="F11" s="153">
        <v>9</v>
      </c>
      <c r="G11" s="154">
        <v>20.691411035903517</v>
      </c>
      <c r="H11" s="142">
        <v>41</v>
      </c>
      <c r="I11" s="142">
        <v>-5.7850000000000001</v>
      </c>
    </row>
    <row r="12" spans="1:9" x14ac:dyDescent="0.2">
      <c r="D12" s="250"/>
      <c r="E12" s="268"/>
      <c r="F12" s="153">
        <v>10</v>
      </c>
      <c r="G12" s="155">
        <v>23.734098182174652</v>
      </c>
      <c r="H12" s="142">
        <v>20.5</v>
      </c>
      <c r="I12" s="142">
        <v>8.375</v>
      </c>
    </row>
    <row r="13" spans="1:9" x14ac:dyDescent="0.2">
      <c r="D13" s="250"/>
      <c r="E13" s="268"/>
      <c r="F13" s="153">
        <v>11</v>
      </c>
      <c r="G13" s="155">
        <v>22.64608025743301</v>
      </c>
      <c r="H13" s="142">
        <v>84.85</v>
      </c>
      <c r="I13" s="142">
        <v>-11.59</v>
      </c>
    </row>
    <row r="14" spans="1:9" x14ac:dyDescent="0.2">
      <c r="D14" s="250"/>
      <c r="E14" s="268"/>
      <c r="F14" s="153">
        <v>12</v>
      </c>
      <c r="G14" s="155">
        <v>22.868816145008797</v>
      </c>
      <c r="H14" s="142">
        <v>-15.25</v>
      </c>
      <c r="I14" s="142">
        <v>-17.71</v>
      </c>
    </row>
    <row r="15" spans="1:9" x14ac:dyDescent="0.2">
      <c r="D15" s="250"/>
      <c r="E15" s="267">
        <v>1</v>
      </c>
      <c r="F15" s="153">
        <v>25</v>
      </c>
      <c r="G15" s="155">
        <v>24.597618083722733</v>
      </c>
      <c r="H15" s="142">
        <v>41.5</v>
      </c>
      <c r="I15" s="142">
        <v>-21.59</v>
      </c>
    </row>
    <row r="16" spans="1:9" x14ac:dyDescent="0.2">
      <c r="D16" s="250"/>
      <c r="E16" s="268"/>
      <c r="F16" s="153">
        <v>26</v>
      </c>
      <c r="G16" s="155">
        <v>21.853265273336934</v>
      </c>
      <c r="H16" s="142">
        <v>13.4</v>
      </c>
      <c r="I16" s="142">
        <v>-19.940000000000001</v>
      </c>
    </row>
    <row r="17" spans="4:9" x14ac:dyDescent="0.2">
      <c r="D17" s="250"/>
      <c r="E17" s="268"/>
      <c r="F17" s="153">
        <v>27</v>
      </c>
      <c r="G17" s="155">
        <v>19.836317056438766</v>
      </c>
      <c r="H17" s="142">
        <v>17.8</v>
      </c>
      <c r="I17" s="142">
        <v>-5.89</v>
      </c>
    </row>
    <row r="18" spans="4:9" x14ac:dyDescent="0.2">
      <c r="D18" s="251"/>
      <c r="E18" s="268"/>
      <c r="F18" s="153">
        <v>28</v>
      </c>
      <c r="G18" s="155">
        <v>20.116197966402925</v>
      </c>
      <c r="H18" s="142">
        <v>7.2</v>
      </c>
      <c r="I18" s="142">
        <v>2.7749999999999999</v>
      </c>
    </row>
    <row r="19" spans="4:9" x14ac:dyDescent="0.2">
      <c r="D19" s="252" t="s">
        <v>14</v>
      </c>
      <c r="E19" s="267">
        <v>1</v>
      </c>
      <c r="F19" s="156">
        <v>29</v>
      </c>
      <c r="G19" s="155">
        <v>11.093252206170394</v>
      </c>
      <c r="H19" s="142">
        <v>-106.9</v>
      </c>
      <c r="I19" s="142">
        <v>-41.76</v>
      </c>
    </row>
    <row r="20" spans="4:9" x14ac:dyDescent="0.2">
      <c r="D20" s="253"/>
      <c r="E20" s="268"/>
      <c r="F20" s="156">
        <v>30</v>
      </c>
      <c r="G20" s="155">
        <v>10.290362448925745</v>
      </c>
      <c r="H20" s="142">
        <v>-137.6</v>
      </c>
      <c r="I20" s="142">
        <v>-48.09</v>
      </c>
    </row>
    <row r="21" spans="4:9" x14ac:dyDescent="0.2">
      <c r="D21" s="253"/>
      <c r="E21" s="268"/>
      <c r="F21" s="157">
        <v>31</v>
      </c>
      <c r="G21" s="225" t="s">
        <v>570</v>
      </c>
      <c r="H21" s="241" t="s">
        <v>570</v>
      </c>
      <c r="I21" s="241" t="s">
        <v>570</v>
      </c>
    </row>
    <row r="22" spans="4:9" x14ac:dyDescent="0.2">
      <c r="D22" s="253"/>
      <c r="E22" s="268"/>
      <c r="F22" s="157">
        <v>32</v>
      </c>
      <c r="G22" s="225" t="s">
        <v>570</v>
      </c>
      <c r="H22" s="241" t="s">
        <v>570</v>
      </c>
      <c r="I22" s="241" t="s">
        <v>570</v>
      </c>
    </row>
    <row r="23" spans="4:9" x14ac:dyDescent="0.2">
      <c r="D23" s="253"/>
      <c r="E23" s="267">
        <v>2</v>
      </c>
      <c r="F23" s="153">
        <v>1</v>
      </c>
      <c r="G23" s="155">
        <v>10.98940904312308</v>
      </c>
      <c r="H23" s="142">
        <v>-166.5</v>
      </c>
      <c r="I23" s="142">
        <v>-47.23</v>
      </c>
    </row>
    <row r="24" spans="4:9" x14ac:dyDescent="0.2">
      <c r="D24" s="253"/>
      <c r="E24" s="268"/>
      <c r="F24" s="153">
        <v>2</v>
      </c>
      <c r="G24" s="155">
        <v>14.414984434632814</v>
      </c>
      <c r="H24" s="142">
        <v>-261.10000000000002</v>
      </c>
      <c r="I24" s="142">
        <v>-30.31</v>
      </c>
    </row>
    <row r="25" spans="4:9" x14ac:dyDescent="0.2">
      <c r="D25" s="253"/>
      <c r="E25" s="268"/>
      <c r="F25" s="153">
        <v>3</v>
      </c>
      <c r="G25" s="155">
        <v>13.406781873934156</v>
      </c>
      <c r="H25" s="142">
        <v>-266.10000000000002</v>
      </c>
      <c r="I25" s="142">
        <v>-66.5</v>
      </c>
    </row>
    <row r="26" spans="4:9" x14ac:dyDescent="0.2">
      <c r="D26" s="253"/>
      <c r="E26" s="268"/>
      <c r="F26" s="153">
        <v>4</v>
      </c>
      <c r="G26" s="155">
        <v>12.276659652568906</v>
      </c>
      <c r="H26" s="142">
        <v>-143.9</v>
      </c>
      <c r="I26" s="142">
        <v>-26.03</v>
      </c>
    </row>
    <row r="27" spans="4:9" x14ac:dyDescent="0.2">
      <c r="D27" s="253"/>
      <c r="E27" s="267">
        <v>2</v>
      </c>
      <c r="F27" s="153">
        <v>5</v>
      </c>
      <c r="G27" s="155">
        <v>11.871601853372201</v>
      </c>
      <c r="H27" s="142">
        <v>-137.5</v>
      </c>
      <c r="I27" s="142">
        <v>-30.97</v>
      </c>
    </row>
    <row r="28" spans="4:9" x14ac:dyDescent="0.2">
      <c r="D28" s="253"/>
      <c r="E28" s="268"/>
      <c r="F28" s="153">
        <v>6</v>
      </c>
      <c r="G28" s="155">
        <v>10.139751971324387</v>
      </c>
      <c r="H28" s="142">
        <v>-117.4</v>
      </c>
      <c r="I28" s="142">
        <v>-51.68</v>
      </c>
    </row>
    <row r="29" spans="4:9" x14ac:dyDescent="0.2">
      <c r="D29" s="253"/>
      <c r="E29" s="268"/>
      <c r="F29" s="153">
        <v>7</v>
      </c>
      <c r="G29" s="155">
        <v>16.64812122800236</v>
      </c>
      <c r="H29" s="142">
        <v>-305.2</v>
      </c>
      <c r="I29" s="142">
        <v>-29.02</v>
      </c>
    </row>
    <row r="30" spans="4:9" x14ac:dyDescent="0.2">
      <c r="D30" s="253"/>
      <c r="E30" s="268"/>
      <c r="F30" s="153">
        <v>8</v>
      </c>
      <c r="G30" s="155">
        <v>12.919275105825443</v>
      </c>
      <c r="H30" s="142">
        <v>-124.6</v>
      </c>
      <c r="I30" s="142">
        <v>-50.68</v>
      </c>
    </row>
    <row r="31" spans="4:9" x14ac:dyDescent="0.2">
      <c r="D31" s="253"/>
      <c r="E31" s="267">
        <v>2</v>
      </c>
      <c r="F31" s="153">
        <v>29</v>
      </c>
      <c r="G31" s="155">
        <v>12.616202882326331</v>
      </c>
      <c r="H31" s="142">
        <v>-201.1</v>
      </c>
      <c r="I31" s="142">
        <v>-15.09</v>
      </c>
    </row>
    <row r="32" spans="4:9" x14ac:dyDescent="0.2">
      <c r="D32" s="253"/>
      <c r="E32" s="268"/>
      <c r="F32" s="153">
        <v>30</v>
      </c>
      <c r="G32" s="155">
        <v>10.351234987644938</v>
      </c>
      <c r="H32" s="142">
        <v>-136.4</v>
      </c>
      <c r="I32" s="142">
        <v>-44.47</v>
      </c>
    </row>
    <row r="33" spans="4:9" x14ac:dyDescent="0.2">
      <c r="D33" s="253"/>
      <c r="E33" s="268"/>
      <c r="F33" s="153">
        <v>31</v>
      </c>
      <c r="G33" s="155">
        <v>10.848876397810082</v>
      </c>
      <c r="H33" s="142">
        <v>-90.75</v>
      </c>
      <c r="I33" s="142">
        <v>-19.41</v>
      </c>
    </row>
    <row r="34" spans="4:9" x14ac:dyDescent="0.2">
      <c r="D34" s="253"/>
      <c r="E34" s="268"/>
      <c r="F34" s="153">
        <v>32</v>
      </c>
      <c r="G34" s="155">
        <v>11.571422351405539</v>
      </c>
      <c r="H34" s="142">
        <v>-222.6</v>
      </c>
      <c r="I34" s="142">
        <v>-54.1</v>
      </c>
    </row>
    <row r="35" spans="4:9" x14ac:dyDescent="0.2">
      <c r="D35" s="253"/>
      <c r="E35" s="267">
        <v>2</v>
      </c>
      <c r="F35" s="157">
        <v>45</v>
      </c>
      <c r="G35" s="225" t="s">
        <v>570</v>
      </c>
      <c r="H35" s="241" t="s">
        <v>570</v>
      </c>
      <c r="I35" s="241" t="s">
        <v>570</v>
      </c>
    </row>
    <row r="36" spans="4:9" x14ac:dyDescent="0.2">
      <c r="D36" s="253"/>
      <c r="E36" s="268"/>
      <c r="F36" s="153">
        <v>46</v>
      </c>
      <c r="G36" s="155">
        <v>15.129554320812929</v>
      </c>
      <c r="H36" s="142">
        <v>-116.8</v>
      </c>
      <c r="I36" s="142">
        <v>-30.44</v>
      </c>
    </row>
    <row r="37" spans="4:9" x14ac:dyDescent="0.2">
      <c r="D37" s="253"/>
      <c r="E37" s="268"/>
      <c r="F37" s="153">
        <v>47</v>
      </c>
      <c r="G37" s="155">
        <v>14.814643650123742</v>
      </c>
      <c r="H37" s="142">
        <v>-242.3</v>
      </c>
      <c r="I37" s="142">
        <v>-55.31</v>
      </c>
    </row>
    <row r="38" spans="4:9" x14ac:dyDescent="0.2">
      <c r="D38" s="254"/>
      <c r="E38" s="269"/>
      <c r="F38" s="153">
        <v>48</v>
      </c>
      <c r="G38" s="155">
        <v>14.838000392660129</v>
      </c>
      <c r="H38" s="142">
        <v>-208.9</v>
      </c>
      <c r="I38" s="142">
        <v>-15.84</v>
      </c>
    </row>
    <row r="39" spans="4:9" ht="16" customHeight="1" x14ac:dyDescent="0.2">
      <c r="D39" s="249" t="s">
        <v>16</v>
      </c>
      <c r="E39" s="270">
        <v>1</v>
      </c>
      <c r="F39" s="156">
        <v>21</v>
      </c>
      <c r="G39" s="155">
        <v>20.732537928152759</v>
      </c>
      <c r="H39" s="142">
        <v>39.450000000000003</v>
      </c>
      <c r="I39" s="142">
        <v>-33.950000000000003</v>
      </c>
    </row>
    <row r="40" spans="4:9" x14ac:dyDescent="0.2">
      <c r="D40" s="250"/>
      <c r="E40" s="271"/>
      <c r="F40" s="156">
        <v>22</v>
      </c>
      <c r="G40" s="155">
        <v>20.939565303789443</v>
      </c>
      <c r="H40" s="142">
        <v>18.399999999999999</v>
      </c>
      <c r="I40" s="142">
        <v>-15.21</v>
      </c>
    </row>
    <row r="41" spans="4:9" x14ac:dyDescent="0.2">
      <c r="D41" s="250"/>
      <c r="E41" s="271"/>
      <c r="F41" s="156">
        <v>23</v>
      </c>
      <c r="G41" s="155">
        <v>20.595876322022431</v>
      </c>
      <c r="H41" s="142">
        <v>50.1</v>
      </c>
      <c r="I41" s="142">
        <v>8.9649999999999999</v>
      </c>
    </row>
    <row r="42" spans="4:9" x14ac:dyDescent="0.2">
      <c r="D42" s="250"/>
      <c r="E42" s="272"/>
      <c r="F42" s="156">
        <v>24</v>
      </c>
      <c r="G42" s="155">
        <v>21.831843600374327</v>
      </c>
      <c r="H42" s="142">
        <v>56.95</v>
      </c>
      <c r="I42" s="142">
        <v>-18.55</v>
      </c>
    </row>
    <row r="43" spans="4:9" x14ac:dyDescent="0.2">
      <c r="D43" s="250"/>
      <c r="E43" s="270">
        <v>2</v>
      </c>
      <c r="F43" s="156">
        <v>13</v>
      </c>
      <c r="G43" s="155">
        <v>19.015206651278969</v>
      </c>
      <c r="H43" s="142">
        <v>-4.6500000000000004</v>
      </c>
      <c r="I43" s="142">
        <v>-14.56</v>
      </c>
    </row>
    <row r="44" spans="4:9" x14ac:dyDescent="0.2">
      <c r="D44" s="250"/>
      <c r="E44" s="271"/>
      <c r="F44" s="156">
        <v>14</v>
      </c>
      <c r="G44" s="155">
        <v>21.033021118863939</v>
      </c>
      <c r="H44" s="142">
        <v>-11.55</v>
      </c>
      <c r="I44" s="142">
        <v>-5.3650000000000002</v>
      </c>
    </row>
    <row r="45" spans="4:9" x14ac:dyDescent="0.2">
      <c r="D45" s="250"/>
      <c r="E45" s="271"/>
      <c r="F45" s="153">
        <v>15</v>
      </c>
      <c r="G45" s="155">
        <v>19.376542237981862</v>
      </c>
      <c r="H45" s="142">
        <v>-43.6</v>
      </c>
      <c r="I45" s="142">
        <v>11.71</v>
      </c>
    </row>
    <row r="46" spans="4:9" x14ac:dyDescent="0.2">
      <c r="D46" s="251"/>
      <c r="E46" s="271"/>
      <c r="F46" s="153">
        <v>16</v>
      </c>
      <c r="G46" s="155">
        <v>19.624206213091586</v>
      </c>
      <c r="H46" s="142">
        <v>-4.95</v>
      </c>
      <c r="I46" s="142">
        <v>0.55500000000000005</v>
      </c>
    </row>
    <row r="47" spans="4:9" ht="16" customHeight="1" x14ac:dyDescent="0.2">
      <c r="D47" s="249" t="s">
        <v>17</v>
      </c>
      <c r="E47" s="270">
        <v>1</v>
      </c>
      <c r="F47" s="153">
        <v>1</v>
      </c>
      <c r="G47" s="155">
        <v>13.631450917260899</v>
      </c>
      <c r="H47" s="142">
        <v>-42.85</v>
      </c>
      <c r="I47" s="142">
        <v>-27.36</v>
      </c>
    </row>
    <row r="48" spans="4:9" x14ac:dyDescent="0.2">
      <c r="D48" s="250"/>
      <c r="E48" s="271"/>
      <c r="F48" s="156">
        <v>2</v>
      </c>
      <c r="G48" s="155">
        <v>15.765185519310212</v>
      </c>
      <c r="H48" s="142">
        <v>-120.4</v>
      </c>
      <c r="I48" s="142">
        <v>-60.67</v>
      </c>
    </row>
    <row r="49" spans="4:9" x14ac:dyDescent="0.2">
      <c r="D49" s="250"/>
      <c r="E49" s="271"/>
      <c r="F49" s="157">
        <v>3</v>
      </c>
      <c r="G49" s="225" t="s">
        <v>570</v>
      </c>
      <c r="H49" s="241" t="s">
        <v>570</v>
      </c>
      <c r="I49" s="241" t="s">
        <v>570</v>
      </c>
    </row>
    <row r="50" spans="4:9" x14ac:dyDescent="0.2">
      <c r="D50" s="250"/>
      <c r="E50" s="272"/>
      <c r="F50" s="156">
        <v>4</v>
      </c>
      <c r="G50" s="155">
        <v>13.989717029428542</v>
      </c>
      <c r="H50" s="142">
        <v>-124.1</v>
      </c>
      <c r="I50" s="142">
        <v>-22.72</v>
      </c>
    </row>
    <row r="51" spans="4:9" x14ac:dyDescent="0.2">
      <c r="D51" s="250"/>
      <c r="E51" s="270">
        <v>2</v>
      </c>
      <c r="F51" s="153">
        <v>9</v>
      </c>
      <c r="G51" s="155">
        <v>15.8917802501997</v>
      </c>
      <c r="H51" s="142">
        <v>-19.5</v>
      </c>
      <c r="I51" s="142">
        <v>-33.94</v>
      </c>
    </row>
    <row r="52" spans="4:9" x14ac:dyDescent="0.2">
      <c r="D52" s="250"/>
      <c r="E52" s="271"/>
      <c r="F52" s="153">
        <v>10</v>
      </c>
      <c r="G52" s="155">
        <v>21.899775740086302</v>
      </c>
      <c r="H52" s="142">
        <v>-69.599999999999994</v>
      </c>
      <c r="I52" s="142">
        <v>26.84</v>
      </c>
    </row>
    <row r="53" spans="4:9" x14ac:dyDescent="0.2">
      <c r="D53" s="250"/>
      <c r="E53" s="271"/>
      <c r="F53" s="153">
        <v>11</v>
      </c>
      <c r="G53" s="155">
        <v>15.119858047293334</v>
      </c>
      <c r="H53" s="142">
        <v>-42.6</v>
      </c>
      <c r="I53" s="142">
        <v>-14.49</v>
      </c>
    </row>
    <row r="54" spans="4:9" x14ac:dyDescent="0.2">
      <c r="D54" s="251"/>
      <c r="E54" s="271"/>
      <c r="F54" s="153">
        <v>12</v>
      </c>
      <c r="G54" s="155">
        <v>15.766026865500782</v>
      </c>
      <c r="H54" s="142">
        <v>-125.6</v>
      </c>
      <c r="I54" s="142">
        <v>-20.87</v>
      </c>
    </row>
    <row r="55" spans="4:9" ht="16" customHeight="1" x14ac:dyDescent="0.2">
      <c r="D55" s="249" t="s">
        <v>18</v>
      </c>
      <c r="E55" s="270">
        <v>1</v>
      </c>
      <c r="F55" s="153">
        <v>5</v>
      </c>
      <c r="G55" s="155">
        <v>12.707625874624018</v>
      </c>
      <c r="H55" s="142">
        <v>-131.6</v>
      </c>
      <c r="I55" s="142">
        <v>-31.67</v>
      </c>
    </row>
    <row r="56" spans="4:9" x14ac:dyDescent="0.2">
      <c r="D56" s="250"/>
      <c r="E56" s="271"/>
      <c r="F56" s="157">
        <v>6</v>
      </c>
      <c r="G56" s="225" t="s">
        <v>570</v>
      </c>
      <c r="H56" s="241" t="s">
        <v>570</v>
      </c>
      <c r="I56" s="241" t="s">
        <v>570</v>
      </c>
    </row>
    <row r="57" spans="4:9" x14ac:dyDescent="0.2">
      <c r="D57" s="250"/>
      <c r="E57" s="271"/>
      <c r="F57" s="156">
        <v>7</v>
      </c>
      <c r="G57" s="155">
        <v>11.609671387270316</v>
      </c>
      <c r="H57" s="142">
        <v>-127.3</v>
      </c>
      <c r="I57" s="142">
        <v>-17.63</v>
      </c>
    </row>
    <row r="58" spans="4:9" x14ac:dyDescent="0.2">
      <c r="D58" s="250"/>
      <c r="E58" s="272"/>
      <c r="F58" s="156">
        <v>8</v>
      </c>
      <c r="G58" s="155">
        <v>14.014555751772757</v>
      </c>
      <c r="H58" s="142">
        <v>-74.5</v>
      </c>
      <c r="I58" s="142">
        <v>-29.37</v>
      </c>
    </row>
    <row r="59" spans="4:9" x14ac:dyDescent="0.2">
      <c r="D59" s="250"/>
      <c r="E59" s="270">
        <v>2</v>
      </c>
      <c r="F59" s="153">
        <v>41</v>
      </c>
      <c r="G59" s="155">
        <v>14.56670743819007</v>
      </c>
      <c r="H59" s="142">
        <v>-210.6</v>
      </c>
      <c r="I59" s="142">
        <v>-45.21</v>
      </c>
    </row>
    <row r="60" spans="4:9" x14ac:dyDescent="0.2">
      <c r="D60" s="250"/>
      <c r="E60" s="271"/>
      <c r="F60" s="153">
        <v>42</v>
      </c>
      <c r="G60" s="155">
        <v>13.601265327674552</v>
      </c>
      <c r="H60" s="142">
        <v>-185.8</v>
      </c>
      <c r="I60" s="142">
        <v>-34.96</v>
      </c>
    </row>
    <row r="61" spans="4:9" x14ac:dyDescent="0.2">
      <c r="D61" s="250"/>
      <c r="E61" s="271"/>
      <c r="F61" s="153">
        <v>43</v>
      </c>
      <c r="G61" s="155">
        <v>19.573499009744555</v>
      </c>
      <c r="H61" s="142">
        <v>-107.1</v>
      </c>
      <c r="I61" s="142">
        <v>-27.93</v>
      </c>
    </row>
    <row r="62" spans="4:9" x14ac:dyDescent="0.2">
      <c r="D62" s="251"/>
      <c r="E62" s="271"/>
      <c r="F62" s="153">
        <v>44</v>
      </c>
      <c r="G62" s="155">
        <v>15.848352963541062</v>
      </c>
      <c r="H62" s="142">
        <v>-190.3</v>
      </c>
      <c r="I62" s="142">
        <v>-66.77</v>
      </c>
    </row>
    <row r="63" spans="4:9" ht="16" customHeight="1" x14ac:dyDescent="0.2">
      <c r="D63" s="249" t="s">
        <v>19</v>
      </c>
      <c r="E63" s="270">
        <v>1</v>
      </c>
      <c r="F63" s="157">
        <v>37</v>
      </c>
      <c r="G63" s="225" t="s">
        <v>570</v>
      </c>
      <c r="H63" s="241" t="s">
        <v>570</v>
      </c>
      <c r="I63" s="241" t="s">
        <v>570</v>
      </c>
    </row>
    <row r="64" spans="4:9" x14ac:dyDescent="0.2">
      <c r="D64" s="250"/>
      <c r="E64" s="271"/>
      <c r="F64" s="157">
        <v>38</v>
      </c>
      <c r="G64" s="225" t="s">
        <v>570</v>
      </c>
      <c r="H64" s="241" t="s">
        <v>570</v>
      </c>
      <c r="I64" s="241" t="s">
        <v>570</v>
      </c>
    </row>
    <row r="65" spans="4:9" x14ac:dyDescent="0.2">
      <c r="D65" s="250"/>
      <c r="E65" s="271"/>
      <c r="F65" s="157">
        <v>39</v>
      </c>
      <c r="G65" s="225" t="s">
        <v>570</v>
      </c>
      <c r="H65" s="241" t="s">
        <v>570</v>
      </c>
      <c r="I65" s="241" t="s">
        <v>570</v>
      </c>
    </row>
    <row r="66" spans="4:9" x14ac:dyDescent="0.2">
      <c r="D66" s="250"/>
      <c r="E66" s="272"/>
      <c r="F66" s="153">
        <v>40</v>
      </c>
      <c r="G66" s="155">
        <v>15.957937672415943</v>
      </c>
      <c r="H66" s="142">
        <v>-263.3</v>
      </c>
      <c r="I66" s="142">
        <v>-38.06</v>
      </c>
    </row>
    <row r="67" spans="4:9" x14ac:dyDescent="0.2">
      <c r="D67" s="250"/>
      <c r="E67" s="270">
        <v>2</v>
      </c>
      <c r="F67" s="156">
        <v>21</v>
      </c>
      <c r="G67" s="155">
        <v>12.724806873137956</v>
      </c>
      <c r="H67" s="142">
        <v>-155.1</v>
      </c>
      <c r="I67" s="142">
        <v>-23.95</v>
      </c>
    </row>
    <row r="68" spans="4:9" x14ac:dyDescent="0.2">
      <c r="D68" s="250"/>
      <c r="E68" s="271"/>
      <c r="F68" s="153">
        <v>22</v>
      </c>
      <c r="G68" s="155">
        <v>13.966241384976902</v>
      </c>
      <c r="H68" s="142">
        <v>-142.6</v>
      </c>
      <c r="I68" s="142">
        <v>-55.08</v>
      </c>
    </row>
    <row r="69" spans="4:9" x14ac:dyDescent="0.2">
      <c r="D69" s="250"/>
      <c r="E69" s="271"/>
      <c r="F69" s="153">
        <v>23</v>
      </c>
      <c r="G69" s="155">
        <v>12.69955608334504</v>
      </c>
      <c r="H69" s="142">
        <v>-32.049999999999997</v>
      </c>
      <c r="I69" s="142">
        <v>-23.73</v>
      </c>
    </row>
    <row r="70" spans="4:9" x14ac:dyDescent="0.2">
      <c r="D70" s="251"/>
      <c r="E70" s="272"/>
      <c r="F70" s="153">
        <v>24</v>
      </c>
      <c r="G70" s="155">
        <v>11.721678300221038</v>
      </c>
      <c r="H70" s="142">
        <v>-94.05</v>
      </c>
      <c r="I70" s="142">
        <v>-24.72</v>
      </c>
    </row>
    <row r="71" spans="4:9" ht="16" customHeight="1" x14ac:dyDescent="0.2">
      <c r="D71" s="249" t="s">
        <v>20</v>
      </c>
      <c r="E71" s="270">
        <v>1</v>
      </c>
      <c r="F71" s="153">
        <v>33</v>
      </c>
      <c r="G71" s="155">
        <v>19.93673105284109</v>
      </c>
      <c r="H71" s="142">
        <v>83.5</v>
      </c>
      <c r="I71" s="142">
        <v>-5.0449999999999999</v>
      </c>
    </row>
    <row r="72" spans="4:9" x14ac:dyDescent="0.2">
      <c r="D72" s="250"/>
      <c r="E72" s="271"/>
      <c r="F72" s="153">
        <v>34</v>
      </c>
      <c r="G72" s="155">
        <v>22.078038378528877</v>
      </c>
      <c r="H72" s="142">
        <v>-25.7</v>
      </c>
      <c r="I72" s="142">
        <v>-15.8</v>
      </c>
    </row>
    <row r="73" spans="4:9" x14ac:dyDescent="0.2">
      <c r="D73" s="250"/>
      <c r="E73" s="271"/>
      <c r="F73" s="153">
        <v>35</v>
      </c>
      <c r="G73" s="155">
        <v>20.937388762793329</v>
      </c>
      <c r="H73" s="142">
        <v>12.2</v>
      </c>
      <c r="I73" s="142">
        <v>15.33</v>
      </c>
    </row>
    <row r="74" spans="4:9" x14ac:dyDescent="0.2">
      <c r="D74" s="250"/>
      <c r="E74" s="272"/>
      <c r="F74" s="153">
        <v>36</v>
      </c>
      <c r="G74" s="155">
        <v>20.817273752571605</v>
      </c>
      <c r="H74" s="142">
        <v>-32.549999999999997</v>
      </c>
      <c r="I74" s="142">
        <v>-23.3</v>
      </c>
    </row>
    <row r="75" spans="4:9" x14ac:dyDescent="0.2">
      <c r="D75" s="250"/>
      <c r="E75" s="270">
        <v>2</v>
      </c>
      <c r="F75" s="153">
        <v>37</v>
      </c>
      <c r="G75" s="155">
        <v>20.669472844828874</v>
      </c>
      <c r="H75" s="142">
        <v>13.9</v>
      </c>
      <c r="I75" s="142">
        <v>-11.96</v>
      </c>
    </row>
    <row r="76" spans="4:9" x14ac:dyDescent="0.2">
      <c r="D76" s="250"/>
      <c r="E76" s="271"/>
      <c r="F76" s="153">
        <v>38</v>
      </c>
      <c r="G76" s="155">
        <v>20.439081005987735</v>
      </c>
      <c r="H76" s="142">
        <v>11.05</v>
      </c>
      <c r="I76" s="142">
        <v>-10.52</v>
      </c>
    </row>
    <row r="77" spans="4:9" x14ac:dyDescent="0.2">
      <c r="D77" s="250"/>
      <c r="E77" s="271"/>
      <c r="F77" s="153">
        <v>39</v>
      </c>
      <c r="G77" s="155">
        <v>19.495492423951873</v>
      </c>
      <c r="H77" s="142">
        <v>17.45</v>
      </c>
      <c r="I77" s="142">
        <v>-22.83</v>
      </c>
    </row>
    <row r="78" spans="4:9" x14ac:dyDescent="0.2">
      <c r="D78" s="251"/>
      <c r="E78" s="271"/>
      <c r="F78" s="153">
        <v>40</v>
      </c>
      <c r="G78" s="155">
        <v>20.86947089344179</v>
      </c>
      <c r="H78" s="142">
        <v>-21.45</v>
      </c>
      <c r="I78" s="142">
        <v>-0.68</v>
      </c>
    </row>
    <row r="79" spans="4:9" ht="16" customHeight="1" x14ac:dyDescent="0.2">
      <c r="D79" s="249" t="s">
        <v>21</v>
      </c>
      <c r="E79" s="270">
        <v>1</v>
      </c>
      <c r="F79" s="156">
        <v>17</v>
      </c>
      <c r="G79" s="59">
        <v>20.297050501386888</v>
      </c>
      <c r="H79" s="142">
        <v>77</v>
      </c>
      <c r="I79" s="142">
        <v>11.85</v>
      </c>
    </row>
    <row r="80" spans="4:9" x14ac:dyDescent="0.2">
      <c r="D80" s="250"/>
      <c r="E80" s="271"/>
      <c r="F80" s="156">
        <v>18</v>
      </c>
      <c r="G80" s="155">
        <v>17.739178419391123</v>
      </c>
      <c r="H80" s="142">
        <v>-137.80000000000001</v>
      </c>
      <c r="I80" s="142">
        <v>5.4749999999999996</v>
      </c>
    </row>
    <row r="81" spans="4:9" x14ac:dyDescent="0.2">
      <c r="D81" s="250"/>
      <c r="E81" s="271"/>
      <c r="F81" s="156">
        <v>19</v>
      </c>
      <c r="G81" s="59">
        <v>21.169695619831852</v>
      </c>
      <c r="H81" s="142">
        <v>-36</v>
      </c>
      <c r="I81" s="142">
        <v>-41.23</v>
      </c>
    </row>
    <row r="82" spans="4:9" x14ac:dyDescent="0.2">
      <c r="D82" s="250"/>
      <c r="E82" s="272"/>
      <c r="F82" s="153">
        <v>20</v>
      </c>
      <c r="G82" s="155">
        <v>20.294703887873613</v>
      </c>
      <c r="H82" s="142">
        <v>39.1</v>
      </c>
      <c r="I82" s="142">
        <v>-9.33</v>
      </c>
    </row>
    <row r="83" spans="4:9" x14ac:dyDescent="0.2">
      <c r="D83" s="250"/>
      <c r="E83" s="270">
        <v>2</v>
      </c>
      <c r="F83" s="153">
        <v>25</v>
      </c>
      <c r="G83" s="155">
        <v>23.061121271063961</v>
      </c>
      <c r="H83" s="142">
        <v>24.35</v>
      </c>
      <c r="I83" s="142">
        <v>-8.7750000000000004</v>
      </c>
    </row>
    <row r="84" spans="4:9" x14ac:dyDescent="0.2">
      <c r="D84" s="250"/>
      <c r="E84" s="271"/>
      <c r="F84" s="153">
        <v>26</v>
      </c>
      <c r="G84" s="155">
        <v>22.081005132443178</v>
      </c>
      <c r="H84" s="142">
        <v>-66.95</v>
      </c>
      <c r="I84" s="142">
        <v>-15.87</v>
      </c>
    </row>
    <row r="85" spans="4:9" x14ac:dyDescent="0.2">
      <c r="D85" s="250"/>
      <c r="E85" s="271"/>
      <c r="F85" s="153">
        <v>27</v>
      </c>
      <c r="G85" s="155">
        <v>19.464259610989014</v>
      </c>
      <c r="H85" s="142">
        <v>41.15</v>
      </c>
      <c r="I85" s="142">
        <v>-16.62</v>
      </c>
    </row>
    <row r="86" spans="4:9" x14ac:dyDescent="0.2">
      <c r="D86" s="251"/>
      <c r="E86" s="271"/>
      <c r="F86" s="153">
        <v>28</v>
      </c>
      <c r="G86" s="155">
        <v>20.690267577156305</v>
      </c>
      <c r="H86" s="142">
        <v>-27.2</v>
      </c>
      <c r="I86" s="142">
        <v>-35.03</v>
      </c>
    </row>
    <row r="87" spans="4:9" ht="16" customHeight="1" x14ac:dyDescent="0.2">
      <c r="D87" s="249" t="s">
        <v>22</v>
      </c>
      <c r="E87" s="270">
        <v>1</v>
      </c>
      <c r="F87" s="153">
        <v>41</v>
      </c>
      <c r="G87" s="155">
        <v>15.34400228583222</v>
      </c>
      <c r="H87" s="142">
        <v>-137.80000000000001</v>
      </c>
      <c r="I87" s="142">
        <v>-27.61</v>
      </c>
    </row>
    <row r="88" spans="4:9" x14ac:dyDescent="0.2">
      <c r="D88" s="250"/>
      <c r="E88" s="271"/>
      <c r="F88" s="153">
        <v>42</v>
      </c>
      <c r="G88" s="155">
        <v>16.342110138458292</v>
      </c>
      <c r="H88" s="142">
        <v>-74.45</v>
      </c>
      <c r="I88" s="142">
        <v>-12.68</v>
      </c>
    </row>
    <row r="89" spans="4:9" x14ac:dyDescent="0.2">
      <c r="D89" s="250"/>
      <c r="E89" s="271"/>
      <c r="F89" s="153">
        <v>43</v>
      </c>
      <c r="G89" s="155">
        <v>15.204547091295598</v>
      </c>
      <c r="H89" s="142">
        <v>-58.65</v>
      </c>
      <c r="I89" s="142">
        <v>-43.42</v>
      </c>
    </row>
    <row r="90" spans="4:9" x14ac:dyDescent="0.2">
      <c r="D90" s="250"/>
      <c r="E90" s="272"/>
      <c r="F90" s="153">
        <v>44</v>
      </c>
      <c r="G90" s="155">
        <v>14.795350758967485</v>
      </c>
      <c r="H90" s="142">
        <v>-121.2</v>
      </c>
      <c r="I90" s="142">
        <v>-10.76</v>
      </c>
    </row>
    <row r="91" spans="4:9" x14ac:dyDescent="0.2">
      <c r="D91" s="250"/>
      <c r="E91" s="270">
        <v>2</v>
      </c>
      <c r="F91" s="153">
        <v>33</v>
      </c>
      <c r="G91" s="155">
        <v>19.381948332928044</v>
      </c>
      <c r="H91" s="142">
        <v>-115.6</v>
      </c>
      <c r="I91" s="142">
        <v>-22.98</v>
      </c>
    </row>
    <row r="92" spans="4:9" x14ac:dyDescent="0.2">
      <c r="D92" s="250"/>
      <c r="E92" s="271"/>
      <c r="F92" s="153">
        <v>34</v>
      </c>
      <c r="G92" s="155">
        <v>17.669674144876122</v>
      </c>
      <c r="H92" s="142">
        <v>-148.9</v>
      </c>
      <c r="I92" s="142">
        <v>-32.49</v>
      </c>
    </row>
    <row r="93" spans="4:9" x14ac:dyDescent="0.2">
      <c r="D93" s="250"/>
      <c r="E93" s="271"/>
      <c r="F93" s="153">
        <v>35</v>
      </c>
      <c r="G93" s="155">
        <v>14.164837711109186</v>
      </c>
      <c r="H93" s="142">
        <v>-128.6</v>
      </c>
      <c r="I93" s="142">
        <v>0.56000000000000005</v>
      </c>
    </row>
    <row r="94" spans="4:9" x14ac:dyDescent="0.2">
      <c r="D94" s="251"/>
      <c r="E94" s="271"/>
      <c r="F94" s="153">
        <v>36</v>
      </c>
      <c r="G94" s="155">
        <v>14.085576975873479</v>
      </c>
      <c r="H94" s="142">
        <v>-95.75</v>
      </c>
      <c r="I94" s="142">
        <v>-31.17</v>
      </c>
    </row>
    <row r="95" spans="4:9" ht="16" customHeight="1" x14ac:dyDescent="0.2">
      <c r="D95" s="249" t="s">
        <v>23</v>
      </c>
      <c r="E95" s="270">
        <v>1</v>
      </c>
      <c r="F95" s="156">
        <v>13</v>
      </c>
      <c r="G95" s="155">
        <v>13.613065329400825</v>
      </c>
      <c r="H95" s="142">
        <v>-69.3</v>
      </c>
      <c r="I95" s="142">
        <v>-8.44</v>
      </c>
    </row>
    <row r="96" spans="4:9" x14ac:dyDescent="0.2">
      <c r="D96" s="250"/>
      <c r="E96" s="271"/>
      <c r="F96" s="156">
        <v>14</v>
      </c>
      <c r="G96" s="155">
        <v>7.434450494229897</v>
      </c>
      <c r="H96" s="142">
        <v>-183.9</v>
      </c>
      <c r="I96" s="142">
        <v>-53.04</v>
      </c>
    </row>
    <row r="97" spans="4:9" x14ac:dyDescent="0.2">
      <c r="D97" s="250"/>
      <c r="E97" s="271"/>
      <c r="F97" s="157">
        <v>15</v>
      </c>
      <c r="G97" s="225" t="s">
        <v>570</v>
      </c>
      <c r="H97" s="241" t="s">
        <v>570</v>
      </c>
      <c r="I97" s="241" t="s">
        <v>570</v>
      </c>
    </row>
    <row r="98" spans="4:9" x14ac:dyDescent="0.2">
      <c r="D98" s="250"/>
      <c r="E98" s="272"/>
      <c r="F98" s="153">
        <v>16</v>
      </c>
      <c r="G98" s="155">
        <v>13.715505741485432</v>
      </c>
      <c r="H98" s="142">
        <v>-173.2</v>
      </c>
      <c r="I98" s="142">
        <v>-46.69</v>
      </c>
    </row>
    <row r="99" spans="4:9" x14ac:dyDescent="0.2">
      <c r="D99" s="250"/>
      <c r="E99" s="270">
        <v>2</v>
      </c>
      <c r="F99" s="153">
        <v>17</v>
      </c>
      <c r="G99" s="155">
        <v>16.750420763213398</v>
      </c>
      <c r="H99" s="142">
        <v>-199.6</v>
      </c>
      <c r="I99" s="142">
        <v>-42.93</v>
      </c>
    </row>
    <row r="100" spans="4:9" x14ac:dyDescent="0.2">
      <c r="D100" s="250"/>
      <c r="E100" s="271"/>
      <c r="F100" s="153">
        <v>18</v>
      </c>
      <c r="G100" s="155">
        <v>13.966060049606195</v>
      </c>
      <c r="H100" s="142">
        <v>-143.5</v>
      </c>
      <c r="I100" s="142">
        <v>-35.82</v>
      </c>
    </row>
    <row r="101" spans="4:9" x14ac:dyDescent="0.2">
      <c r="D101" s="250"/>
      <c r="E101" s="271"/>
      <c r="F101" s="153">
        <v>19</v>
      </c>
      <c r="G101" s="155">
        <v>15.169858307715659</v>
      </c>
      <c r="H101" s="142">
        <v>-163</v>
      </c>
      <c r="I101" s="142">
        <v>-55.28</v>
      </c>
    </row>
    <row r="102" spans="4:9" x14ac:dyDescent="0.2">
      <c r="D102" s="251"/>
      <c r="E102" s="272"/>
      <c r="F102" s="153">
        <v>20</v>
      </c>
      <c r="G102" s="155">
        <v>16.024153631222624</v>
      </c>
      <c r="H102" s="142">
        <v>-117.4</v>
      </c>
      <c r="I102" s="142">
        <v>-41.8</v>
      </c>
    </row>
    <row r="104" spans="4:9" x14ac:dyDescent="0.2">
      <c r="F104" s="364" t="s">
        <v>656</v>
      </c>
      <c r="G104" s="363" t="s">
        <v>655</v>
      </c>
    </row>
  </sheetData>
  <mergeCells count="40">
    <mergeCell ref="E23:E26"/>
    <mergeCell ref="D4:G5"/>
    <mergeCell ref="E9:E10"/>
    <mergeCell ref="F9:F10"/>
    <mergeCell ref="E11:E14"/>
    <mergeCell ref="E15:E18"/>
    <mergeCell ref="E19:E22"/>
    <mergeCell ref="E71:E74"/>
    <mergeCell ref="E27:E30"/>
    <mergeCell ref="E31:E34"/>
    <mergeCell ref="E35:E38"/>
    <mergeCell ref="E39:E42"/>
    <mergeCell ref="E43:E46"/>
    <mergeCell ref="E47:E50"/>
    <mergeCell ref="E51:E54"/>
    <mergeCell ref="E55:E58"/>
    <mergeCell ref="E59:E62"/>
    <mergeCell ref="E63:E66"/>
    <mergeCell ref="E67:E70"/>
    <mergeCell ref="E79:E82"/>
    <mergeCell ref="E83:E86"/>
    <mergeCell ref="E87:E90"/>
    <mergeCell ref="E91:E94"/>
    <mergeCell ref="E95:E98"/>
    <mergeCell ref="D87:D94"/>
    <mergeCell ref="D95:D102"/>
    <mergeCell ref="G9:G10"/>
    <mergeCell ref="H9:H10"/>
    <mergeCell ref="I9:I10"/>
    <mergeCell ref="E99:E102"/>
    <mergeCell ref="D9:D10"/>
    <mergeCell ref="D11:D18"/>
    <mergeCell ref="D19:D38"/>
    <mergeCell ref="D39:D46"/>
    <mergeCell ref="D47:D54"/>
    <mergeCell ref="D55:D62"/>
    <mergeCell ref="D63:D70"/>
    <mergeCell ref="D71:D78"/>
    <mergeCell ref="D79:D86"/>
    <mergeCell ref="E75:E7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201"/>
  <sheetViews>
    <sheetView workbookViewId="0">
      <selection activeCell="B5" sqref="B5"/>
    </sheetView>
  </sheetViews>
  <sheetFormatPr baseColWidth="10" defaultRowHeight="16" x14ac:dyDescent="0.2"/>
  <cols>
    <col min="1" max="1" width="10.7109375" style="91"/>
    <col min="2" max="2" width="10.7109375" style="152"/>
    <col min="3" max="5" width="10.7109375" style="91"/>
    <col min="6" max="6" width="17" style="3" customWidth="1"/>
    <col min="7" max="7" width="10.7109375" style="3"/>
    <col min="8" max="13" width="10.7109375" style="91"/>
    <col min="14" max="29" width="10.7109375" style="3"/>
    <col min="30" max="31" width="10.7109375" style="91"/>
    <col min="32" max="32" width="21.28515625" style="91" customWidth="1"/>
    <col min="33" max="16384" width="10.7109375" style="91"/>
  </cols>
  <sheetData>
    <row r="2" spans="1:29" ht="25" x14ac:dyDescent="0.25">
      <c r="A2" s="243" t="s">
        <v>633</v>
      </c>
    </row>
    <row r="4" spans="1:29" ht="16" customHeight="1" x14ac:dyDescent="0.2">
      <c r="C4" s="256" t="s">
        <v>598</v>
      </c>
      <c r="D4" s="257"/>
      <c r="E4" s="257"/>
      <c r="F4" s="257"/>
      <c r="G4" s="257"/>
      <c r="H4" s="257"/>
      <c r="I4" s="258"/>
    </row>
    <row r="5" spans="1:29" ht="16" customHeight="1" x14ac:dyDescent="0.2">
      <c r="C5" s="259"/>
      <c r="D5" s="260"/>
      <c r="E5" s="260"/>
      <c r="F5" s="260"/>
      <c r="G5" s="260"/>
      <c r="H5" s="260"/>
      <c r="I5" s="261"/>
    </row>
    <row r="6" spans="1:29" x14ac:dyDescent="0.2">
      <c r="E6" s="1"/>
      <c r="F6" s="2"/>
      <c r="G6" s="2"/>
      <c r="H6" s="1"/>
      <c r="I6" s="1"/>
      <c r="J6" s="1"/>
      <c r="K6" s="1"/>
      <c r="L6" s="1"/>
      <c r="M6" s="1"/>
    </row>
    <row r="7" spans="1:29" x14ac:dyDescent="0.2">
      <c r="D7" s="2"/>
      <c r="E7" s="255" t="s">
        <v>594</v>
      </c>
      <c r="F7" s="255"/>
      <c r="G7" s="91"/>
      <c r="H7" s="3"/>
      <c r="I7" s="3"/>
      <c r="J7" s="3"/>
      <c r="K7" s="3"/>
      <c r="L7" s="3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</row>
    <row r="8" spans="1:29" x14ac:dyDescent="0.2">
      <c r="B8" s="1"/>
      <c r="C8" s="247" t="s">
        <v>8</v>
      </c>
      <c r="D8" s="247" t="s">
        <v>1</v>
      </c>
      <c r="E8" s="266" t="s">
        <v>564</v>
      </c>
      <c r="F8" s="255" t="s">
        <v>26</v>
      </c>
      <c r="G8" s="152"/>
      <c r="I8" s="247" t="s">
        <v>8</v>
      </c>
      <c r="J8" s="247" t="s">
        <v>26</v>
      </c>
      <c r="K8" s="247"/>
      <c r="L8" s="247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</row>
    <row r="9" spans="1:29" x14ac:dyDescent="0.2">
      <c r="B9" s="1"/>
      <c r="C9" s="265"/>
      <c r="D9" s="265"/>
      <c r="E9" s="266"/>
      <c r="F9" s="255"/>
      <c r="G9" s="138"/>
      <c r="I9" s="265"/>
      <c r="J9" s="7" t="s">
        <v>9</v>
      </c>
      <c r="K9" s="8" t="s">
        <v>10</v>
      </c>
      <c r="L9" s="9" t="s">
        <v>11</v>
      </c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</row>
    <row r="10" spans="1:29" x14ac:dyDescent="0.2">
      <c r="B10" s="10"/>
      <c r="C10" s="249" t="s">
        <v>12</v>
      </c>
      <c r="D10" s="267">
        <v>1</v>
      </c>
      <c r="E10" s="153">
        <v>9</v>
      </c>
      <c r="F10" s="155">
        <v>16.899999999999999</v>
      </c>
      <c r="G10" s="138"/>
      <c r="I10" s="249" t="s">
        <v>12</v>
      </c>
      <c r="J10" s="232">
        <f>AVERAGE(F10:F17)</f>
        <v>10.623750000000001</v>
      </c>
      <c r="K10" s="235">
        <f>STDEV(F10:F17)/SQRT(L10)</f>
        <v>1.6612913839841574</v>
      </c>
      <c r="L10" s="238">
        <f>COUNT(F10:F17)</f>
        <v>8</v>
      </c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</row>
    <row r="11" spans="1:29" x14ac:dyDescent="0.2">
      <c r="B11" s="10"/>
      <c r="C11" s="250"/>
      <c r="D11" s="268"/>
      <c r="E11" s="153">
        <v>10</v>
      </c>
      <c r="F11" s="155">
        <v>13.8</v>
      </c>
      <c r="G11" s="138"/>
      <c r="I11" s="250"/>
      <c r="J11" s="233"/>
      <c r="K11" s="236"/>
      <c r="L11" s="239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</row>
    <row r="12" spans="1:29" x14ac:dyDescent="0.2">
      <c r="B12" s="10"/>
      <c r="C12" s="250"/>
      <c r="D12" s="268"/>
      <c r="E12" s="153">
        <v>11</v>
      </c>
      <c r="F12" s="155">
        <v>16.2</v>
      </c>
      <c r="G12" s="138"/>
      <c r="I12" s="250"/>
      <c r="J12" s="233"/>
      <c r="K12" s="236"/>
      <c r="L12" s="239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</row>
    <row r="13" spans="1:29" x14ac:dyDescent="0.2">
      <c r="B13" s="10"/>
      <c r="C13" s="250"/>
      <c r="D13" s="268"/>
      <c r="E13" s="153">
        <v>12</v>
      </c>
      <c r="F13" s="155">
        <v>8.74</v>
      </c>
      <c r="G13" s="138"/>
      <c r="I13" s="250"/>
      <c r="J13" s="233"/>
      <c r="K13" s="236"/>
      <c r="L13" s="239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</row>
    <row r="14" spans="1:29" x14ac:dyDescent="0.2">
      <c r="B14" s="10"/>
      <c r="C14" s="250"/>
      <c r="D14" s="267">
        <v>1</v>
      </c>
      <c r="E14" s="153">
        <v>25</v>
      </c>
      <c r="F14" s="155">
        <v>4.79</v>
      </c>
      <c r="G14" s="138"/>
      <c r="I14" s="250"/>
      <c r="J14" s="233"/>
      <c r="K14" s="236"/>
      <c r="L14" s="239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</row>
    <row r="15" spans="1:29" x14ac:dyDescent="0.2">
      <c r="B15" s="10"/>
      <c r="C15" s="250"/>
      <c r="D15" s="268"/>
      <c r="E15" s="153">
        <v>26</v>
      </c>
      <c r="F15" s="155">
        <v>6.61</v>
      </c>
      <c r="G15" s="138"/>
      <c r="I15" s="250"/>
      <c r="J15" s="233"/>
      <c r="K15" s="236"/>
      <c r="L15" s="239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</row>
    <row r="16" spans="1:29" x14ac:dyDescent="0.2">
      <c r="B16" s="10"/>
      <c r="C16" s="250"/>
      <c r="D16" s="268"/>
      <c r="E16" s="153">
        <v>27</v>
      </c>
      <c r="F16" s="155">
        <v>6.25</v>
      </c>
      <c r="G16" s="138"/>
      <c r="I16" s="250"/>
      <c r="J16" s="233"/>
      <c r="K16" s="236"/>
      <c r="L16" s="239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</row>
    <row r="17" spans="2:29" x14ac:dyDescent="0.2">
      <c r="B17" s="10"/>
      <c r="C17" s="251"/>
      <c r="D17" s="268"/>
      <c r="E17" s="153">
        <v>28</v>
      </c>
      <c r="F17" s="155">
        <v>11.7</v>
      </c>
      <c r="G17" s="138"/>
      <c r="I17" s="251"/>
      <c r="J17" s="234"/>
      <c r="K17" s="237"/>
      <c r="L17" s="240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</row>
    <row r="18" spans="2:29" x14ac:dyDescent="0.2">
      <c r="B18" s="10"/>
      <c r="C18" s="252" t="s">
        <v>14</v>
      </c>
      <c r="D18" s="267">
        <v>1</v>
      </c>
      <c r="E18" s="153">
        <v>29</v>
      </c>
      <c r="F18" s="155">
        <v>21.9</v>
      </c>
      <c r="G18" s="138"/>
      <c r="I18" s="252" t="s">
        <v>14</v>
      </c>
      <c r="J18" s="232">
        <f>AVERAGE(F18:F37)</f>
        <v>3.7238882352941176</v>
      </c>
      <c r="K18" s="235">
        <f>STDEV(F18:F37)/SQRT(L18)</f>
        <v>1.3580523635155504</v>
      </c>
      <c r="L18" s="238">
        <f>COUNT(F18:F37)</f>
        <v>17</v>
      </c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2:29" x14ac:dyDescent="0.2">
      <c r="B19" s="10"/>
      <c r="C19" s="253"/>
      <c r="D19" s="268"/>
      <c r="E19" s="153">
        <v>30</v>
      </c>
      <c r="F19" s="155">
        <v>9.82</v>
      </c>
      <c r="G19" s="138"/>
      <c r="I19" s="253"/>
      <c r="J19" s="233"/>
      <c r="K19" s="236"/>
      <c r="L19" s="239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</row>
    <row r="20" spans="2:29" x14ac:dyDescent="0.2">
      <c r="B20" s="10"/>
      <c r="C20" s="253"/>
      <c r="D20" s="268"/>
      <c r="E20" s="157">
        <v>31</v>
      </c>
      <c r="F20" s="225" t="s">
        <v>570</v>
      </c>
      <c r="G20" s="138"/>
      <c r="I20" s="253"/>
      <c r="J20" s="233"/>
      <c r="K20" s="236"/>
      <c r="L20" s="239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2:29" x14ac:dyDescent="0.2">
      <c r="B21" s="10"/>
      <c r="C21" s="253"/>
      <c r="D21" s="268"/>
      <c r="E21" s="157">
        <v>32</v>
      </c>
      <c r="F21" s="225" t="s">
        <v>570</v>
      </c>
      <c r="G21" s="138"/>
      <c r="I21" s="253"/>
      <c r="J21" s="233"/>
      <c r="K21" s="236"/>
      <c r="L21" s="239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2:29" x14ac:dyDescent="0.2">
      <c r="B22" s="10"/>
      <c r="C22" s="253"/>
      <c r="D22" s="267">
        <v>2</v>
      </c>
      <c r="E22" s="153">
        <v>1</v>
      </c>
      <c r="F22" s="155">
        <v>1.0900000000000001</v>
      </c>
      <c r="G22" s="138"/>
      <c r="I22" s="253"/>
      <c r="J22" s="233"/>
      <c r="K22" s="236"/>
      <c r="L22" s="239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2:29" x14ac:dyDescent="0.2">
      <c r="B23" s="10"/>
      <c r="C23" s="253"/>
      <c r="D23" s="268"/>
      <c r="E23" s="153">
        <v>2</v>
      </c>
      <c r="F23" s="155">
        <v>1.26</v>
      </c>
      <c r="G23" s="138"/>
      <c r="I23" s="253"/>
      <c r="J23" s="233"/>
      <c r="K23" s="236"/>
      <c r="L23" s="239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2:29" x14ac:dyDescent="0.2">
      <c r="B24" s="10"/>
      <c r="C24" s="253"/>
      <c r="D24" s="268"/>
      <c r="E24" s="153">
        <v>3</v>
      </c>
      <c r="F24" s="155">
        <v>0.99</v>
      </c>
      <c r="G24" s="138"/>
      <c r="I24" s="253"/>
      <c r="J24" s="233"/>
      <c r="K24" s="236"/>
      <c r="L24" s="239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</row>
    <row r="25" spans="2:29" x14ac:dyDescent="0.2">
      <c r="B25" s="10"/>
      <c r="C25" s="253"/>
      <c r="D25" s="268"/>
      <c r="E25" s="153">
        <v>4</v>
      </c>
      <c r="F25" s="155">
        <v>0.77800000000000002</v>
      </c>
      <c r="G25" s="138"/>
      <c r="I25" s="253"/>
      <c r="J25" s="233"/>
      <c r="K25" s="236"/>
      <c r="L25" s="239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</row>
    <row r="26" spans="2:29" x14ac:dyDescent="0.2">
      <c r="B26" s="10"/>
      <c r="C26" s="253"/>
      <c r="D26" s="267">
        <v>2</v>
      </c>
      <c r="E26" s="153">
        <v>5</v>
      </c>
      <c r="F26" s="155">
        <v>3.7100000000000001E-2</v>
      </c>
      <c r="G26" s="138"/>
      <c r="I26" s="253"/>
      <c r="J26" s="233"/>
      <c r="K26" s="236"/>
      <c r="L26" s="239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2:29" x14ac:dyDescent="0.2">
      <c r="B27" s="10"/>
      <c r="C27" s="253"/>
      <c r="D27" s="268"/>
      <c r="E27" s="153">
        <v>6</v>
      </c>
      <c r="F27" s="155">
        <v>0.11</v>
      </c>
      <c r="G27" s="138"/>
      <c r="I27" s="253"/>
      <c r="J27" s="233"/>
      <c r="K27" s="236"/>
      <c r="L27" s="239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2:29" x14ac:dyDescent="0.2">
      <c r="B28" s="10"/>
      <c r="C28" s="253"/>
      <c r="D28" s="268"/>
      <c r="E28" s="153">
        <v>7</v>
      </c>
      <c r="F28" s="155">
        <v>6.51</v>
      </c>
      <c r="G28" s="138"/>
      <c r="I28" s="253"/>
      <c r="J28" s="233"/>
      <c r="K28" s="236"/>
      <c r="L28" s="239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2:29" x14ac:dyDescent="0.2">
      <c r="B29" s="10"/>
      <c r="C29" s="253"/>
      <c r="D29" s="268"/>
      <c r="E29" s="153">
        <v>8</v>
      </c>
      <c r="F29" s="155">
        <v>9.14</v>
      </c>
      <c r="G29" s="138"/>
      <c r="I29" s="253"/>
      <c r="J29" s="233"/>
      <c r="K29" s="236"/>
      <c r="L29" s="239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2:29" x14ac:dyDescent="0.2">
      <c r="B30" s="10"/>
      <c r="C30" s="253"/>
      <c r="D30" s="267">
        <v>2</v>
      </c>
      <c r="E30" s="153">
        <v>29</v>
      </c>
      <c r="F30" s="155">
        <v>3</v>
      </c>
      <c r="G30" s="138"/>
      <c r="I30" s="253"/>
      <c r="J30" s="233"/>
      <c r="K30" s="236"/>
      <c r="L30" s="239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2:29" x14ac:dyDescent="0.2">
      <c r="B31" s="10"/>
      <c r="C31" s="253"/>
      <c r="D31" s="268"/>
      <c r="E31" s="153">
        <v>30</v>
      </c>
      <c r="F31" s="155">
        <v>2.65</v>
      </c>
      <c r="G31" s="138"/>
      <c r="I31" s="253"/>
      <c r="J31" s="233"/>
      <c r="K31" s="236"/>
      <c r="L31" s="239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2:29" x14ac:dyDescent="0.2">
      <c r="B32" s="10"/>
      <c r="C32" s="253"/>
      <c r="D32" s="268"/>
      <c r="E32" s="153">
        <v>31</v>
      </c>
      <c r="F32" s="155">
        <v>2.12</v>
      </c>
      <c r="G32" s="138"/>
      <c r="I32" s="253"/>
      <c r="J32" s="233"/>
      <c r="K32" s="236"/>
      <c r="L32" s="239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2:29" x14ac:dyDescent="0.2">
      <c r="B33" s="10"/>
      <c r="C33" s="253"/>
      <c r="D33" s="268"/>
      <c r="E33" s="153">
        <v>32</v>
      </c>
      <c r="F33" s="155">
        <v>3.22</v>
      </c>
      <c r="G33" s="138"/>
      <c r="I33" s="253"/>
      <c r="J33" s="233"/>
      <c r="K33" s="236"/>
      <c r="L33" s="239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2:29" x14ac:dyDescent="0.2">
      <c r="B34" s="10"/>
      <c r="C34" s="253"/>
      <c r="D34" s="267">
        <v>2</v>
      </c>
      <c r="E34" s="157">
        <v>45</v>
      </c>
      <c r="F34" s="225" t="s">
        <v>570</v>
      </c>
      <c r="I34" s="253"/>
      <c r="J34" s="233"/>
      <c r="K34" s="236"/>
      <c r="L34" s="239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2:29" x14ac:dyDescent="0.2">
      <c r="B35" s="10"/>
      <c r="C35" s="253"/>
      <c r="D35" s="268"/>
      <c r="E35" s="153">
        <v>46</v>
      </c>
      <c r="F35" s="155">
        <v>0.216</v>
      </c>
      <c r="G35" s="138"/>
      <c r="I35" s="253"/>
      <c r="J35" s="233"/>
      <c r="K35" s="236"/>
      <c r="L35" s="239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</row>
    <row r="36" spans="2:29" x14ac:dyDescent="0.2">
      <c r="B36" s="10"/>
      <c r="C36" s="253"/>
      <c r="D36" s="268"/>
      <c r="E36" s="153">
        <v>47</v>
      </c>
      <c r="F36" s="155">
        <v>0.13400000000000001</v>
      </c>
      <c r="G36" s="138"/>
      <c r="I36" s="253"/>
      <c r="J36" s="233"/>
      <c r="K36" s="236"/>
      <c r="L36" s="239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</row>
    <row r="37" spans="2:29" x14ac:dyDescent="0.2">
      <c r="B37" s="10"/>
      <c r="C37" s="254"/>
      <c r="D37" s="269"/>
      <c r="E37" s="153">
        <v>48</v>
      </c>
      <c r="F37" s="155">
        <v>0.33100000000000002</v>
      </c>
      <c r="G37" s="138"/>
      <c r="I37" s="254"/>
      <c r="J37" s="233"/>
      <c r="K37" s="236"/>
      <c r="L37" s="239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</row>
    <row r="38" spans="2:29" ht="16" customHeight="1" x14ac:dyDescent="0.2">
      <c r="B38" s="10"/>
      <c r="C38" s="249" t="s">
        <v>16</v>
      </c>
      <c r="D38" s="270">
        <v>1</v>
      </c>
      <c r="E38" s="153">
        <v>21</v>
      </c>
      <c r="F38" s="155">
        <v>1460</v>
      </c>
      <c r="G38" s="152"/>
      <c r="I38" s="249" t="s">
        <v>16</v>
      </c>
      <c r="J38" s="232">
        <f>AVERAGE(F38:F45)</f>
        <v>890</v>
      </c>
      <c r="K38" s="235">
        <f>STDEV(F38:F45)/SQRT(L38)</f>
        <v>99.28746144403128</v>
      </c>
      <c r="L38" s="238">
        <f>COUNT(F38:F45)</f>
        <v>8</v>
      </c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</row>
    <row r="39" spans="2:29" x14ac:dyDescent="0.2">
      <c r="B39" s="10"/>
      <c r="C39" s="250"/>
      <c r="D39" s="271"/>
      <c r="E39" s="153">
        <v>22</v>
      </c>
      <c r="F39" s="155">
        <v>780</v>
      </c>
      <c r="G39" s="152"/>
      <c r="I39" s="250"/>
      <c r="J39" s="233"/>
      <c r="K39" s="236"/>
      <c r="L39" s="239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</row>
    <row r="40" spans="2:29" x14ac:dyDescent="0.2">
      <c r="B40" s="10"/>
      <c r="C40" s="250"/>
      <c r="D40" s="271"/>
      <c r="E40" s="153">
        <v>23</v>
      </c>
      <c r="F40" s="155">
        <v>912</v>
      </c>
      <c r="G40" s="152"/>
      <c r="I40" s="250"/>
      <c r="J40" s="233"/>
      <c r="K40" s="236"/>
      <c r="L40" s="239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</row>
    <row r="41" spans="2:29" x14ac:dyDescent="0.2">
      <c r="B41" s="10"/>
      <c r="C41" s="250"/>
      <c r="D41" s="272"/>
      <c r="E41" s="153">
        <v>24</v>
      </c>
      <c r="F41" s="155">
        <v>842</v>
      </c>
      <c r="G41" s="152"/>
      <c r="I41" s="250"/>
      <c r="J41" s="233"/>
      <c r="K41" s="236"/>
      <c r="L41" s="239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</row>
    <row r="42" spans="2:29" x14ac:dyDescent="0.2">
      <c r="B42" s="10"/>
      <c r="C42" s="250"/>
      <c r="D42" s="270">
        <v>2</v>
      </c>
      <c r="E42" s="153">
        <v>13</v>
      </c>
      <c r="F42" s="155">
        <v>504</v>
      </c>
      <c r="G42" s="152"/>
      <c r="I42" s="250"/>
      <c r="J42" s="233"/>
      <c r="K42" s="236"/>
      <c r="L42" s="239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</row>
    <row r="43" spans="2:29" x14ac:dyDescent="0.2">
      <c r="B43" s="10"/>
      <c r="C43" s="250"/>
      <c r="D43" s="271"/>
      <c r="E43" s="153">
        <v>14</v>
      </c>
      <c r="F43" s="155">
        <v>682</v>
      </c>
      <c r="G43" s="152"/>
      <c r="I43" s="250"/>
      <c r="J43" s="233"/>
      <c r="K43" s="236"/>
      <c r="L43" s="239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</row>
    <row r="44" spans="2:29" x14ac:dyDescent="0.2">
      <c r="B44" s="10"/>
      <c r="C44" s="250"/>
      <c r="D44" s="271"/>
      <c r="E44" s="153">
        <v>15</v>
      </c>
      <c r="F44" s="155">
        <v>910</v>
      </c>
      <c r="G44" s="152"/>
      <c r="I44" s="250"/>
      <c r="J44" s="233"/>
      <c r="K44" s="236"/>
      <c r="L44" s="239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</row>
    <row r="45" spans="2:29" x14ac:dyDescent="0.2">
      <c r="B45" s="10"/>
      <c r="C45" s="251"/>
      <c r="D45" s="271"/>
      <c r="E45" s="153">
        <v>16</v>
      </c>
      <c r="F45" s="155">
        <v>1030</v>
      </c>
      <c r="G45" s="152"/>
      <c r="I45" s="251"/>
      <c r="J45" s="234"/>
      <c r="K45" s="237"/>
      <c r="L45" s="240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</row>
    <row r="46" spans="2:29" ht="16" customHeight="1" x14ac:dyDescent="0.2">
      <c r="B46" s="10"/>
      <c r="C46" s="249" t="s">
        <v>17</v>
      </c>
      <c r="D46" s="270">
        <v>1</v>
      </c>
      <c r="E46" s="153">
        <v>1</v>
      </c>
      <c r="F46" s="155">
        <v>1170</v>
      </c>
      <c r="G46" s="152"/>
      <c r="I46" s="249" t="s">
        <v>17</v>
      </c>
      <c r="J46" s="232">
        <f>AVERAGE(F46:F53)</f>
        <v>1182.5714285714287</v>
      </c>
      <c r="K46" s="235">
        <f>STDEV(F46:F53)/SQRT(L46)</f>
        <v>135.40659355523016</v>
      </c>
      <c r="L46" s="238">
        <f>COUNT(F46:F53)</f>
        <v>7</v>
      </c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</row>
    <row r="47" spans="2:29" x14ac:dyDescent="0.2">
      <c r="B47" s="10"/>
      <c r="C47" s="250"/>
      <c r="D47" s="271"/>
      <c r="E47" s="153">
        <v>2</v>
      </c>
      <c r="F47" s="155">
        <v>1830</v>
      </c>
      <c r="G47" s="152"/>
      <c r="I47" s="250"/>
      <c r="J47" s="233"/>
      <c r="K47" s="236"/>
      <c r="L47" s="239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</row>
    <row r="48" spans="2:29" x14ac:dyDescent="0.2">
      <c r="B48" s="10"/>
      <c r="C48" s="250"/>
      <c r="D48" s="271"/>
      <c r="E48" s="157">
        <v>3</v>
      </c>
      <c r="F48" s="228" t="s">
        <v>570</v>
      </c>
      <c r="G48" s="152"/>
      <c r="I48" s="250"/>
      <c r="J48" s="233"/>
      <c r="K48" s="236"/>
      <c r="L48" s="239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</row>
    <row r="49" spans="2:29" x14ac:dyDescent="0.2">
      <c r="B49" s="10"/>
      <c r="C49" s="250"/>
      <c r="D49" s="272"/>
      <c r="E49" s="153">
        <v>4</v>
      </c>
      <c r="F49" s="155">
        <v>1140</v>
      </c>
      <c r="G49" s="152"/>
      <c r="I49" s="250"/>
      <c r="J49" s="233"/>
      <c r="K49" s="236"/>
      <c r="L49" s="239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</row>
    <row r="50" spans="2:29" x14ac:dyDescent="0.2">
      <c r="B50" s="10"/>
      <c r="C50" s="250"/>
      <c r="D50" s="270">
        <v>2</v>
      </c>
      <c r="E50" s="153">
        <v>9</v>
      </c>
      <c r="F50" s="155">
        <v>805</v>
      </c>
      <c r="G50" s="152"/>
      <c r="I50" s="250"/>
      <c r="J50" s="233"/>
      <c r="K50" s="236"/>
      <c r="L50" s="239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</row>
    <row r="51" spans="2:29" x14ac:dyDescent="0.2">
      <c r="B51" s="10"/>
      <c r="C51" s="250"/>
      <c r="D51" s="271"/>
      <c r="E51" s="153">
        <v>10</v>
      </c>
      <c r="F51" s="155">
        <v>813</v>
      </c>
      <c r="G51" s="152"/>
      <c r="I51" s="250"/>
      <c r="J51" s="233"/>
      <c r="K51" s="236"/>
      <c r="L51" s="239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</row>
    <row r="52" spans="2:29" x14ac:dyDescent="0.2">
      <c r="B52" s="10"/>
      <c r="C52" s="250"/>
      <c r="D52" s="271"/>
      <c r="E52" s="153">
        <v>11</v>
      </c>
      <c r="F52" s="155">
        <v>1090</v>
      </c>
      <c r="G52" s="152"/>
      <c r="I52" s="250"/>
      <c r="J52" s="233"/>
      <c r="K52" s="236"/>
      <c r="L52" s="239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</row>
    <row r="53" spans="2:29" x14ac:dyDescent="0.2">
      <c r="B53" s="10"/>
      <c r="C53" s="251"/>
      <c r="D53" s="271"/>
      <c r="E53" s="153">
        <v>12</v>
      </c>
      <c r="F53" s="155">
        <v>1430</v>
      </c>
      <c r="G53" s="152"/>
      <c r="I53" s="251"/>
      <c r="J53" s="234"/>
      <c r="K53" s="237"/>
      <c r="L53" s="240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</row>
    <row r="54" spans="2:29" ht="16" customHeight="1" x14ac:dyDescent="0.2">
      <c r="B54" s="10"/>
      <c r="C54" s="249" t="s">
        <v>18</v>
      </c>
      <c r="D54" s="270">
        <v>1</v>
      </c>
      <c r="E54" s="153">
        <v>5</v>
      </c>
      <c r="F54" s="155">
        <v>1130</v>
      </c>
      <c r="G54" s="152"/>
      <c r="I54" s="249" t="s">
        <v>18</v>
      </c>
      <c r="J54" s="232">
        <f>AVERAGE(F54:F61)</f>
        <v>498.14285714285717</v>
      </c>
      <c r="K54" s="235">
        <f>STDEV(F54:F61)/SQRT(L54)</f>
        <v>115.53280889848037</v>
      </c>
      <c r="L54" s="238">
        <f>COUNT(F54:F61)</f>
        <v>7</v>
      </c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</row>
    <row r="55" spans="2:29" x14ac:dyDescent="0.2">
      <c r="B55" s="10"/>
      <c r="C55" s="250"/>
      <c r="D55" s="271"/>
      <c r="E55" s="157">
        <v>6</v>
      </c>
      <c r="F55" s="228" t="s">
        <v>570</v>
      </c>
      <c r="G55" s="152"/>
      <c r="I55" s="250"/>
      <c r="J55" s="233"/>
      <c r="K55" s="236"/>
      <c r="L55" s="239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</row>
    <row r="56" spans="2:29" x14ac:dyDescent="0.2">
      <c r="B56" s="10"/>
      <c r="C56" s="250"/>
      <c r="D56" s="271"/>
      <c r="E56" s="153">
        <v>7</v>
      </c>
      <c r="F56" s="155">
        <v>245</v>
      </c>
      <c r="G56" s="152"/>
      <c r="I56" s="250"/>
      <c r="J56" s="233"/>
      <c r="K56" s="236"/>
      <c r="L56" s="239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</row>
    <row r="57" spans="2:29" x14ac:dyDescent="0.2">
      <c r="B57" s="10"/>
      <c r="C57" s="250"/>
      <c r="D57" s="272"/>
      <c r="E57" s="153">
        <v>8</v>
      </c>
      <c r="F57" s="155">
        <v>432</v>
      </c>
      <c r="G57" s="152"/>
      <c r="I57" s="250"/>
      <c r="J57" s="233"/>
      <c r="K57" s="236"/>
      <c r="L57" s="239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</row>
    <row r="58" spans="2:29" x14ac:dyDescent="0.2">
      <c r="B58" s="10"/>
      <c r="C58" s="250"/>
      <c r="D58" s="270">
        <v>2</v>
      </c>
      <c r="E58" s="153">
        <v>41</v>
      </c>
      <c r="F58" s="155">
        <v>225</v>
      </c>
      <c r="G58" s="152"/>
      <c r="I58" s="250"/>
      <c r="J58" s="233"/>
      <c r="K58" s="236"/>
      <c r="L58" s="239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</row>
    <row r="59" spans="2:29" x14ac:dyDescent="0.2">
      <c r="B59" s="10"/>
      <c r="C59" s="250"/>
      <c r="D59" s="271"/>
      <c r="E59" s="153">
        <v>42</v>
      </c>
      <c r="F59" s="155">
        <v>419</v>
      </c>
      <c r="G59" s="152"/>
      <c r="I59" s="250"/>
      <c r="J59" s="233"/>
      <c r="K59" s="236"/>
      <c r="L59" s="239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</row>
    <row r="60" spans="2:29" x14ac:dyDescent="0.2">
      <c r="B60" s="10"/>
      <c r="C60" s="250"/>
      <c r="D60" s="271"/>
      <c r="E60" s="153">
        <v>43</v>
      </c>
      <c r="F60" s="155">
        <v>443</v>
      </c>
      <c r="G60" s="152"/>
      <c r="I60" s="250"/>
      <c r="J60" s="233"/>
      <c r="K60" s="236"/>
      <c r="L60" s="239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</row>
    <row r="61" spans="2:29" x14ac:dyDescent="0.2">
      <c r="B61" s="10"/>
      <c r="C61" s="251"/>
      <c r="D61" s="271"/>
      <c r="E61" s="153">
        <v>44</v>
      </c>
      <c r="F61" s="155">
        <v>593</v>
      </c>
      <c r="G61" s="152"/>
      <c r="I61" s="251"/>
      <c r="J61" s="234"/>
      <c r="K61" s="237"/>
      <c r="L61" s="240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</row>
    <row r="62" spans="2:29" ht="16" customHeight="1" x14ac:dyDescent="0.2">
      <c r="B62" s="10"/>
      <c r="C62" s="249" t="s">
        <v>19</v>
      </c>
      <c r="D62" s="270">
        <v>1</v>
      </c>
      <c r="E62" s="157">
        <v>37</v>
      </c>
      <c r="F62" s="225" t="s">
        <v>570</v>
      </c>
      <c r="G62" s="152"/>
      <c r="I62" s="249" t="s">
        <v>19</v>
      </c>
      <c r="J62" s="232">
        <f>AVERAGE(F62:F69)</f>
        <v>175.8</v>
      </c>
      <c r="K62" s="235">
        <f>STDEV(F62:F69)/SQRT(L62)</f>
        <v>9.9116093546910644</v>
      </c>
      <c r="L62" s="238">
        <f>COUNT(F62:F69)</f>
        <v>5</v>
      </c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</row>
    <row r="63" spans="2:29" x14ac:dyDescent="0.2">
      <c r="B63" s="10"/>
      <c r="C63" s="250"/>
      <c r="D63" s="271"/>
      <c r="E63" s="157">
        <v>38</v>
      </c>
      <c r="F63" s="225" t="s">
        <v>570</v>
      </c>
      <c r="G63" s="152"/>
      <c r="I63" s="250"/>
      <c r="J63" s="233"/>
      <c r="K63" s="236"/>
      <c r="L63" s="239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</row>
    <row r="64" spans="2:29" x14ac:dyDescent="0.2">
      <c r="B64" s="10"/>
      <c r="C64" s="250"/>
      <c r="D64" s="271"/>
      <c r="E64" s="157">
        <v>39</v>
      </c>
      <c r="F64" s="225" t="s">
        <v>570</v>
      </c>
      <c r="G64" s="152"/>
      <c r="I64" s="250"/>
      <c r="J64" s="233"/>
      <c r="K64" s="236"/>
      <c r="L64" s="239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</row>
    <row r="65" spans="2:29" x14ac:dyDescent="0.2">
      <c r="B65" s="10"/>
      <c r="C65" s="250"/>
      <c r="D65" s="272"/>
      <c r="E65" s="153">
        <v>40</v>
      </c>
      <c r="F65" s="155">
        <v>197</v>
      </c>
      <c r="G65" s="152"/>
      <c r="I65" s="250"/>
      <c r="J65" s="233"/>
      <c r="K65" s="236"/>
      <c r="L65" s="239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</row>
    <row r="66" spans="2:29" x14ac:dyDescent="0.2">
      <c r="B66" s="10"/>
      <c r="C66" s="250"/>
      <c r="D66" s="270">
        <v>2</v>
      </c>
      <c r="E66" s="153">
        <v>21</v>
      </c>
      <c r="F66" s="155">
        <v>193</v>
      </c>
      <c r="G66" s="152"/>
      <c r="I66" s="250"/>
      <c r="J66" s="233"/>
      <c r="K66" s="236"/>
      <c r="L66" s="239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</row>
    <row r="67" spans="2:29" x14ac:dyDescent="0.2">
      <c r="B67" s="10"/>
      <c r="C67" s="250"/>
      <c r="D67" s="271"/>
      <c r="E67" s="153">
        <v>22</v>
      </c>
      <c r="F67" s="155">
        <v>175</v>
      </c>
      <c r="G67" s="152"/>
      <c r="I67" s="250"/>
      <c r="J67" s="233"/>
      <c r="K67" s="236"/>
      <c r="L67" s="239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</row>
    <row r="68" spans="2:29" x14ac:dyDescent="0.2">
      <c r="B68" s="10"/>
      <c r="C68" s="250"/>
      <c r="D68" s="271"/>
      <c r="E68" s="153">
        <v>23</v>
      </c>
      <c r="F68" s="155">
        <v>141</v>
      </c>
      <c r="G68" s="152"/>
      <c r="I68" s="250"/>
      <c r="J68" s="233"/>
      <c r="K68" s="236"/>
      <c r="L68" s="239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</row>
    <row r="69" spans="2:29" x14ac:dyDescent="0.2">
      <c r="B69" s="10"/>
      <c r="C69" s="251"/>
      <c r="D69" s="272"/>
      <c r="E69" s="153">
        <v>24</v>
      </c>
      <c r="F69" s="155">
        <v>173</v>
      </c>
      <c r="G69" s="152"/>
      <c r="I69" s="251"/>
      <c r="J69" s="234"/>
      <c r="K69" s="237"/>
      <c r="L69" s="240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</row>
    <row r="70" spans="2:29" ht="16" customHeight="1" x14ac:dyDescent="0.2">
      <c r="B70" s="10"/>
      <c r="C70" s="249" t="s">
        <v>20</v>
      </c>
      <c r="D70" s="270">
        <v>1</v>
      </c>
      <c r="E70" s="153">
        <v>33</v>
      </c>
      <c r="F70" s="155">
        <v>543</v>
      </c>
      <c r="G70" s="152"/>
      <c r="I70" s="249" t="s">
        <v>20</v>
      </c>
      <c r="J70" s="232">
        <f>AVERAGE(F70:F77)</f>
        <v>891.375</v>
      </c>
      <c r="K70" s="235">
        <f>STDEV(F70:F77)/SQRT(L70)</f>
        <v>117.54375135302963</v>
      </c>
      <c r="L70" s="238">
        <f>COUNT(F70:F77)</f>
        <v>8</v>
      </c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</row>
    <row r="71" spans="2:29" x14ac:dyDescent="0.2">
      <c r="B71" s="10"/>
      <c r="C71" s="250"/>
      <c r="D71" s="271"/>
      <c r="E71" s="153">
        <v>34</v>
      </c>
      <c r="F71" s="155">
        <v>442</v>
      </c>
      <c r="G71" s="152"/>
      <c r="I71" s="250"/>
      <c r="J71" s="233"/>
      <c r="K71" s="236"/>
      <c r="L71" s="239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</row>
    <row r="72" spans="2:29" x14ac:dyDescent="0.2">
      <c r="B72" s="10"/>
      <c r="C72" s="250"/>
      <c r="D72" s="271"/>
      <c r="E72" s="153">
        <v>35</v>
      </c>
      <c r="F72" s="155">
        <v>748</v>
      </c>
      <c r="G72" s="152"/>
      <c r="I72" s="250"/>
      <c r="J72" s="233"/>
      <c r="K72" s="236"/>
      <c r="L72" s="239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</row>
    <row r="73" spans="2:29" x14ac:dyDescent="0.2">
      <c r="B73" s="10"/>
      <c r="C73" s="250"/>
      <c r="D73" s="272"/>
      <c r="E73" s="153">
        <v>36</v>
      </c>
      <c r="F73" s="155">
        <v>648</v>
      </c>
      <c r="G73" s="152"/>
      <c r="I73" s="250"/>
      <c r="J73" s="233"/>
      <c r="K73" s="236"/>
      <c r="L73" s="239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</row>
    <row r="74" spans="2:29" x14ac:dyDescent="0.2">
      <c r="B74" s="10"/>
      <c r="C74" s="250"/>
      <c r="D74" s="270">
        <v>2</v>
      </c>
      <c r="E74" s="153">
        <v>37</v>
      </c>
      <c r="F74" s="155">
        <v>1280</v>
      </c>
      <c r="G74" s="152"/>
      <c r="I74" s="250"/>
      <c r="J74" s="233"/>
      <c r="K74" s="236"/>
      <c r="L74" s="239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</row>
    <row r="75" spans="2:29" x14ac:dyDescent="0.2">
      <c r="B75" s="10"/>
      <c r="C75" s="250"/>
      <c r="D75" s="271"/>
      <c r="E75" s="153">
        <v>38</v>
      </c>
      <c r="F75" s="155">
        <v>1160</v>
      </c>
      <c r="G75" s="152"/>
      <c r="I75" s="250"/>
      <c r="J75" s="233"/>
      <c r="K75" s="236"/>
      <c r="L75" s="239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</row>
    <row r="76" spans="2:29" x14ac:dyDescent="0.2">
      <c r="B76" s="10"/>
      <c r="C76" s="250"/>
      <c r="D76" s="271"/>
      <c r="E76" s="153">
        <v>39</v>
      </c>
      <c r="F76" s="155">
        <v>1220</v>
      </c>
      <c r="G76" s="152"/>
      <c r="I76" s="250"/>
      <c r="J76" s="233"/>
      <c r="K76" s="236"/>
      <c r="L76" s="239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</row>
    <row r="77" spans="2:29" x14ac:dyDescent="0.2">
      <c r="B77" s="10"/>
      <c r="C77" s="251"/>
      <c r="D77" s="271"/>
      <c r="E77" s="153">
        <v>40</v>
      </c>
      <c r="F77" s="155">
        <v>1090</v>
      </c>
      <c r="G77" s="152"/>
      <c r="I77" s="251"/>
      <c r="J77" s="234"/>
      <c r="K77" s="237"/>
      <c r="L77" s="240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</row>
    <row r="78" spans="2:29" ht="16" customHeight="1" x14ac:dyDescent="0.2">
      <c r="B78" s="10"/>
      <c r="C78" s="249" t="s">
        <v>21</v>
      </c>
      <c r="D78" s="270">
        <v>1</v>
      </c>
      <c r="E78" s="153">
        <v>17</v>
      </c>
      <c r="F78" s="155">
        <v>453</v>
      </c>
      <c r="G78" s="152"/>
      <c r="I78" s="249" t="s">
        <v>21</v>
      </c>
      <c r="J78" s="232">
        <f>AVERAGE(F78:F85)</f>
        <v>1146.75</v>
      </c>
      <c r="K78" s="235">
        <f>STDEV(F78:F85)/SQRT(L78)</f>
        <v>290.83640160750167</v>
      </c>
      <c r="L78" s="238">
        <f>COUNT(F78:F85)</f>
        <v>8</v>
      </c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</row>
    <row r="79" spans="2:29" x14ac:dyDescent="0.2">
      <c r="B79" s="10"/>
      <c r="C79" s="250"/>
      <c r="D79" s="271"/>
      <c r="E79" s="153">
        <v>18</v>
      </c>
      <c r="F79" s="155">
        <v>465</v>
      </c>
      <c r="G79" s="152"/>
      <c r="I79" s="250"/>
      <c r="J79" s="233"/>
      <c r="K79" s="236"/>
      <c r="L79" s="239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</row>
    <row r="80" spans="2:29" x14ac:dyDescent="0.2">
      <c r="B80" s="10"/>
      <c r="C80" s="250"/>
      <c r="D80" s="271"/>
      <c r="E80" s="153">
        <v>19</v>
      </c>
      <c r="F80" s="155">
        <v>400</v>
      </c>
      <c r="G80" s="152"/>
      <c r="I80" s="250"/>
      <c r="J80" s="233"/>
      <c r="K80" s="236"/>
      <c r="L80" s="239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</row>
    <row r="81" spans="2:29" x14ac:dyDescent="0.2">
      <c r="B81" s="10"/>
      <c r="C81" s="250"/>
      <c r="D81" s="272"/>
      <c r="E81" s="153">
        <v>20</v>
      </c>
      <c r="F81" s="155">
        <v>666</v>
      </c>
      <c r="G81" s="152"/>
      <c r="I81" s="250"/>
      <c r="J81" s="233"/>
      <c r="K81" s="236"/>
      <c r="L81" s="239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</row>
    <row r="82" spans="2:29" x14ac:dyDescent="0.2">
      <c r="B82" s="10"/>
      <c r="C82" s="250"/>
      <c r="D82" s="270">
        <v>2</v>
      </c>
      <c r="E82" s="153">
        <v>25</v>
      </c>
      <c r="F82" s="59">
        <v>920</v>
      </c>
      <c r="G82" s="152"/>
      <c r="I82" s="250"/>
      <c r="J82" s="233"/>
      <c r="K82" s="236"/>
      <c r="L82" s="239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</row>
    <row r="83" spans="2:29" x14ac:dyDescent="0.2">
      <c r="B83" s="10"/>
      <c r="C83" s="250"/>
      <c r="D83" s="271"/>
      <c r="E83" s="153">
        <v>26</v>
      </c>
      <c r="F83" s="155">
        <v>1830</v>
      </c>
      <c r="G83" s="152"/>
      <c r="I83" s="250"/>
      <c r="J83" s="233"/>
      <c r="K83" s="236"/>
      <c r="L83" s="239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</row>
    <row r="84" spans="2:29" x14ac:dyDescent="0.2">
      <c r="B84" s="10"/>
      <c r="C84" s="250"/>
      <c r="D84" s="271"/>
      <c r="E84" s="153">
        <v>27</v>
      </c>
      <c r="F84" s="155">
        <v>1920</v>
      </c>
      <c r="G84" s="152"/>
      <c r="I84" s="250"/>
      <c r="J84" s="233"/>
      <c r="K84" s="236"/>
      <c r="L84" s="239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</row>
    <row r="85" spans="2:29" x14ac:dyDescent="0.2">
      <c r="B85" s="10"/>
      <c r="C85" s="251"/>
      <c r="D85" s="271"/>
      <c r="E85" s="153">
        <v>28</v>
      </c>
      <c r="F85" s="155">
        <v>2520</v>
      </c>
      <c r="G85" s="152"/>
      <c r="I85" s="251"/>
      <c r="J85" s="234"/>
      <c r="K85" s="237"/>
      <c r="L85" s="240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</row>
    <row r="86" spans="2:29" ht="16" customHeight="1" x14ac:dyDescent="0.2">
      <c r="B86" s="10"/>
      <c r="C86" s="249" t="s">
        <v>22</v>
      </c>
      <c r="D86" s="270">
        <v>1</v>
      </c>
      <c r="E86" s="153">
        <v>41</v>
      </c>
      <c r="F86" s="155">
        <v>350</v>
      </c>
      <c r="G86" s="152"/>
      <c r="I86" s="249" t="s">
        <v>22</v>
      </c>
      <c r="J86" s="232">
        <f>AVERAGE(F86:F93)</f>
        <v>537.875</v>
      </c>
      <c r="K86" s="235">
        <f>STDEV(F86:F93)/SQRT(L86)</f>
        <v>57.24771907496153</v>
      </c>
      <c r="L86" s="238">
        <f>COUNT(F86:F93)</f>
        <v>8</v>
      </c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</row>
    <row r="87" spans="2:29" x14ac:dyDescent="0.2">
      <c r="B87" s="10"/>
      <c r="C87" s="250"/>
      <c r="D87" s="271"/>
      <c r="E87" s="153">
        <v>42</v>
      </c>
      <c r="F87" s="155">
        <v>396</v>
      </c>
      <c r="G87" s="152"/>
      <c r="I87" s="250"/>
      <c r="J87" s="233"/>
      <c r="K87" s="236"/>
      <c r="L87" s="239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</row>
    <row r="88" spans="2:29" x14ac:dyDescent="0.2">
      <c r="B88" s="10"/>
      <c r="C88" s="250"/>
      <c r="D88" s="271"/>
      <c r="E88" s="153">
        <v>43</v>
      </c>
      <c r="F88" s="155">
        <v>373</v>
      </c>
      <c r="G88" s="152"/>
      <c r="I88" s="250"/>
      <c r="J88" s="233"/>
      <c r="K88" s="236"/>
      <c r="L88" s="239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</row>
    <row r="89" spans="2:29" x14ac:dyDescent="0.2">
      <c r="B89" s="10"/>
      <c r="C89" s="250"/>
      <c r="D89" s="272"/>
      <c r="E89" s="153">
        <v>44</v>
      </c>
      <c r="F89" s="155">
        <v>547</v>
      </c>
      <c r="G89" s="152"/>
      <c r="I89" s="250"/>
      <c r="J89" s="233"/>
      <c r="K89" s="236"/>
      <c r="L89" s="239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</row>
    <row r="90" spans="2:29" x14ac:dyDescent="0.2">
      <c r="B90" s="10"/>
      <c r="C90" s="250"/>
      <c r="D90" s="270">
        <v>2</v>
      </c>
      <c r="E90" s="153">
        <v>33</v>
      </c>
      <c r="F90" s="155">
        <v>487</v>
      </c>
      <c r="G90" s="152"/>
      <c r="I90" s="250"/>
      <c r="J90" s="233"/>
      <c r="K90" s="236"/>
      <c r="L90" s="239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</row>
    <row r="91" spans="2:29" x14ac:dyDescent="0.2">
      <c r="B91" s="10"/>
      <c r="C91" s="250"/>
      <c r="D91" s="271"/>
      <c r="E91" s="153">
        <v>34</v>
      </c>
      <c r="F91" s="155">
        <v>679</v>
      </c>
      <c r="G91" s="152"/>
      <c r="I91" s="250"/>
      <c r="J91" s="233"/>
      <c r="K91" s="236"/>
      <c r="L91" s="239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</row>
    <row r="92" spans="2:29" x14ac:dyDescent="0.2">
      <c r="B92" s="10"/>
      <c r="C92" s="250"/>
      <c r="D92" s="271"/>
      <c r="E92" s="153">
        <v>35</v>
      </c>
      <c r="F92" s="155">
        <v>746</v>
      </c>
      <c r="G92" s="152"/>
      <c r="I92" s="250"/>
      <c r="J92" s="233"/>
      <c r="K92" s="236"/>
      <c r="L92" s="239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</row>
    <row r="93" spans="2:29" x14ac:dyDescent="0.2">
      <c r="B93" s="10"/>
      <c r="C93" s="251"/>
      <c r="D93" s="271"/>
      <c r="E93" s="153">
        <v>36</v>
      </c>
      <c r="F93" s="155">
        <v>725</v>
      </c>
      <c r="G93" s="152"/>
      <c r="I93" s="251"/>
      <c r="J93" s="234"/>
      <c r="K93" s="237"/>
      <c r="L93" s="240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</row>
    <row r="94" spans="2:29" ht="16" customHeight="1" x14ac:dyDescent="0.2">
      <c r="B94" s="10"/>
      <c r="C94" s="249" t="s">
        <v>23</v>
      </c>
      <c r="D94" s="270">
        <v>1</v>
      </c>
      <c r="E94" s="153">
        <v>13</v>
      </c>
      <c r="F94" s="155">
        <v>111</v>
      </c>
      <c r="G94" s="152"/>
      <c r="I94" s="249" t="s">
        <v>23</v>
      </c>
      <c r="J94" s="232">
        <f>AVERAGE(F94:F101)</f>
        <v>258.71428571428572</v>
      </c>
      <c r="K94" s="235">
        <f>STDEV(F94:F101)/SQRT(L94)</f>
        <v>39.404323116532645</v>
      </c>
      <c r="L94" s="238">
        <f>COUNT(F94:F101)</f>
        <v>7</v>
      </c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</row>
    <row r="95" spans="2:29" x14ac:dyDescent="0.2">
      <c r="B95" s="10"/>
      <c r="C95" s="250"/>
      <c r="D95" s="271"/>
      <c r="E95" s="153">
        <v>14</v>
      </c>
      <c r="F95" s="155">
        <v>210</v>
      </c>
      <c r="G95" s="152"/>
      <c r="I95" s="250"/>
      <c r="J95" s="233"/>
      <c r="K95" s="236"/>
      <c r="L95" s="239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</row>
    <row r="96" spans="2:29" x14ac:dyDescent="0.2">
      <c r="B96" s="10"/>
      <c r="C96" s="250"/>
      <c r="D96" s="271"/>
      <c r="E96" s="157">
        <v>15</v>
      </c>
      <c r="F96" s="228" t="s">
        <v>570</v>
      </c>
      <c r="G96" s="152"/>
      <c r="I96" s="250"/>
      <c r="J96" s="233"/>
      <c r="K96" s="236"/>
      <c r="L96" s="239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</row>
    <row r="97" spans="2:63" x14ac:dyDescent="0.2">
      <c r="B97" s="10"/>
      <c r="C97" s="250"/>
      <c r="D97" s="272"/>
      <c r="E97" s="153">
        <v>16</v>
      </c>
      <c r="F97" s="155">
        <v>423</v>
      </c>
      <c r="G97" s="152"/>
      <c r="I97" s="250"/>
      <c r="J97" s="233"/>
      <c r="K97" s="236"/>
      <c r="L97" s="239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</row>
    <row r="98" spans="2:63" x14ac:dyDescent="0.2">
      <c r="B98" s="10"/>
      <c r="C98" s="250"/>
      <c r="D98" s="270">
        <v>2</v>
      </c>
      <c r="E98" s="153">
        <v>17</v>
      </c>
      <c r="F98" s="155">
        <v>172</v>
      </c>
      <c r="G98" s="152"/>
      <c r="I98" s="250"/>
      <c r="J98" s="233"/>
      <c r="K98" s="236"/>
      <c r="L98" s="239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</row>
    <row r="99" spans="2:63" x14ac:dyDescent="0.2">
      <c r="B99" s="10"/>
      <c r="C99" s="250"/>
      <c r="D99" s="271"/>
      <c r="E99" s="153">
        <v>18</v>
      </c>
      <c r="F99" s="155">
        <v>269</v>
      </c>
      <c r="G99" s="152"/>
      <c r="I99" s="250"/>
      <c r="J99" s="233"/>
      <c r="K99" s="236"/>
      <c r="L99" s="239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</row>
    <row r="100" spans="2:63" x14ac:dyDescent="0.2">
      <c r="B100" s="10"/>
      <c r="C100" s="250"/>
      <c r="D100" s="271"/>
      <c r="E100" s="153">
        <v>19</v>
      </c>
      <c r="F100" s="155">
        <v>297</v>
      </c>
      <c r="G100" s="152"/>
      <c r="I100" s="250"/>
      <c r="J100" s="233"/>
      <c r="K100" s="236"/>
      <c r="L100" s="239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</row>
    <row r="101" spans="2:63" x14ac:dyDescent="0.2">
      <c r="B101" s="10"/>
      <c r="C101" s="251"/>
      <c r="D101" s="272"/>
      <c r="E101" s="153">
        <v>20</v>
      </c>
      <c r="F101" s="155">
        <v>329</v>
      </c>
      <c r="G101" s="152"/>
      <c r="I101" s="251"/>
      <c r="J101" s="234"/>
      <c r="K101" s="237"/>
      <c r="L101" s="240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</row>
    <row r="102" spans="2:63" ht="16" customHeight="1" x14ac:dyDescent="0.2">
      <c r="B102" s="10"/>
      <c r="E102" s="3"/>
      <c r="F102" s="150"/>
      <c r="G102" s="152"/>
      <c r="I102" s="158"/>
      <c r="J102" s="236"/>
      <c r="K102" s="236"/>
      <c r="L102" s="236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</row>
    <row r="103" spans="2:63" x14ac:dyDescent="0.2">
      <c r="B103" s="10"/>
      <c r="E103" s="364" t="s">
        <v>656</v>
      </c>
      <c r="F103" s="363" t="s">
        <v>655</v>
      </c>
      <c r="G103" s="152"/>
      <c r="I103" s="158"/>
      <c r="J103" s="236"/>
      <c r="K103" s="236"/>
      <c r="L103" s="236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</row>
    <row r="104" spans="2:63" x14ac:dyDescent="0.2">
      <c r="B104" s="10"/>
      <c r="E104" s="3"/>
      <c r="F104" s="150"/>
      <c r="G104" s="152"/>
      <c r="I104" s="158"/>
      <c r="J104" s="236"/>
      <c r="K104" s="236"/>
      <c r="L104" s="236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</row>
    <row r="105" spans="2:63" x14ac:dyDescent="0.2">
      <c r="B105" s="10"/>
      <c r="E105" s="3"/>
      <c r="F105" s="150"/>
      <c r="H105" s="3"/>
      <c r="I105" s="158"/>
      <c r="J105" s="236"/>
      <c r="K105" s="236"/>
      <c r="L105" s="236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</row>
    <row r="106" spans="2:63" x14ac:dyDescent="0.2">
      <c r="B106" s="10"/>
      <c r="G106" s="150"/>
      <c r="H106" s="3"/>
      <c r="I106" s="3"/>
      <c r="J106" s="3"/>
      <c r="K106" s="3"/>
      <c r="L106" s="3"/>
      <c r="M106" s="3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</row>
    <row r="107" spans="2:63" x14ac:dyDescent="0.2">
      <c r="B107" s="10"/>
      <c r="G107" s="150"/>
      <c r="H107" s="3"/>
      <c r="I107" s="3"/>
      <c r="J107" s="3"/>
      <c r="K107" s="3"/>
      <c r="L107" s="3"/>
      <c r="M107" s="3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>
        <v>1460</v>
      </c>
      <c r="AC107" s="91">
        <v>780</v>
      </c>
      <c r="AD107" s="91">
        <v>912</v>
      </c>
      <c r="AE107" s="91">
        <v>842</v>
      </c>
      <c r="AF107" s="91">
        <v>504</v>
      </c>
      <c r="AG107" s="91">
        <v>682</v>
      </c>
      <c r="AH107" s="91">
        <v>910</v>
      </c>
      <c r="AI107" s="91">
        <v>1030</v>
      </c>
    </row>
    <row r="108" spans="2:63" x14ac:dyDescent="0.2">
      <c r="B108" s="10"/>
      <c r="G108" s="150"/>
      <c r="H108" s="3"/>
      <c r="I108" s="3"/>
      <c r="J108" s="3"/>
      <c r="K108" s="3"/>
      <c r="L108" s="3"/>
      <c r="M108" s="3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J108" s="91">
        <v>1170</v>
      </c>
      <c r="AK108" s="91">
        <v>1830</v>
      </c>
      <c r="AL108" s="91" t="s">
        <v>570</v>
      </c>
      <c r="AM108" s="91">
        <v>1140</v>
      </c>
      <c r="AN108" s="91">
        <v>805</v>
      </c>
      <c r="AO108" s="91">
        <v>813</v>
      </c>
      <c r="AP108" s="91">
        <v>1090</v>
      </c>
      <c r="AQ108" s="91">
        <v>1430</v>
      </c>
    </row>
    <row r="109" spans="2:63" x14ac:dyDescent="0.2">
      <c r="B109" s="10"/>
      <c r="G109" s="150"/>
      <c r="H109" s="3"/>
      <c r="I109" s="3"/>
      <c r="J109" s="3"/>
      <c r="K109" s="3"/>
      <c r="L109" s="3"/>
      <c r="M109" s="3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R109" s="91">
        <v>1130</v>
      </c>
      <c r="AS109" s="91" t="s">
        <v>570</v>
      </c>
      <c r="AT109" s="91">
        <v>245</v>
      </c>
      <c r="AU109" s="91">
        <v>432</v>
      </c>
      <c r="AV109" s="91">
        <v>225</v>
      </c>
      <c r="AW109" s="91">
        <v>419</v>
      </c>
      <c r="AX109" s="91">
        <v>443</v>
      </c>
      <c r="AY109" s="91">
        <v>593</v>
      </c>
    </row>
    <row r="110" spans="2:63" x14ac:dyDescent="0.2">
      <c r="B110" s="10"/>
      <c r="G110" s="150"/>
      <c r="H110" s="3"/>
      <c r="I110" s="3"/>
      <c r="J110" s="3"/>
      <c r="K110" s="3"/>
      <c r="L110" s="3"/>
      <c r="M110" s="3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Z110" s="91" t="s">
        <v>570</v>
      </c>
      <c r="BA110" s="91" t="s">
        <v>570</v>
      </c>
      <c r="BB110" s="91" t="s">
        <v>570</v>
      </c>
      <c r="BC110" s="91">
        <v>197</v>
      </c>
      <c r="BD110" s="91">
        <v>193</v>
      </c>
      <c r="BE110" s="91">
        <v>175</v>
      </c>
      <c r="BF110" s="91">
        <v>141</v>
      </c>
      <c r="BG110" s="91">
        <v>173</v>
      </c>
    </row>
    <row r="111" spans="2:63" x14ac:dyDescent="0.2">
      <c r="B111" s="10"/>
      <c r="G111" s="150"/>
      <c r="H111" s="3"/>
      <c r="I111" s="3"/>
      <c r="J111" s="3"/>
      <c r="K111" s="3"/>
      <c r="L111" s="3"/>
      <c r="M111" s="3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BH111" s="91" t="s">
        <v>570</v>
      </c>
      <c r="BI111" s="91">
        <v>177</v>
      </c>
      <c r="BJ111" s="91">
        <v>41.9</v>
      </c>
      <c r="BK111" s="91">
        <v>250</v>
      </c>
    </row>
    <row r="112" spans="2:63" x14ac:dyDescent="0.2">
      <c r="B112" s="10"/>
      <c r="G112" s="150"/>
      <c r="H112" s="3"/>
      <c r="I112" s="3"/>
      <c r="J112" s="3"/>
      <c r="K112" s="3"/>
      <c r="L112" s="3"/>
      <c r="M112" s="3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</row>
    <row r="113" spans="2:41" x14ac:dyDescent="0.2">
      <c r="B113" s="10"/>
      <c r="G113" s="150"/>
      <c r="H113" s="3"/>
      <c r="I113" s="3"/>
      <c r="J113" s="3"/>
      <c r="K113" s="3"/>
      <c r="L113" s="3"/>
      <c r="M113" s="3"/>
      <c r="V113" s="91"/>
      <c r="W113" s="91"/>
      <c r="X113" s="91"/>
      <c r="Y113" s="91"/>
      <c r="Z113" s="91"/>
      <c r="AA113" s="91"/>
    </row>
    <row r="114" spans="2:41" x14ac:dyDescent="0.2">
      <c r="B114" s="10"/>
      <c r="G114" s="150"/>
      <c r="H114" s="3"/>
      <c r="I114" s="3"/>
      <c r="J114" s="3"/>
      <c r="K114" s="3"/>
      <c r="L114" s="3"/>
      <c r="M114" s="3"/>
      <c r="V114" s="91"/>
      <c r="W114" s="91"/>
      <c r="X114" s="91"/>
      <c r="Y114" s="91"/>
      <c r="Z114" s="91"/>
      <c r="AA114" s="91"/>
      <c r="AB114" s="91"/>
      <c r="AC114" s="91"/>
    </row>
    <row r="115" spans="2:41" x14ac:dyDescent="0.2">
      <c r="B115" s="10"/>
      <c r="G115" s="150"/>
      <c r="H115" s="3"/>
      <c r="I115" s="3"/>
      <c r="J115" s="3"/>
      <c r="K115" s="3"/>
      <c r="L115" s="3"/>
      <c r="M115" s="3"/>
      <c r="V115" s="91"/>
      <c r="W115" s="91"/>
      <c r="X115" s="91"/>
      <c r="Y115" s="91"/>
      <c r="Z115" s="91"/>
      <c r="AA115" s="91"/>
      <c r="AB115" s="91"/>
      <c r="AC115" s="91"/>
    </row>
    <row r="116" spans="2:41" x14ac:dyDescent="0.2">
      <c r="B116" s="10"/>
      <c r="G116" s="150"/>
      <c r="H116" s="3"/>
      <c r="I116" s="3"/>
      <c r="J116" s="3"/>
      <c r="K116" s="3"/>
      <c r="L116" s="3"/>
      <c r="M116" s="3"/>
      <c r="V116" s="91"/>
      <c r="W116" s="91"/>
      <c r="X116" s="91"/>
      <c r="Y116" s="91"/>
      <c r="Z116" s="91"/>
      <c r="AA116" s="91"/>
      <c r="AB116" s="91"/>
      <c r="AC116" s="91"/>
    </row>
    <row r="117" spans="2:41" x14ac:dyDescent="0.2">
      <c r="B117" s="10"/>
      <c r="G117" s="150"/>
      <c r="H117" s="3"/>
      <c r="I117" s="3"/>
      <c r="J117" s="3"/>
      <c r="K117" s="3"/>
      <c r="L117" s="3"/>
      <c r="M117" s="3"/>
      <c r="V117" s="91"/>
      <c r="W117" s="91"/>
      <c r="X117" s="91"/>
      <c r="Y117" s="91"/>
      <c r="Z117" s="91"/>
      <c r="AA117" s="91"/>
      <c r="AB117" s="91"/>
      <c r="AC117" s="91"/>
    </row>
    <row r="118" spans="2:41" x14ac:dyDescent="0.2">
      <c r="B118" s="10"/>
      <c r="G118" s="150"/>
      <c r="H118" s="3"/>
      <c r="I118" s="3"/>
      <c r="J118" s="3"/>
      <c r="K118" s="3"/>
      <c r="L118" s="3"/>
      <c r="M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</row>
    <row r="119" spans="2:41" x14ac:dyDescent="0.2">
      <c r="B119" s="10"/>
      <c r="G119" s="150"/>
      <c r="H119" s="3"/>
      <c r="I119" s="3"/>
      <c r="J119" s="3"/>
      <c r="K119" s="3"/>
      <c r="L119" s="3"/>
      <c r="M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</row>
    <row r="120" spans="2:41" x14ac:dyDescent="0.2">
      <c r="B120" s="10"/>
      <c r="G120" s="150"/>
      <c r="H120" s="3"/>
      <c r="I120" s="3"/>
      <c r="J120" s="3"/>
      <c r="K120" s="3"/>
      <c r="L120" s="3"/>
      <c r="M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</row>
    <row r="121" spans="2:41" x14ac:dyDescent="0.2">
      <c r="B121" s="10"/>
      <c r="G121" s="150"/>
      <c r="H121" s="3"/>
      <c r="I121" s="3"/>
      <c r="J121" s="3"/>
      <c r="K121" s="3"/>
      <c r="L121" s="3"/>
      <c r="M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</row>
    <row r="122" spans="2:41" x14ac:dyDescent="0.2">
      <c r="B122" s="10"/>
      <c r="G122" s="150"/>
      <c r="H122" s="3"/>
      <c r="I122" s="3"/>
      <c r="J122" s="3"/>
      <c r="K122" s="3"/>
      <c r="L122" s="3"/>
      <c r="M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</row>
    <row r="123" spans="2:41" x14ac:dyDescent="0.2">
      <c r="B123" s="10"/>
      <c r="G123" s="150"/>
      <c r="H123" s="3"/>
      <c r="I123" s="3"/>
      <c r="J123" s="3"/>
      <c r="K123" s="3"/>
      <c r="L123" s="3"/>
      <c r="M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</row>
    <row r="124" spans="2:41" x14ac:dyDescent="0.2">
      <c r="B124" s="10"/>
      <c r="G124" s="150"/>
      <c r="H124" s="3"/>
      <c r="I124" s="3"/>
      <c r="J124" s="3"/>
      <c r="K124" s="3"/>
      <c r="L124" s="3"/>
      <c r="M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</row>
    <row r="125" spans="2:41" x14ac:dyDescent="0.2">
      <c r="B125" s="10"/>
      <c r="G125" s="150"/>
      <c r="H125" s="3"/>
      <c r="I125" s="3"/>
      <c r="J125" s="3"/>
      <c r="K125" s="3"/>
      <c r="L125" s="3"/>
      <c r="M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</row>
    <row r="126" spans="2:41" x14ac:dyDescent="0.2">
      <c r="B126" s="10"/>
      <c r="G126" s="150"/>
      <c r="H126" s="3"/>
      <c r="I126" s="3"/>
      <c r="J126" s="3"/>
      <c r="K126" s="3"/>
      <c r="L126" s="3"/>
      <c r="M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</row>
    <row r="127" spans="2:41" x14ac:dyDescent="0.2">
      <c r="B127" s="10"/>
      <c r="G127" s="150"/>
      <c r="H127" s="3"/>
      <c r="I127" s="3"/>
      <c r="J127" s="3"/>
      <c r="K127" s="3"/>
      <c r="L127" s="3"/>
      <c r="M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</row>
    <row r="128" spans="2:41" x14ac:dyDescent="0.2">
      <c r="B128" s="10"/>
      <c r="G128" s="150"/>
      <c r="H128" s="3"/>
      <c r="I128" s="3"/>
      <c r="J128" s="3"/>
      <c r="K128" s="3"/>
      <c r="L128" s="3"/>
      <c r="M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</row>
    <row r="129" spans="2:41" x14ac:dyDescent="0.2">
      <c r="B129" s="10"/>
      <c r="G129" s="150"/>
      <c r="H129" s="3"/>
      <c r="I129" s="3"/>
      <c r="J129" s="3"/>
      <c r="K129" s="3"/>
      <c r="L129" s="3"/>
      <c r="M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</row>
    <row r="130" spans="2:41" x14ac:dyDescent="0.2">
      <c r="B130" s="10"/>
      <c r="G130" s="150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</row>
    <row r="131" spans="2:41" x14ac:dyDescent="0.2">
      <c r="B131" s="10"/>
      <c r="G131" s="150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</row>
    <row r="132" spans="2:41" x14ac:dyDescent="0.2">
      <c r="B132" s="10"/>
      <c r="G132" s="150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</row>
    <row r="133" spans="2:41" x14ac:dyDescent="0.2">
      <c r="B133" s="10"/>
      <c r="G133" s="150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</row>
    <row r="134" spans="2:41" x14ac:dyDescent="0.2">
      <c r="B134" s="10"/>
      <c r="G134" s="150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</row>
    <row r="135" spans="2:41" x14ac:dyDescent="0.2">
      <c r="B135" s="10"/>
      <c r="G135" s="150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</row>
    <row r="136" spans="2:41" x14ac:dyDescent="0.2">
      <c r="B136" s="10"/>
      <c r="G136" s="150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</row>
    <row r="137" spans="2:41" x14ac:dyDescent="0.2">
      <c r="B137" s="10"/>
      <c r="G137" s="150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</row>
    <row r="138" spans="2:41" x14ac:dyDescent="0.2">
      <c r="B138" s="10"/>
      <c r="G138" s="150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</row>
    <row r="139" spans="2:41" x14ac:dyDescent="0.2">
      <c r="B139" s="10"/>
      <c r="G139" s="150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</row>
    <row r="140" spans="2:41" x14ac:dyDescent="0.2">
      <c r="B140" s="10"/>
      <c r="G140" s="150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</row>
    <row r="141" spans="2:41" x14ac:dyDescent="0.2">
      <c r="B141" s="10"/>
      <c r="G141" s="150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</row>
    <row r="142" spans="2:41" x14ac:dyDescent="0.2">
      <c r="B142" s="10"/>
      <c r="G142" s="150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</row>
    <row r="143" spans="2:41" x14ac:dyDescent="0.2">
      <c r="B143" s="10"/>
      <c r="G143" s="150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</row>
    <row r="144" spans="2:41" x14ac:dyDescent="0.2">
      <c r="B144" s="10"/>
      <c r="G144" s="150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</row>
    <row r="145" spans="2:29" x14ac:dyDescent="0.2">
      <c r="B145" s="10"/>
      <c r="G145" s="150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</row>
    <row r="146" spans="2:29" x14ac:dyDescent="0.2">
      <c r="B146" s="10"/>
      <c r="G146" s="150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</row>
    <row r="147" spans="2:29" x14ac:dyDescent="0.2">
      <c r="B147" s="10"/>
      <c r="G147" s="150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</row>
    <row r="148" spans="2:29" x14ac:dyDescent="0.2">
      <c r="B148" s="10"/>
      <c r="G148" s="150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</row>
    <row r="149" spans="2:29" x14ac:dyDescent="0.2">
      <c r="B149" s="10"/>
      <c r="G149" s="150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</row>
    <row r="150" spans="2:29" x14ac:dyDescent="0.2">
      <c r="B150" s="10"/>
      <c r="G150" s="150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</row>
    <row r="151" spans="2:29" x14ac:dyDescent="0.2">
      <c r="B151" s="10"/>
      <c r="G151" s="150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</row>
    <row r="152" spans="2:29" x14ac:dyDescent="0.2">
      <c r="B152" s="10"/>
      <c r="G152" s="150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</row>
    <row r="153" spans="2:29" x14ac:dyDescent="0.2">
      <c r="B153" s="10"/>
      <c r="G153" s="150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</row>
    <row r="154" spans="2:29" x14ac:dyDescent="0.2">
      <c r="B154" s="10"/>
      <c r="G154" s="150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</row>
    <row r="155" spans="2:29" x14ac:dyDescent="0.2">
      <c r="B155" s="10"/>
      <c r="G155" s="150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</row>
    <row r="156" spans="2:29" x14ac:dyDescent="0.2">
      <c r="B156" s="10"/>
      <c r="G156" s="150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</row>
    <row r="157" spans="2:29" x14ac:dyDescent="0.2">
      <c r="B157" s="10"/>
      <c r="G157" s="150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</row>
    <row r="158" spans="2:29" x14ac:dyDescent="0.2">
      <c r="B158" s="10"/>
      <c r="G158" s="150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</row>
    <row r="159" spans="2:29" x14ac:dyDescent="0.2">
      <c r="B159" s="10"/>
      <c r="G159" s="150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</row>
    <row r="160" spans="2:29" x14ac:dyDescent="0.2">
      <c r="B160" s="10"/>
      <c r="G160" s="150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</row>
    <row r="161" spans="2:29" x14ac:dyDescent="0.2">
      <c r="B161" s="10"/>
      <c r="G161" s="150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  <c r="AB161" s="91"/>
      <c r="AC161" s="91"/>
    </row>
    <row r="162" spans="2:29" x14ac:dyDescent="0.2">
      <c r="B162" s="10"/>
      <c r="G162" s="150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</row>
    <row r="163" spans="2:29" x14ac:dyDescent="0.2">
      <c r="B163" s="10"/>
      <c r="G163" s="150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</row>
    <row r="164" spans="2:29" x14ac:dyDescent="0.2">
      <c r="B164" s="10"/>
      <c r="G164" s="150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  <c r="AA164" s="91"/>
      <c r="AB164" s="91"/>
      <c r="AC164" s="91"/>
    </row>
    <row r="165" spans="2:29" x14ac:dyDescent="0.2">
      <c r="B165" s="10"/>
      <c r="G165" s="150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</row>
    <row r="166" spans="2:29" x14ac:dyDescent="0.2">
      <c r="B166" s="10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</row>
    <row r="167" spans="2:29" x14ac:dyDescent="0.2">
      <c r="B167" s="10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</row>
    <row r="168" spans="2:29" x14ac:dyDescent="0.2">
      <c r="B168" s="10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</row>
    <row r="169" spans="2:29" x14ac:dyDescent="0.2">
      <c r="B169" s="10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</row>
    <row r="170" spans="2:29" x14ac:dyDescent="0.2">
      <c r="B170" s="10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</row>
    <row r="171" spans="2:29" x14ac:dyDescent="0.2">
      <c r="B171" s="10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</row>
    <row r="172" spans="2:29" x14ac:dyDescent="0.2">
      <c r="B172" s="10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</row>
    <row r="173" spans="2:29" x14ac:dyDescent="0.2">
      <c r="B173" s="10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</row>
    <row r="174" spans="2:29" x14ac:dyDescent="0.2">
      <c r="B174" s="10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</row>
    <row r="175" spans="2:29" x14ac:dyDescent="0.2">
      <c r="B175" s="10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</row>
    <row r="176" spans="2:29" x14ac:dyDescent="0.2">
      <c r="B176" s="10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</row>
    <row r="177" spans="2:29" x14ac:dyDescent="0.2">
      <c r="B177" s="10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</row>
    <row r="178" spans="2:29" x14ac:dyDescent="0.2">
      <c r="B178" s="10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</row>
    <row r="179" spans="2:29" x14ac:dyDescent="0.2">
      <c r="B179" s="10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</row>
    <row r="180" spans="2:29" x14ac:dyDescent="0.2">
      <c r="B180" s="10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</row>
    <row r="181" spans="2:29" x14ac:dyDescent="0.2">
      <c r="B181" s="10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</row>
    <row r="182" spans="2:29" x14ac:dyDescent="0.2">
      <c r="B182" s="10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</row>
    <row r="183" spans="2:29" x14ac:dyDescent="0.2">
      <c r="B183" s="10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</row>
    <row r="184" spans="2:29" x14ac:dyDescent="0.2">
      <c r="B184" s="10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91"/>
      <c r="AC184" s="91"/>
    </row>
    <row r="185" spans="2:29" x14ac:dyDescent="0.2">
      <c r="B185" s="10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91"/>
    </row>
    <row r="186" spans="2:29" x14ac:dyDescent="0.2">
      <c r="B186" s="10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</row>
    <row r="187" spans="2:29" x14ac:dyDescent="0.2">
      <c r="B187" s="10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</row>
    <row r="188" spans="2:29" x14ac:dyDescent="0.2">
      <c r="B188" s="10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</row>
    <row r="189" spans="2:29" x14ac:dyDescent="0.2">
      <c r="B189" s="10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</row>
    <row r="190" spans="2:29" x14ac:dyDescent="0.2">
      <c r="B190" s="10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</row>
    <row r="191" spans="2:29" x14ac:dyDescent="0.2">
      <c r="B191" s="10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</row>
    <row r="192" spans="2:29" x14ac:dyDescent="0.2">
      <c r="B192" s="10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</row>
    <row r="193" spans="2:29" x14ac:dyDescent="0.2">
      <c r="B193" s="10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  <c r="AB193" s="91"/>
      <c r="AC193" s="91"/>
    </row>
    <row r="194" spans="2:29" x14ac:dyDescent="0.2">
      <c r="B194" s="10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</row>
    <row r="195" spans="2:29" x14ac:dyDescent="0.2">
      <c r="B195" s="10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</row>
    <row r="196" spans="2:29" x14ac:dyDescent="0.2">
      <c r="B196" s="10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</row>
    <row r="197" spans="2:29" x14ac:dyDescent="0.2">
      <c r="B197" s="10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</row>
    <row r="198" spans="2:29" x14ac:dyDescent="0.2">
      <c r="B198" s="10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</row>
    <row r="199" spans="2:29" x14ac:dyDescent="0.2">
      <c r="B199" s="10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</row>
    <row r="200" spans="2:29" x14ac:dyDescent="0.2">
      <c r="B200" s="10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</row>
    <row r="201" spans="2:29" x14ac:dyDescent="0.2">
      <c r="B201" s="10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</row>
  </sheetData>
  <mergeCells count="51">
    <mergeCell ref="C94:C101"/>
    <mergeCell ref="D94:D97"/>
    <mergeCell ref="I94:I101"/>
    <mergeCell ref="D98:D101"/>
    <mergeCell ref="C86:C93"/>
    <mergeCell ref="D86:D89"/>
    <mergeCell ref="I86:I93"/>
    <mergeCell ref="D90:D93"/>
    <mergeCell ref="C78:C85"/>
    <mergeCell ref="D78:D81"/>
    <mergeCell ref="I78:I85"/>
    <mergeCell ref="D82:D85"/>
    <mergeCell ref="C70:C77"/>
    <mergeCell ref="D70:D73"/>
    <mergeCell ref="I70:I77"/>
    <mergeCell ref="D74:D77"/>
    <mergeCell ref="C62:C69"/>
    <mergeCell ref="D62:D65"/>
    <mergeCell ref="I62:I69"/>
    <mergeCell ref="D66:D69"/>
    <mergeCell ref="C54:C61"/>
    <mergeCell ref="D54:D57"/>
    <mergeCell ref="I54:I61"/>
    <mergeCell ref="D58:D61"/>
    <mergeCell ref="C46:C53"/>
    <mergeCell ref="D46:D49"/>
    <mergeCell ref="I46:I53"/>
    <mergeCell ref="D50:D53"/>
    <mergeCell ref="C38:C45"/>
    <mergeCell ref="D38:D41"/>
    <mergeCell ref="I38:I45"/>
    <mergeCell ref="D42:D45"/>
    <mergeCell ref="C18:C37"/>
    <mergeCell ref="D18:D21"/>
    <mergeCell ref="I18:I37"/>
    <mergeCell ref="D22:D25"/>
    <mergeCell ref="D26:D29"/>
    <mergeCell ref="D30:D33"/>
    <mergeCell ref="D34:D37"/>
    <mergeCell ref="J8:L8"/>
    <mergeCell ref="C10:C17"/>
    <mergeCell ref="D10:D13"/>
    <mergeCell ref="I10:I17"/>
    <mergeCell ref="D14:D17"/>
    <mergeCell ref="I8:I9"/>
    <mergeCell ref="C4:I5"/>
    <mergeCell ref="E7:F7"/>
    <mergeCell ref="C8:C9"/>
    <mergeCell ref="D8:D9"/>
    <mergeCell ref="E8:E9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Weights</vt:lpstr>
      <vt:lpstr>Leukocytes</vt:lpstr>
      <vt:lpstr>Mechanical</vt:lpstr>
      <vt:lpstr>Cold</vt:lpstr>
      <vt:lpstr>IENFs</vt:lpstr>
      <vt:lpstr>Correlations</vt:lpstr>
      <vt:lpstr>Drug Levels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Lococo, Peter Manning</dc:creator>
  <cp:lastModifiedBy>Lococo, Peter Manning</cp:lastModifiedBy>
  <dcterms:created xsi:type="dcterms:W3CDTF">2017-06-28T03:04:45Z</dcterms:created>
  <dcterms:modified xsi:type="dcterms:W3CDTF">2017-09-20T09:22:37Z</dcterms:modified>
</cp:coreProperties>
</file>