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filterPrivacy="1" defaultThemeVersion="124226"/>
  <bookViews>
    <workbookView xWindow="240" yWindow="105" windowWidth="14805" windowHeight="8010" activeTab="2" xr2:uid="{00000000-000D-0000-FFFF-FFFF00000000}"/>
  </bookViews>
  <sheets>
    <sheet name="Figure 7 A" sheetId="1" r:id="rId1"/>
    <sheet name="Figure 7 B" sheetId="2" r:id="rId2"/>
    <sheet name="Figure 7 C" sheetId="3" r:id="rId3"/>
  </sheets>
  <calcPr calcId="171027"/>
</workbook>
</file>

<file path=xl/calcChain.xml><?xml version="1.0" encoding="utf-8"?>
<calcChain xmlns="http://schemas.openxmlformats.org/spreadsheetml/2006/main">
  <c r="J19" i="2" l="1"/>
  <c r="I19" i="2"/>
  <c r="G19" i="2"/>
  <c r="F19" i="2"/>
  <c r="D19" i="2"/>
  <c r="C19" i="2"/>
  <c r="J18" i="2"/>
  <c r="I18" i="2"/>
  <c r="G18" i="2"/>
  <c r="F18" i="2"/>
  <c r="D18" i="2"/>
  <c r="C18" i="2"/>
  <c r="AE18" i="1"/>
  <c r="AD18" i="1"/>
  <c r="AB18" i="1"/>
  <c r="AA18" i="1"/>
  <c r="AE17" i="1"/>
  <c r="AD17" i="1"/>
  <c r="AB17" i="1"/>
  <c r="AA17" i="1"/>
  <c r="T18" i="1"/>
  <c r="S18" i="1"/>
  <c r="Q18" i="1"/>
  <c r="P18" i="1"/>
  <c r="I18" i="1"/>
  <c r="H18" i="1"/>
  <c r="F18" i="1"/>
  <c r="E18" i="1"/>
  <c r="T17" i="1"/>
  <c r="S17" i="1"/>
  <c r="Q17" i="1"/>
  <c r="P17" i="1"/>
  <c r="I17" i="1"/>
  <c r="H17" i="1"/>
  <c r="F17" i="1"/>
  <c r="E17" i="1"/>
</calcChain>
</file>

<file path=xl/sharedStrings.xml><?xml version="1.0" encoding="utf-8"?>
<sst xmlns="http://schemas.openxmlformats.org/spreadsheetml/2006/main" count="158" uniqueCount="77">
  <si>
    <t>Time (s) spend in the drug- or saline paired compartment is reported below</t>
  </si>
  <si>
    <t>Group:</t>
  </si>
  <si>
    <t>LC:SC + 10mg/kg PSEM308</t>
  </si>
  <si>
    <t>LC:PFC + 10mg/kg PSEM308</t>
  </si>
  <si>
    <t>Before pairing</t>
  </si>
  <si>
    <t>After pairing</t>
  </si>
  <si>
    <t>Compartment</t>
  </si>
  <si>
    <t>Drug</t>
  </si>
  <si>
    <t>Saline</t>
  </si>
  <si>
    <t xml:space="preserve">Drug </t>
  </si>
  <si>
    <t>average</t>
  </si>
  <si>
    <t>SEM</t>
  </si>
  <si>
    <t>2way RM ANOVA</t>
  </si>
  <si>
    <t>F (DFn, DFd)</t>
  </si>
  <si>
    <t>P value</t>
  </si>
  <si>
    <t>N</t>
  </si>
  <si>
    <t>Interaction</t>
  </si>
  <si>
    <t>Bonferroni's multiple comparison</t>
  </si>
  <si>
    <t>Mean Diff.</t>
  </si>
  <si>
    <t>95.00% CI of diff.</t>
  </si>
  <si>
    <t>P Value</t>
  </si>
  <si>
    <t>Drug vs Saline compartment</t>
  </si>
  <si>
    <t>&gt;0.9999</t>
  </si>
  <si>
    <t>Conditioned Place Preference / Aversion experiment after retrograde transduction of LC:SC and LC:PFC module with CAV2: PRS-EGFP-2a-PSAM and TNT nerve injury</t>
  </si>
  <si>
    <t>SHAM + 10mg/kg PSEM308</t>
  </si>
  <si>
    <t>F (1, 10) = 0.7389</t>
  </si>
  <si>
    <t>P=0.4102</t>
  </si>
  <si>
    <t>F (1, 10) = 0.0231</t>
  </si>
  <si>
    <t>P=0.8822</t>
  </si>
  <si>
    <t>-207.9 to 120.1</t>
  </si>
  <si>
    <t>-136.3 to 191.7</t>
  </si>
  <si>
    <t>F (1, 16) = 5.758</t>
  </si>
  <si>
    <t>P=0.0289</t>
  </si>
  <si>
    <t>F (1, 16) = 12.77</t>
  </si>
  <si>
    <t>P=0.0025</t>
  </si>
  <si>
    <t>-49.48 to 60.27</t>
  </si>
  <si>
    <t>-145.7 to -35.91</t>
  </si>
  <si>
    <t>F (1, 14) = 9.916</t>
  </si>
  <si>
    <t>P=0.0071</t>
  </si>
  <si>
    <t>F (1, 14) = 50.01</t>
  </si>
  <si>
    <t>P&lt;0.0001</t>
  </si>
  <si>
    <t>&lt;0.0001</t>
  </si>
  <si>
    <t>-11.33 to 126.1</t>
  </si>
  <si>
    <t>131.1 to 268.5</t>
  </si>
  <si>
    <t>Time in centre (%)</t>
  </si>
  <si>
    <t>LC:SC</t>
  </si>
  <si>
    <t>LC:PFC</t>
  </si>
  <si>
    <t>PSEM308</t>
  </si>
  <si>
    <t>PSEM308 vs Saline</t>
  </si>
  <si>
    <t>Changes in spontaneous pain after retrograde transduction of LC:SC and LC:PFC module with CAV2: PRS-EGFP-2a-PSAM and TNT nerve injury</t>
  </si>
  <si>
    <t>Spontaneous flinches are recorded over a 5min interval after Saline or PSEM308 (10mg/kg) application</t>
  </si>
  <si>
    <t>PFC (TNT)</t>
  </si>
  <si>
    <t>SC (TNT)</t>
  </si>
  <si>
    <t>Sham</t>
  </si>
  <si>
    <t>Sham (control)</t>
  </si>
  <si>
    <t>-34.89 to -6.218</t>
  </si>
  <si>
    <t>0.7927 to 31.21</t>
  </si>
  <si>
    <t>-18.73 to 16.39</t>
  </si>
  <si>
    <t>F (2, 20) = 10.48</t>
  </si>
  <si>
    <t>P=0.0008</t>
  </si>
  <si>
    <t>F (2, 20) = 11.86</t>
  </si>
  <si>
    <t>P=0.0004</t>
  </si>
  <si>
    <t>F (1, 20) = 0.2999</t>
  </si>
  <si>
    <t>P=0.5900</t>
  </si>
  <si>
    <t>Transduction site</t>
  </si>
  <si>
    <t>Spontaneous pain behaviour vs place preference</t>
  </si>
  <si>
    <t>Correlation between the difference of time spend in the drug paired compartment in the post test of the CPP experiment vs</t>
  </si>
  <si>
    <t>the PSEM308 induced difference in spontaneous flinches</t>
  </si>
  <si>
    <t>Difference footlifts</t>
  </si>
  <si>
    <t>Difference place preference</t>
  </si>
  <si>
    <t>Pearson r</t>
  </si>
  <si>
    <t>-0.8642 to -0.2564</t>
  </si>
  <si>
    <t>R squared</t>
  </si>
  <si>
    <t>95% CI</t>
  </si>
  <si>
    <t>Number of Pairs</t>
  </si>
  <si>
    <t>Figure 7 A:</t>
  </si>
  <si>
    <t>Figure 7 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</si>
</sst>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164" fontId="0" fillId="0" borderId="0" xfId="0" applyNumberFormat="1"/>
    <xf numFmtId="164" fontId="1" fillId="0" borderId="1" xfId="0" applyNumberFormat="1" applyFont="1" applyBorder="1"/>
    <xf numFmtId="0" fontId="1" fillId="0" borderId="1" xfId="0" applyFont="1" applyBorder="1"/>
    <xf numFmtId="164" fontId="0" fillId="0" borderId="1" xfId="0" applyNumberFormat="1" applyBorder="1"/>
    <xf numFmtId="164" fontId="1" fillId="0" borderId="0" xfId="0" applyNumberFormat="1" applyFont="1" applyBorder="1"/>
    <xf numFmtId="0" fontId="1" fillId="0" borderId="0" xfId="0" applyFont="1" applyBorder="1"/>
    <xf numFmtId="164" fontId="0" fillId="0" borderId="0" xfId="0" applyNumberFormat="1" applyBorder="1"/>
    <xf numFmtId="49" fontId="0" fillId="0" borderId="0" xfId="0" applyNumberFormat="1"/>
    <xf numFmtId="0" fontId="3" fillId="0" borderId="2" xfId="0" applyFont="1" applyBorder="1"/>
    <xf numFmtId="0" fontId="1" fillId="0" borderId="3" xfId="0" applyFont="1" applyBorder="1"/>
    <xf numFmtId="0" fontId="4" fillId="0" borderId="3" xfId="0" applyFont="1" applyBorder="1"/>
    <xf numFmtId="0" fontId="4" fillId="0" borderId="4" xfId="0" applyFont="1" applyBorder="1"/>
    <xf numFmtId="164" fontId="0" fillId="0" borderId="2" xfId="0" applyNumberForma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5" xfId="0" applyFont="1" applyBorder="1"/>
    <xf numFmtId="0" fontId="3" fillId="0" borderId="0" xfId="0" applyFont="1" applyBorder="1"/>
    <xf numFmtId="0" fontId="0" fillId="0" borderId="3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G31"/>
  <sheetViews>
    <sheetView workbookViewId="0">
      <selection activeCell="A2" sqref="A2"/>
    </sheetView>
  </sheetViews>
  <sheetFormatPr defaultRowHeight="15" x14ac:dyDescent="0.25"/>
  <sheetData>
    <row r="1" spans="1:33" ht="18.75" x14ac:dyDescent="0.3">
      <c r="A1" s="1" t="s">
        <v>75</v>
      </c>
      <c r="B1" s="1"/>
      <c r="C1" s="1" t="s">
        <v>23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33" x14ac:dyDescent="0.25">
      <c r="A2" s="2"/>
      <c r="B2" s="2"/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4" spans="1:33" ht="15.75" x14ac:dyDescent="0.25">
      <c r="A4" s="2"/>
      <c r="B4" s="3" t="s">
        <v>1</v>
      </c>
      <c r="C4" s="3" t="s">
        <v>2</v>
      </c>
      <c r="D4" s="3"/>
      <c r="E4" s="3"/>
      <c r="F4" s="2"/>
      <c r="G4" s="2"/>
      <c r="H4" s="2"/>
      <c r="I4" s="2"/>
      <c r="J4" s="2"/>
      <c r="K4" s="2"/>
      <c r="L4" s="2"/>
      <c r="M4" s="3" t="s">
        <v>1</v>
      </c>
      <c r="N4" s="3" t="s">
        <v>3</v>
      </c>
      <c r="O4" s="3"/>
      <c r="P4" s="3"/>
      <c r="Q4" s="2"/>
      <c r="R4" s="2"/>
      <c r="S4" s="2"/>
      <c r="T4" s="2"/>
      <c r="U4" s="2"/>
      <c r="V4" s="2"/>
      <c r="X4" s="3" t="s">
        <v>1</v>
      </c>
      <c r="Y4" s="3" t="s">
        <v>24</v>
      </c>
      <c r="Z4" s="3"/>
      <c r="AA4" s="3"/>
      <c r="AB4" s="2"/>
      <c r="AC4" s="2"/>
      <c r="AD4" s="2"/>
      <c r="AE4" s="2"/>
      <c r="AF4" s="2"/>
      <c r="AG4" s="2"/>
    </row>
    <row r="6" spans="1:33" x14ac:dyDescent="0.25">
      <c r="A6" s="2"/>
      <c r="B6" s="2"/>
      <c r="C6" s="2"/>
      <c r="D6" s="2"/>
      <c r="E6" s="2" t="s">
        <v>4</v>
      </c>
      <c r="F6" s="2"/>
      <c r="G6" s="2"/>
      <c r="H6" s="2" t="s">
        <v>5</v>
      </c>
      <c r="I6" s="2"/>
      <c r="J6" s="2"/>
      <c r="K6" s="2"/>
      <c r="L6" s="2"/>
      <c r="M6" s="2"/>
      <c r="N6" s="2"/>
      <c r="O6" s="2"/>
      <c r="P6" s="2" t="s">
        <v>4</v>
      </c>
      <c r="Q6" s="2"/>
      <c r="R6" s="2"/>
      <c r="S6" s="2" t="s">
        <v>5</v>
      </c>
      <c r="T6" s="2"/>
      <c r="U6" s="2"/>
      <c r="V6" s="2"/>
      <c r="X6" s="2"/>
      <c r="Y6" s="2"/>
      <c r="Z6" s="2"/>
      <c r="AA6" s="2" t="s">
        <v>4</v>
      </c>
      <c r="AB6" s="2"/>
      <c r="AC6" s="2"/>
      <c r="AD6" s="2" t="s">
        <v>5</v>
      </c>
      <c r="AE6" s="2"/>
      <c r="AF6" s="2"/>
      <c r="AG6" s="2"/>
    </row>
    <row r="7" spans="1:33" x14ac:dyDescent="0.25">
      <c r="A7" s="2"/>
      <c r="B7" s="2"/>
      <c r="C7" s="2" t="s">
        <v>6</v>
      </c>
      <c r="D7" s="2"/>
      <c r="E7" s="2" t="s">
        <v>7</v>
      </c>
      <c r="F7" s="2" t="s">
        <v>8</v>
      </c>
      <c r="G7" s="2"/>
      <c r="H7" s="2" t="s">
        <v>9</v>
      </c>
      <c r="I7" s="2" t="s">
        <v>8</v>
      </c>
      <c r="J7" s="2"/>
      <c r="K7" s="2"/>
      <c r="L7" s="2"/>
      <c r="M7" s="2"/>
      <c r="N7" s="2" t="s">
        <v>6</v>
      </c>
      <c r="O7" s="2"/>
      <c r="P7" s="2" t="s">
        <v>7</v>
      </c>
      <c r="Q7" s="2" t="s">
        <v>8</v>
      </c>
      <c r="R7" s="2"/>
      <c r="S7" s="2" t="s">
        <v>9</v>
      </c>
      <c r="T7" s="2" t="s">
        <v>8</v>
      </c>
      <c r="U7" s="2"/>
      <c r="V7" s="2"/>
      <c r="X7" s="2"/>
      <c r="Y7" s="2" t="s">
        <v>6</v>
      </c>
      <c r="Z7" s="2"/>
      <c r="AA7" s="2" t="s">
        <v>7</v>
      </c>
      <c r="AB7" s="2" t="s">
        <v>8</v>
      </c>
      <c r="AC7" s="2"/>
      <c r="AD7" s="2" t="s">
        <v>9</v>
      </c>
      <c r="AE7" s="2" t="s">
        <v>8</v>
      </c>
      <c r="AF7" s="2"/>
      <c r="AG7" s="2"/>
    </row>
    <row r="8" spans="1:33" x14ac:dyDescent="0.25">
      <c r="E8" s="4">
        <v>388.2</v>
      </c>
      <c r="F8" s="4">
        <v>320.8</v>
      </c>
      <c r="G8" s="4"/>
      <c r="H8" s="4">
        <v>360</v>
      </c>
      <c r="I8" s="4">
        <v>367.4</v>
      </c>
      <c r="J8" s="4"/>
      <c r="K8" s="4"/>
      <c r="M8" s="4"/>
      <c r="N8" s="4"/>
      <c r="O8" s="4"/>
      <c r="P8" s="4">
        <v>310.39999999999998</v>
      </c>
      <c r="Q8" s="4">
        <v>447.6</v>
      </c>
      <c r="R8" s="4"/>
      <c r="S8" s="4">
        <v>408.6</v>
      </c>
      <c r="T8" s="4">
        <v>381.6</v>
      </c>
      <c r="X8" s="4"/>
      <c r="Y8" s="4"/>
      <c r="Z8" s="4"/>
      <c r="AA8" s="4">
        <v>381.4</v>
      </c>
      <c r="AB8" s="4">
        <v>384.12</v>
      </c>
      <c r="AC8" s="4"/>
      <c r="AD8" s="4">
        <v>362.8</v>
      </c>
      <c r="AE8" s="4">
        <v>451.28</v>
      </c>
    </row>
    <row r="9" spans="1:33" x14ac:dyDescent="0.25">
      <c r="E9" s="4">
        <v>377</v>
      </c>
      <c r="F9" s="4">
        <v>358.6</v>
      </c>
      <c r="G9" s="4"/>
      <c r="H9" s="4">
        <v>468.8</v>
      </c>
      <c r="I9" s="4">
        <v>277.2</v>
      </c>
      <c r="J9" s="4"/>
      <c r="K9" s="4"/>
      <c r="M9" s="4"/>
      <c r="N9" s="4"/>
      <c r="O9" s="4"/>
      <c r="P9" s="4">
        <v>337.6</v>
      </c>
      <c r="Q9" s="4">
        <v>379.6</v>
      </c>
      <c r="R9" s="4"/>
      <c r="S9" s="4">
        <v>337.6</v>
      </c>
      <c r="T9" s="4">
        <v>379.6</v>
      </c>
      <c r="X9" s="4"/>
      <c r="Y9" s="4"/>
      <c r="Z9" s="4"/>
      <c r="AA9" s="4">
        <v>456.52</v>
      </c>
      <c r="AB9" s="4">
        <v>267.60000000000002</v>
      </c>
      <c r="AC9" s="4"/>
      <c r="AD9" s="4">
        <v>268.72000000000003</v>
      </c>
      <c r="AE9" s="4">
        <v>347.44</v>
      </c>
    </row>
    <row r="10" spans="1:33" x14ac:dyDescent="0.25">
      <c r="E10" s="4">
        <v>402.2</v>
      </c>
      <c r="F10" s="4">
        <v>319.8</v>
      </c>
      <c r="G10" s="4"/>
      <c r="H10" s="4">
        <v>398.2</v>
      </c>
      <c r="I10" s="4">
        <v>313</v>
      </c>
      <c r="J10" s="4"/>
      <c r="K10" s="4"/>
      <c r="M10" s="4"/>
      <c r="N10" s="4"/>
      <c r="O10" s="4"/>
      <c r="P10" s="4">
        <v>363</v>
      </c>
      <c r="Q10" s="4">
        <v>351</v>
      </c>
      <c r="R10" s="4"/>
      <c r="S10" s="4">
        <v>314.60000000000002</v>
      </c>
      <c r="T10" s="4">
        <v>438.6</v>
      </c>
      <c r="X10" s="4"/>
      <c r="Y10" s="4"/>
      <c r="Z10" s="4"/>
      <c r="AA10" s="4">
        <v>394.08</v>
      </c>
      <c r="AB10" s="4">
        <v>429.72</v>
      </c>
      <c r="AC10" s="4"/>
      <c r="AD10" s="4">
        <v>603.79999999999995</v>
      </c>
      <c r="AE10" s="4">
        <v>174.52</v>
      </c>
    </row>
    <row r="11" spans="1:33" x14ac:dyDescent="0.25">
      <c r="E11" s="4">
        <v>362.2</v>
      </c>
      <c r="F11" s="4">
        <v>294.39999999999998</v>
      </c>
      <c r="G11" s="4"/>
      <c r="H11" s="4">
        <v>552.79999999999995</v>
      </c>
      <c r="I11" s="4">
        <v>297.60000000000002</v>
      </c>
      <c r="J11" s="4"/>
      <c r="K11" s="4"/>
      <c r="M11" s="4"/>
      <c r="N11" s="4"/>
      <c r="O11" s="4"/>
      <c r="P11" s="4">
        <v>422.44</v>
      </c>
      <c r="Q11" s="4">
        <v>309.52</v>
      </c>
      <c r="R11" s="4"/>
      <c r="S11" s="4">
        <v>237.84</v>
      </c>
      <c r="T11" s="4">
        <v>376.68</v>
      </c>
      <c r="X11" s="4"/>
      <c r="Y11" s="4"/>
      <c r="Z11" s="4"/>
      <c r="AA11" s="4">
        <v>339.96</v>
      </c>
      <c r="AB11" s="4">
        <v>314.92</v>
      </c>
      <c r="AC11" s="4"/>
      <c r="AD11" s="4">
        <v>221.52</v>
      </c>
      <c r="AE11" s="4">
        <v>285.88</v>
      </c>
    </row>
    <row r="12" spans="1:33" x14ac:dyDescent="0.25">
      <c r="E12" s="4">
        <v>361.8</v>
      </c>
      <c r="F12" s="4">
        <v>352.2</v>
      </c>
      <c r="G12" s="4"/>
      <c r="H12" s="4">
        <v>444</v>
      </c>
      <c r="I12" s="4">
        <v>302.8</v>
      </c>
      <c r="J12" s="4"/>
      <c r="K12" s="4"/>
      <c r="M12" s="4"/>
      <c r="N12" s="4"/>
      <c r="O12" s="4"/>
      <c r="P12" s="4">
        <v>340.52</v>
      </c>
      <c r="Q12" s="4">
        <v>374.12</v>
      </c>
      <c r="R12" s="4"/>
      <c r="S12" s="4">
        <v>353.32</v>
      </c>
      <c r="T12" s="4">
        <v>372.72</v>
      </c>
      <c r="X12" s="4"/>
      <c r="Y12" s="4"/>
      <c r="Z12" s="4"/>
      <c r="AA12" s="4">
        <v>231</v>
      </c>
      <c r="AB12" s="4">
        <v>551.20000000000005</v>
      </c>
      <c r="AC12" s="4"/>
      <c r="AD12" s="4">
        <v>252</v>
      </c>
      <c r="AE12" s="4">
        <v>505.24</v>
      </c>
    </row>
    <row r="13" spans="1:33" x14ac:dyDescent="0.25">
      <c r="E13" s="4">
        <v>457.4</v>
      </c>
      <c r="F13" s="4">
        <v>380.6</v>
      </c>
      <c r="H13" s="4">
        <v>546.6</v>
      </c>
      <c r="I13" s="4">
        <v>270.39999999999998</v>
      </c>
      <c r="J13" s="4"/>
      <c r="K13" s="4"/>
      <c r="M13" s="4"/>
      <c r="N13" s="4"/>
      <c r="O13" s="4"/>
      <c r="P13" s="4">
        <v>458.64</v>
      </c>
      <c r="Q13" s="4">
        <v>337.76</v>
      </c>
      <c r="R13" s="4"/>
      <c r="S13" s="4">
        <v>296.27999999999997</v>
      </c>
      <c r="T13" s="4">
        <v>476.64</v>
      </c>
      <c r="X13" s="4"/>
      <c r="Y13" s="4"/>
      <c r="Z13" s="4"/>
      <c r="AA13" s="4">
        <v>280.8</v>
      </c>
      <c r="AB13" s="4">
        <v>399.8</v>
      </c>
      <c r="AC13" s="4"/>
      <c r="AD13" s="4">
        <v>406.84</v>
      </c>
      <c r="AE13" s="4">
        <v>184.96</v>
      </c>
    </row>
    <row r="14" spans="1:33" x14ac:dyDescent="0.25">
      <c r="E14" s="4">
        <v>449.4</v>
      </c>
      <c r="F14" s="4">
        <v>282.2</v>
      </c>
      <c r="G14" s="4"/>
      <c r="H14" s="4">
        <v>494.4</v>
      </c>
      <c r="I14" s="4">
        <v>281.2</v>
      </c>
      <c r="J14" s="4"/>
      <c r="K14" s="4"/>
      <c r="M14" s="4"/>
      <c r="N14" s="4"/>
      <c r="O14" s="4"/>
      <c r="P14" s="4">
        <v>348.12</v>
      </c>
      <c r="Q14" s="4">
        <v>411.56</v>
      </c>
      <c r="R14" s="4"/>
      <c r="S14" s="4">
        <v>372</v>
      </c>
      <c r="T14" s="4">
        <v>381.52</v>
      </c>
      <c r="X14" s="4"/>
      <c r="Y14" s="4"/>
      <c r="Z14" s="4"/>
      <c r="AA14" s="4"/>
      <c r="AB14" s="4"/>
      <c r="AC14" s="4"/>
      <c r="AD14" s="4"/>
      <c r="AE14" s="4"/>
    </row>
    <row r="15" spans="1:33" x14ac:dyDescent="0.25">
      <c r="E15" s="4">
        <v>364.48</v>
      </c>
      <c r="F15" s="4">
        <v>395</v>
      </c>
      <c r="G15" s="4"/>
      <c r="H15" s="4">
        <v>579.96</v>
      </c>
      <c r="I15" s="4">
        <v>136.91999999999999</v>
      </c>
      <c r="J15" s="4"/>
      <c r="K15" s="4"/>
      <c r="M15" s="4"/>
      <c r="N15" s="4"/>
      <c r="O15" s="4"/>
      <c r="P15" s="4">
        <v>338</v>
      </c>
      <c r="Q15" s="4">
        <v>395.8</v>
      </c>
      <c r="R15" s="4"/>
      <c r="S15" s="4">
        <v>265.2</v>
      </c>
      <c r="T15" s="4">
        <v>465.48</v>
      </c>
      <c r="X15" s="4"/>
      <c r="Y15" s="4"/>
      <c r="Z15" s="4"/>
      <c r="AA15" s="4"/>
      <c r="AB15" s="4"/>
      <c r="AC15" s="4"/>
      <c r="AD15" s="4"/>
      <c r="AE15" s="4"/>
    </row>
    <row r="16" spans="1:33" x14ac:dyDescent="0.25">
      <c r="E16" s="4"/>
      <c r="F16" s="4"/>
      <c r="G16" s="4"/>
      <c r="H16" s="4"/>
      <c r="I16" s="4"/>
      <c r="J16" s="4"/>
      <c r="K16" s="4"/>
      <c r="M16" s="4"/>
      <c r="N16" s="4"/>
      <c r="O16" s="4"/>
      <c r="P16" s="4">
        <v>433.4</v>
      </c>
      <c r="Q16" s="4">
        <v>296.60000000000002</v>
      </c>
      <c r="R16" s="4"/>
      <c r="S16" s="4">
        <v>329.76</v>
      </c>
      <c r="T16" s="4">
        <v>459.44</v>
      </c>
      <c r="X16" s="4"/>
      <c r="Y16" s="4"/>
      <c r="Z16" s="4"/>
      <c r="AA16" s="4"/>
      <c r="AB16" s="4"/>
      <c r="AC16" s="4"/>
      <c r="AD16" s="4"/>
      <c r="AE16" s="4"/>
    </row>
    <row r="17" spans="3:33" x14ac:dyDescent="0.25">
      <c r="E17" s="5">
        <f>AVERAGE(E8:E16)</f>
        <v>395.33500000000004</v>
      </c>
      <c r="F17" s="5">
        <f>AVERAGE(F8:F16)</f>
        <v>337.95</v>
      </c>
      <c r="G17" s="4"/>
      <c r="H17" s="5">
        <f>AVERAGE(H8:H16)</f>
        <v>480.59500000000003</v>
      </c>
      <c r="I17" s="5">
        <f>AVERAGE(I8:I16)</f>
        <v>280.81499999999994</v>
      </c>
      <c r="J17" s="6" t="s">
        <v>10</v>
      </c>
      <c r="K17" s="4"/>
      <c r="L17" s="4"/>
      <c r="M17" s="4"/>
      <c r="N17" s="4"/>
      <c r="O17" s="6" t="s">
        <v>10</v>
      </c>
      <c r="P17" s="5">
        <f>AVERAGE(P8:P16)</f>
        <v>372.45777777777778</v>
      </c>
      <c r="Q17" s="5">
        <f>AVERAGE(Q8:Q16)</f>
        <v>367.06222222222226</v>
      </c>
      <c r="R17" s="7"/>
      <c r="S17" s="5">
        <f>AVERAGE(S8:S16)</f>
        <v>323.9111111111111</v>
      </c>
      <c r="T17" s="5">
        <f>AVERAGE(T8:T16)</f>
        <v>414.69777777777779</v>
      </c>
      <c r="U17" s="6" t="s">
        <v>10</v>
      </c>
      <c r="X17" s="4"/>
      <c r="Y17" s="4"/>
      <c r="Z17" s="6" t="s">
        <v>10</v>
      </c>
      <c r="AA17" s="5">
        <f>AVERAGE(AA8:AA16)</f>
        <v>347.29333333333335</v>
      </c>
      <c r="AB17" s="5">
        <f>AVERAGE(AB8:AB16)</f>
        <v>391.22666666666669</v>
      </c>
      <c r="AC17" s="7"/>
      <c r="AD17" s="5">
        <f>AVERAGE(AD8:AD16)</f>
        <v>352.61333333333329</v>
      </c>
      <c r="AE17" s="5">
        <f>AVERAGE(AE8:AE16)</f>
        <v>324.88666666666666</v>
      </c>
      <c r="AF17" s="6" t="s">
        <v>10</v>
      </c>
    </row>
    <row r="18" spans="3:33" x14ac:dyDescent="0.25">
      <c r="E18" s="8">
        <f>(STDEV(E8:E16))/(SQRT(COUNT(E8:E16)))</f>
        <v>13.617119346092041</v>
      </c>
      <c r="F18" s="8">
        <f>(STDEV(F8:F16))/(SQRT(COUNT(F8:F16)))</f>
        <v>14.22486505082858</v>
      </c>
      <c r="G18" s="4"/>
      <c r="H18" s="8">
        <f>(STDEV(H8:H16))/(SQRT(COUNT(H8:H16)))</f>
        <v>27.530700201255829</v>
      </c>
      <c r="I18" s="8">
        <f>(STDEV(I8:I16))/(SQRT(COUNT(I8:I16)))</f>
        <v>23.19381560120847</v>
      </c>
      <c r="J18" s="9" t="s">
        <v>11</v>
      </c>
      <c r="K18" s="4"/>
      <c r="L18" s="4"/>
      <c r="M18" s="4"/>
      <c r="N18" s="4"/>
      <c r="O18" s="9" t="s">
        <v>11</v>
      </c>
      <c r="P18" s="8">
        <f>(STDEV(P8:P16))/(SQRT(COUNT(P8:P16)))</f>
        <v>17.318471976619069</v>
      </c>
      <c r="Q18" s="8">
        <f>(STDEV(Q8:Q16))/(SQRT(COUNT(Q8:Q16)))</f>
        <v>16.198380043985274</v>
      </c>
      <c r="R18" s="10"/>
      <c r="S18" s="8">
        <f>(STDEV(S8:S16))/(SQRT(COUNT(S8:S16)))</f>
        <v>17.589703778413895</v>
      </c>
      <c r="T18" s="8">
        <f>(STDEV(T8:T16))/(SQRT(COUNT(T8:T16)))</f>
        <v>14.731119156565745</v>
      </c>
      <c r="U18" s="9" t="s">
        <v>11</v>
      </c>
      <c r="X18" s="4"/>
      <c r="Y18" s="4"/>
      <c r="Z18" s="9" t="s">
        <v>11</v>
      </c>
      <c r="AA18" s="8">
        <f>(STDEV(AA8:AA16))/(SQRT(COUNT(AA8:AA16)))</f>
        <v>33.307657844872672</v>
      </c>
      <c r="AB18" s="8">
        <f>(STDEV(AB8:AB16))/(SQRT(COUNT(AB8:AB16)))</f>
        <v>40.126246993430321</v>
      </c>
      <c r="AC18" s="10"/>
      <c r="AD18" s="8">
        <f>(STDEV(AD8:AD16))/(SQRT(COUNT(AD8:AD16)))</f>
        <v>57.875048548095812</v>
      </c>
      <c r="AE18" s="8">
        <f>(STDEV(AE8:AE16))/(SQRT(COUNT(AE8:AE16)))</f>
        <v>55.594477823291484</v>
      </c>
      <c r="AF18" s="9" t="s">
        <v>11</v>
      </c>
    </row>
    <row r="19" spans="3:33" x14ac:dyDescent="0.25">
      <c r="L19" s="4"/>
      <c r="M19" s="4"/>
      <c r="N19" s="4"/>
      <c r="O19" s="4"/>
      <c r="P19" s="4"/>
      <c r="Q19" s="4"/>
      <c r="R19" s="4"/>
      <c r="S19" s="4"/>
      <c r="T19" s="4"/>
      <c r="X19" s="4"/>
      <c r="Y19" s="4"/>
      <c r="Z19" s="4"/>
      <c r="AA19" s="4"/>
      <c r="AB19" s="4"/>
      <c r="AC19" s="4"/>
      <c r="AD19" s="4"/>
      <c r="AE19" s="4"/>
    </row>
    <row r="20" spans="3:33" x14ac:dyDescent="0.25">
      <c r="L20" s="4"/>
      <c r="M20" s="4"/>
      <c r="N20" s="4"/>
      <c r="O20" s="4"/>
      <c r="P20" s="4"/>
      <c r="Q20" s="4"/>
      <c r="R20" s="4"/>
      <c r="S20" s="4"/>
      <c r="T20" s="4"/>
      <c r="X20" s="4"/>
      <c r="Y20" s="4"/>
      <c r="Z20" s="4"/>
      <c r="AA20" s="4"/>
      <c r="AB20" s="4"/>
      <c r="AC20" s="4"/>
      <c r="AD20" s="4"/>
      <c r="AE20" s="4"/>
    </row>
    <row r="21" spans="3:33" x14ac:dyDescent="0.25">
      <c r="E21" s="4"/>
      <c r="F21" s="4"/>
      <c r="H21" s="4"/>
      <c r="I21" s="4"/>
      <c r="L21" s="4"/>
      <c r="M21" s="4"/>
      <c r="N21" s="4"/>
      <c r="O21" s="4"/>
      <c r="P21" s="4"/>
      <c r="Q21" s="4"/>
      <c r="R21" s="4"/>
      <c r="S21" s="4"/>
      <c r="T21" s="4"/>
      <c r="X21" s="4"/>
      <c r="Y21" s="4"/>
      <c r="Z21" s="4"/>
      <c r="AA21" s="4"/>
      <c r="AB21" s="4"/>
      <c r="AC21" s="4"/>
      <c r="AD21" s="4"/>
      <c r="AE21" s="4"/>
    </row>
    <row r="22" spans="3:33" x14ac:dyDescent="0.25">
      <c r="L22" s="4"/>
      <c r="M22" s="4"/>
      <c r="N22" s="4"/>
      <c r="O22" s="4"/>
      <c r="P22" s="4"/>
      <c r="Q22" s="4"/>
      <c r="R22" s="4"/>
      <c r="S22" s="4"/>
      <c r="T22" s="4"/>
      <c r="X22" s="4"/>
      <c r="Y22" s="4"/>
      <c r="Z22" s="4"/>
      <c r="AA22" s="4"/>
      <c r="AB22" s="4"/>
      <c r="AC22" s="4"/>
      <c r="AD22" s="4"/>
      <c r="AE22" s="4"/>
    </row>
    <row r="23" spans="3:33" x14ac:dyDescent="0.25"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X23" s="4"/>
      <c r="Y23" s="4"/>
      <c r="Z23" s="4"/>
      <c r="AA23" s="4"/>
      <c r="AB23" s="4"/>
      <c r="AC23" s="4"/>
      <c r="AD23" s="4"/>
      <c r="AE23" s="4"/>
      <c r="AF23" s="4"/>
      <c r="AG23" s="4"/>
    </row>
    <row r="24" spans="3:33" x14ac:dyDescent="0.25">
      <c r="C24" s="2" t="s">
        <v>12</v>
      </c>
      <c r="D24" s="2"/>
      <c r="E24" s="2" t="s">
        <v>13</v>
      </c>
      <c r="F24" s="2"/>
      <c r="G24" s="2" t="s">
        <v>14</v>
      </c>
      <c r="H24" s="2"/>
      <c r="I24" s="2" t="s">
        <v>15</v>
      </c>
      <c r="J24" s="2"/>
      <c r="K24" s="2"/>
      <c r="N24" s="2" t="s">
        <v>12</v>
      </c>
      <c r="O24" s="2"/>
      <c r="P24" s="2" t="s">
        <v>13</v>
      </c>
      <c r="Q24" s="2"/>
      <c r="R24" s="2" t="s">
        <v>14</v>
      </c>
      <c r="S24" s="2"/>
      <c r="T24" s="2" t="s">
        <v>15</v>
      </c>
      <c r="U24" s="2"/>
      <c r="V24" s="2"/>
      <c r="Y24" s="2" t="s">
        <v>12</v>
      </c>
      <c r="Z24" s="2"/>
      <c r="AA24" s="2" t="s">
        <v>13</v>
      </c>
      <c r="AB24" s="2"/>
      <c r="AC24" s="2" t="s">
        <v>14</v>
      </c>
      <c r="AD24" s="2"/>
      <c r="AE24" s="2" t="s">
        <v>15</v>
      </c>
      <c r="AF24" s="2"/>
      <c r="AG24" s="2"/>
    </row>
    <row r="25" spans="3:33" x14ac:dyDescent="0.25">
      <c r="C25" t="s">
        <v>16</v>
      </c>
      <c r="E25" t="s">
        <v>37</v>
      </c>
      <c r="G25" t="s">
        <v>38</v>
      </c>
      <c r="I25">
        <v>8</v>
      </c>
      <c r="N25" t="s">
        <v>16</v>
      </c>
      <c r="P25" t="s">
        <v>31</v>
      </c>
      <c r="R25" t="s">
        <v>32</v>
      </c>
      <c r="T25">
        <v>9</v>
      </c>
      <c r="Y25" t="s">
        <v>16</v>
      </c>
      <c r="AA25" t="s">
        <v>25</v>
      </c>
      <c r="AC25" t="s">
        <v>26</v>
      </c>
      <c r="AE25">
        <v>6</v>
      </c>
    </row>
    <row r="26" spans="3:33" x14ac:dyDescent="0.25">
      <c r="C26" t="s">
        <v>7</v>
      </c>
      <c r="E26" t="s">
        <v>39</v>
      </c>
      <c r="G26" t="s">
        <v>40</v>
      </c>
      <c r="N26" t="s">
        <v>7</v>
      </c>
      <c r="P26" t="s">
        <v>33</v>
      </c>
      <c r="R26" t="s">
        <v>34</v>
      </c>
      <c r="Y26" t="s">
        <v>7</v>
      </c>
      <c r="AA26" t="s">
        <v>27</v>
      </c>
      <c r="AC26" t="s">
        <v>28</v>
      </c>
    </row>
    <row r="28" spans="3:33" x14ac:dyDescent="0.25">
      <c r="C28" s="2" t="s">
        <v>17</v>
      </c>
      <c r="E28" s="2"/>
      <c r="F28" s="2"/>
      <c r="G28" s="2" t="s">
        <v>18</v>
      </c>
      <c r="H28" s="2"/>
      <c r="I28" s="2" t="s">
        <v>19</v>
      </c>
      <c r="J28" s="2"/>
      <c r="K28" s="2" t="s">
        <v>20</v>
      </c>
      <c r="N28" s="2" t="s">
        <v>17</v>
      </c>
      <c r="P28" s="2"/>
      <c r="Q28" s="2"/>
      <c r="R28" s="2" t="s">
        <v>18</v>
      </c>
      <c r="S28" s="2"/>
      <c r="T28" s="2" t="s">
        <v>19</v>
      </c>
      <c r="U28" s="2"/>
      <c r="V28" s="2" t="s">
        <v>20</v>
      </c>
      <c r="Y28" s="2" t="s">
        <v>17</v>
      </c>
      <c r="AA28" s="2"/>
      <c r="AB28" s="2"/>
      <c r="AC28" s="2" t="s">
        <v>18</v>
      </c>
      <c r="AD28" s="2"/>
      <c r="AE28" s="2" t="s">
        <v>19</v>
      </c>
      <c r="AF28" s="2"/>
      <c r="AG28" s="2" t="s">
        <v>20</v>
      </c>
    </row>
    <row r="29" spans="3:33" x14ac:dyDescent="0.25">
      <c r="C29" t="s">
        <v>21</v>
      </c>
      <c r="N29" t="s">
        <v>21</v>
      </c>
      <c r="Y29" t="s">
        <v>21</v>
      </c>
    </row>
    <row r="30" spans="3:33" x14ac:dyDescent="0.25">
      <c r="E30" s="11" t="s">
        <v>4</v>
      </c>
      <c r="G30">
        <v>57.39</v>
      </c>
      <c r="I30" t="s">
        <v>42</v>
      </c>
      <c r="K30">
        <v>0.1157</v>
      </c>
      <c r="P30" s="11" t="s">
        <v>4</v>
      </c>
      <c r="R30">
        <v>5.3959999999999999</v>
      </c>
      <c r="T30" t="s">
        <v>35</v>
      </c>
      <c r="V30" t="s">
        <v>22</v>
      </c>
      <c r="AA30" s="11" t="s">
        <v>4</v>
      </c>
      <c r="AC30">
        <v>-43.93</v>
      </c>
      <c r="AE30" t="s">
        <v>29</v>
      </c>
      <c r="AG30" t="s">
        <v>22</v>
      </c>
    </row>
    <row r="31" spans="3:33" x14ac:dyDescent="0.25">
      <c r="E31" s="11" t="s">
        <v>5</v>
      </c>
      <c r="G31">
        <v>199.8</v>
      </c>
      <c r="I31" t="s">
        <v>43</v>
      </c>
      <c r="K31" t="s">
        <v>41</v>
      </c>
      <c r="P31" s="11" t="s">
        <v>5</v>
      </c>
      <c r="R31">
        <v>-90.79</v>
      </c>
      <c r="T31" t="s">
        <v>36</v>
      </c>
      <c r="V31">
        <v>1E-3</v>
      </c>
      <c r="AA31" s="11" t="s">
        <v>5</v>
      </c>
      <c r="AC31">
        <v>27.73</v>
      </c>
      <c r="AE31" t="s">
        <v>30</v>
      </c>
      <c r="AG31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5"/>
  <sheetViews>
    <sheetView workbookViewId="0">
      <selection activeCell="A2" sqref="A2"/>
    </sheetView>
  </sheetViews>
  <sheetFormatPr defaultRowHeight="15" x14ac:dyDescent="0.25"/>
  <sheetData>
    <row r="1" spans="1:11" ht="18.75" x14ac:dyDescent="0.3">
      <c r="A1" s="1" t="s">
        <v>76</v>
      </c>
      <c r="B1" s="1"/>
      <c r="C1" s="1" t="s">
        <v>49</v>
      </c>
      <c r="D1" s="1"/>
      <c r="E1" s="1"/>
      <c r="F1" s="1"/>
      <c r="G1" s="1"/>
      <c r="H1" s="1"/>
      <c r="I1" s="1"/>
      <c r="J1" s="1"/>
      <c r="K1" s="1"/>
    </row>
    <row r="2" spans="1:11" x14ac:dyDescent="0.25">
      <c r="C2" s="2" t="s">
        <v>50</v>
      </c>
    </row>
    <row r="5" spans="1:1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7" spans="1:11" ht="15.75" x14ac:dyDescent="0.25">
      <c r="B7" s="3" t="s">
        <v>54</v>
      </c>
      <c r="C7" s="3"/>
      <c r="D7" s="3"/>
      <c r="E7" s="12" t="s">
        <v>45</v>
      </c>
      <c r="F7" s="3"/>
      <c r="G7" s="3"/>
      <c r="H7" s="12" t="s">
        <v>46</v>
      </c>
      <c r="I7" s="3"/>
      <c r="J7" s="3"/>
    </row>
    <row r="8" spans="1:11" x14ac:dyDescent="0.25">
      <c r="B8" s="13"/>
      <c r="C8" s="14" t="s">
        <v>8</v>
      </c>
      <c r="D8" s="14" t="s">
        <v>47</v>
      </c>
      <c r="E8" s="15"/>
      <c r="F8" s="14" t="s">
        <v>8</v>
      </c>
      <c r="G8" s="14" t="s">
        <v>47</v>
      </c>
      <c r="H8" s="15"/>
      <c r="I8" s="14" t="s">
        <v>8</v>
      </c>
      <c r="J8" s="14" t="s">
        <v>47</v>
      </c>
    </row>
    <row r="9" spans="1:11" x14ac:dyDescent="0.25">
      <c r="C9" s="4">
        <v>8</v>
      </c>
      <c r="D9" s="4">
        <v>8</v>
      </c>
      <c r="E9" s="16"/>
      <c r="F9" s="4">
        <v>41</v>
      </c>
      <c r="G9" s="4">
        <v>21</v>
      </c>
      <c r="H9" s="16"/>
      <c r="I9" s="4">
        <v>37</v>
      </c>
      <c r="J9" s="4">
        <v>41</v>
      </c>
    </row>
    <row r="10" spans="1:11" x14ac:dyDescent="0.25">
      <c r="C10" s="4">
        <v>8</v>
      </c>
      <c r="D10" s="4">
        <v>10</v>
      </c>
      <c r="E10" s="16"/>
      <c r="F10" s="4">
        <v>35</v>
      </c>
      <c r="G10" s="4">
        <v>16</v>
      </c>
      <c r="H10" s="16"/>
      <c r="I10" s="4">
        <v>32</v>
      </c>
      <c r="J10" s="4">
        <v>82</v>
      </c>
    </row>
    <row r="11" spans="1:11" x14ac:dyDescent="0.25">
      <c r="C11" s="4">
        <v>6</v>
      </c>
      <c r="D11" s="4">
        <v>9</v>
      </c>
      <c r="E11" s="16"/>
      <c r="F11" s="4">
        <v>14</v>
      </c>
      <c r="G11" s="4">
        <v>7</v>
      </c>
      <c r="H11" s="16"/>
      <c r="I11" s="4">
        <v>14</v>
      </c>
      <c r="J11" s="4">
        <v>51</v>
      </c>
    </row>
    <row r="12" spans="1:11" x14ac:dyDescent="0.25">
      <c r="C12" s="4">
        <v>5</v>
      </c>
      <c r="D12" s="4">
        <v>4</v>
      </c>
      <c r="E12" s="16"/>
      <c r="F12" s="4">
        <v>22</v>
      </c>
      <c r="G12" s="4">
        <v>4</v>
      </c>
      <c r="H12" s="16"/>
      <c r="I12" s="4">
        <v>32</v>
      </c>
      <c r="J12" s="4">
        <v>66</v>
      </c>
    </row>
    <row r="13" spans="1:11" x14ac:dyDescent="0.25">
      <c r="C13" s="4">
        <v>4</v>
      </c>
      <c r="D13" s="4">
        <v>5</v>
      </c>
      <c r="E13" s="16"/>
      <c r="F13" s="4">
        <v>65</v>
      </c>
      <c r="G13" s="4">
        <v>22</v>
      </c>
      <c r="H13" s="16"/>
      <c r="I13" s="4">
        <v>30</v>
      </c>
      <c r="J13" s="4">
        <v>19</v>
      </c>
    </row>
    <row r="14" spans="1:11" x14ac:dyDescent="0.25">
      <c r="C14" s="4">
        <v>6</v>
      </c>
      <c r="D14" s="4">
        <v>8</v>
      </c>
      <c r="E14" s="16"/>
      <c r="F14" s="4">
        <v>18</v>
      </c>
      <c r="G14" s="4">
        <v>23</v>
      </c>
      <c r="H14" s="16"/>
      <c r="I14" s="4">
        <v>18</v>
      </c>
      <c r="J14" s="4">
        <v>58</v>
      </c>
    </row>
    <row r="15" spans="1:11" x14ac:dyDescent="0.25">
      <c r="C15" s="4"/>
      <c r="D15" s="4"/>
      <c r="E15" s="16"/>
      <c r="F15" s="4">
        <v>17</v>
      </c>
      <c r="G15" s="4">
        <v>8</v>
      </c>
      <c r="H15" s="16"/>
      <c r="I15" s="4">
        <v>17</v>
      </c>
      <c r="J15" s="4">
        <v>7</v>
      </c>
    </row>
    <row r="16" spans="1:11" x14ac:dyDescent="0.25">
      <c r="C16" s="4"/>
      <c r="D16" s="4"/>
      <c r="E16" s="16"/>
      <c r="F16" s="4">
        <v>21</v>
      </c>
      <c r="G16" s="4">
        <v>4</v>
      </c>
      <c r="H16" s="16"/>
      <c r="I16" s="4">
        <v>65</v>
      </c>
      <c r="J16" s="4">
        <v>95</v>
      </c>
    </row>
    <row r="17" spans="2:11" x14ac:dyDescent="0.25">
      <c r="C17" s="4"/>
      <c r="D17" s="4"/>
      <c r="E17" s="16"/>
      <c r="F17" s="4"/>
      <c r="G17" s="4"/>
      <c r="H17" s="16"/>
      <c r="I17" s="4">
        <v>43</v>
      </c>
      <c r="J17" s="4">
        <v>54</v>
      </c>
    </row>
    <row r="18" spans="2:11" ht="15.75" x14ac:dyDescent="0.25">
      <c r="B18" s="17" t="s">
        <v>10</v>
      </c>
      <c r="C18" s="18">
        <f>AVERAGE(C9:C17)</f>
        <v>6.166666666666667</v>
      </c>
      <c r="D18" s="18">
        <f>AVERAGE(D9:D17)</f>
        <v>7.333333333333333</v>
      </c>
      <c r="E18" s="19"/>
      <c r="F18" s="18">
        <f>AVERAGE(F9:F17)</f>
        <v>29.125</v>
      </c>
      <c r="G18" s="18">
        <f>AVERAGE(G9:G17)</f>
        <v>13.125</v>
      </c>
      <c r="H18" s="19"/>
      <c r="I18" s="18">
        <f>AVERAGE(I9:I17)</f>
        <v>32</v>
      </c>
      <c r="J18" s="18">
        <f>AVERAGE(J9:J17)</f>
        <v>52.555555555555557</v>
      </c>
    </row>
    <row r="19" spans="2:11" ht="15.75" x14ac:dyDescent="0.25">
      <c r="B19" s="20" t="s">
        <v>11</v>
      </c>
      <c r="C19" s="20">
        <f>(STDEV(C9:C17))/(SQRT(COUNT(C9:C17)))</f>
        <v>0.65404722901161971</v>
      </c>
      <c r="D19" s="20">
        <f>(STDEV(D9:D17))/(SQRT(COUNT(D9:D17)))</f>
        <v>0.95452140421842335</v>
      </c>
      <c r="E19" s="12"/>
      <c r="F19" s="20">
        <f>(STDEV(F9:F17))/(SQRT(COUNT(F9:F17)))</f>
        <v>6.0928456288620056</v>
      </c>
      <c r="G19" s="20">
        <f>(STDEV(G9:G17))/(SQRT(COUNT(G9:G17)))</f>
        <v>2.9181543824821876</v>
      </c>
      <c r="H19" s="12"/>
      <c r="I19" s="20">
        <f>(STDEV(I9:I17))/(SQRT(COUNT(I9:I17)))</f>
        <v>5.2493385826745405</v>
      </c>
      <c r="J19" s="20">
        <f>(STDEV(J9:J17))/(SQRT(COUNT(J9:J17)))</f>
        <v>9.2932339651417468</v>
      </c>
    </row>
    <row r="24" spans="2:11" ht="15.75" x14ac:dyDescent="0.25">
      <c r="B24" s="3" t="s">
        <v>44</v>
      </c>
    </row>
    <row r="25" spans="2:11" x14ac:dyDescent="0.25">
      <c r="B25" s="2" t="s">
        <v>12</v>
      </c>
      <c r="C25" s="2"/>
      <c r="E25" s="2" t="s">
        <v>13</v>
      </c>
      <c r="F25" s="2"/>
      <c r="G25" s="2" t="s">
        <v>14</v>
      </c>
      <c r="H25" s="2"/>
      <c r="I25" s="2"/>
      <c r="J25" s="2"/>
    </row>
    <row r="26" spans="2:11" x14ac:dyDescent="0.25">
      <c r="B26" t="s">
        <v>48</v>
      </c>
    </row>
    <row r="27" spans="2:11" x14ac:dyDescent="0.25">
      <c r="B27" t="s">
        <v>16</v>
      </c>
      <c r="E27" t="s">
        <v>58</v>
      </c>
      <c r="G27" t="s">
        <v>59</v>
      </c>
    </row>
    <row r="28" spans="2:11" x14ac:dyDescent="0.25">
      <c r="B28" t="s">
        <v>64</v>
      </c>
      <c r="E28" t="s">
        <v>60</v>
      </c>
      <c r="G28" t="s">
        <v>61</v>
      </c>
    </row>
    <row r="29" spans="2:11" x14ac:dyDescent="0.25">
      <c r="B29" t="s">
        <v>7</v>
      </c>
      <c r="E29" t="s">
        <v>62</v>
      </c>
      <c r="G29" t="s">
        <v>63</v>
      </c>
    </row>
    <row r="31" spans="2:11" x14ac:dyDescent="0.25">
      <c r="B31" s="2" t="s">
        <v>17</v>
      </c>
      <c r="D31" s="2"/>
      <c r="E31" s="2"/>
      <c r="F31" s="2" t="s">
        <v>18</v>
      </c>
      <c r="G31" s="2"/>
      <c r="H31" s="2" t="s">
        <v>19</v>
      </c>
      <c r="I31" s="2"/>
      <c r="J31" s="2" t="s">
        <v>20</v>
      </c>
      <c r="K31" s="2" t="s">
        <v>15</v>
      </c>
    </row>
    <row r="32" spans="2:11" x14ac:dyDescent="0.25">
      <c r="B32" t="s">
        <v>48</v>
      </c>
    </row>
    <row r="33" spans="4:11" x14ac:dyDescent="0.25">
      <c r="D33" s="11" t="s">
        <v>51</v>
      </c>
      <c r="F33">
        <v>-20.56</v>
      </c>
      <c r="H33" t="s">
        <v>55</v>
      </c>
      <c r="J33">
        <v>3.8E-3</v>
      </c>
      <c r="K33">
        <v>9</v>
      </c>
    </row>
    <row r="34" spans="4:11" x14ac:dyDescent="0.25">
      <c r="D34" s="11" t="s">
        <v>52</v>
      </c>
      <c r="F34">
        <v>16</v>
      </c>
      <c r="H34" t="s">
        <v>56</v>
      </c>
      <c r="J34">
        <v>3.7100000000000001E-2</v>
      </c>
      <c r="K34">
        <v>8</v>
      </c>
    </row>
    <row r="35" spans="4:11" x14ac:dyDescent="0.25">
      <c r="D35" t="s">
        <v>53</v>
      </c>
      <c r="F35">
        <v>-1.167</v>
      </c>
      <c r="H35" t="s">
        <v>57</v>
      </c>
      <c r="J35" t="s">
        <v>22</v>
      </c>
      <c r="K35">
        <v>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6"/>
  <sheetViews>
    <sheetView tabSelected="1" workbookViewId="0">
      <selection activeCell="A2" sqref="A2"/>
    </sheetView>
  </sheetViews>
  <sheetFormatPr defaultRowHeight="15" x14ac:dyDescent="0.25"/>
  <cols>
    <col min="13" max="13" width="15.42578125" customWidth="1"/>
  </cols>
  <sheetData>
    <row r="1" spans="1:14" ht="18.75" x14ac:dyDescent="0.3">
      <c r="A1" s="1" t="s">
        <v>76</v>
      </c>
      <c r="C1" s="1" t="s">
        <v>65</v>
      </c>
    </row>
    <row r="2" spans="1:14" x14ac:dyDescent="0.25">
      <c r="C2" s="2" t="s">
        <v>66</v>
      </c>
    </row>
    <row r="3" spans="1:14" x14ac:dyDescent="0.25">
      <c r="C3" s="2" t="s">
        <v>67</v>
      </c>
    </row>
    <row r="8" spans="1:14" x14ac:dyDescent="0.25">
      <c r="E8" s="2" t="s">
        <v>68</v>
      </c>
      <c r="F8" s="2"/>
      <c r="G8" s="2"/>
      <c r="H8" s="2" t="s">
        <v>69</v>
      </c>
      <c r="I8" s="2"/>
    </row>
    <row r="9" spans="1:14" x14ac:dyDescent="0.25">
      <c r="E9" s="13" t="s">
        <v>45</v>
      </c>
      <c r="F9" s="13" t="s">
        <v>46</v>
      </c>
      <c r="G9" s="13"/>
      <c r="H9" s="13" t="s">
        <v>45</v>
      </c>
      <c r="I9" s="13" t="s">
        <v>46</v>
      </c>
      <c r="J9" s="21"/>
    </row>
    <row r="10" spans="1:14" x14ac:dyDescent="0.25">
      <c r="E10">
        <v>-43</v>
      </c>
      <c r="H10">
        <v>82.2</v>
      </c>
      <c r="M10" s="2" t="s">
        <v>70</v>
      </c>
      <c r="N10">
        <v>-0.65620000000000001</v>
      </c>
    </row>
    <row r="11" spans="1:14" x14ac:dyDescent="0.25">
      <c r="E11">
        <v>-20</v>
      </c>
      <c r="H11">
        <v>-28.2</v>
      </c>
      <c r="M11" s="2" t="s">
        <v>73</v>
      </c>
      <c r="N11" t="s">
        <v>71</v>
      </c>
    </row>
    <row r="12" spans="1:14" x14ac:dyDescent="0.25">
      <c r="E12">
        <v>-19</v>
      </c>
      <c r="H12">
        <v>91.8</v>
      </c>
      <c r="M12" s="2" t="s">
        <v>72</v>
      </c>
      <c r="N12">
        <v>0.43049999999999999</v>
      </c>
    </row>
    <row r="13" spans="1:14" x14ac:dyDescent="0.25">
      <c r="E13">
        <v>-18</v>
      </c>
      <c r="H13">
        <v>190.6</v>
      </c>
      <c r="M13" s="2"/>
    </row>
    <row r="14" spans="1:14" x14ac:dyDescent="0.25">
      <c r="E14">
        <v>-17</v>
      </c>
      <c r="H14">
        <v>215.48</v>
      </c>
      <c r="M14" s="2" t="s">
        <v>14</v>
      </c>
      <c r="N14">
        <v>4.1999999999999997E-3</v>
      </c>
    </row>
    <row r="15" spans="1:14" x14ac:dyDescent="0.25">
      <c r="F15">
        <v>-11</v>
      </c>
      <c r="I15">
        <v>12.8</v>
      </c>
      <c r="M15" s="2" t="s">
        <v>74</v>
      </c>
      <c r="N15">
        <v>17</v>
      </c>
    </row>
    <row r="16" spans="1:14" x14ac:dyDescent="0.25">
      <c r="F16">
        <v>-10</v>
      </c>
      <c r="I16">
        <v>23.88</v>
      </c>
    </row>
    <row r="17" spans="5:10" x14ac:dyDescent="0.25">
      <c r="E17">
        <v>-9</v>
      </c>
      <c r="H17">
        <v>45</v>
      </c>
    </row>
    <row r="18" spans="5:10" x14ac:dyDescent="0.25">
      <c r="E18">
        <v>-7</v>
      </c>
      <c r="H18">
        <v>-4</v>
      </c>
    </row>
    <row r="19" spans="5:10" x14ac:dyDescent="0.25">
      <c r="F19">
        <v>4</v>
      </c>
      <c r="I19">
        <v>98.2</v>
      </c>
    </row>
    <row r="20" spans="5:10" x14ac:dyDescent="0.25">
      <c r="E20">
        <v>5</v>
      </c>
      <c r="H20">
        <v>89.2</v>
      </c>
    </row>
    <row r="21" spans="5:10" x14ac:dyDescent="0.25">
      <c r="F21">
        <v>11</v>
      </c>
      <c r="I21">
        <v>-103.24</v>
      </c>
    </row>
    <row r="22" spans="5:10" x14ac:dyDescent="0.25">
      <c r="F22">
        <v>30</v>
      </c>
      <c r="I22">
        <v>-72.8</v>
      </c>
    </row>
    <row r="23" spans="5:10" x14ac:dyDescent="0.25">
      <c r="F23">
        <v>34</v>
      </c>
      <c r="I23">
        <v>-184.6</v>
      </c>
    </row>
    <row r="24" spans="5:10" x14ac:dyDescent="0.25">
      <c r="F24">
        <v>37</v>
      </c>
      <c r="I24">
        <v>-48.4</v>
      </c>
    </row>
    <row r="25" spans="5:10" x14ac:dyDescent="0.25">
      <c r="F25">
        <v>40</v>
      </c>
      <c r="I25">
        <v>-162.36000000000001</v>
      </c>
    </row>
    <row r="26" spans="5:10" x14ac:dyDescent="0.25">
      <c r="E26" s="21"/>
      <c r="F26" s="21">
        <v>50</v>
      </c>
      <c r="G26" s="21"/>
      <c r="H26" s="21"/>
      <c r="I26" s="21">
        <v>0</v>
      </c>
      <c r="J26" s="21"/>
    </row>
  </sheetData>
  <sortState ref="D10:G26">
    <sortCondition ref="D1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7 A</vt:lpstr>
      <vt:lpstr>Figure 7 B</vt:lpstr>
      <vt:lpstr>Figure 7 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2017-09-20T09:25:33Z</dcterms:modified>
</cp:coreProperties>
</file>