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560" yWindow="0" windowWidth="25040" windowHeight="14960" tabRatio="500" activeTab="1"/>
  </bookViews>
  <sheets>
    <sheet name="Figure 1A" sheetId="1" r:id="rId1"/>
    <sheet name="Figure 1B" sheetId="2" r:id="rId2"/>
    <sheet name="Figure 1E" sheetId="3" r:id="rId3"/>
    <sheet name="Figure 1F" sheetId="4" r:id="rId4"/>
    <sheet name="Figure 1G" sheetId="5" r:id="rId5"/>
    <sheet name="Figure 1H" sheetId="6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3" i="2" l="1"/>
  <c r="H24" i="2"/>
  <c r="H25" i="2"/>
  <c r="G24" i="2"/>
  <c r="G25" i="2"/>
  <c r="G23" i="2"/>
  <c r="H14" i="2"/>
  <c r="H15" i="2"/>
  <c r="H16" i="2"/>
  <c r="G15" i="2"/>
  <c r="G16" i="2"/>
  <c r="G14" i="2"/>
  <c r="D15" i="2"/>
  <c r="D24" i="2"/>
  <c r="D16" i="2"/>
  <c r="D25" i="2"/>
  <c r="D17" i="2"/>
  <c r="D26" i="2"/>
  <c r="D14" i="2"/>
  <c r="D23" i="2"/>
  <c r="C15" i="2"/>
  <c r="C24" i="2"/>
  <c r="C16" i="2"/>
  <c r="C25" i="2"/>
  <c r="C17" i="2"/>
  <c r="C26" i="2"/>
  <c r="C14" i="2"/>
  <c r="C23" i="2"/>
  <c r="F15" i="2"/>
  <c r="F24" i="2"/>
  <c r="F16" i="2"/>
  <c r="F25" i="2"/>
  <c r="F17" i="2"/>
  <c r="F26" i="2"/>
  <c r="F14" i="2"/>
  <c r="F23" i="2"/>
  <c r="E14" i="2"/>
  <c r="E23" i="2"/>
  <c r="E15" i="2"/>
  <c r="E24" i="2"/>
  <c r="E16" i="2"/>
  <c r="E25" i="2"/>
  <c r="E17" i="2"/>
  <c r="E26" i="2"/>
  <c r="E27" i="2"/>
  <c r="G28" i="2"/>
  <c r="G29" i="2"/>
  <c r="D28" i="2"/>
  <c r="D29" i="2"/>
  <c r="E28" i="2"/>
  <c r="E29" i="2"/>
  <c r="F28" i="2"/>
  <c r="F29" i="2"/>
  <c r="C28" i="2"/>
  <c r="C29" i="2"/>
  <c r="H28" i="2"/>
  <c r="D27" i="2"/>
  <c r="F27" i="2"/>
  <c r="G27" i="2"/>
  <c r="H27" i="2"/>
  <c r="C27" i="2"/>
  <c r="H29" i="2"/>
  <c r="H18" i="2"/>
  <c r="D18" i="2"/>
  <c r="E18" i="2"/>
  <c r="F18" i="2"/>
  <c r="G18" i="2"/>
  <c r="C18" i="2"/>
  <c r="I308" i="1"/>
  <c r="J308" i="1"/>
  <c r="F51" i="6"/>
  <c r="F52" i="6"/>
  <c r="G50" i="6"/>
  <c r="H50" i="6"/>
  <c r="F50" i="6"/>
  <c r="E50" i="6"/>
  <c r="D50" i="6"/>
  <c r="C50" i="6"/>
  <c r="C16" i="4"/>
  <c r="C18" i="4"/>
  <c r="C17" i="4"/>
  <c r="C15" i="4"/>
  <c r="C13" i="3"/>
  <c r="C15" i="3"/>
  <c r="C14" i="3"/>
  <c r="D12" i="3"/>
  <c r="E12" i="3"/>
  <c r="F12" i="3"/>
  <c r="C12" i="3"/>
  <c r="L309" i="1"/>
  <c r="L310" i="1"/>
  <c r="L311" i="1"/>
  <c r="K309" i="1"/>
  <c r="K310" i="1"/>
  <c r="J309" i="1"/>
  <c r="J310" i="1"/>
  <c r="I309" i="1"/>
  <c r="I310" i="1"/>
  <c r="K308" i="1"/>
  <c r="L308" i="1"/>
  <c r="G51" i="6"/>
  <c r="H51" i="6"/>
  <c r="G53" i="6"/>
  <c r="G52" i="6"/>
  <c r="H53" i="6"/>
  <c r="H52" i="6"/>
  <c r="D51" i="6"/>
  <c r="E51" i="6"/>
  <c r="D53" i="6"/>
  <c r="D52" i="6"/>
  <c r="E53" i="6"/>
  <c r="E52" i="6"/>
  <c r="C53" i="6"/>
  <c r="C51" i="6"/>
  <c r="C52" i="6"/>
  <c r="D16" i="4"/>
  <c r="D18" i="4"/>
  <c r="D17" i="4"/>
  <c r="E16" i="4"/>
  <c r="E18" i="4"/>
  <c r="E17" i="4"/>
  <c r="F16" i="4"/>
  <c r="F18" i="4"/>
  <c r="F17" i="4"/>
  <c r="G16" i="4"/>
  <c r="G18" i="4"/>
  <c r="G17" i="4"/>
  <c r="H16" i="4"/>
  <c r="H18" i="4"/>
  <c r="H17" i="4"/>
  <c r="D15" i="4"/>
  <c r="E15" i="4"/>
  <c r="F15" i="4"/>
  <c r="G15" i="4"/>
  <c r="H15" i="4"/>
  <c r="D15" i="3"/>
  <c r="E15" i="3"/>
  <c r="F15" i="3"/>
  <c r="D13" i="3"/>
  <c r="E13" i="3"/>
  <c r="F13" i="3"/>
  <c r="F14" i="3"/>
  <c r="E14" i="3"/>
  <c r="D14" i="3"/>
  <c r="J311" i="1"/>
  <c r="K311" i="1"/>
  <c r="I311" i="1"/>
</calcChain>
</file>

<file path=xl/sharedStrings.xml><?xml version="1.0" encoding="utf-8"?>
<sst xmlns="http://schemas.openxmlformats.org/spreadsheetml/2006/main" count="147" uniqueCount="55">
  <si>
    <t>WT</t>
  </si>
  <si>
    <t>Tg response</t>
  </si>
  <si>
    <t>SOCE response</t>
  </si>
  <si>
    <t>Lean</t>
  </si>
  <si>
    <t>Average</t>
  </si>
  <si>
    <t>SD</t>
  </si>
  <si>
    <t>SE</t>
  </si>
  <si>
    <t>N</t>
  </si>
  <si>
    <t>P value</t>
  </si>
  <si>
    <t>Unpaired t test between WT and ob/ob</t>
  </si>
  <si>
    <t>ob/ob</t>
  </si>
  <si>
    <t>ob/ob+2APB</t>
  </si>
  <si>
    <t>STIM1</t>
  </si>
  <si>
    <t>STIM2</t>
  </si>
  <si>
    <t>ORAI1</t>
  </si>
  <si>
    <t>Bottom</t>
  </si>
  <si>
    <t>Middle</t>
  </si>
  <si>
    <t>Time (min) of Tg treatment</t>
  </si>
  <si>
    <t>p-value</t>
  </si>
  <si>
    <t xml:space="preserve"> WT NT</t>
  </si>
  <si>
    <t xml:space="preserve"> WT TG 10min</t>
  </si>
  <si>
    <t xml:space="preserve"> WT TG 30min</t>
  </si>
  <si>
    <t>ob/ob NT</t>
  </si>
  <si>
    <t xml:space="preserve"> ob/ob TG 10min</t>
  </si>
  <si>
    <t xml:space="preserve"> ob/ob TG 30min</t>
  </si>
  <si>
    <t>Distance(pixels)</t>
  </si>
  <si>
    <t>NT</t>
  </si>
  <si>
    <t>TG 10min</t>
  </si>
  <si>
    <t>TG 30min</t>
  </si>
  <si>
    <t>Edge/cytosol</t>
  </si>
  <si>
    <t>&lt;0.0001</t>
  </si>
  <si>
    <t>Unpaired t test between:</t>
  </si>
  <si>
    <t>WT+2APB</t>
  </si>
  <si>
    <t>s</t>
  </si>
  <si>
    <t>Western Blot quantification A.U.</t>
  </si>
  <si>
    <t>Wt</t>
  </si>
  <si>
    <t>Representative plots of the pixel intensities profile across a defined region on the cell</t>
  </si>
  <si>
    <t>p&lt;0.0001</t>
  </si>
  <si>
    <t>Left Panel</t>
  </si>
  <si>
    <t>Right Panel</t>
  </si>
  <si>
    <t>tubulin</t>
  </si>
  <si>
    <t>Western Blot quantification normalized by tubulin A.U.</t>
  </si>
  <si>
    <t>Western Blot quantification normalized by control</t>
  </si>
  <si>
    <t>Quantification of puncta number by field</t>
  </si>
  <si>
    <t>Quantification of pixel intensity  in a defined area of the middle crossection</t>
  </si>
  <si>
    <t>Calculations of the pixel intensity ratio between the  edge and cytosolic area ( translocation ratio)</t>
  </si>
  <si>
    <t>tubulin Orai1</t>
  </si>
  <si>
    <t>Time (sec)</t>
  </si>
  <si>
    <t>Cell number</t>
  </si>
  <si>
    <t>*</t>
  </si>
  <si>
    <t>*p&lt;0.0001</t>
  </si>
  <si>
    <t># p=0.0033</t>
  </si>
  <si>
    <t>* p=0.0246</t>
  </si>
  <si>
    <t>#</t>
  </si>
  <si>
    <t>Representative  traces of cytosolic calcium measurements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</si>
</sst>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Arial"/>
    </font>
    <font>
      <b/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sz val="12"/>
      <color theme="1"/>
      <name val="Arial"/>
    </font>
    <font>
      <i/>
      <sz val="12"/>
      <color rgb="FF0000FF"/>
      <name val="Arial"/>
    </font>
    <font>
      <sz val="12"/>
      <color rgb="FF000000"/>
      <name val="Calibri"/>
      <family val="2"/>
      <scheme val="minor"/>
    </font>
    <font>
      <b/>
      <sz val="12"/>
      <color rgb="FF000000"/>
      <name val="Arial"/>
    </font>
    <font>
      <sz val="12"/>
      <color rgb="FF000000"/>
      <name val="Arial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 style="medium">
        <color auto="1"/>
      </bottom>
      <diagonal/>
    </border>
    <border>
      <left style="medium">
        <color rgb="FF000000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2">
    <xf numFmtId="0" fontId="0" fillId="0" borderId="0" xfId="0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5" fillId="0" borderId="6" xfId="0" applyFont="1" applyBorder="1"/>
    <xf numFmtId="0" fontId="5" fillId="0" borderId="11" xfId="0" applyFont="1" applyBorder="1"/>
    <xf numFmtId="0" fontId="1" fillId="0" borderId="13" xfId="0" applyFont="1" applyBorder="1"/>
    <xf numFmtId="0" fontId="1" fillId="0" borderId="16" xfId="0" applyFont="1" applyBorder="1"/>
    <xf numFmtId="2" fontId="6" fillId="0" borderId="17" xfId="0" applyNumberFormat="1" applyFont="1" applyBorder="1" applyAlignment="1">
      <alignment horizontal="center"/>
    </xf>
    <xf numFmtId="2" fontId="6" fillId="0" borderId="18" xfId="0" applyNumberFormat="1" applyFont="1" applyBorder="1" applyAlignment="1">
      <alignment horizontal="center"/>
    </xf>
    <xf numFmtId="0" fontId="1" fillId="0" borderId="23" xfId="0" applyFont="1" applyBorder="1"/>
    <xf numFmtId="0" fontId="0" fillId="0" borderId="20" xfId="0" applyBorder="1"/>
    <xf numFmtId="0" fontId="5" fillId="0" borderId="11" xfId="0" applyFont="1" applyFill="1" applyBorder="1"/>
    <xf numFmtId="0" fontId="5" fillId="0" borderId="12" xfId="0" applyFont="1" applyFill="1" applyBorder="1"/>
    <xf numFmtId="0" fontId="6" fillId="0" borderId="23" xfId="0" applyFont="1" applyBorder="1"/>
    <xf numFmtId="0" fontId="6" fillId="0" borderId="17" xfId="0" applyFont="1" applyBorder="1"/>
    <xf numFmtId="0" fontId="5" fillId="0" borderId="17" xfId="0" applyFont="1" applyBorder="1"/>
    <xf numFmtId="0" fontId="6" fillId="0" borderId="16" xfId="0" applyFont="1" applyBorder="1"/>
    <xf numFmtId="0" fontId="5" fillId="0" borderId="18" xfId="0" applyFont="1" applyBorder="1"/>
    <xf numFmtId="0" fontId="5" fillId="0" borderId="20" xfId="0" applyFont="1" applyBorder="1"/>
    <xf numFmtId="0" fontId="0" fillId="0" borderId="26" xfId="0" applyBorder="1"/>
    <xf numFmtId="0" fontId="0" fillId="0" borderId="28" xfId="0" applyBorder="1"/>
    <xf numFmtId="0" fontId="5" fillId="0" borderId="16" xfId="0" applyFont="1" applyBorder="1"/>
    <xf numFmtId="0" fontId="5" fillId="0" borderId="23" xfId="0" applyFont="1" applyBorder="1"/>
    <xf numFmtId="0" fontId="5" fillId="0" borderId="19" xfId="0" applyFont="1" applyBorder="1"/>
    <xf numFmtId="0" fontId="2" fillId="0" borderId="6" xfId="0" applyFont="1" applyFill="1" applyBorder="1" applyAlignment="1">
      <alignment horizontal="center"/>
    </xf>
    <xf numFmtId="0" fontId="2" fillId="0" borderId="30" xfId="0" applyFont="1" applyBorder="1" applyAlignment="1">
      <alignment horizontal="center"/>
    </xf>
    <xf numFmtId="1" fontId="6" fillId="0" borderId="19" xfId="0" applyNumberFormat="1" applyFont="1" applyBorder="1" applyAlignment="1">
      <alignment horizontal="center"/>
    </xf>
    <xf numFmtId="1" fontId="6" fillId="0" borderId="20" xfId="0" applyNumberFormat="1" applyFont="1" applyBorder="1" applyAlignment="1">
      <alignment horizontal="center"/>
    </xf>
    <xf numFmtId="1" fontId="5" fillId="0" borderId="11" xfId="0" applyNumberFormat="1" applyFont="1" applyBorder="1"/>
    <xf numFmtId="1" fontId="5" fillId="0" borderId="12" xfId="0" applyNumberFormat="1" applyFont="1" applyBorder="1"/>
    <xf numFmtId="2" fontId="1" fillId="0" borderId="14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1" fontId="1" fillId="0" borderId="19" xfId="0" applyNumberFormat="1" applyFont="1" applyBorder="1" applyAlignment="1">
      <alignment horizontal="center"/>
    </xf>
    <xf numFmtId="1" fontId="1" fillId="0" borderId="20" xfId="0" applyNumberFormat="1" applyFont="1" applyBorder="1" applyAlignment="1">
      <alignment horizontal="center"/>
    </xf>
    <xf numFmtId="2" fontId="1" fillId="0" borderId="32" xfId="0" applyNumberFormat="1" applyFon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166" fontId="5" fillId="0" borderId="16" xfId="0" applyNumberFormat="1" applyFont="1" applyBorder="1" applyAlignment="1">
      <alignment horizontal="center"/>
    </xf>
    <xf numFmtId="166" fontId="5" fillId="0" borderId="18" xfId="0" applyNumberFormat="1" applyFont="1" applyBorder="1" applyAlignment="1">
      <alignment horizontal="center"/>
    </xf>
    <xf numFmtId="166" fontId="0" fillId="0" borderId="16" xfId="0" applyNumberFormat="1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166" fontId="5" fillId="0" borderId="23" xfId="0" applyNumberFormat="1" applyFont="1" applyBorder="1" applyAlignment="1">
      <alignment horizontal="center"/>
    </xf>
    <xf numFmtId="166" fontId="5" fillId="0" borderId="20" xfId="0" applyNumberFormat="1" applyFont="1" applyBorder="1" applyAlignment="1">
      <alignment horizontal="center"/>
    </xf>
    <xf numFmtId="0" fontId="1" fillId="0" borderId="35" xfId="0" applyFont="1" applyBorder="1"/>
    <xf numFmtId="0" fontId="0" fillId="0" borderId="17" xfId="0" applyBorder="1"/>
    <xf numFmtId="0" fontId="0" fillId="0" borderId="37" xfId="0" applyBorder="1"/>
    <xf numFmtId="166" fontId="6" fillId="0" borderId="13" xfId="0" applyNumberFormat="1" applyFont="1" applyBorder="1" applyAlignment="1">
      <alignment horizontal="center"/>
    </xf>
    <xf numFmtId="166" fontId="6" fillId="0" borderId="16" xfId="0" applyNumberFormat="1" applyFont="1" applyBorder="1" applyAlignment="1">
      <alignment horizontal="center"/>
    </xf>
    <xf numFmtId="166" fontId="6" fillId="0" borderId="23" xfId="0" applyNumberFormat="1" applyFont="1" applyBorder="1" applyAlignment="1">
      <alignment horizontal="center"/>
    </xf>
    <xf numFmtId="166" fontId="6" fillId="0" borderId="15" xfId="0" applyNumberFormat="1" applyFont="1" applyBorder="1" applyAlignment="1">
      <alignment horizontal="center"/>
    </xf>
    <xf numFmtId="166" fontId="6" fillId="0" borderId="18" xfId="0" applyNumberFormat="1" applyFont="1" applyBorder="1" applyAlignment="1">
      <alignment horizontal="center"/>
    </xf>
    <xf numFmtId="166" fontId="6" fillId="0" borderId="20" xfId="0" applyNumberFormat="1" applyFont="1" applyBorder="1" applyAlignment="1">
      <alignment horizontal="center"/>
    </xf>
    <xf numFmtId="2" fontId="6" fillId="0" borderId="32" xfId="0" applyNumberFormat="1" applyFont="1" applyBorder="1" applyAlignment="1">
      <alignment horizontal="center"/>
    </xf>
    <xf numFmtId="2" fontId="6" fillId="0" borderId="33" xfId="0" applyNumberFormat="1" applyFont="1" applyBorder="1" applyAlignment="1">
      <alignment horizontal="center"/>
    </xf>
    <xf numFmtId="0" fontId="1" fillId="0" borderId="8" xfId="0" applyFont="1" applyBorder="1"/>
    <xf numFmtId="0" fontId="6" fillId="0" borderId="27" xfId="0" applyFont="1" applyBorder="1"/>
    <xf numFmtId="0" fontId="6" fillId="0" borderId="41" xfId="0" applyFont="1" applyBorder="1"/>
    <xf numFmtId="0" fontId="6" fillId="0" borderId="36" xfId="0" applyFont="1" applyBorder="1"/>
    <xf numFmtId="0" fontId="6" fillId="0" borderId="37" xfId="0" applyFont="1" applyBorder="1"/>
    <xf numFmtId="2" fontId="1" fillId="0" borderId="42" xfId="0" applyNumberFormat="1" applyFont="1" applyBorder="1" applyAlignment="1">
      <alignment horizontal="center"/>
    </xf>
    <xf numFmtId="2" fontId="1" fillId="0" borderId="43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9" xfId="0" applyFont="1" applyBorder="1"/>
    <xf numFmtId="0" fontId="6" fillId="0" borderId="20" xfId="0" applyFont="1" applyBorder="1"/>
    <xf numFmtId="0" fontId="0" fillId="0" borderId="18" xfId="0" applyBorder="1"/>
    <xf numFmtId="0" fontId="6" fillId="0" borderId="18" xfId="0" applyFont="1" applyBorder="1"/>
    <xf numFmtId="2" fontId="6" fillId="0" borderId="16" xfId="0" applyNumberFormat="1" applyFont="1" applyBorder="1" applyAlignment="1">
      <alignment horizontal="center"/>
    </xf>
    <xf numFmtId="0" fontId="1" fillId="0" borderId="41" xfId="0" applyFont="1" applyBorder="1"/>
    <xf numFmtId="0" fontId="1" fillId="0" borderId="36" xfId="0" applyFont="1" applyBorder="1"/>
    <xf numFmtId="0" fontId="1" fillId="0" borderId="37" xfId="0" applyFont="1" applyBorder="1"/>
    <xf numFmtId="2" fontId="1" fillId="0" borderId="13" xfId="0" applyNumberFormat="1" applyFont="1" applyBorder="1" applyAlignment="1">
      <alignment horizontal="center"/>
    </xf>
    <xf numFmtId="1" fontId="1" fillId="0" borderId="23" xfId="0" applyNumberFormat="1" applyFont="1" applyBorder="1" applyAlignment="1">
      <alignment horizontal="center"/>
    </xf>
    <xf numFmtId="0" fontId="6" fillId="0" borderId="26" xfId="0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6" fillId="0" borderId="0" xfId="0" applyFont="1"/>
    <xf numFmtId="2" fontId="5" fillId="0" borderId="17" xfId="0" applyNumberFormat="1" applyFont="1" applyBorder="1" applyAlignment="1">
      <alignment horizontal="center"/>
    </xf>
    <xf numFmtId="2" fontId="5" fillId="0" borderId="18" xfId="0" applyNumberFormat="1" applyFont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2" fontId="5" fillId="0" borderId="20" xfId="0" applyNumberFormat="1" applyFont="1" applyBorder="1" applyAlignment="1">
      <alignment horizontal="center"/>
    </xf>
    <xf numFmtId="165" fontId="5" fillId="0" borderId="17" xfId="0" applyNumberFormat="1" applyFont="1" applyBorder="1" applyAlignment="1">
      <alignment horizontal="center"/>
    </xf>
    <xf numFmtId="165" fontId="5" fillId="0" borderId="18" xfId="0" applyNumberFormat="1" applyFont="1" applyBorder="1" applyAlignment="1">
      <alignment horizontal="center"/>
    </xf>
    <xf numFmtId="165" fontId="5" fillId="0" borderId="19" xfId="0" applyNumberFormat="1" applyFont="1" applyBorder="1" applyAlignment="1">
      <alignment horizontal="center"/>
    </xf>
    <xf numFmtId="165" fontId="5" fillId="0" borderId="20" xfId="0" applyNumberFormat="1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7" fillId="0" borderId="1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13" xfId="0" applyFont="1" applyBorder="1"/>
    <xf numFmtId="2" fontId="5" fillId="0" borderId="14" xfId="0" applyNumberFormat="1" applyFont="1" applyBorder="1" applyAlignment="1">
      <alignment horizontal="center"/>
    </xf>
    <xf numFmtId="2" fontId="5" fillId="0" borderId="15" xfId="0" applyNumberFormat="1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1" fillId="0" borderId="17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0" fontId="1" fillId="0" borderId="22" xfId="0" applyFont="1" applyBorder="1"/>
    <xf numFmtId="0" fontId="2" fillId="0" borderId="5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164" fontId="5" fillId="0" borderId="15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164" fontId="5" fillId="0" borderId="23" xfId="0" applyNumberFormat="1" applyFont="1" applyBorder="1" applyAlignment="1">
      <alignment horizontal="center"/>
    </xf>
    <xf numFmtId="164" fontId="5" fillId="0" borderId="20" xfId="0" applyNumberFormat="1" applyFont="1" applyBorder="1" applyAlignment="1">
      <alignment horizontal="center"/>
    </xf>
    <xf numFmtId="164" fontId="5" fillId="0" borderId="38" xfId="0" applyNumberFormat="1" applyFont="1" applyBorder="1" applyAlignment="1">
      <alignment horizontal="center"/>
    </xf>
    <xf numFmtId="164" fontId="5" fillId="0" borderId="34" xfId="0" applyNumberFormat="1" applyFont="1" applyBorder="1" applyAlignment="1">
      <alignment horizontal="center"/>
    </xf>
    <xf numFmtId="164" fontId="5" fillId="0" borderId="39" xfId="0" applyNumberFormat="1" applyFon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0" fillId="0" borderId="30" xfId="0" applyBorder="1"/>
    <xf numFmtId="166" fontId="5" fillId="0" borderId="35" xfId="0" applyNumberFormat="1" applyFont="1" applyBorder="1" applyAlignment="1">
      <alignment horizontal="center"/>
    </xf>
    <xf numFmtId="166" fontId="5" fillId="0" borderId="33" xfId="0" applyNumberFormat="1" applyFont="1" applyBorder="1" applyAlignment="1">
      <alignment horizontal="center"/>
    </xf>
    <xf numFmtId="0" fontId="8" fillId="0" borderId="0" xfId="0" applyFont="1"/>
    <xf numFmtId="0" fontId="0" fillId="0" borderId="0" xfId="0" applyBorder="1"/>
    <xf numFmtId="0" fontId="9" fillId="0" borderId="0" xfId="0" applyFont="1" applyBorder="1"/>
    <xf numFmtId="2" fontId="9" fillId="0" borderId="0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0" fontId="8" fillId="0" borderId="49" xfId="0" applyFont="1" applyBorder="1"/>
    <xf numFmtId="165" fontId="6" fillId="0" borderId="15" xfId="0" applyNumberFormat="1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5" fontId="6" fillId="0" borderId="20" xfId="0" applyNumberFormat="1" applyFont="1" applyBorder="1" applyAlignment="1">
      <alignment horizontal="center"/>
    </xf>
    <xf numFmtId="0" fontId="0" fillId="0" borderId="49" xfId="0" applyBorder="1"/>
    <xf numFmtId="166" fontId="6" fillId="0" borderId="38" xfId="0" applyNumberFormat="1" applyFont="1" applyBorder="1" applyAlignment="1">
      <alignment horizontal="center"/>
    </xf>
    <xf numFmtId="166" fontId="6" fillId="0" borderId="34" xfId="0" applyNumberFormat="1" applyFont="1" applyBorder="1" applyAlignment="1">
      <alignment horizontal="center"/>
    </xf>
    <xf numFmtId="166" fontId="6" fillId="0" borderId="39" xfId="0" applyNumberFormat="1" applyFont="1" applyBorder="1" applyAlignment="1">
      <alignment horizontal="center"/>
    </xf>
    <xf numFmtId="166" fontId="6" fillId="0" borderId="50" xfId="0" applyNumberFormat="1" applyFont="1" applyBorder="1" applyAlignment="1">
      <alignment horizontal="center"/>
    </xf>
    <xf numFmtId="166" fontId="6" fillId="0" borderId="51" xfId="0" applyNumberFormat="1" applyFont="1" applyBorder="1" applyAlignment="1">
      <alignment horizontal="center"/>
    </xf>
    <xf numFmtId="0" fontId="9" fillId="0" borderId="8" xfId="0" applyFont="1" applyBorder="1"/>
    <xf numFmtId="2" fontId="9" fillId="0" borderId="40" xfId="0" applyNumberFormat="1" applyFont="1" applyBorder="1" applyAlignment="1">
      <alignment horizontal="center"/>
    </xf>
    <xf numFmtId="2" fontId="9" fillId="0" borderId="9" xfId="0" applyNumberFormat="1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2" fontId="6" fillId="0" borderId="20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8" fillId="0" borderId="21" xfId="0" applyFont="1" applyBorder="1"/>
    <xf numFmtId="0" fontId="8" fillId="0" borderId="36" xfId="0" applyFont="1" applyBorder="1"/>
    <xf numFmtId="165" fontId="6" fillId="0" borderId="38" xfId="0" applyNumberFormat="1" applyFont="1" applyBorder="1" applyAlignment="1">
      <alignment horizontal="center"/>
    </xf>
    <xf numFmtId="165" fontId="6" fillId="0" borderId="34" xfId="0" applyNumberFormat="1" applyFont="1" applyBorder="1" applyAlignment="1">
      <alignment horizontal="center"/>
    </xf>
    <xf numFmtId="165" fontId="6" fillId="0" borderId="39" xfId="0" applyNumberFormat="1" applyFont="1" applyBorder="1" applyAlignment="1">
      <alignment horizontal="center"/>
    </xf>
    <xf numFmtId="165" fontId="6" fillId="0" borderId="13" xfId="0" applyNumberFormat="1" applyFont="1" applyBorder="1" applyAlignment="1">
      <alignment horizontal="center"/>
    </xf>
    <xf numFmtId="165" fontId="6" fillId="0" borderId="16" xfId="0" applyNumberFormat="1" applyFont="1" applyBorder="1" applyAlignment="1">
      <alignment horizontal="center"/>
    </xf>
    <xf numFmtId="165" fontId="6" fillId="0" borderId="23" xfId="0" applyNumberFormat="1" applyFont="1" applyBorder="1" applyAlignment="1">
      <alignment horizontal="center"/>
    </xf>
    <xf numFmtId="165" fontId="0" fillId="0" borderId="23" xfId="0" applyNumberFormat="1" applyBorder="1" applyAlignment="1">
      <alignment horizontal="center"/>
    </xf>
    <xf numFmtId="0" fontId="2" fillId="0" borderId="10" xfId="0" applyFont="1" applyBorder="1" applyAlignment="1">
      <alignment horizontal="center"/>
    </xf>
    <xf numFmtId="165" fontId="6" fillId="0" borderId="45" xfId="0" applyNumberFormat="1" applyFont="1" applyBorder="1" applyAlignment="1">
      <alignment horizontal="center"/>
    </xf>
    <xf numFmtId="165" fontId="6" fillId="0" borderId="29" xfId="0" applyNumberFormat="1" applyFont="1" applyBorder="1" applyAlignment="1">
      <alignment horizontal="center"/>
    </xf>
    <xf numFmtId="165" fontId="0" fillId="0" borderId="24" xfId="0" applyNumberFormat="1" applyBorder="1" applyAlignment="1">
      <alignment horizontal="center"/>
    </xf>
    <xf numFmtId="0" fontId="6" fillId="0" borderId="35" xfId="0" applyFont="1" applyBorder="1"/>
    <xf numFmtId="0" fontId="6" fillId="0" borderId="33" xfId="0" applyFont="1" applyBorder="1"/>
    <xf numFmtId="166" fontId="6" fillId="0" borderId="45" xfId="0" applyNumberFormat="1" applyFont="1" applyBorder="1" applyAlignment="1">
      <alignment horizontal="center"/>
    </xf>
    <xf numFmtId="166" fontId="6" fillId="0" borderId="29" xfId="0" applyNumberFormat="1" applyFont="1" applyBorder="1" applyAlignment="1">
      <alignment horizontal="center"/>
    </xf>
    <xf numFmtId="166" fontId="6" fillId="0" borderId="24" xfId="0" applyNumberFormat="1" applyFont="1" applyBorder="1" applyAlignment="1">
      <alignment horizontal="center"/>
    </xf>
    <xf numFmtId="166" fontId="6" fillId="0" borderId="53" xfId="0" applyNumberFormat="1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0" xfId="0" applyFont="1" applyBorder="1" applyAlignment="1">
      <alignment horizontal="right"/>
    </xf>
    <xf numFmtId="0" fontId="1" fillId="0" borderId="10" xfId="0" applyFont="1" applyBorder="1"/>
    <xf numFmtId="0" fontId="6" fillId="0" borderId="29" xfId="0" applyFont="1" applyBorder="1"/>
    <xf numFmtId="0" fontId="5" fillId="0" borderId="29" xfId="0" applyFont="1" applyBorder="1"/>
    <xf numFmtId="0" fontId="5" fillId="0" borderId="24" xfId="0" applyFont="1" applyBorder="1"/>
    <xf numFmtId="0" fontId="6" fillId="0" borderId="28" xfId="0" applyFont="1" applyBorder="1"/>
    <xf numFmtId="0" fontId="6" fillId="0" borderId="27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9" fillId="0" borderId="5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4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9"/>
  <sheetViews>
    <sheetView topLeftCell="A280" workbookViewId="0">
      <selection activeCell="K13" sqref="K13"/>
    </sheetView>
  </sheetViews>
  <sheetFormatPr baseColWidth="10" defaultRowHeight="15" x14ac:dyDescent="0"/>
  <cols>
    <col min="5" max="5" width="15.33203125" customWidth="1"/>
    <col min="6" max="6" width="14.5" customWidth="1"/>
    <col min="7" max="7" width="4.83203125" customWidth="1"/>
    <col min="8" max="8" width="12.83203125" customWidth="1"/>
    <col min="10" max="10" width="16" customWidth="1"/>
    <col min="12" max="12" width="26.6640625" customWidth="1"/>
  </cols>
  <sheetData>
    <row r="1" spans="2:12" ht="16" thickBot="1"/>
    <row r="2" spans="2:12" ht="16" thickBot="1">
      <c r="B2" s="183" t="s">
        <v>38</v>
      </c>
      <c r="C2" s="184"/>
      <c r="D2" s="184"/>
      <c r="E2" s="184"/>
      <c r="F2" s="185"/>
      <c r="H2" s="183" t="s">
        <v>39</v>
      </c>
      <c r="I2" s="184"/>
      <c r="J2" s="184"/>
      <c r="K2" s="184"/>
      <c r="L2" s="185"/>
    </row>
    <row r="3" spans="2:12" ht="16" thickBot="1">
      <c r="B3" s="183" t="s">
        <v>54</v>
      </c>
      <c r="C3" s="184"/>
      <c r="D3" s="184"/>
      <c r="E3" s="184"/>
      <c r="F3" s="185"/>
      <c r="H3" s="121"/>
      <c r="I3" s="186" t="s">
        <v>1</v>
      </c>
      <c r="J3" s="186"/>
      <c r="K3" s="186" t="s">
        <v>2</v>
      </c>
      <c r="L3" s="187"/>
    </row>
    <row r="4" spans="2:12" ht="16" thickBot="1">
      <c r="B4" s="25" t="s">
        <v>47</v>
      </c>
      <c r="C4" s="26" t="s">
        <v>0</v>
      </c>
      <c r="D4" s="2" t="s">
        <v>10</v>
      </c>
      <c r="E4" s="1" t="s">
        <v>32</v>
      </c>
      <c r="F4" s="2" t="s">
        <v>11</v>
      </c>
      <c r="H4" s="54" t="s">
        <v>48</v>
      </c>
      <c r="I4" s="108" t="s">
        <v>0</v>
      </c>
      <c r="J4" s="108" t="s">
        <v>10</v>
      </c>
      <c r="K4" s="108" t="s">
        <v>0</v>
      </c>
      <c r="L4" s="109" t="s">
        <v>10</v>
      </c>
    </row>
    <row r="5" spans="2:12">
      <c r="B5" s="4">
        <v>0</v>
      </c>
      <c r="C5" s="110">
        <v>1.029045</v>
      </c>
      <c r="D5" s="111">
        <v>1.026653</v>
      </c>
      <c r="E5" s="116">
        <v>1.004659</v>
      </c>
      <c r="F5" s="111">
        <v>1.0125249999999999</v>
      </c>
      <c r="H5" s="12">
        <v>1</v>
      </c>
      <c r="I5" s="122">
        <v>1.957837</v>
      </c>
      <c r="J5" s="123">
        <v>1.4325380000000001</v>
      </c>
      <c r="K5" s="122">
        <v>1.9910680000000001</v>
      </c>
      <c r="L5" s="123">
        <v>1.8180719999999999</v>
      </c>
    </row>
    <row r="6" spans="2:12">
      <c r="B6" s="5">
        <v>5</v>
      </c>
      <c r="C6" s="112">
        <v>1.022651</v>
      </c>
      <c r="D6" s="113">
        <v>1.0220389999999999</v>
      </c>
      <c r="E6" s="117">
        <v>1.0016400000000001</v>
      </c>
      <c r="F6" s="113">
        <v>1.0095190000000001</v>
      </c>
      <c r="H6" s="12">
        <v>2</v>
      </c>
      <c r="I6" s="37">
        <v>2.037696</v>
      </c>
      <c r="J6" s="38">
        <v>1.1808350000000001</v>
      </c>
      <c r="K6" s="37">
        <v>1.5201070000000001</v>
      </c>
      <c r="L6" s="38">
        <v>1.8209139999999999</v>
      </c>
    </row>
    <row r="7" spans="2:12">
      <c r="B7" s="5">
        <v>10</v>
      </c>
      <c r="C7" s="112">
        <v>1.013916</v>
      </c>
      <c r="D7" s="113">
        <v>1.0164599999999999</v>
      </c>
      <c r="E7" s="117">
        <v>0.99883010000000005</v>
      </c>
      <c r="F7" s="113">
        <v>1.0122789999999999</v>
      </c>
      <c r="H7" s="12">
        <v>3</v>
      </c>
      <c r="I7" s="37">
        <v>1.493214</v>
      </c>
      <c r="J7" s="38">
        <v>1.4619249999999999</v>
      </c>
      <c r="K7" s="37">
        <v>1.462904</v>
      </c>
      <c r="L7" s="38">
        <v>1.8364</v>
      </c>
    </row>
    <row r="8" spans="2:12">
      <c r="B8" s="5">
        <v>15</v>
      </c>
      <c r="C8" s="112">
        <v>1.006419</v>
      </c>
      <c r="D8" s="113">
        <v>1.005903</v>
      </c>
      <c r="E8" s="117">
        <v>1.0015959999999999</v>
      </c>
      <c r="F8" s="113">
        <v>1.009369</v>
      </c>
      <c r="H8" s="12">
        <v>4</v>
      </c>
      <c r="I8" s="37">
        <v>1.4926790000000001</v>
      </c>
      <c r="J8" s="38">
        <v>1.0538419999999999</v>
      </c>
      <c r="K8" s="37">
        <v>1.552473</v>
      </c>
      <c r="L8" s="38">
        <v>2.7251400000000001</v>
      </c>
    </row>
    <row r="9" spans="2:12">
      <c r="B9" s="5">
        <v>20</v>
      </c>
      <c r="C9" s="112">
        <v>0.99256049999999996</v>
      </c>
      <c r="D9" s="113">
        <v>0.99891540000000001</v>
      </c>
      <c r="E9" s="117">
        <v>0.997471</v>
      </c>
      <c r="F9" s="113">
        <v>1.0086900000000001</v>
      </c>
      <c r="H9" s="12">
        <v>5</v>
      </c>
      <c r="I9" s="37">
        <v>1.6506860000000001</v>
      </c>
      <c r="J9" s="38">
        <v>1.054298</v>
      </c>
      <c r="K9" s="37">
        <v>1.525218</v>
      </c>
      <c r="L9" s="38">
        <v>1.8215239999999999</v>
      </c>
    </row>
    <row r="10" spans="2:12">
      <c r="B10" s="5">
        <v>25</v>
      </c>
      <c r="C10" s="112">
        <v>0.99443680000000001</v>
      </c>
      <c r="D10" s="113">
        <v>0.99938150000000003</v>
      </c>
      <c r="E10" s="117">
        <v>0.99813929999999995</v>
      </c>
      <c r="F10" s="113">
        <v>1.0016419999999999</v>
      </c>
      <c r="H10" s="12">
        <v>6</v>
      </c>
      <c r="I10" s="37">
        <v>1.4309609999999999</v>
      </c>
      <c r="J10" s="38">
        <v>1.3940999999999999</v>
      </c>
      <c r="K10" s="37">
        <v>1.4777020000000001</v>
      </c>
      <c r="L10" s="38">
        <v>3.4475229999999999</v>
      </c>
    </row>
    <row r="11" spans="2:12">
      <c r="B11" s="5">
        <v>30</v>
      </c>
      <c r="C11" s="112">
        <v>0.98923019999999995</v>
      </c>
      <c r="D11" s="113">
        <v>0.99088229999999999</v>
      </c>
      <c r="E11" s="117">
        <v>0.99269039999999997</v>
      </c>
      <c r="F11" s="113">
        <v>0.99997849999999999</v>
      </c>
      <c r="H11" s="12">
        <v>7</v>
      </c>
      <c r="I11" s="37">
        <v>1.6190070000000001</v>
      </c>
      <c r="J11" s="38">
        <v>1.0563910000000001</v>
      </c>
      <c r="K11" s="37">
        <v>1.5149919999999999</v>
      </c>
      <c r="L11" s="38">
        <v>2.855191</v>
      </c>
    </row>
    <row r="12" spans="2:12">
      <c r="B12" s="5">
        <v>35</v>
      </c>
      <c r="C12" s="112">
        <v>0.99006700000000003</v>
      </c>
      <c r="D12" s="113">
        <v>0.98443440000000004</v>
      </c>
      <c r="E12" s="117">
        <v>0.99142799999999998</v>
      </c>
      <c r="F12" s="113">
        <v>1.0002359999999999</v>
      </c>
      <c r="H12" s="12">
        <v>8</v>
      </c>
      <c r="I12" s="37">
        <v>1.4306509999999999</v>
      </c>
      <c r="J12" s="38">
        <v>1.1355040000000001</v>
      </c>
      <c r="K12" s="37">
        <v>1.543099</v>
      </c>
      <c r="L12" s="38">
        <v>2.5790489999999999</v>
      </c>
    </row>
    <row r="13" spans="2:12">
      <c r="B13" s="5">
        <v>40</v>
      </c>
      <c r="C13" s="112">
        <v>0.99734639999999997</v>
      </c>
      <c r="D13" s="113">
        <v>0.99115719999999996</v>
      </c>
      <c r="E13" s="117">
        <v>0.99091269999999998</v>
      </c>
      <c r="F13" s="113">
        <v>0.99720059999999999</v>
      </c>
      <c r="H13" s="12">
        <v>9</v>
      </c>
      <c r="I13" s="37">
        <v>1.59327</v>
      </c>
      <c r="J13" s="38">
        <v>1.29748</v>
      </c>
      <c r="K13" s="37">
        <v>1.781156</v>
      </c>
      <c r="L13" s="38">
        <v>2.0655459999999999</v>
      </c>
    </row>
    <row r="14" spans="2:12">
      <c r="B14" s="5">
        <v>45</v>
      </c>
      <c r="C14" s="112">
        <v>1.003096</v>
      </c>
      <c r="D14" s="113">
        <v>1.006999</v>
      </c>
      <c r="E14" s="117">
        <v>0.99286379999999996</v>
      </c>
      <c r="F14" s="113">
        <v>0.99785919999999995</v>
      </c>
      <c r="H14" s="12">
        <v>10</v>
      </c>
      <c r="I14" s="37">
        <v>1.6044830000000001</v>
      </c>
      <c r="J14" s="38">
        <v>1.1759109999999999</v>
      </c>
      <c r="K14" s="37">
        <v>2.353567</v>
      </c>
      <c r="L14" s="38">
        <v>2.032314</v>
      </c>
    </row>
    <row r="15" spans="2:12">
      <c r="B15" s="5">
        <v>50</v>
      </c>
      <c r="C15" s="112">
        <v>1.0055620000000001</v>
      </c>
      <c r="D15" s="113">
        <v>1.0088520000000001</v>
      </c>
      <c r="E15" s="117">
        <v>0.99414060000000004</v>
      </c>
      <c r="F15" s="113">
        <v>1.001341</v>
      </c>
      <c r="H15" s="12">
        <v>11</v>
      </c>
      <c r="I15" s="37">
        <v>1.775855</v>
      </c>
      <c r="J15" s="38">
        <v>1.073083</v>
      </c>
      <c r="K15" s="37">
        <v>2.4143439999999998</v>
      </c>
      <c r="L15" s="38">
        <v>2.154064</v>
      </c>
    </row>
    <row r="16" spans="2:12">
      <c r="B16" s="5">
        <v>55</v>
      </c>
      <c r="C16" s="112">
        <v>1.006764</v>
      </c>
      <c r="D16" s="113">
        <v>1.025908</v>
      </c>
      <c r="E16" s="117">
        <v>0.99392800000000003</v>
      </c>
      <c r="F16" s="113">
        <v>1.0041279999999999</v>
      </c>
      <c r="H16" s="12">
        <v>12</v>
      </c>
      <c r="I16" s="37">
        <v>1.618905</v>
      </c>
      <c r="J16" s="38">
        <v>1.276378</v>
      </c>
      <c r="K16" s="37">
        <v>2.1265700000000001</v>
      </c>
      <c r="L16" s="38">
        <v>2.5160749999999998</v>
      </c>
    </row>
    <row r="17" spans="2:12">
      <c r="B17" s="5">
        <v>60</v>
      </c>
      <c r="C17" s="112">
        <v>1.013719</v>
      </c>
      <c r="D17" s="113">
        <v>1.0342180000000001</v>
      </c>
      <c r="E17" s="117">
        <v>0.99848429999999999</v>
      </c>
      <c r="F17" s="113">
        <v>1.0058579999999999</v>
      </c>
      <c r="H17" s="12">
        <v>13</v>
      </c>
      <c r="I17" s="37">
        <v>1.9398709999999999</v>
      </c>
      <c r="J17" s="38">
        <v>1.077634</v>
      </c>
      <c r="K17" s="37">
        <v>2.2903509999999998</v>
      </c>
      <c r="L17" s="38">
        <v>1.985589</v>
      </c>
    </row>
    <row r="18" spans="2:12">
      <c r="B18" s="5">
        <v>65</v>
      </c>
      <c r="C18" s="112">
        <v>1.0042199999999999</v>
      </c>
      <c r="D18" s="113">
        <v>1.0392859999999999</v>
      </c>
      <c r="E18" s="117">
        <v>1.005379</v>
      </c>
      <c r="F18" s="113">
        <v>0.99694850000000002</v>
      </c>
      <c r="H18" s="12">
        <v>14</v>
      </c>
      <c r="I18" s="37">
        <v>1.760918</v>
      </c>
      <c r="J18" s="38">
        <v>1.109016</v>
      </c>
      <c r="K18" s="37">
        <v>2.2195239999999998</v>
      </c>
      <c r="L18" s="38">
        <v>2.140539</v>
      </c>
    </row>
    <row r="19" spans="2:12">
      <c r="B19" s="5">
        <v>70</v>
      </c>
      <c r="C19" s="112">
        <v>1.0114099999999999</v>
      </c>
      <c r="D19" s="113">
        <v>1.046875</v>
      </c>
      <c r="E19" s="117">
        <v>1.004983</v>
      </c>
      <c r="F19" s="113">
        <v>1.0023089999999999</v>
      </c>
      <c r="H19" s="12">
        <v>15</v>
      </c>
      <c r="I19" s="37">
        <v>1.6949939999999999</v>
      </c>
      <c r="J19" s="38">
        <v>1.372986</v>
      </c>
      <c r="K19" s="37">
        <v>2.2934169999999998</v>
      </c>
      <c r="L19" s="38">
        <v>1.2886139999999999</v>
      </c>
    </row>
    <row r="20" spans="2:12">
      <c r="B20" s="5">
        <v>75</v>
      </c>
      <c r="C20" s="112">
        <v>1.0130950000000001</v>
      </c>
      <c r="D20" s="113">
        <v>1.0400590000000001</v>
      </c>
      <c r="E20" s="117">
        <v>1.0083869999999999</v>
      </c>
      <c r="F20" s="113">
        <v>1.012165</v>
      </c>
      <c r="H20" s="12">
        <v>16</v>
      </c>
      <c r="I20" s="37">
        <v>1.773617</v>
      </c>
      <c r="J20" s="38">
        <v>1.091817</v>
      </c>
      <c r="K20" s="37">
        <v>2.1350850000000001</v>
      </c>
      <c r="L20" s="38">
        <v>2.0187629999999999</v>
      </c>
    </row>
    <row r="21" spans="2:12">
      <c r="B21" s="5">
        <v>80</v>
      </c>
      <c r="C21" s="112">
        <v>1.0164530000000001</v>
      </c>
      <c r="D21" s="113">
        <v>1.039936</v>
      </c>
      <c r="E21" s="117">
        <v>1.0138400000000001</v>
      </c>
      <c r="F21" s="113">
        <v>1.034616</v>
      </c>
      <c r="H21" s="12">
        <v>17</v>
      </c>
      <c r="I21" s="37">
        <v>1.5420370000000001</v>
      </c>
      <c r="J21" s="38">
        <v>1.0678300000000001</v>
      </c>
      <c r="K21" s="37">
        <v>1.8678729999999999</v>
      </c>
      <c r="L21" s="38">
        <v>2.313612</v>
      </c>
    </row>
    <row r="22" spans="2:12">
      <c r="B22" s="5">
        <v>85</v>
      </c>
      <c r="C22" s="112">
        <v>1.0138149999999999</v>
      </c>
      <c r="D22" s="113">
        <v>1.025244</v>
      </c>
      <c r="E22" s="117">
        <v>1.017328</v>
      </c>
      <c r="F22" s="113">
        <v>1.0519670000000001</v>
      </c>
      <c r="H22" s="12">
        <v>18</v>
      </c>
      <c r="I22" s="37">
        <v>1.567504</v>
      </c>
      <c r="J22" s="38">
        <v>1.1158459999999999</v>
      </c>
      <c r="K22" s="37">
        <v>1.977832</v>
      </c>
      <c r="L22" s="38">
        <v>2.0782530000000001</v>
      </c>
    </row>
    <row r="23" spans="2:12">
      <c r="B23" s="5">
        <v>90</v>
      </c>
      <c r="C23" s="112">
        <v>1.0193760000000001</v>
      </c>
      <c r="D23" s="113">
        <v>1.0209379999999999</v>
      </c>
      <c r="E23" s="117">
        <v>1.0139180000000001</v>
      </c>
      <c r="F23" s="113">
        <v>1.0722689999999999</v>
      </c>
      <c r="H23" s="12">
        <v>19</v>
      </c>
      <c r="I23" s="37">
        <v>1.336835</v>
      </c>
      <c r="J23" s="38">
        <v>1.129866</v>
      </c>
      <c r="K23" s="37">
        <v>1.9976389999999999</v>
      </c>
      <c r="L23" s="38">
        <v>1.3992199999999999</v>
      </c>
    </row>
    <row r="24" spans="2:12">
      <c r="B24" s="5">
        <v>95</v>
      </c>
      <c r="C24" s="112">
        <v>1.0353889999999999</v>
      </c>
      <c r="D24" s="113">
        <v>1.015401</v>
      </c>
      <c r="E24" s="117">
        <v>1.0159830000000001</v>
      </c>
      <c r="F24" s="113">
        <v>1.073326</v>
      </c>
      <c r="H24" s="12">
        <v>20</v>
      </c>
      <c r="I24" s="37">
        <v>1.365723</v>
      </c>
      <c r="J24" s="38">
        <v>1.161556</v>
      </c>
      <c r="K24" s="37">
        <v>2.609524</v>
      </c>
      <c r="L24" s="38">
        <v>1.056384</v>
      </c>
    </row>
    <row r="25" spans="2:12">
      <c r="B25" s="5">
        <v>100</v>
      </c>
      <c r="C25" s="112">
        <v>1.02691</v>
      </c>
      <c r="D25" s="113">
        <v>1.0001260000000001</v>
      </c>
      <c r="E25" s="117">
        <v>1.013633</v>
      </c>
      <c r="F25" s="113">
        <v>1.0797909999999999</v>
      </c>
      <c r="H25" s="12">
        <v>21</v>
      </c>
      <c r="I25" s="37">
        <v>1.51756</v>
      </c>
      <c r="J25" s="38">
        <v>1.133211</v>
      </c>
      <c r="K25" s="37">
        <v>1.9901409999999999</v>
      </c>
      <c r="L25" s="38">
        <v>1.4401520000000001</v>
      </c>
    </row>
    <row r="26" spans="2:12">
      <c r="B26" s="5">
        <v>105</v>
      </c>
      <c r="C26" s="112">
        <v>1.0301400000000001</v>
      </c>
      <c r="D26" s="113">
        <v>0.99802020000000002</v>
      </c>
      <c r="E26" s="117">
        <v>1.020424</v>
      </c>
      <c r="F26" s="113">
        <v>1.0901369999999999</v>
      </c>
      <c r="H26" s="12">
        <v>22</v>
      </c>
      <c r="I26" s="37">
        <v>1.628017</v>
      </c>
      <c r="J26" s="38">
        <v>1.2022969999999999</v>
      </c>
      <c r="K26" s="37">
        <v>2.1363460000000001</v>
      </c>
      <c r="L26" s="38">
        <v>1.4525680000000001</v>
      </c>
    </row>
    <row r="27" spans="2:12">
      <c r="B27" s="5">
        <v>110</v>
      </c>
      <c r="C27" s="112">
        <v>1.0339100000000001</v>
      </c>
      <c r="D27" s="113">
        <v>1.00027</v>
      </c>
      <c r="E27" s="117">
        <v>1.0246710000000001</v>
      </c>
      <c r="F27" s="113">
        <v>1.09676</v>
      </c>
      <c r="H27" s="12">
        <v>23</v>
      </c>
      <c r="I27" s="37">
        <v>1.7779940000000001</v>
      </c>
      <c r="J27" s="38">
        <v>1.1350720000000001</v>
      </c>
      <c r="K27" s="37">
        <v>2.4529990000000002</v>
      </c>
      <c r="L27" s="38">
        <v>1.172563</v>
      </c>
    </row>
    <row r="28" spans="2:12">
      <c r="B28" s="5">
        <v>115</v>
      </c>
      <c r="C28" s="112">
        <v>1.0192300000000001</v>
      </c>
      <c r="D28" s="113">
        <v>1.0010319999999999</v>
      </c>
      <c r="E28" s="117">
        <v>1.026049</v>
      </c>
      <c r="F28" s="113">
        <v>1.1013459999999999</v>
      </c>
      <c r="H28" s="12">
        <v>24</v>
      </c>
      <c r="I28" s="37">
        <v>1.6551359999999999</v>
      </c>
      <c r="J28" s="38">
        <v>1.1007389999999999</v>
      </c>
      <c r="K28" s="37">
        <v>1.6533059999999999</v>
      </c>
      <c r="L28" s="38">
        <v>1.25709</v>
      </c>
    </row>
    <row r="29" spans="2:12">
      <c r="B29" s="5">
        <v>120</v>
      </c>
      <c r="C29" s="112">
        <v>1.022535</v>
      </c>
      <c r="D29" s="113">
        <v>1.003692</v>
      </c>
      <c r="E29" s="117">
        <v>1.0243310000000001</v>
      </c>
      <c r="F29" s="113">
        <v>1.098052</v>
      </c>
      <c r="H29" s="12">
        <v>25</v>
      </c>
      <c r="I29" s="37">
        <v>1.5525869999999999</v>
      </c>
      <c r="J29" s="38">
        <v>1.1849419999999999</v>
      </c>
      <c r="K29" s="37">
        <v>1.699468</v>
      </c>
      <c r="L29" s="38">
        <v>1.976785</v>
      </c>
    </row>
    <row r="30" spans="2:12">
      <c r="B30" s="5">
        <v>125</v>
      </c>
      <c r="C30" s="112">
        <v>1.02719</v>
      </c>
      <c r="D30" s="113">
        <v>1.016081</v>
      </c>
      <c r="E30" s="117">
        <v>1.0174650000000001</v>
      </c>
      <c r="F30" s="113">
        <v>1.08114</v>
      </c>
      <c r="H30" s="12">
        <v>26</v>
      </c>
      <c r="I30" s="37">
        <v>1.326403</v>
      </c>
      <c r="J30" s="38">
        <v>1.1336809999999999</v>
      </c>
      <c r="K30" s="37">
        <v>2.2098339999999999</v>
      </c>
      <c r="L30" s="38">
        <v>2.333494</v>
      </c>
    </row>
    <row r="31" spans="2:12">
      <c r="B31" s="5">
        <v>130</v>
      </c>
      <c r="C31" s="112">
        <v>1.0361389999999999</v>
      </c>
      <c r="D31" s="113">
        <v>1.034135</v>
      </c>
      <c r="E31" s="117">
        <v>1.0158</v>
      </c>
      <c r="F31" s="113">
        <v>1.0588340000000001</v>
      </c>
      <c r="H31" s="12">
        <v>27</v>
      </c>
      <c r="I31" s="37">
        <v>1.6533770000000001</v>
      </c>
      <c r="J31" s="38">
        <v>1.097099</v>
      </c>
      <c r="K31" s="37">
        <v>2.3419650000000001</v>
      </c>
      <c r="L31" s="38">
        <v>4.2630239999999997</v>
      </c>
    </row>
    <row r="32" spans="2:12">
      <c r="B32" s="5">
        <v>135</v>
      </c>
      <c r="C32" s="112">
        <v>1.028483</v>
      </c>
      <c r="D32" s="113">
        <v>1.042667</v>
      </c>
      <c r="E32" s="117">
        <v>1.009719</v>
      </c>
      <c r="F32" s="113">
        <v>1.0323739999999999</v>
      </c>
      <c r="H32" s="12">
        <v>28</v>
      </c>
      <c r="I32" s="37">
        <v>1.8357889999999999</v>
      </c>
      <c r="J32" s="38">
        <v>1.2637339999999999</v>
      </c>
      <c r="K32" s="37">
        <v>1.6484099999999999</v>
      </c>
      <c r="L32" s="38">
        <v>1.4479660000000001</v>
      </c>
    </row>
    <row r="33" spans="2:12">
      <c r="B33" s="5">
        <v>140</v>
      </c>
      <c r="C33" s="112">
        <v>1.0356829999999999</v>
      </c>
      <c r="D33" s="113">
        <v>1.064649</v>
      </c>
      <c r="E33" s="117">
        <v>0.99930479999999999</v>
      </c>
      <c r="F33" s="113">
        <v>1.01902</v>
      </c>
      <c r="H33" s="12">
        <v>29</v>
      </c>
      <c r="I33" s="37">
        <v>1.54596</v>
      </c>
      <c r="J33" s="38">
        <v>1.2328190000000001</v>
      </c>
      <c r="K33" s="37">
        <v>1.611494</v>
      </c>
      <c r="L33" s="38">
        <v>1.763312</v>
      </c>
    </row>
    <row r="34" spans="2:12">
      <c r="B34" s="5">
        <v>145</v>
      </c>
      <c r="C34" s="112">
        <v>1.0366089999999999</v>
      </c>
      <c r="D34" s="113">
        <v>1.077213</v>
      </c>
      <c r="E34" s="117">
        <v>0.99864240000000004</v>
      </c>
      <c r="F34" s="113">
        <v>1.005728</v>
      </c>
      <c r="H34" s="12">
        <v>30</v>
      </c>
      <c r="I34" s="37">
        <v>1.5074209999999999</v>
      </c>
      <c r="J34" s="38">
        <v>1.2429159999999999</v>
      </c>
      <c r="K34" s="37">
        <v>2.122128</v>
      </c>
      <c r="L34" s="38">
        <v>1.728194</v>
      </c>
    </row>
    <row r="35" spans="2:12">
      <c r="B35" s="5">
        <v>150</v>
      </c>
      <c r="C35" s="112">
        <v>1.04175</v>
      </c>
      <c r="D35" s="113">
        <v>1.0874269999999999</v>
      </c>
      <c r="E35" s="117">
        <v>0.99051549999999999</v>
      </c>
      <c r="F35" s="113">
        <v>0.99500460000000002</v>
      </c>
      <c r="H35" s="12">
        <v>31</v>
      </c>
      <c r="I35" s="37">
        <v>1.2764120000000001</v>
      </c>
      <c r="J35" s="38">
        <v>1.182493</v>
      </c>
      <c r="K35" s="37">
        <v>2.45221</v>
      </c>
      <c r="L35" s="38">
        <v>1.992111</v>
      </c>
    </row>
    <row r="36" spans="2:12">
      <c r="B36" s="5">
        <v>155</v>
      </c>
      <c r="C36" s="112">
        <v>1.0466549999999999</v>
      </c>
      <c r="D36" s="113">
        <v>1.0771470000000001</v>
      </c>
      <c r="E36" s="117">
        <v>0.98122189999999998</v>
      </c>
      <c r="F36" s="113">
        <v>0.98341909999999999</v>
      </c>
      <c r="H36" s="12">
        <v>32</v>
      </c>
      <c r="I36" s="37">
        <v>1.3294980000000001</v>
      </c>
      <c r="J36" s="38">
        <v>1.033121</v>
      </c>
      <c r="K36" s="37">
        <v>2.3663129999999999</v>
      </c>
      <c r="L36" s="38">
        <v>1.955117</v>
      </c>
    </row>
    <row r="37" spans="2:12">
      <c r="B37" s="5">
        <v>160</v>
      </c>
      <c r="C37" s="112">
        <v>1.058271</v>
      </c>
      <c r="D37" s="113">
        <v>1.0711580000000001</v>
      </c>
      <c r="E37" s="117">
        <v>0.98033939999999997</v>
      </c>
      <c r="F37" s="113">
        <v>0.96624960000000004</v>
      </c>
      <c r="H37" s="12">
        <v>33</v>
      </c>
      <c r="I37" s="37">
        <v>1.2938149999999999</v>
      </c>
      <c r="J37" s="38">
        <v>1.4232530000000001</v>
      </c>
      <c r="K37" s="37">
        <v>2.1345839999999998</v>
      </c>
      <c r="L37" s="38">
        <v>1.7647889999999999</v>
      </c>
    </row>
    <row r="38" spans="2:12">
      <c r="B38" s="5">
        <v>165</v>
      </c>
      <c r="C38" s="112">
        <v>1.0558380000000001</v>
      </c>
      <c r="D38" s="113">
        <v>1.0541450000000001</v>
      </c>
      <c r="E38" s="117">
        <v>0.98580400000000001</v>
      </c>
      <c r="F38" s="113">
        <v>0.94203939999999997</v>
      </c>
      <c r="H38" s="12">
        <v>34</v>
      </c>
      <c r="I38" s="37">
        <v>1.7235009999999999</v>
      </c>
      <c r="J38" s="38">
        <v>1.185926</v>
      </c>
      <c r="K38" s="37">
        <v>3.1435599999999999</v>
      </c>
      <c r="L38" s="38">
        <v>1.732829</v>
      </c>
    </row>
    <row r="39" spans="2:12">
      <c r="B39" s="5">
        <v>170</v>
      </c>
      <c r="C39" s="112">
        <v>1.043488</v>
      </c>
      <c r="D39" s="113">
        <v>1.0483180000000001</v>
      </c>
      <c r="E39" s="117">
        <v>0.99475440000000004</v>
      </c>
      <c r="F39" s="113">
        <v>0.93468549999999995</v>
      </c>
      <c r="H39" s="12">
        <v>35</v>
      </c>
      <c r="I39" s="37">
        <v>1.4268430000000001</v>
      </c>
      <c r="J39" s="38">
        <v>1.2934810000000001</v>
      </c>
      <c r="K39" s="37">
        <v>1.7411380000000001</v>
      </c>
      <c r="L39" s="38">
        <v>1.346811</v>
      </c>
    </row>
    <row r="40" spans="2:12">
      <c r="B40" s="5">
        <v>175</v>
      </c>
      <c r="C40" s="112">
        <v>1.0435589999999999</v>
      </c>
      <c r="D40" s="113">
        <v>1.027598</v>
      </c>
      <c r="E40" s="117">
        <v>1.0006280000000001</v>
      </c>
      <c r="F40" s="113">
        <v>0.93862599999999996</v>
      </c>
      <c r="H40" s="12">
        <v>36</v>
      </c>
      <c r="I40" s="37">
        <v>1.510599</v>
      </c>
      <c r="J40" s="38">
        <v>1.4480660000000001</v>
      </c>
      <c r="K40" s="37">
        <v>1.938339</v>
      </c>
      <c r="L40" s="38">
        <v>1.589188</v>
      </c>
    </row>
    <row r="41" spans="2:12">
      <c r="B41" s="5">
        <v>180</v>
      </c>
      <c r="C41" s="112">
        <v>1.035245</v>
      </c>
      <c r="D41" s="113">
        <v>0.99985829999999998</v>
      </c>
      <c r="E41" s="117">
        <v>1.003514</v>
      </c>
      <c r="F41" s="113">
        <v>0.93928829999999996</v>
      </c>
      <c r="H41" s="12">
        <v>37</v>
      </c>
      <c r="I41" s="37">
        <v>1.1943029999999999</v>
      </c>
      <c r="J41" s="38">
        <v>1.100487</v>
      </c>
      <c r="K41" s="37">
        <v>2.120387</v>
      </c>
      <c r="L41" s="38">
        <v>1.5306759999999999</v>
      </c>
    </row>
    <row r="42" spans="2:12">
      <c r="B42" s="5">
        <v>185</v>
      </c>
      <c r="C42" s="112">
        <v>1.029625</v>
      </c>
      <c r="D42" s="113">
        <v>0.98668199999999995</v>
      </c>
      <c r="E42" s="117">
        <v>0.99652399999999997</v>
      </c>
      <c r="F42" s="113">
        <v>0.93680759999999996</v>
      </c>
      <c r="H42" s="12">
        <v>38</v>
      </c>
      <c r="I42" s="37">
        <v>1.5839350000000001</v>
      </c>
      <c r="J42" s="38">
        <v>1.0926929999999999</v>
      </c>
      <c r="K42" s="37">
        <v>1.4782109999999999</v>
      </c>
      <c r="L42" s="38">
        <v>1.855985</v>
      </c>
    </row>
    <row r="43" spans="2:12">
      <c r="B43" s="5">
        <v>190</v>
      </c>
      <c r="C43" s="112">
        <v>1.0424869999999999</v>
      </c>
      <c r="D43" s="113">
        <v>0.97651390000000005</v>
      </c>
      <c r="E43" s="117">
        <v>0.98947819999999997</v>
      </c>
      <c r="F43" s="113">
        <v>0.93593099999999996</v>
      </c>
      <c r="H43" s="12">
        <v>39</v>
      </c>
      <c r="I43" s="37">
        <v>1.469876</v>
      </c>
      <c r="J43" s="38">
        <v>1.3317680000000001</v>
      </c>
      <c r="K43" s="37">
        <v>1.578303</v>
      </c>
      <c r="L43" s="38">
        <v>1.33738</v>
      </c>
    </row>
    <row r="44" spans="2:12">
      <c r="B44" s="5">
        <v>195</v>
      </c>
      <c r="C44" s="112">
        <v>1.038062</v>
      </c>
      <c r="D44" s="113">
        <v>0.96996859999999996</v>
      </c>
      <c r="E44" s="117">
        <v>0.98303960000000001</v>
      </c>
      <c r="F44" s="113">
        <v>0.9262243</v>
      </c>
      <c r="H44" s="12">
        <v>40</v>
      </c>
      <c r="I44" s="37">
        <v>1.514262</v>
      </c>
      <c r="J44" s="38">
        <v>1.3476939999999999</v>
      </c>
      <c r="K44" s="37">
        <v>1.5577220000000001</v>
      </c>
      <c r="L44" s="38">
        <v>1.2085600000000001</v>
      </c>
    </row>
    <row r="45" spans="2:12">
      <c r="B45" s="29">
        <v>200.001</v>
      </c>
      <c r="C45" s="112">
        <v>1.036116</v>
      </c>
      <c r="D45" s="113">
        <v>0.96676499999999999</v>
      </c>
      <c r="E45" s="117">
        <v>0.98060559999999997</v>
      </c>
      <c r="F45" s="113">
        <v>0.91861800000000005</v>
      </c>
      <c r="H45" s="12">
        <v>41</v>
      </c>
      <c r="I45" s="37">
        <v>1.567205</v>
      </c>
      <c r="J45" s="38">
        <v>1.18096</v>
      </c>
      <c r="K45" s="37">
        <v>1.582843</v>
      </c>
      <c r="L45" s="38">
        <v>1.4795309999999999</v>
      </c>
    </row>
    <row r="46" spans="2:12">
      <c r="B46" s="29">
        <v>205.001</v>
      </c>
      <c r="C46" s="112">
        <v>1.026869</v>
      </c>
      <c r="D46" s="113">
        <v>0.96420479999999997</v>
      </c>
      <c r="E46" s="117">
        <v>0.97580639999999996</v>
      </c>
      <c r="F46" s="113">
        <v>0.91103659999999997</v>
      </c>
      <c r="H46" s="12">
        <v>42</v>
      </c>
      <c r="I46" s="37">
        <v>1.3352139999999999</v>
      </c>
      <c r="J46" s="38">
        <v>1.247579</v>
      </c>
      <c r="K46" s="37">
        <v>1.7633430000000001</v>
      </c>
      <c r="L46" s="38">
        <v>1.71767</v>
      </c>
    </row>
    <row r="47" spans="2:12">
      <c r="B47" s="29">
        <v>210.001</v>
      </c>
      <c r="C47" s="112">
        <v>1.0260039999999999</v>
      </c>
      <c r="D47" s="113">
        <v>0.9673562</v>
      </c>
      <c r="E47" s="117">
        <v>0.97158869999999997</v>
      </c>
      <c r="F47" s="113">
        <v>0.9075704</v>
      </c>
      <c r="H47" s="12">
        <v>43</v>
      </c>
      <c r="I47" s="37">
        <v>1.3507210000000001</v>
      </c>
      <c r="J47" s="38">
        <v>1.100616</v>
      </c>
      <c r="K47" s="37">
        <v>2.47099</v>
      </c>
      <c r="L47" s="38">
        <v>1.477355</v>
      </c>
    </row>
    <row r="48" spans="2:12">
      <c r="B48" s="29">
        <v>215.001</v>
      </c>
      <c r="C48" s="112">
        <v>1.026092</v>
      </c>
      <c r="D48" s="113">
        <v>0.96313159999999998</v>
      </c>
      <c r="E48" s="117">
        <v>0.96963949999999999</v>
      </c>
      <c r="F48" s="113">
        <v>0.90677140000000001</v>
      </c>
      <c r="H48" s="12">
        <v>44</v>
      </c>
      <c r="I48" s="37">
        <v>1.321958</v>
      </c>
      <c r="J48" s="38">
        <v>1.3864399999999999</v>
      </c>
      <c r="K48" s="37">
        <v>1.8123800000000001</v>
      </c>
      <c r="L48" s="38">
        <v>1.870795</v>
      </c>
    </row>
    <row r="49" spans="2:12">
      <c r="B49" s="29">
        <v>220.001</v>
      </c>
      <c r="C49" s="112">
        <v>1.022224</v>
      </c>
      <c r="D49" s="113">
        <v>0.94340559999999996</v>
      </c>
      <c r="E49" s="117">
        <v>0.96209650000000002</v>
      </c>
      <c r="F49" s="113">
        <v>0.90141990000000005</v>
      </c>
      <c r="H49" s="12">
        <v>45</v>
      </c>
      <c r="I49" s="37">
        <v>1.16398</v>
      </c>
      <c r="J49" s="38">
        <v>1.2740579999999999</v>
      </c>
      <c r="K49" s="37">
        <v>1.6939869999999999</v>
      </c>
      <c r="L49" s="38">
        <v>1.5562750000000001</v>
      </c>
    </row>
    <row r="50" spans="2:12">
      <c r="B50" s="29">
        <v>225.001</v>
      </c>
      <c r="C50" s="112">
        <v>1.0288520000000001</v>
      </c>
      <c r="D50" s="113">
        <v>0.93714140000000001</v>
      </c>
      <c r="E50" s="117">
        <v>0.95701230000000004</v>
      </c>
      <c r="F50" s="113">
        <v>0.90358079999999996</v>
      </c>
      <c r="H50" s="12">
        <v>46</v>
      </c>
      <c r="I50" s="37">
        <v>1.685805</v>
      </c>
      <c r="J50" s="38">
        <v>1.192615</v>
      </c>
      <c r="K50" s="37">
        <v>1.708448</v>
      </c>
      <c r="L50" s="38">
        <v>1.503776</v>
      </c>
    </row>
    <row r="51" spans="2:12">
      <c r="B51" s="29">
        <v>230.001</v>
      </c>
      <c r="C51" s="112">
        <v>1.018848</v>
      </c>
      <c r="D51" s="113">
        <v>0.9337763</v>
      </c>
      <c r="E51" s="117">
        <v>0.95976609999999996</v>
      </c>
      <c r="F51" s="113">
        <v>0.90554460000000003</v>
      </c>
      <c r="H51" s="12">
        <v>47</v>
      </c>
      <c r="I51" s="37">
        <v>1.2214160000000001</v>
      </c>
      <c r="J51" s="38">
        <v>1.314943</v>
      </c>
      <c r="K51" s="37">
        <v>1.9026369999999999</v>
      </c>
      <c r="L51" s="38">
        <v>2.0430579999999998</v>
      </c>
    </row>
    <row r="52" spans="2:12">
      <c r="B52" s="29">
        <v>235.001</v>
      </c>
      <c r="C52" s="112">
        <v>1.0090490000000001</v>
      </c>
      <c r="D52" s="113">
        <v>0.95219489999999996</v>
      </c>
      <c r="E52" s="117">
        <v>0.96057369999999997</v>
      </c>
      <c r="F52" s="113">
        <v>0.90777589999999997</v>
      </c>
      <c r="H52" s="12">
        <v>48</v>
      </c>
      <c r="I52" s="37">
        <v>1.7419739999999999</v>
      </c>
      <c r="J52" s="38">
        <v>1.317517</v>
      </c>
      <c r="K52" s="37">
        <v>1.5112000000000001</v>
      </c>
      <c r="L52" s="38">
        <v>2.2499389999999999</v>
      </c>
    </row>
    <row r="53" spans="2:12">
      <c r="B53" s="29">
        <v>240.001</v>
      </c>
      <c r="C53" s="112">
        <v>0.99819219999999997</v>
      </c>
      <c r="D53" s="113">
        <v>0.96136600000000005</v>
      </c>
      <c r="E53" s="117">
        <v>0.96185960000000004</v>
      </c>
      <c r="F53" s="113">
        <v>0.91726439999999998</v>
      </c>
      <c r="H53" s="12">
        <v>49</v>
      </c>
      <c r="I53" s="37">
        <v>1.834266</v>
      </c>
      <c r="J53" s="38">
        <v>1.1012470000000001</v>
      </c>
      <c r="K53" s="37">
        <v>1.6279920000000001</v>
      </c>
      <c r="L53" s="38">
        <v>1.7365390000000001</v>
      </c>
    </row>
    <row r="54" spans="2:12">
      <c r="B54" s="29">
        <v>245.001</v>
      </c>
      <c r="C54" s="112">
        <v>0.99789450000000002</v>
      </c>
      <c r="D54" s="113">
        <v>0.96293260000000003</v>
      </c>
      <c r="E54" s="117">
        <v>0.96218309999999996</v>
      </c>
      <c r="F54" s="113">
        <v>0.92236969999999996</v>
      </c>
      <c r="H54" s="12">
        <v>50</v>
      </c>
      <c r="I54" s="37">
        <v>1.2822880000000001</v>
      </c>
      <c r="J54" s="38">
        <v>1.3223720000000001</v>
      </c>
      <c r="K54" s="37">
        <v>1.58205</v>
      </c>
      <c r="L54" s="38">
        <v>1.631753</v>
      </c>
    </row>
    <row r="55" spans="2:12">
      <c r="B55" s="29">
        <v>250.001</v>
      </c>
      <c r="C55" s="112">
        <v>0.99558089999999999</v>
      </c>
      <c r="D55" s="113">
        <v>0.97167369999999997</v>
      </c>
      <c r="E55" s="117">
        <v>0.95641339999999997</v>
      </c>
      <c r="F55" s="113">
        <v>0.92130730000000005</v>
      </c>
      <c r="H55" s="12">
        <v>51</v>
      </c>
      <c r="I55" s="37">
        <v>1.4055139999999999</v>
      </c>
      <c r="J55" s="38">
        <v>1.342463</v>
      </c>
      <c r="K55" s="37">
        <v>1.5608379999999999</v>
      </c>
      <c r="L55" s="38">
        <v>1.791965</v>
      </c>
    </row>
    <row r="56" spans="2:12">
      <c r="B56" s="29">
        <v>255.001</v>
      </c>
      <c r="C56" s="112">
        <v>0.97390829999999995</v>
      </c>
      <c r="D56" s="113">
        <v>0.97690310000000002</v>
      </c>
      <c r="E56" s="117">
        <v>0.9498875</v>
      </c>
      <c r="F56" s="113">
        <v>0.91764040000000002</v>
      </c>
      <c r="H56" s="12">
        <v>52</v>
      </c>
      <c r="I56" s="37">
        <v>1.4198900000000001</v>
      </c>
      <c r="J56" s="38">
        <v>1.299868</v>
      </c>
      <c r="K56" s="37">
        <v>1.6257109999999999</v>
      </c>
      <c r="L56" s="38">
        <v>1.8485640000000001</v>
      </c>
    </row>
    <row r="57" spans="2:12">
      <c r="B57" s="29">
        <v>260.00099999999998</v>
      </c>
      <c r="C57" s="112">
        <v>0.97790350000000004</v>
      </c>
      <c r="D57" s="113">
        <v>0.97861379999999998</v>
      </c>
      <c r="E57" s="117">
        <v>0.94631710000000002</v>
      </c>
      <c r="F57" s="113">
        <v>0.91879429999999995</v>
      </c>
      <c r="H57" s="12">
        <v>53</v>
      </c>
      <c r="I57" s="37">
        <v>1.2576499999999999</v>
      </c>
      <c r="J57" s="38">
        <v>1.3318319999999999</v>
      </c>
      <c r="K57" s="37">
        <v>1.290583</v>
      </c>
      <c r="L57" s="38">
        <v>1.4494560000000001</v>
      </c>
    </row>
    <row r="58" spans="2:12">
      <c r="B58" s="29">
        <v>265.00099999999998</v>
      </c>
      <c r="C58" s="112">
        <v>0.98531429999999998</v>
      </c>
      <c r="D58" s="113">
        <v>0.97697469999999997</v>
      </c>
      <c r="E58" s="117">
        <v>0.89719590000000005</v>
      </c>
      <c r="F58" s="113">
        <v>0.91557339999999998</v>
      </c>
      <c r="H58" s="12">
        <v>54</v>
      </c>
      <c r="I58" s="37">
        <v>1.4901599999999999</v>
      </c>
      <c r="J58" s="38">
        <v>1.3836329999999999</v>
      </c>
      <c r="K58" s="37">
        <v>1.7424390000000001</v>
      </c>
      <c r="L58" s="38">
        <v>1.501727</v>
      </c>
    </row>
    <row r="59" spans="2:12">
      <c r="B59" s="29">
        <v>270.00099999999998</v>
      </c>
      <c r="C59" s="112">
        <v>0.99509970000000003</v>
      </c>
      <c r="D59" s="113">
        <v>0.95589349999999995</v>
      </c>
      <c r="E59" s="117">
        <v>0.92719169999999995</v>
      </c>
      <c r="F59" s="113">
        <v>0.91501759999999999</v>
      </c>
      <c r="H59" s="12">
        <v>55</v>
      </c>
      <c r="I59" s="37">
        <v>1.6025</v>
      </c>
      <c r="J59" s="38">
        <v>1.1625300000000001</v>
      </c>
      <c r="K59" s="37">
        <v>1.9404760000000001</v>
      </c>
      <c r="L59" s="38">
        <v>1.6804129999999999</v>
      </c>
    </row>
    <row r="60" spans="2:12">
      <c r="B60" s="29">
        <v>275.00099999999998</v>
      </c>
      <c r="C60" s="112">
        <v>1.019841</v>
      </c>
      <c r="D60" s="113">
        <v>0.9842554</v>
      </c>
      <c r="E60" s="117">
        <v>0.97003870000000003</v>
      </c>
      <c r="F60" s="113">
        <v>0.90310380000000001</v>
      </c>
      <c r="H60" s="12">
        <v>56</v>
      </c>
      <c r="I60" s="37">
        <v>1.233106</v>
      </c>
      <c r="J60" s="38">
        <v>1.080036</v>
      </c>
      <c r="K60" s="37">
        <v>1.560505</v>
      </c>
      <c r="L60" s="38">
        <v>1.387178</v>
      </c>
    </row>
    <row r="61" spans="2:12">
      <c r="B61" s="29">
        <v>280.00099999999998</v>
      </c>
      <c r="C61" s="112">
        <v>1.1139520000000001</v>
      </c>
      <c r="D61" s="113">
        <v>1.0069090000000001</v>
      </c>
      <c r="E61" s="117">
        <v>1.0115160000000001</v>
      </c>
      <c r="F61" s="113">
        <v>0.89385910000000002</v>
      </c>
      <c r="H61" s="12">
        <v>57</v>
      </c>
      <c r="I61" s="37">
        <v>1.231447</v>
      </c>
      <c r="J61" s="38">
        <v>1.227112</v>
      </c>
      <c r="K61" s="37">
        <v>2.1199970000000001</v>
      </c>
      <c r="L61" s="38">
        <v>1.4514800000000001</v>
      </c>
    </row>
    <row r="62" spans="2:12">
      <c r="B62" s="29">
        <v>285.00099999999998</v>
      </c>
      <c r="C62" s="112">
        <v>1.176593</v>
      </c>
      <c r="D62" s="113">
        <v>1.0364230000000001</v>
      </c>
      <c r="E62" s="117">
        <v>1.0614710000000001</v>
      </c>
      <c r="F62" s="113">
        <v>0.91020699999999999</v>
      </c>
      <c r="H62" s="12">
        <v>58</v>
      </c>
      <c r="I62" s="37">
        <v>1.562584</v>
      </c>
      <c r="J62" s="38">
        <v>1.3262149999999999</v>
      </c>
      <c r="K62" s="37">
        <v>2.363264</v>
      </c>
      <c r="L62" s="38">
        <v>1.6149979999999999</v>
      </c>
    </row>
    <row r="63" spans="2:12">
      <c r="B63" s="29">
        <v>290.00099999999998</v>
      </c>
      <c r="C63" s="112">
        <v>1.268356</v>
      </c>
      <c r="D63" s="113">
        <v>1.078565</v>
      </c>
      <c r="E63" s="117">
        <v>1.119729</v>
      </c>
      <c r="F63" s="113">
        <v>0.94427329999999998</v>
      </c>
      <c r="H63" s="12">
        <v>59</v>
      </c>
      <c r="I63" s="37">
        <v>1.6526110000000001</v>
      </c>
      <c r="J63" s="38">
        <v>1.1676850000000001</v>
      </c>
      <c r="K63" s="37">
        <v>1.689111</v>
      </c>
      <c r="L63" s="38">
        <v>1.5366109999999999</v>
      </c>
    </row>
    <row r="64" spans="2:12">
      <c r="B64" s="29">
        <v>295.00099999999998</v>
      </c>
      <c r="C64" s="112">
        <v>1.3427770000000001</v>
      </c>
      <c r="D64" s="113">
        <v>1.129043</v>
      </c>
      <c r="E64" s="117">
        <v>1.183273</v>
      </c>
      <c r="F64" s="113">
        <v>0.99401090000000003</v>
      </c>
      <c r="H64" s="12">
        <v>60</v>
      </c>
      <c r="I64" s="37">
        <v>1.670231</v>
      </c>
      <c r="J64" s="38">
        <v>1.229846</v>
      </c>
      <c r="K64" s="37">
        <v>1.4215599999999999</v>
      </c>
      <c r="L64" s="38">
        <v>1.5410520000000001</v>
      </c>
    </row>
    <row r="65" spans="2:12">
      <c r="B65" s="29">
        <v>300.00099999999998</v>
      </c>
      <c r="C65" s="112">
        <v>1.400863</v>
      </c>
      <c r="D65" s="113">
        <v>1.1769799999999999</v>
      </c>
      <c r="E65" s="117">
        <v>1.2590840000000001</v>
      </c>
      <c r="F65" s="113">
        <v>1.057428</v>
      </c>
      <c r="H65" s="12">
        <v>61</v>
      </c>
      <c r="I65" s="37">
        <v>1.4430970000000001</v>
      </c>
      <c r="J65" s="38">
        <v>1.2940069999999999</v>
      </c>
      <c r="K65" s="37">
        <v>1.880042</v>
      </c>
      <c r="L65" s="38">
        <v>1.5783640000000001</v>
      </c>
    </row>
    <row r="66" spans="2:12">
      <c r="B66" s="29">
        <v>305.00099999999998</v>
      </c>
      <c r="C66" s="112">
        <v>1.4508760000000001</v>
      </c>
      <c r="D66" s="113">
        <v>1.2282150000000001</v>
      </c>
      <c r="E66" s="117">
        <v>1.3323780000000001</v>
      </c>
      <c r="F66" s="113">
        <v>1.1219060000000001</v>
      </c>
      <c r="H66" s="12">
        <v>62</v>
      </c>
      <c r="I66" s="37">
        <v>1.637221</v>
      </c>
      <c r="J66" s="38">
        <v>1.2872189999999999</v>
      </c>
      <c r="K66" s="37">
        <v>1.767504</v>
      </c>
      <c r="L66" s="38">
        <v>1.5166740000000001</v>
      </c>
    </row>
    <row r="67" spans="2:12">
      <c r="B67" s="29">
        <v>310.00099999999998</v>
      </c>
      <c r="C67" s="112">
        <v>1.4870049999999999</v>
      </c>
      <c r="D67" s="113">
        <v>1.2462299999999999</v>
      </c>
      <c r="E67" s="117">
        <v>1.39734</v>
      </c>
      <c r="F67" s="113">
        <v>1.1936359999999999</v>
      </c>
      <c r="H67" s="12">
        <v>63</v>
      </c>
      <c r="I67" s="37">
        <v>1.488132</v>
      </c>
      <c r="J67" s="38">
        <v>1.1182559999999999</v>
      </c>
      <c r="K67" s="37">
        <v>2.3539889999999999</v>
      </c>
      <c r="L67" s="38">
        <v>1.605146</v>
      </c>
    </row>
    <row r="68" spans="2:12">
      <c r="B68" s="29">
        <v>315.00099999999998</v>
      </c>
      <c r="C68" s="112">
        <v>1.523353</v>
      </c>
      <c r="D68" s="113">
        <v>1.263506</v>
      </c>
      <c r="E68" s="117">
        <v>1.4534879999999999</v>
      </c>
      <c r="F68" s="113">
        <v>1.2436689999999999</v>
      </c>
      <c r="H68" s="12">
        <v>64</v>
      </c>
      <c r="I68" s="37">
        <v>1.5598730000000001</v>
      </c>
      <c r="J68" s="38">
        <v>1.3447640000000001</v>
      </c>
      <c r="K68" s="37">
        <v>2.4730020000000001</v>
      </c>
      <c r="L68" s="38">
        <v>1.7503040000000001</v>
      </c>
    </row>
    <row r="69" spans="2:12">
      <c r="B69" s="29">
        <v>320.00099999999998</v>
      </c>
      <c r="C69" s="112">
        <v>1.5231049999999999</v>
      </c>
      <c r="D69" s="113">
        <v>1.267393</v>
      </c>
      <c r="E69" s="117">
        <v>1.4824949999999999</v>
      </c>
      <c r="F69" s="113">
        <v>1.282057</v>
      </c>
      <c r="H69" s="12">
        <v>65</v>
      </c>
      <c r="I69" s="37">
        <v>1.6819649999999999</v>
      </c>
      <c r="J69" s="38">
        <v>1.4127620000000001</v>
      </c>
      <c r="K69" s="37">
        <v>1.376755</v>
      </c>
      <c r="L69" s="38">
        <v>1.6437090000000001</v>
      </c>
    </row>
    <row r="70" spans="2:12">
      <c r="B70" s="29">
        <v>325.00099999999998</v>
      </c>
      <c r="C70" s="112">
        <v>1.4924930000000001</v>
      </c>
      <c r="D70" s="113">
        <v>1.2386330000000001</v>
      </c>
      <c r="E70" s="117">
        <v>1.4972840000000001</v>
      </c>
      <c r="F70" s="113">
        <v>1.3011490000000001</v>
      </c>
      <c r="H70" s="12">
        <v>66</v>
      </c>
      <c r="I70" s="37">
        <v>1.6087359999999999</v>
      </c>
      <c r="J70" s="38">
        <v>1.0943430000000001</v>
      </c>
      <c r="K70" s="37">
        <v>1.6189180000000001</v>
      </c>
      <c r="L70" s="38">
        <v>1.3687780000000001</v>
      </c>
    </row>
    <row r="71" spans="2:12">
      <c r="B71" s="29">
        <v>330.00099999999998</v>
      </c>
      <c r="C71" s="112">
        <v>1.4869319999999999</v>
      </c>
      <c r="D71" s="113">
        <v>1.213058</v>
      </c>
      <c r="E71" s="117">
        <v>1.473268</v>
      </c>
      <c r="F71" s="113">
        <v>1.3114809999999999</v>
      </c>
      <c r="H71" s="12">
        <v>67</v>
      </c>
      <c r="I71" s="37">
        <v>1.6379170000000001</v>
      </c>
      <c r="J71" s="38">
        <v>1.12849</v>
      </c>
      <c r="K71" s="37">
        <v>2.4498950000000002</v>
      </c>
      <c r="L71" s="38">
        <v>1.3060480000000001</v>
      </c>
    </row>
    <row r="72" spans="2:12">
      <c r="B72" s="29">
        <v>335.00099999999998</v>
      </c>
      <c r="C72" s="112">
        <v>1.463767</v>
      </c>
      <c r="D72" s="113">
        <v>1.160525</v>
      </c>
      <c r="E72" s="117">
        <v>1.425324</v>
      </c>
      <c r="F72" s="113">
        <v>1.294891</v>
      </c>
      <c r="H72" s="12">
        <v>68</v>
      </c>
      <c r="I72" s="37">
        <v>2.1048089999999999</v>
      </c>
      <c r="J72" s="38">
        <v>1.436714</v>
      </c>
      <c r="K72" s="37">
        <v>2.189327</v>
      </c>
      <c r="L72" s="38">
        <v>1.347135</v>
      </c>
    </row>
    <row r="73" spans="2:12">
      <c r="B73" s="29">
        <v>340.00099999999998</v>
      </c>
      <c r="C73" s="112">
        <v>1.4225350000000001</v>
      </c>
      <c r="D73" s="113">
        <v>1.115127</v>
      </c>
      <c r="E73" s="117">
        <v>1.4439200000000001</v>
      </c>
      <c r="F73" s="113">
        <v>1.26054</v>
      </c>
      <c r="H73" s="12">
        <v>69</v>
      </c>
      <c r="I73" s="37">
        <v>1.290942</v>
      </c>
      <c r="J73" s="38">
        <v>1.067428</v>
      </c>
      <c r="K73" s="37">
        <v>1.9365920000000001</v>
      </c>
      <c r="L73" s="38">
        <v>1.2067399999999999</v>
      </c>
    </row>
    <row r="74" spans="2:12">
      <c r="B74" s="29">
        <v>345.00099999999998</v>
      </c>
      <c r="C74" s="112">
        <v>1.4085570000000001</v>
      </c>
      <c r="D74" s="113">
        <v>1.1168899999999999</v>
      </c>
      <c r="E74" s="117">
        <v>1.422661</v>
      </c>
      <c r="F74" s="113">
        <v>1.200693</v>
      </c>
      <c r="H74" s="12">
        <v>70</v>
      </c>
      <c r="I74" s="37">
        <v>1.3041879999999999</v>
      </c>
      <c r="J74" s="38">
        <v>1.1329279999999999</v>
      </c>
      <c r="K74" s="37">
        <v>1.532341</v>
      </c>
      <c r="L74" s="38">
        <v>1.2418610000000001</v>
      </c>
    </row>
    <row r="75" spans="2:12">
      <c r="B75" s="29">
        <v>350.00099999999998</v>
      </c>
      <c r="C75" s="112">
        <v>1.412914</v>
      </c>
      <c r="D75" s="113">
        <v>1.098212</v>
      </c>
      <c r="E75" s="117">
        <v>1.382706</v>
      </c>
      <c r="F75" s="113">
        <v>1.146749</v>
      </c>
      <c r="H75" s="12">
        <v>71</v>
      </c>
      <c r="I75" s="37">
        <v>1.25319</v>
      </c>
      <c r="J75" s="38">
        <v>1.307545</v>
      </c>
      <c r="K75" s="37">
        <v>1.8891519999999999</v>
      </c>
      <c r="L75" s="38">
        <v>1.4727840000000001</v>
      </c>
    </row>
    <row r="76" spans="2:12">
      <c r="B76" s="29">
        <v>355.00099999999998</v>
      </c>
      <c r="C76" s="112">
        <v>1.3731869999999999</v>
      </c>
      <c r="D76" s="113">
        <v>1.0881320000000001</v>
      </c>
      <c r="E76" s="117">
        <v>1.348365</v>
      </c>
      <c r="F76" s="113">
        <v>1.1124940000000001</v>
      </c>
      <c r="H76" s="12">
        <v>72</v>
      </c>
      <c r="I76" s="37">
        <v>1.2024330000000001</v>
      </c>
      <c r="J76" s="38">
        <v>1.2173620000000001</v>
      </c>
      <c r="K76" s="37">
        <v>2.1555080000000002</v>
      </c>
      <c r="L76" s="38">
        <v>1.713568</v>
      </c>
    </row>
    <row r="77" spans="2:12">
      <c r="B77" s="29">
        <v>360.00099999999998</v>
      </c>
      <c r="C77" s="112">
        <v>1.3565910000000001</v>
      </c>
      <c r="D77" s="113">
        <v>1.0877349999999999</v>
      </c>
      <c r="E77" s="117">
        <v>1.312044</v>
      </c>
      <c r="F77" s="113">
        <v>1.082516</v>
      </c>
      <c r="H77" s="12">
        <v>73</v>
      </c>
      <c r="I77" s="37">
        <v>1.4130100000000001</v>
      </c>
      <c r="J77" s="38">
        <v>1.2780279999999999</v>
      </c>
      <c r="K77" s="37">
        <v>2.005099</v>
      </c>
      <c r="L77" s="38">
        <v>2.1738379999999999</v>
      </c>
    </row>
    <row r="78" spans="2:12">
      <c r="B78" s="29">
        <v>365.00099999999998</v>
      </c>
      <c r="C78" s="112">
        <v>1.3237159999999999</v>
      </c>
      <c r="D78" s="113">
        <v>1.085172</v>
      </c>
      <c r="E78" s="117">
        <v>1.2761750000000001</v>
      </c>
      <c r="F78" s="113">
        <v>1.058732</v>
      </c>
      <c r="H78" s="12">
        <v>74</v>
      </c>
      <c r="I78" s="37">
        <v>1.3569979999999999</v>
      </c>
      <c r="J78" s="38">
        <v>1.3087299999999999</v>
      </c>
      <c r="K78" s="37">
        <v>2.3580519999999998</v>
      </c>
      <c r="L78" s="38">
        <v>2.0101840000000002</v>
      </c>
    </row>
    <row r="79" spans="2:12">
      <c r="B79" s="29">
        <v>370.00099999999998</v>
      </c>
      <c r="C79" s="112">
        <v>1.294449</v>
      </c>
      <c r="D79" s="113">
        <v>1.075188</v>
      </c>
      <c r="E79" s="117">
        <v>1.246237</v>
      </c>
      <c r="F79" s="113">
        <v>1.0447230000000001</v>
      </c>
      <c r="H79" s="12">
        <v>75</v>
      </c>
      <c r="I79" s="37">
        <v>1.2365379999999999</v>
      </c>
      <c r="J79" s="38">
        <v>1.326713</v>
      </c>
      <c r="K79" s="37">
        <v>2.2445919999999999</v>
      </c>
      <c r="L79" s="38">
        <v>1.683519</v>
      </c>
    </row>
    <row r="80" spans="2:12">
      <c r="B80" s="29">
        <v>375.00099999999998</v>
      </c>
      <c r="C80" s="112">
        <v>1.2752079999999999</v>
      </c>
      <c r="D80" s="113">
        <v>1.0686560000000001</v>
      </c>
      <c r="E80" s="117">
        <v>1.2257800000000001</v>
      </c>
      <c r="F80" s="113">
        <v>1.027798</v>
      </c>
      <c r="H80" s="12">
        <v>76</v>
      </c>
      <c r="I80" s="37">
        <v>1.5818859999999999</v>
      </c>
      <c r="J80" s="38">
        <v>1.296576</v>
      </c>
      <c r="K80" s="37">
        <v>2.5754199999999998</v>
      </c>
      <c r="L80" s="38">
        <v>1.6896059999999999</v>
      </c>
    </row>
    <row r="81" spans="2:12">
      <c r="B81" s="29">
        <v>380.00099999999998</v>
      </c>
      <c r="C81" s="112">
        <v>1.264135</v>
      </c>
      <c r="D81" s="113">
        <v>1.068778</v>
      </c>
      <c r="E81" s="117">
        <v>1.2017640000000001</v>
      </c>
      <c r="F81" s="113">
        <v>1.0206200000000001</v>
      </c>
      <c r="H81" s="12">
        <v>77</v>
      </c>
      <c r="I81" s="37">
        <v>1.278575</v>
      </c>
      <c r="J81" s="38">
        <v>1.2928409999999999</v>
      </c>
      <c r="K81" s="37">
        <v>2.6069140000000002</v>
      </c>
      <c r="L81" s="38">
        <v>1.8105629999999999</v>
      </c>
    </row>
    <row r="82" spans="2:12">
      <c r="B82" s="29">
        <v>385.00099999999998</v>
      </c>
      <c r="C82" s="112">
        <v>1.26688</v>
      </c>
      <c r="D82" s="113">
        <v>1.069903</v>
      </c>
      <c r="E82" s="117">
        <v>1.183665</v>
      </c>
      <c r="F82" s="113">
        <v>1.0023489999999999</v>
      </c>
      <c r="H82" s="12">
        <v>78</v>
      </c>
      <c r="I82" s="37">
        <v>1.3806929999999999</v>
      </c>
      <c r="J82" s="38">
        <v>1.447754</v>
      </c>
      <c r="K82" s="37">
        <v>1.355893</v>
      </c>
      <c r="L82" s="38">
        <v>1.982189</v>
      </c>
    </row>
    <row r="83" spans="2:12">
      <c r="B83" s="29">
        <v>390.00099999999998</v>
      </c>
      <c r="C83" s="112">
        <v>1.252513</v>
      </c>
      <c r="D83" s="113">
        <v>1.0620590000000001</v>
      </c>
      <c r="E83" s="117">
        <v>1.161497</v>
      </c>
      <c r="F83" s="113">
        <v>0.99324579999999996</v>
      </c>
      <c r="H83" s="12">
        <v>79</v>
      </c>
      <c r="I83" s="37">
        <v>1.402938</v>
      </c>
      <c r="J83" s="38">
        <v>1.564503</v>
      </c>
      <c r="K83" s="37">
        <v>1.715268</v>
      </c>
      <c r="L83" s="38">
        <v>2.078716</v>
      </c>
    </row>
    <row r="84" spans="2:12">
      <c r="B84" s="29">
        <v>395.00099999999998</v>
      </c>
      <c r="C84" s="112">
        <v>1.2431449999999999</v>
      </c>
      <c r="D84" s="113">
        <v>1.0403709999999999</v>
      </c>
      <c r="E84" s="117">
        <v>1.138101</v>
      </c>
      <c r="F84" s="113">
        <v>0.97825949999999995</v>
      </c>
      <c r="H84" s="12">
        <v>80</v>
      </c>
      <c r="I84" s="37">
        <v>1.2526660000000001</v>
      </c>
      <c r="J84" s="38">
        <v>1.4128860000000001</v>
      </c>
      <c r="K84" s="37">
        <v>1.9171149999999999</v>
      </c>
      <c r="L84" s="38">
        <v>2.2858700000000001</v>
      </c>
    </row>
    <row r="85" spans="2:12">
      <c r="B85" s="29">
        <v>400.00099999999998</v>
      </c>
      <c r="C85" s="112">
        <v>1.2321580000000001</v>
      </c>
      <c r="D85" s="113">
        <v>1.0344120000000001</v>
      </c>
      <c r="E85" s="117">
        <v>1.113783</v>
      </c>
      <c r="F85" s="113">
        <v>0.96836999999999995</v>
      </c>
      <c r="H85" s="12">
        <v>81</v>
      </c>
      <c r="I85" s="37">
        <v>1.358625</v>
      </c>
      <c r="J85" s="38">
        <v>1.386334</v>
      </c>
      <c r="K85" s="37">
        <v>1.7870379999999999</v>
      </c>
      <c r="L85" s="38">
        <v>2.2250109999999999</v>
      </c>
    </row>
    <row r="86" spans="2:12">
      <c r="B86" s="29">
        <v>405.00099999999998</v>
      </c>
      <c r="C86" s="112">
        <v>1.2208330000000001</v>
      </c>
      <c r="D86" s="113">
        <v>1.0099849999999999</v>
      </c>
      <c r="E86" s="117">
        <v>1.0929340000000001</v>
      </c>
      <c r="F86" s="113">
        <v>0.95330409999999999</v>
      </c>
      <c r="H86" s="12">
        <v>82</v>
      </c>
      <c r="I86" s="37">
        <v>1.6188750000000001</v>
      </c>
      <c r="J86" s="38">
        <v>1.16848</v>
      </c>
      <c r="K86" s="37">
        <v>1.5057609999999999</v>
      </c>
      <c r="L86" s="38">
        <v>1.6779630000000001</v>
      </c>
    </row>
    <row r="87" spans="2:12">
      <c r="B87" s="29">
        <v>410.00099999999998</v>
      </c>
      <c r="C87" s="112">
        <v>1.195673</v>
      </c>
      <c r="D87" s="113">
        <v>1.002203</v>
      </c>
      <c r="E87" s="117">
        <v>1.0747180000000001</v>
      </c>
      <c r="F87" s="113">
        <v>0.94643790000000005</v>
      </c>
      <c r="H87" s="12">
        <v>83</v>
      </c>
      <c r="I87" s="37">
        <v>1.362193</v>
      </c>
      <c r="J87" s="38">
        <v>1.3250550000000001</v>
      </c>
      <c r="K87" s="37">
        <v>1.670866</v>
      </c>
      <c r="L87" s="38">
        <v>1.721279</v>
      </c>
    </row>
    <row r="88" spans="2:12">
      <c r="B88" s="29">
        <v>415.00099999999998</v>
      </c>
      <c r="C88" s="112">
        <v>1.171878</v>
      </c>
      <c r="D88" s="113">
        <v>0.98905069999999995</v>
      </c>
      <c r="E88" s="117">
        <v>1.0647580000000001</v>
      </c>
      <c r="F88" s="113">
        <v>0.93842959999999997</v>
      </c>
      <c r="H88" s="12">
        <v>84</v>
      </c>
      <c r="I88" s="37">
        <v>1.7993870000000001</v>
      </c>
      <c r="J88" s="38">
        <v>1.3411960000000001</v>
      </c>
      <c r="K88" s="37">
        <v>2.0514709999999998</v>
      </c>
      <c r="L88" s="38">
        <v>1.8418680000000001</v>
      </c>
    </row>
    <row r="89" spans="2:12">
      <c r="B89" s="29">
        <v>420.00099999999998</v>
      </c>
      <c r="C89" s="112">
        <v>1.134946</v>
      </c>
      <c r="D89" s="113">
        <v>0.96861260000000005</v>
      </c>
      <c r="E89" s="117">
        <v>1.0491980000000001</v>
      </c>
      <c r="F89" s="113">
        <v>0.9326586</v>
      </c>
      <c r="H89" s="12">
        <v>85</v>
      </c>
      <c r="I89" s="37">
        <v>1.79437</v>
      </c>
      <c r="J89" s="38">
        <v>1.902941</v>
      </c>
      <c r="K89" s="37">
        <v>1.707576</v>
      </c>
      <c r="L89" s="38">
        <v>1.982351</v>
      </c>
    </row>
    <row r="90" spans="2:12">
      <c r="B90" s="29">
        <v>425.00099999999998</v>
      </c>
      <c r="C90" s="112">
        <v>1.101367</v>
      </c>
      <c r="D90" s="113">
        <v>0.95523570000000002</v>
      </c>
      <c r="E90" s="117">
        <v>1.0378829999999999</v>
      </c>
      <c r="F90" s="113">
        <v>0.92847290000000005</v>
      </c>
      <c r="H90" s="12">
        <v>86</v>
      </c>
      <c r="I90" s="37">
        <v>1.7803500000000001</v>
      </c>
      <c r="J90" s="38">
        <v>1.4619949999999999</v>
      </c>
      <c r="K90" s="37">
        <v>1.931586</v>
      </c>
      <c r="L90" s="38">
        <v>1.945001</v>
      </c>
    </row>
    <row r="91" spans="2:12">
      <c r="B91" s="29">
        <v>430.00099999999998</v>
      </c>
      <c r="C91" s="112">
        <v>1.061258</v>
      </c>
      <c r="D91" s="113">
        <v>0.9455112</v>
      </c>
      <c r="E91" s="117">
        <v>1.0206839999999999</v>
      </c>
      <c r="F91" s="113">
        <v>0.92655560000000003</v>
      </c>
      <c r="H91" s="12">
        <v>87</v>
      </c>
      <c r="I91" s="37">
        <v>1.67652</v>
      </c>
      <c r="J91" s="38">
        <v>1.4238409999999999</v>
      </c>
      <c r="K91" s="37">
        <v>2.6572239999999998</v>
      </c>
      <c r="L91" s="38">
        <v>1.84494</v>
      </c>
    </row>
    <row r="92" spans="2:12">
      <c r="B92" s="29">
        <v>435.00200000000001</v>
      </c>
      <c r="C92" s="112">
        <v>1.039884</v>
      </c>
      <c r="D92" s="113">
        <v>0.93120590000000003</v>
      </c>
      <c r="E92" s="117">
        <v>0.99961540000000004</v>
      </c>
      <c r="F92" s="113">
        <v>0.92202410000000001</v>
      </c>
      <c r="H92" s="12">
        <v>88</v>
      </c>
      <c r="I92" s="37">
        <v>1.4510400000000001</v>
      </c>
      <c r="J92" s="38">
        <v>1.284324</v>
      </c>
      <c r="K92" s="37">
        <v>1.894571</v>
      </c>
      <c r="L92" s="38">
        <v>1.4373899999999999</v>
      </c>
    </row>
    <row r="93" spans="2:12">
      <c r="B93" s="29">
        <v>440.00200000000001</v>
      </c>
      <c r="C93" s="112">
        <v>1.009628</v>
      </c>
      <c r="D93" s="113">
        <v>0.90999569999999996</v>
      </c>
      <c r="E93" s="117">
        <v>0.98412569999999999</v>
      </c>
      <c r="F93" s="113">
        <v>0.91457999999999995</v>
      </c>
      <c r="H93" s="12">
        <v>89</v>
      </c>
      <c r="I93" s="37">
        <v>1.1898930000000001</v>
      </c>
      <c r="J93" s="38">
        <v>1.355116</v>
      </c>
      <c r="K93" s="37">
        <v>1.5830930000000001</v>
      </c>
      <c r="L93" s="38">
        <v>1.580074</v>
      </c>
    </row>
    <row r="94" spans="2:12">
      <c r="B94" s="29">
        <v>445.00200000000001</v>
      </c>
      <c r="C94" s="112">
        <v>0.99126769999999997</v>
      </c>
      <c r="D94" s="113">
        <v>0.90799090000000005</v>
      </c>
      <c r="E94" s="117">
        <v>0.97607770000000005</v>
      </c>
      <c r="F94" s="113">
        <v>0.90634049999999999</v>
      </c>
      <c r="H94" s="12">
        <v>90</v>
      </c>
      <c r="I94" s="37">
        <v>1.3908959999999999</v>
      </c>
      <c r="J94" s="38">
        <v>1.3476870000000001</v>
      </c>
      <c r="K94" s="37">
        <v>2.3905379999999998</v>
      </c>
      <c r="L94" s="38">
        <v>1.634754</v>
      </c>
    </row>
    <row r="95" spans="2:12">
      <c r="B95" s="29">
        <v>450.00200000000001</v>
      </c>
      <c r="C95" s="112">
        <v>0.98075559999999995</v>
      </c>
      <c r="D95" s="113">
        <v>0.90701129999999996</v>
      </c>
      <c r="E95" s="117">
        <v>0.95964780000000005</v>
      </c>
      <c r="F95" s="113">
        <v>0.90358769999999999</v>
      </c>
      <c r="H95" s="12">
        <v>91</v>
      </c>
      <c r="I95" s="37">
        <v>1.586721</v>
      </c>
      <c r="J95" s="38">
        <v>1.2754110000000001</v>
      </c>
      <c r="K95" s="37">
        <v>2.0164170000000001</v>
      </c>
      <c r="L95" s="38">
        <v>1.6351929999999999</v>
      </c>
    </row>
    <row r="96" spans="2:12">
      <c r="B96" s="29">
        <v>455.00200000000001</v>
      </c>
      <c r="C96" s="112">
        <v>0.97554510000000005</v>
      </c>
      <c r="D96" s="113">
        <v>0.90450920000000001</v>
      </c>
      <c r="E96" s="117">
        <v>0.94578099999999998</v>
      </c>
      <c r="F96" s="113">
        <v>0.89312800000000003</v>
      </c>
      <c r="H96" s="12">
        <v>92</v>
      </c>
      <c r="I96" s="37">
        <v>1.274626</v>
      </c>
      <c r="J96" s="38">
        <v>1.1311629999999999</v>
      </c>
      <c r="K96" s="37">
        <v>1.9656819999999999</v>
      </c>
      <c r="L96" s="38">
        <v>1.510623</v>
      </c>
    </row>
    <row r="97" spans="2:12">
      <c r="B97" s="29">
        <v>460.00299999999999</v>
      </c>
      <c r="C97" s="112">
        <v>0.96728740000000002</v>
      </c>
      <c r="D97" s="113">
        <v>0.89217550000000001</v>
      </c>
      <c r="E97" s="117">
        <v>0.93111109999999997</v>
      </c>
      <c r="F97" s="113">
        <v>0.88961279999999998</v>
      </c>
      <c r="H97" s="12">
        <v>93</v>
      </c>
      <c r="I97" s="37">
        <v>1.2842560000000001</v>
      </c>
      <c r="J97" s="38">
        <v>1.226146</v>
      </c>
      <c r="K97" s="37">
        <v>3.250645</v>
      </c>
      <c r="L97" s="38">
        <v>1.3751450000000001</v>
      </c>
    </row>
    <row r="98" spans="2:12">
      <c r="B98" s="29">
        <v>465.00299999999999</v>
      </c>
      <c r="C98" s="112">
        <v>0.96550279999999999</v>
      </c>
      <c r="D98" s="113">
        <v>0.89191069999999995</v>
      </c>
      <c r="E98" s="117">
        <v>0.9165449</v>
      </c>
      <c r="F98" s="113">
        <v>0.88383909999999999</v>
      </c>
      <c r="H98" s="12">
        <v>94</v>
      </c>
      <c r="I98" s="37">
        <v>1.344595</v>
      </c>
      <c r="J98" s="38">
        <v>1.2483610000000001</v>
      </c>
      <c r="K98" s="37">
        <v>2.259474</v>
      </c>
      <c r="L98" s="38">
        <v>1.4625520000000001</v>
      </c>
    </row>
    <row r="99" spans="2:12">
      <c r="B99" s="29">
        <v>470.00299999999999</v>
      </c>
      <c r="C99" s="112">
        <v>0.95760279999999998</v>
      </c>
      <c r="D99" s="113">
        <v>0.88725810000000005</v>
      </c>
      <c r="E99" s="117">
        <v>0.90842350000000005</v>
      </c>
      <c r="F99" s="113">
        <v>0.84254200000000001</v>
      </c>
      <c r="H99" s="12">
        <v>95</v>
      </c>
      <c r="I99" s="37">
        <v>1.4524859999999999</v>
      </c>
      <c r="J99" s="38">
        <v>1.041787</v>
      </c>
      <c r="K99" s="37">
        <v>1.9304030000000001</v>
      </c>
      <c r="L99" s="38">
        <v>1.3962460000000001</v>
      </c>
    </row>
    <row r="100" spans="2:12">
      <c r="B100" s="29">
        <v>475.00299999999999</v>
      </c>
      <c r="C100" s="112">
        <v>0.95396020000000004</v>
      </c>
      <c r="D100" s="113">
        <v>0.87976120000000002</v>
      </c>
      <c r="E100" s="117">
        <v>0.8943025</v>
      </c>
      <c r="F100" s="113">
        <v>0.86926809999999999</v>
      </c>
      <c r="H100" s="12">
        <v>96</v>
      </c>
      <c r="I100" s="37">
        <v>1.4705269999999999</v>
      </c>
      <c r="J100" s="38">
        <v>1.2151909999999999</v>
      </c>
      <c r="K100" s="37">
        <v>1.9555130000000001</v>
      </c>
      <c r="L100" s="38">
        <v>2.2455379999999998</v>
      </c>
    </row>
    <row r="101" spans="2:12">
      <c r="B101" s="29">
        <v>480.00299999999999</v>
      </c>
      <c r="C101" s="112">
        <v>0.93576789999999999</v>
      </c>
      <c r="D101" s="113">
        <v>0.87928139999999999</v>
      </c>
      <c r="E101" s="117">
        <v>0.88789399999999996</v>
      </c>
      <c r="F101" s="113">
        <v>0.89007539999999996</v>
      </c>
      <c r="H101" s="12">
        <v>97</v>
      </c>
      <c r="I101" s="37">
        <v>1.226356</v>
      </c>
      <c r="J101" s="38">
        <v>1.2441960000000001</v>
      </c>
      <c r="K101" s="37">
        <v>1.72875</v>
      </c>
      <c r="L101" s="38">
        <v>1.548257</v>
      </c>
    </row>
    <row r="102" spans="2:12">
      <c r="B102" s="29">
        <v>485.00299999999999</v>
      </c>
      <c r="C102" s="112">
        <v>0.92147109999999999</v>
      </c>
      <c r="D102" s="113">
        <v>0.87138059999999995</v>
      </c>
      <c r="E102" s="117">
        <v>0.88263369999999997</v>
      </c>
      <c r="F102" s="113">
        <v>0.91239320000000002</v>
      </c>
      <c r="H102" s="12">
        <v>98</v>
      </c>
      <c r="I102" s="37">
        <v>1.4582379999999999</v>
      </c>
      <c r="J102" s="38">
        <v>1.259077</v>
      </c>
      <c r="K102" s="37">
        <v>1.8521570000000001</v>
      </c>
      <c r="L102" s="38">
        <v>1.2022120000000001</v>
      </c>
    </row>
    <row r="103" spans="2:12">
      <c r="B103" s="29">
        <v>490.00400000000002</v>
      </c>
      <c r="C103" s="112">
        <v>0.90533719999999995</v>
      </c>
      <c r="D103" s="113">
        <v>0.86183359999999998</v>
      </c>
      <c r="E103" s="117">
        <v>0.87482369999999998</v>
      </c>
      <c r="F103" s="113">
        <v>0.92740920000000004</v>
      </c>
      <c r="H103" s="12">
        <v>99</v>
      </c>
      <c r="I103" s="37">
        <v>1.5663720000000001</v>
      </c>
      <c r="J103" s="38">
        <v>1.2571779999999999</v>
      </c>
      <c r="K103" s="37">
        <v>2.5236230000000002</v>
      </c>
      <c r="L103" s="38">
        <v>1.1726300000000001</v>
      </c>
    </row>
    <row r="104" spans="2:12">
      <c r="B104" s="29">
        <v>495.00400000000002</v>
      </c>
      <c r="C104" s="112">
        <v>0.89392099999999997</v>
      </c>
      <c r="D104" s="113">
        <v>0.85871980000000003</v>
      </c>
      <c r="E104" s="117">
        <v>0.86322239999999995</v>
      </c>
      <c r="F104" s="113">
        <v>0.93801389999999996</v>
      </c>
      <c r="H104" s="12">
        <v>100</v>
      </c>
      <c r="I104" s="37">
        <v>1.562182</v>
      </c>
      <c r="J104" s="38">
        <v>1.102662</v>
      </c>
      <c r="K104" s="37">
        <v>2.178849</v>
      </c>
      <c r="L104" s="38">
        <v>1.4138040000000001</v>
      </c>
    </row>
    <row r="105" spans="2:12">
      <c r="B105" s="29">
        <v>500.00400000000002</v>
      </c>
      <c r="C105" s="112">
        <v>0.85928170000000004</v>
      </c>
      <c r="D105" s="113">
        <v>0.8623362</v>
      </c>
      <c r="E105" s="117">
        <v>0.85080069999999997</v>
      </c>
      <c r="F105" s="113">
        <v>0.94236039999999999</v>
      </c>
      <c r="H105" s="12">
        <v>101</v>
      </c>
      <c r="I105" s="37">
        <v>1.460002</v>
      </c>
      <c r="J105" s="38">
        <v>1.1553850000000001</v>
      </c>
      <c r="K105" s="37">
        <v>2.0930569999999999</v>
      </c>
      <c r="L105" s="38">
        <v>1.505118</v>
      </c>
    </row>
    <row r="106" spans="2:12">
      <c r="B106" s="29">
        <v>505.00400000000002</v>
      </c>
      <c r="C106" s="112">
        <v>0.83339350000000001</v>
      </c>
      <c r="D106" s="113">
        <v>0.85525249999999997</v>
      </c>
      <c r="E106" s="117">
        <v>0.84297140000000004</v>
      </c>
      <c r="F106" s="113">
        <v>0.94250319999999999</v>
      </c>
      <c r="H106" s="12">
        <v>102</v>
      </c>
      <c r="I106" s="37">
        <v>1.423184</v>
      </c>
      <c r="J106" s="38">
        <v>1.0602769999999999</v>
      </c>
      <c r="K106" s="37">
        <v>2.2545769999999998</v>
      </c>
      <c r="L106" s="38">
        <v>1.6299319999999999</v>
      </c>
    </row>
    <row r="107" spans="2:12">
      <c r="B107" s="29">
        <v>510.00400000000002</v>
      </c>
      <c r="C107" s="112">
        <v>0.8262969</v>
      </c>
      <c r="D107" s="113">
        <v>0.83440170000000002</v>
      </c>
      <c r="E107" s="117">
        <v>0.83841069999999995</v>
      </c>
      <c r="F107" s="113">
        <v>0.94022410000000001</v>
      </c>
      <c r="H107" s="12">
        <v>103</v>
      </c>
      <c r="I107" s="37">
        <v>1.472756</v>
      </c>
      <c r="J107" s="38">
        <v>1.3010660000000001</v>
      </c>
      <c r="K107" s="37">
        <v>2.0080809999999998</v>
      </c>
      <c r="L107" s="38">
        <v>1.6797500000000001</v>
      </c>
    </row>
    <row r="108" spans="2:12">
      <c r="B108" s="29">
        <v>515.00400000000002</v>
      </c>
      <c r="C108" s="112">
        <v>0.83848840000000002</v>
      </c>
      <c r="D108" s="113">
        <v>0.84033829999999998</v>
      </c>
      <c r="E108" s="117">
        <v>0.83579079999999994</v>
      </c>
      <c r="F108" s="113">
        <v>0.93156209999999995</v>
      </c>
      <c r="H108" s="12">
        <v>104</v>
      </c>
      <c r="I108" s="37">
        <v>2.3200340000000002</v>
      </c>
      <c r="J108" s="38">
        <v>1.3278270000000001</v>
      </c>
      <c r="K108" s="37">
        <v>2.0961159999999999</v>
      </c>
      <c r="L108" s="38">
        <v>1.2456039999999999</v>
      </c>
    </row>
    <row r="109" spans="2:12">
      <c r="B109" s="29">
        <v>520.00400000000002</v>
      </c>
      <c r="C109" s="112">
        <v>0.90371230000000002</v>
      </c>
      <c r="D109" s="113">
        <v>0.8500569</v>
      </c>
      <c r="E109" s="117">
        <v>0.83172049999999997</v>
      </c>
      <c r="F109" s="113">
        <v>0.91592490000000004</v>
      </c>
      <c r="H109" s="12">
        <v>105</v>
      </c>
      <c r="I109" s="37">
        <v>1.4329590000000001</v>
      </c>
      <c r="J109" s="38">
        <v>1.2211620000000001</v>
      </c>
      <c r="K109" s="37">
        <v>1.812851</v>
      </c>
      <c r="L109" s="38">
        <v>1.192717</v>
      </c>
    </row>
    <row r="110" spans="2:12">
      <c r="B110" s="29">
        <v>525.00400000000002</v>
      </c>
      <c r="C110" s="112">
        <v>0.98472020000000005</v>
      </c>
      <c r="D110" s="113">
        <v>0.87552790000000003</v>
      </c>
      <c r="E110" s="117">
        <v>0.82667829999999998</v>
      </c>
      <c r="F110" s="113">
        <v>0.89032389999999995</v>
      </c>
      <c r="H110" s="12">
        <v>106</v>
      </c>
      <c r="I110" s="37">
        <v>1.3454839999999999</v>
      </c>
      <c r="J110" s="38">
        <v>1.1237539999999999</v>
      </c>
      <c r="K110" s="37">
        <v>1.555361</v>
      </c>
      <c r="L110" s="38">
        <v>1.5297559999999999</v>
      </c>
    </row>
    <row r="111" spans="2:12">
      <c r="B111" s="29">
        <v>530.00400000000002</v>
      </c>
      <c r="C111" s="112">
        <v>1.098036</v>
      </c>
      <c r="D111" s="113">
        <v>0.89885590000000004</v>
      </c>
      <c r="E111" s="117">
        <v>0.81822649999999997</v>
      </c>
      <c r="F111" s="113">
        <v>0.86466480000000001</v>
      </c>
      <c r="H111" s="12">
        <v>107</v>
      </c>
      <c r="I111" s="37">
        <v>1.3989799999999999</v>
      </c>
      <c r="J111" s="38">
        <v>1.2874639999999999</v>
      </c>
      <c r="K111" s="37">
        <v>1.4265730000000001</v>
      </c>
      <c r="L111" s="38">
        <v>1.9993749999999999</v>
      </c>
    </row>
    <row r="112" spans="2:12">
      <c r="B112" s="29">
        <v>535.00400000000002</v>
      </c>
      <c r="C112" s="112">
        <v>1.2546520000000001</v>
      </c>
      <c r="D112" s="113">
        <v>0.96589069999999999</v>
      </c>
      <c r="E112" s="117">
        <v>0.81147170000000002</v>
      </c>
      <c r="F112" s="113">
        <v>0.83072500000000005</v>
      </c>
      <c r="H112" s="12">
        <v>108</v>
      </c>
      <c r="I112" s="37">
        <v>1.3278669999999999</v>
      </c>
      <c r="J112" s="38">
        <v>1.0916729999999999</v>
      </c>
      <c r="K112" s="37">
        <v>2.3286289999999998</v>
      </c>
      <c r="L112" s="38">
        <v>1.8546210000000001</v>
      </c>
    </row>
    <row r="113" spans="2:12">
      <c r="B113" s="29">
        <v>540.00400000000002</v>
      </c>
      <c r="C113" s="112">
        <v>1.3919440000000001</v>
      </c>
      <c r="D113" s="113">
        <v>1.0335460000000001</v>
      </c>
      <c r="E113" s="117">
        <v>0.80701009999999995</v>
      </c>
      <c r="F113" s="113">
        <v>0.79179040000000001</v>
      </c>
      <c r="H113" s="12">
        <v>109</v>
      </c>
      <c r="I113" s="37">
        <v>1.432688</v>
      </c>
      <c r="J113" s="38">
        <v>1.171343</v>
      </c>
      <c r="K113" s="37">
        <v>1.8861540000000001</v>
      </c>
      <c r="L113" s="38">
        <v>2.0165470000000001</v>
      </c>
    </row>
    <row r="114" spans="2:12">
      <c r="B114" s="29">
        <v>545.00400000000002</v>
      </c>
      <c r="C114" s="112">
        <v>1.5592079999999999</v>
      </c>
      <c r="D114" s="113">
        <v>1.1176489999999999</v>
      </c>
      <c r="E114" s="117">
        <v>0.80232499999999995</v>
      </c>
      <c r="F114" s="113">
        <v>0.81982980000000005</v>
      </c>
      <c r="H114" s="12">
        <v>110</v>
      </c>
      <c r="I114" s="37">
        <v>1.451363</v>
      </c>
      <c r="J114" s="38">
        <v>1.077674</v>
      </c>
      <c r="K114" s="37">
        <v>1.652112</v>
      </c>
      <c r="L114" s="38">
        <v>2.7219350000000002</v>
      </c>
    </row>
    <row r="115" spans="2:12">
      <c r="B115" s="29">
        <v>550.00400000000002</v>
      </c>
      <c r="C115" s="112">
        <v>1.7190030000000001</v>
      </c>
      <c r="D115" s="113">
        <v>1.183981</v>
      </c>
      <c r="E115" s="117">
        <v>0.79683179999999998</v>
      </c>
      <c r="F115" s="113">
        <v>0.80828820000000001</v>
      </c>
      <c r="H115" s="12">
        <v>111</v>
      </c>
      <c r="I115" s="37">
        <v>1.578559</v>
      </c>
      <c r="J115" s="38">
        <v>1.245878</v>
      </c>
      <c r="K115" s="37">
        <v>1.7148669999999999</v>
      </c>
      <c r="L115" s="38">
        <v>2.183446</v>
      </c>
    </row>
    <row r="116" spans="2:12">
      <c r="B116" s="29">
        <v>555.00400000000002</v>
      </c>
      <c r="C116" s="112">
        <v>1.842492</v>
      </c>
      <c r="D116" s="113">
        <v>1.2446600000000001</v>
      </c>
      <c r="E116" s="117">
        <v>0.7840376</v>
      </c>
      <c r="F116" s="113">
        <v>0.80619830000000003</v>
      </c>
      <c r="H116" s="12">
        <v>112</v>
      </c>
      <c r="I116" s="37">
        <v>1.7071989999999999</v>
      </c>
      <c r="J116" s="38">
        <v>1.308308</v>
      </c>
      <c r="K116" s="37">
        <v>2.5690710000000001</v>
      </c>
      <c r="L116" s="38">
        <v>1.8963129999999999</v>
      </c>
    </row>
    <row r="117" spans="2:12">
      <c r="B117" s="29">
        <v>560.005</v>
      </c>
      <c r="C117" s="112">
        <v>1.946601</v>
      </c>
      <c r="D117" s="113">
        <v>1.3022659999999999</v>
      </c>
      <c r="E117" s="117">
        <v>0.7710901</v>
      </c>
      <c r="F117" s="113">
        <v>0.80206789999999994</v>
      </c>
      <c r="H117" s="12">
        <v>113</v>
      </c>
      <c r="I117" s="37">
        <v>1.307671</v>
      </c>
      <c r="J117" s="38">
        <v>1.2797179999999999</v>
      </c>
      <c r="K117" s="37">
        <v>4.060149</v>
      </c>
      <c r="L117" s="38">
        <v>1.826856</v>
      </c>
    </row>
    <row r="118" spans="2:12">
      <c r="B118" s="29">
        <v>565.005</v>
      </c>
      <c r="C118" s="112">
        <v>1.987722</v>
      </c>
      <c r="D118" s="113">
        <v>1.339056</v>
      </c>
      <c r="E118" s="117">
        <v>0.7558028</v>
      </c>
      <c r="F118" s="113">
        <v>0.79795749999999999</v>
      </c>
      <c r="H118" s="12">
        <v>114</v>
      </c>
      <c r="I118" s="37">
        <v>1.4560420000000001</v>
      </c>
      <c r="J118" s="38">
        <v>1.256807</v>
      </c>
      <c r="K118" s="37">
        <v>1.9594689999999999</v>
      </c>
      <c r="L118" s="38">
        <v>1.971581</v>
      </c>
    </row>
    <row r="119" spans="2:12">
      <c r="B119" s="29">
        <v>570.005</v>
      </c>
      <c r="C119" s="112">
        <v>1.9862690000000001</v>
      </c>
      <c r="D119" s="113">
        <v>1.386261</v>
      </c>
      <c r="E119" s="117">
        <v>0.74791510000000005</v>
      </c>
      <c r="F119" s="113">
        <v>0.79392720000000006</v>
      </c>
      <c r="H119" s="12">
        <v>115</v>
      </c>
      <c r="I119" s="37">
        <v>1.4674119999999999</v>
      </c>
      <c r="J119" s="38">
        <v>1.315048</v>
      </c>
      <c r="K119" s="37">
        <v>2.1549070000000001</v>
      </c>
      <c r="L119" s="38">
        <v>1.81165</v>
      </c>
    </row>
    <row r="120" spans="2:12">
      <c r="B120" s="29">
        <v>575.005</v>
      </c>
      <c r="C120" s="112">
        <v>1.959821</v>
      </c>
      <c r="D120" s="113">
        <v>1.4003080000000001</v>
      </c>
      <c r="E120" s="117">
        <v>0.74467779999999995</v>
      </c>
      <c r="F120" s="113">
        <v>0.7925122</v>
      </c>
      <c r="H120" s="12">
        <v>116</v>
      </c>
      <c r="I120" s="37">
        <v>1.4538450000000001</v>
      </c>
      <c r="J120" s="38">
        <v>1.3193090000000001</v>
      </c>
      <c r="K120" s="37">
        <v>2.0438230000000002</v>
      </c>
      <c r="L120" s="38">
        <v>1.639958</v>
      </c>
    </row>
    <row r="121" spans="2:12">
      <c r="B121" s="29">
        <v>580.005</v>
      </c>
      <c r="C121" s="112">
        <v>1.948361</v>
      </c>
      <c r="D121" s="113">
        <v>1.41692</v>
      </c>
      <c r="E121" s="117">
        <v>0.73900259999999995</v>
      </c>
      <c r="F121" s="113">
        <v>0.78900000000000003</v>
      </c>
      <c r="H121" s="12">
        <v>117</v>
      </c>
      <c r="I121" s="37">
        <v>1.345925</v>
      </c>
      <c r="J121" s="38">
        <v>1.1972449999999999</v>
      </c>
      <c r="K121" s="37">
        <v>2.0220859999999998</v>
      </c>
      <c r="L121" s="38">
        <v>1.7218709999999999</v>
      </c>
    </row>
    <row r="122" spans="2:12">
      <c r="B122" s="29">
        <v>585.005</v>
      </c>
      <c r="C122" s="112">
        <v>1.9060710000000001</v>
      </c>
      <c r="D122" s="113">
        <v>1.443713</v>
      </c>
      <c r="E122" s="117">
        <v>0.73641029999999996</v>
      </c>
      <c r="F122" s="113">
        <v>0.78608659999999997</v>
      </c>
      <c r="H122" s="12">
        <v>118</v>
      </c>
      <c r="I122" s="37">
        <v>1.46305</v>
      </c>
      <c r="J122" s="38">
        <v>1.233217</v>
      </c>
      <c r="K122" s="37">
        <v>2.1090599999999999</v>
      </c>
      <c r="L122" s="38">
        <v>1.9739439999999999</v>
      </c>
    </row>
    <row r="123" spans="2:12">
      <c r="B123" s="29">
        <v>590.005</v>
      </c>
      <c r="C123" s="112">
        <v>1.9111009999999999</v>
      </c>
      <c r="D123" s="113">
        <v>1.447219</v>
      </c>
      <c r="E123" s="117">
        <v>0.73088960000000003</v>
      </c>
      <c r="F123" s="113">
        <v>0.78447339999999999</v>
      </c>
      <c r="H123" s="12">
        <v>119</v>
      </c>
      <c r="I123" s="37">
        <v>1.1629350000000001</v>
      </c>
      <c r="J123" s="38">
        <v>1.1132120000000001</v>
      </c>
      <c r="K123" s="37">
        <v>1.9339789999999999</v>
      </c>
      <c r="L123" s="38">
        <v>1.3563959999999999</v>
      </c>
    </row>
    <row r="124" spans="2:12">
      <c r="B124" s="29">
        <v>595.005</v>
      </c>
      <c r="C124" s="112">
        <v>1.8716550000000001</v>
      </c>
      <c r="D124" s="113">
        <v>1.445325</v>
      </c>
      <c r="E124" s="117">
        <v>0.72461419999999999</v>
      </c>
      <c r="F124" s="113">
        <v>0.78233980000000003</v>
      </c>
      <c r="H124" s="12">
        <v>120</v>
      </c>
      <c r="I124" s="37">
        <v>1.2620340000000001</v>
      </c>
      <c r="J124" s="38">
        <v>1.1055109999999999</v>
      </c>
      <c r="K124" s="37">
        <v>1.839248</v>
      </c>
      <c r="L124" s="38">
        <v>1.3924540000000001</v>
      </c>
    </row>
    <row r="125" spans="2:12">
      <c r="B125" s="29">
        <v>600.005</v>
      </c>
      <c r="C125" s="112">
        <v>1.85971</v>
      </c>
      <c r="D125" s="113">
        <v>1.425932</v>
      </c>
      <c r="E125" s="117">
        <v>0.72145910000000002</v>
      </c>
      <c r="F125" s="113">
        <v>0.78036760000000005</v>
      </c>
      <c r="H125" s="12">
        <v>121</v>
      </c>
      <c r="I125" s="37">
        <v>1.451489</v>
      </c>
      <c r="J125" s="38">
        <v>1.0591140000000001</v>
      </c>
      <c r="K125" s="37">
        <v>2.2224339999999998</v>
      </c>
      <c r="L125" s="38">
        <v>1.2012700000000001</v>
      </c>
    </row>
    <row r="126" spans="2:12">
      <c r="B126" s="29">
        <v>605.005</v>
      </c>
      <c r="C126" s="112">
        <v>1.8533999999999999</v>
      </c>
      <c r="D126" s="113">
        <v>1.4361980000000001</v>
      </c>
      <c r="E126" s="117">
        <v>0.71889199999999998</v>
      </c>
      <c r="F126" s="113">
        <v>0.77864420000000001</v>
      </c>
      <c r="H126" s="12">
        <v>122</v>
      </c>
      <c r="I126" s="37">
        <v>1.521968</v>
      </c>
      <c r="J126" s="38">
        <v>1.1269690000000001</v>
      </c>
      <c r="K126" s="37">
        <v>2.535193</v>
      </c>
      <c r="L126" s="38">
        <v>1.232183</v>
      </c>
    </row>
    <row r="127" spans="2:12">
      <c r="B127" s="29">
        <v>610.005</v>
      </c>
      <c r="C127" s="112">
        <v>1.8364050000000001</v>
      </c>
      <c r="D127" s="113">
        <v>1.4201299999999999</v>
      </c>
      <c r="E127" s="117">
        <v>0.71977530000000001</v>
      </c>
      <c r="F127" s="113">
        <v>0.77790809999999999</v>
      </c>
      <c r="H127" s="12">
        <v>123</v>
      </c>
      <c r="I127" s="37">
        <v>1.4676260000000001</v>
      </c>
      <c r="J127" s="38">
        <v>1.0581750000000001</v>
      </c>
      <c r="K127" s="37">
        <v>2.1198920000000001</v>
      </c>
      <c r="L127" s="38">
        <v>1.2584960000000001</v>
      </c>
    </row>
    <row r="128" spans="2:12">
      <c r="B128" s="29">
        <v>615.005</v>
      </c>
      <c r="C128" s="112">
        <v>1.858946</v>
      </c>
      <c r="D128" s="113">
        <v>1.4174180000000001</v>
      </c>
      <c r="E128" s="117">
        <v>0.72125410000000001</v>
      </c>
      <c r="F128" s="113">
        <v>0.77741099999999996</v>
      </c>
      <c r="H128" s="12">
        <v>124</v>
      </c>
      <c r="I128" s="37">
        <v>1.660658</v>
      </c>
      <c r="J128" s="38">
        <v>1.1406019999999999</v>
      </c>
      <c r="K128" s="37">
        <v>2.2299790000000002</v>
      </c>
      <c r="L128" s="38">
        <v>1.347674</v>
      </c>
    </row>
    <row r="129" spans="2:12">
      <c r="B129" s="29">
        <v>620.005</v>
      </c>
      <c r="C129" s="112">
        <v>1.846516</v>
      </c>
      <c r="D129" s="113">
        <v>1.383688</v>
      </c>
      <c r="E129" s="117">
        <v>0.71994210000000003</v>
      </c>
      <c r="F129" s="113">
        <v>0.7765107</v>
      </c>
      <c r="H129" s="12">
        <v>125</v>
      </c>
      <c r="I129" s="37">
        <v>2.4661909999999998</v>
      </c>
      <c r="J129" s="38">
        <v>1.154264</v>
      </c>
      <c r="K129" s="37">
        <v>2.5058340000000001</v>
      </c>
      <c r="L129" s="38">
        <v>1.1785099999999999</v>
      </c>
    </row>
    <row r="130" spans="2:12">
      <c r="B130" s="29">
        <v>625.005</v>
      </c>
      <c r="C130" s="112">
        <v>1.787933</v>
      </c>
      <c r="D130" s="113">
        <v>1.3848929999999999</v>
      </c>
      <c r="E130" s="117">
        <v>0.71559669999999997</v>
      </c>
      <c r="F130" s="113">
        <v>0.77990720000000002</v>
      </c>
      <c r="H130" s="12">
        <v>126</v>
      </c>
      <c r="I130" s="37">
        <v>2.0149080000000001</v>
      </c>
      <c r="J130" s="38">
        <v>1.125256</v>
      </c>
      <c r="K130" s="37">
        <v>1.7042949999999999</v>
      </c>
      <c r="L130" s="38">
        <v>1.1360049999999999</v>
      </c>
    </row>
    <row r="131" spans="2:12">
      <c r="B131" s="29">
        <v>630.005</v>
      </c>
      <c r="C131" s="112">
        <v>1.744586</v>
      </c>
      <c r="D131" s="113">
        <v>1.3783589999999999</v>
      </c>
      <c r="E131" s="117">
        <v>0.71184619999999998</v>
      </c>
      <c r="F131" s="113">
        <v>0.7798524</v>
      </c>
      <c r="H131" s="12">
        <v>127</v>
      </c>
      <c r="I131" s="37">
        <v>2.1390549999999999</v>
      </c>
      <c r="J131" s="38">
        <v>1.1785870000000001</v>
      </c>
      <c r="K131" s="37">
        <v>1.6244190000000001</v>
      </c>
      <c r="L131" s="38">
        <v>1.2443249999999999</v>
      </c>
    </row>
    <row r="132" spans="2:12">
      <c r="B132" s="29">
        <v>635.005</v>
      </c>
      <c r="C132" s="112">
        <v>1.7256659999999999</v>
      </c>
      <c r="D132" s="113">
        <v>1.3652139999999999</v>
      </c>
      <c r="E132" s="117">
        <v>0.71060000000000001</v>
      </c>
      <c r="F132" s="113">
        <v>0.77661409999999997</v>
      </c>
      <c r="H132" s="12">
        <v>128</v>
      </c>
      <c r="I132" s="37">
        <v>1.572271</v>
      </c>
      <c r="J132" s="38">
        <v>1.286959</v>
      </c>
      <c r="K132" s="37">
        <v>2.0245419999999998</v>
      </c>
      <c r="L132" s="38">
        <v>1.343906</v>
      </c>
    </row>
    <row r="133" spans="2:12">
      <c r="B133" s="29">
        <v>640.005</v>
      </c>
      <c r="C133" s="112">
        <v>1.730693</v>
      </c>
      <c r="D133" s="113">
        <v>1.379345</v>
      </c>
      <c r="E133" s="117">
        <v>0.70862040000000004</v>
      </c>
      <c r="F133" s="113">
        <v>0.77273990000000004</v>
      </c>
      <c r="H133" s="12">
        <v>129</v>
      </c>
      <c r="I133" s="37">
        <v>1.8067150000000001</v>
      </c>
      <c r="J133" s="38">
        <v>1.279695</v>
      </c>
      <c r="K133" s="37">
        <v>2.463365</v>
      </c>
      <c r="L133" s="38">
        <v>1.302765</v>
      </c>
    </row>
    <row r="134" spans="2:12">
      <c r="B134" s="29">
        <v>645.005</v>
      </c>
      <c r="C134" s="112">
        <v>1.7431479999999999</v>
      </c>
      <c r="D134" s="113">
        <v>1.383502</v>
      </c>
      <c r="E134" s="117">
        <v>0.7039725</v>
      </c>
      <c r="F134" s="113">
        <v>0.76958499999999996</v>
      </c>
      <c r="H134" s="12">
        <v>130</v>
      </c>
      <c r="I134" s="37">
        <v>1.1924710000000001</v>
      </c>
      <c r="J134" s="38">
        <v>1.5324279999999999</v>
      </c>
      <c r="K134" s="37">
        <v>2.2720050000000001</v>
      </c>
      <c r="L134" s="38">
        <v>1.931602</v>
      </c>
    </row>
    <row r="135" spans="2:12">
      <c r="B135" s="29">
        <v>650.005</v>
      </c>
      <c r="C135" s="112">
        <v>1.7684139999999999</v>
      </c>
      <c r="D135" s="113">
        <v>1.393502</v>
      </c>
      <c r="E135" s="117">
        <v>0.70197379999999998</v>
      </c>
      <c r="F135" s="113">
        <v>0.76612789999999997</v>
      </c>
      <c r="H135" s="12">
        <v>131</v>
      </c>
      <c r="I135" s="37">
        <v>1.6293679999999999</v>
      </c>
      <c r="J135" s="38">
        <v>1.2668410000000001</v>
      </c>
      <c r="K135" s="37">
        <v>2.0236710000000002</v>
      </c>
      <c r="L135" s="38">
        <v>1.5960209999999999</v>
      </c>
    </row>
    <row r="136" spans="2:12">
      <c r="B136" s="29">
        <v>655.005</v>
      </c>
      <c r="C136" s="112">
        <v>1.7468049999999999</v>
      </c>
      <c r="D136" s="113">
        <v>1.3904129999999999</v>
      </c>
      <c r="E136" s="117">
        <v>0.69951059999999998</v>
      </c>
      <c r="F136" s="113">
        <v>0.76441250000000005</v>
      </c>
      <c r="H136" s="12">
        <v>132</v>
      </c>
      <c r="I136" s="37">
        <v>1.532951</v>
      </c>
      <c r="J136" s="38">
        <v>1.4607030000000001</v>
      </c>
      <c r="K136" s="37">
        <v>1.9942660000000001</v>
      </c>
      <c r="L136" s="38">
        <v>1.685273</v>
      </c>
    </row>
    <row r="137" spans="2:12">
      <c r="B137" s="29">
        <v>660.005</v>
      </c>
      <c r="C137" s="112">
        <v>1.762278</v>
      </c>
      <c r="D137" s="113">
        <v>1.366255</v>
      </c>
      <c r="E137" s="117">
        <v>0.69527019999999995</v>
      </c>
      <c r="F137" s="113">
        <v>0.76360320000000004</v>
      </c>
      <c r="H137" s="12">
        <v>133</v>
      </c>
      <c r="I137" s="37">
        <v>1.5929409999999999</v>
      </c>
      <c r="J137" s="38">
        <v>1.2115990000000001</v>
      </c>
      <c r="K137" s="37">
        <v>2.1940840000000001</v>
      </c>
      <c r="L137" s="38">
        <v>1.6106469999999999</v>
      </c>
    </row>
    <row r="138" spans="2:12">
      <c r="B138" s="29">
        <v>665.005</v>
      </c>
      <c r="C138" s="112">
        <v>1.706574</v>
      </c>
      <c r="D138" s="113">
        <v>1.3629800000000001</v>
      </c>
      <c r="E138" s="117">
        <v>0.69111339999999999</v>
      </c>
      <c r="F138" s="113">
        <v>0.76460499999999998</v>
      </c>
      <c r="H138" s="12">
        <v>134</v>
      </c>
      <c r="I138" s="37">
        <v>1.418345</v>
      </c>
      <c r="J138" s="38">
        <v>1.2199679999999999</v>
      </c>
      <c r="K138" s="37">
        <v>3.6359590000000002</v>
      </c>
      <c r="L138" s="38">
        <v>1.597693</v>
      </c>
    </row>
    <row r="139" spans="2:12">
      <c r="B139" s="29">
        <v>670.005</v>
      </c>
      <c r="C139" s="112">
        <v>1.6773439999999999</v>
      </c>
      <c r="D139" s="113">
        <v>1.350398</v>
      </c>
      <c r="E139" s="117">
        <v>0.68895790000000001</v>
      </c>
      <c r="F139" s="113">
        <v>0.7637041</v>
      </c>
      <c r="H139" s="12">
        <v>135</v>
      </c>
      <c r="I139" s="37">
        <v>1.4722329999999999</v>
      </c>
      <c r="J139" s="38">
        <v>1.0427729999999999</v>
      </c>
      <c r="K139" s="37">
        <v>2.2978390000000002</v>
      </c>
      <c r="L139" s="38">
        <v>1.401332</v>
      </c>
    </row>
    <row r="140" spans="2:12">
      <c r="B140" s="29">
        <v>675.005</v>
      </c>
      <c r="C140" s="112">
        <v>1.637812</v>
      </c>
      <c r="D140" s="113">
        <v>1.3476870000000001</v>
      </c>
      <c r="E140" s="117">
        <v>0.68513860000000004</v>
      </c>
      <c r="F140" s="113">
        <v>0.76427590000000001</v>
      </c>
      <c r="H140" s="12">
        <v>136</v>
      </c>
      <c r="I140" s="37">
        <v>1.5040210000000001</v>
      </c>
      <c r="J140" s="38">
        <v>1.2803960000000001</v>
      </c>
      <c r="K140" s="37">
        <v>2.9251</v>
      </c>
      <c r="L140" s="38">
        <v>1.885918</v>
      </c>
    </row>
    <row r="141" spans="2:12">
      <c r="B141" s="29">
        <v>680.005</v>
      </c>
      <c r="C141" s="112">
        <v>1.6192279999999999</v>
      </c>
      <c r="D141" s="113">
        <v>1.346125</v>
      </c>
      <c r="E141" s="117">
        <v>0.68260200000000004</v>
      </c>
      <c r="F141" s="113">
        <v>0.76410960000000006</v>
      </c>
      <c r="H141" s="12">
        <v>137</v>
      </c>
      <c r="I141" s="37">
        <v>2.0091899999999998</v>
      </c>
      <c r="J141" s="38">
        <v>1.157138</v>
      </c>
      <c r="K141" s="37">
        <v>2.8929830000000001</v>
      </c>
      <c r="L141" s="38">
        <v>1.7322610000000001</v>
      </c>
    </row>
    <row r="142" spans="2:12">
      <c r="B142" s="29">
        <v>685.005</v>
      </c>
      <c r="C142" s="112">
        <v>1.589858</v>
      </c>
      <c r="D142" s="113">
        <v>1.3478429999999999</v>
      </c>
      <c r="E142" s="117">
        <v>0.68095220000000001</v>
      </c>
      <c r="F142" s="113">
        <v>0.76671299999999998</v>
      </c>
      <c r="H142" s="12">
        <v>138</v>
      </c>
      <c r="I142" s="37">
        <v>1.988264</v>
      </c>
      <c r="J142" s="38">
        <v>1.164852</v>
      </c>
      <c r="K142" s="37">
        <v>2.6271170000000001</v>
      </c>
      <c r="L142" s="38">
        <v>1.9325779999999999</v>
      </c>
    </row>
    <row r="143" spans="2:12">
      <c r="B143" s="29">
        <v>690.005</v>
      </c>
      <c r="C143" s="112">
        <v>1.5275399999999999</v>
      </c>
      <c r="D143" s="113">
        <v>1.355345</v>
      </c>
      <c r="E143" s="117">
        <v>0.67746240000000002</v>
      </c>
      <c r="F143" s="113">
        <v>0.76505659999999998</v>
      </c>
      <c r="H143" s="12">
        <v>139</v>
      </c>
      <c r="I143" s="37">
        <v>1.525274</v>
      </c>
      <c r="J143" s="38">
        <v>1.102889</v>
      </c>
      <c r="K143" s="37">
        <v>1.7079200000000001</v>
      </c>
      <c r="L143" s="38">
        <v>1.3034619999999999</v>
      </c>
    </row>
    <row r="144" spans="2:12">
      <c r="B144" s="29">
        <v>695.005</v>
      </c>
      <c r="C144" s="112">
        <v>1.4516089999999999</v>
      </c>
      <c r="D144" s="113">
        <v>1.376827</v>
      </c>
      <c r="E144" s="117">
        <v>0.67384730000000004</v>
      </c>
      <c r="F144" s="113">
        <v>0.76135399999999998</v>
      </c>
      <c r="H144" s="12">
        <v>140</v>
      </c>
      <c r="I144" s="37">
        <v>1.7192050000000001</v>
      </c>
      <c r="J144" s="38">
        <v>1.131073</v>
      </c>
      <c r="K144" s="37">
        <v>2.3138019999999999</v>
      </c>
      <c r="L144" s="38">
        <v>1.395537</v>
      </c>
    </row>
    <row r="145" spans="2:12">
      <c r="B145" s="29">
        <v>700.005</v>
      </c>
      <c r="C145" s="112">
        <v>1.420534</v>
      </c>
      <c r="D145" s="113">
        <v>1.3737569999999999</v>
      </c>
      <c r="E145" s="117">
        <v>0.66803710000000005</v>
      </c>
      <c r="F145" s="113">
        <v>0.75743799999999994</v>
      </c>
      <c r="H145" s="12">
        <v>141</v>
      </c>
      <c r="I145" s="37">
        <v>1.5411889999999999</v>
      </c>
      <c r="J145" s="38">
        <v>1.5689340000000001</v>
      </c>
      <c r="K145" s="37">
        <v>1.3852709999999999</v>
      </c>
      <c r="L145" s="38">
        <v>1.452799</v>
      </c>
    </row>
    <row r="146" spans="2:12">
      <c r="B146" s="29">
        <v>705.005</v>
      </c>
      <c r="C146" s="112">
        <v>1.4289799999999999</v>
      </c>
      <c r="D146" s="113">
        <v>1.3710709999999999</v>
      </c>
      <c r="E146" s="117">
        <v>0.67024139999999999</v>
      </c>
      <c r="F146" s="113">
        <v>0.75015529999999997</v>
      </c>
      <c r="H146" s="12">
        <v>142</v>
      </c>
      <c r="I146" s="37">
        <v>1.8354410000000001</v>
      </c>
      <c r="J146" s="38">
        <v>1.3639760000000001</v>
      </c>
      <c r="K146" s="37">
        <v>1.75136</v>
      </c>
      <c r="L146" s="38">
        <v>1.5644940000000001</v>
      </c>
    </row>
    <row r="147" spans="2:12">
      <c r="B147" s="29">
        <v>710.005</v>
      </c>
      <c r="C147" s="112">
        <v>1.4256200000000001</v>
      </c>
      <c r="D147" s="113">
        <v>1.347324</v>
      </c>
      <c r="E147" s="117">
        <v>0.66815720000000001</v>
      </c>
      <c r="F147" s="113">
        <v>0.74605699999999997</v>
      </c>
      <c r="H147" s="12">
        <v>143</v>
      </c>
      <c r="I147" s="37">
        <v>1.611467</v>
      </c>
      <c r="J147" s="38">
        <v>1.2538020000000001</v>
      </c>
      <c r="K147" s="37">
        <v>1.7141980000000001</v>
      </c>
      <c r="L147" s="38">
        <v>1.789067</v>
      </c>
    </row>
    <row r="148" spans="2:12">
      <c r="B148" s="29">
        <v>715.005</v>
      </c>
      <c r="C148" s="112">
        <v>1.445554</v>
      </c>
      <c r="D148" s="113">
        <v>1.3421700000000001</v>
      </c>
      <c r="E148" s="117">
        <v>0.66508469999999997</v>
      </c>
      <c r="F148" s="113">
        <v>0.74290869999999998</v>
      </c>
      <c r="H148" s="12">
        <v>144</v>
      </c>
      <c r="I148" s="37">
        <v>1.726745</v>
      </c>
      <c r="J148" s="38">
        <v>1.0983149999999999</v>
      </c>
      <c r="K148" s="37">
        <v>1.7817190000000001</v>
      </c>
      <c r="L148" s="38">
        <v>1.9150320000000001</v>
      </c>
    </row>
    <row r="149" spans="2:12">
      <c r="B149" s="29">
        <v>720.005</v>
      </c>
      <c r="C149" s="112">
        <v>1.4433510000000001</v>
      </c>
      <c r="D149" s="113">
        <v>1.319061</v>
      </c>
      <c r="E149" s="117">
        <v>0.66637619999999997</v>
      </c>
      <c r="F149" s="113">
        <v>0.73790630000000001</v>
      </c>
      <c r="H149" s="12">
        <v>145</v>
      </c>
      <c r="I149" s="37">
        <v>1.6211739999999999</v>
      </c>
      <c r="J149" s="38">
        <v>1.336155</v>
      </c>
      <c r="K149" s="37">
        <v>1.6170629999999999</v>
      </c>
      <c r="L149" s="38">
        <v>1.5657639999999999</v>
      </c>
    </row>
    <row r="150" spans="2:12">
      <c r="B150" s="29">
        <v>725.005</v>
      </c>
      <c r="C150" s="112">
        <v>1.4104140000000001</v>
      </c>
      <c r="D150" s="113">
        <v>1.3110040000000001</v>
      </c>
      <c r="E150" s="117">
        <v>0.66500749999999997</v>
      </c>
      <c r="F150" s="113">
        <v>0.73292170000000001</v>
      </c>
      <c r="H150" s="12">
        <v>146</v>
      </c>
      <c r="I150" s="37">
        <v>1.6350990000000001</v>
      </c>
      <c r="J150" s="38">
        <v>1.24336</v>
      </c>
      <c r="K150" s="37">
        <v>1.9280969999999999</v>
      </c>
      <c r="L150" s="38">
        <v>1.692679</v>
      </c>
    </row>
    <row r="151" spans="2:12">
      <c r="B151" s="29">
        <v>730.005</v>
      </c>
      <c r="C151" s="112">
        <v>1.4024639999999999</v>
      </c>
      <c r="D151" s="113">
        <v>1.291703</v>
      </c>
      <c r="E151" s="117">
        <v>0.66271310000000005</v>
      </c>
      <c r="F151" s="113">
        <v>0.72877639999999999</v>
      </c>
      <c r="H151" s="12">
        <v>147</v>
      </c>
      <c r="I151" s="37">
        <v>1.3063070000000001</v>
      </c>
      <c r="J151" s="38">
        <v>1.088042</v>
      </c>
      <c r="K151" s="37">
        <v>1.678677</v>
      </c>
      <c r="L151" s="38">
        <v>1.784967</v>
      </c>
    </row>
    <row r="152" spans="2:12">
      <c r="B152" s="29">
        <v>735.005</v>
      </c>
      <c r="C152" s="112">
        <v>1.3928990000000001</v>
      </c>
      <c r="D152" s="113">
        <v>1.311839</v>
      </c>
      <c r="E152" s="117">
        <v>0.66391460000000002</v>
      </c>
      <c r="F152" s="113">
        <v>0.72830689999999998</v>
      </c>
      <c r="H152" s="12">
        <v>148</v>
      </c>
      <c r="I152" s="37">
        <v>1.35778</v>
      </c>
      <c r="J152" s="38">
        <v>1.118571</v>
      </c>
      <c r="K152" s="37">
        <v>1.5808990000000001</v>
      </c>
      <c r="L152" s="38">
        <v>1.501622</v>
      </c>
    </row>
    <row r="153" spans="2:12">
      <c r="B153" s="29">
        <v>740.005</v>
      </c>
      <c r="C153" s="112">
        <v>1.377642</v>
      </c>
      <c r="D153" s="113">
        <v>1.3176190000000001</v>
      </c>
      <c r="E153" s="117">
        <v>0.66405919999999996</v>
      </c>
      <c r="F153" s="113">
        <v>0.72625150000000005</v>
      </c>
      <c r="H153" s="12">
        <v>149</v>
      </c>
      <c r="I153" s="37">
        <v>1.609907</v>
      </c>
      <c r="J153" s="38">
        <v>1.3322099999999999</v>
      </c>
      <c r="K153" s="37">
        <v>1.6962010000000001</v>
      </c>
      <c r="L153" s="38">
        <v>1.4987010000000001</v>
      </c>
    </row>
    <row r="154" spans="2:12">
      <c r="B154" s="29">
        <v>745.005</v>
      </c>
      <c r="C154" s="112">
        <v>1.3924190000000001</v>
      </c>
      <c r="D154" s="113">
        <v>1.317526</v>
      </c>
      <c r="E154" s="117">
        <v>0.66230509999999998</v>
      </c>
      <c r="F154" s="113">
        <v>0.72580840000000002</v>
      </c>
      <c r="H154" s="12">
        <v>150</v>
      </c>
      <c r="I154" s="37">
        <v>1.803857</v>
      </c>
      <c r="J154" s="38">
        <v>1.5203040000000001</v>
      </c>
      <c r="K154" s="37">
        <v>1.282948</v>
      </c>
      <c r="L154" s="38">
        <v>1.935214</v>
      </c>
    </row>
    <row r="155" spans="2:12">
      <c r="B155" s="29">
        <v>750.005</v>
      </c>
      <c r="C155" s="112">
        <v>1.421584</v>
      </c>
      <c r="D155" s="113">
        <v>1.321647</v>
      </c>
      <c r="E155" s="117">
        <v>0.65873099999999996</v>
      </c>
      <c r="F155" s="113">
        <v>0.72918919999999998</v>
      </c>
      <c r="H155" s="12">
        <v>151</v>
      </c>
      <c r="I155" s="37">
        <v>1.498583</v>
      </c>
      <c r="J155" s="38">
        <v>1.4311430000000001</v>
      </c>
      <c r="K155" s="37">
        <v>1.904603</v>
      </c>
      <c r="L155" s="38">
        <v>2.0498189999999998</v>
      </c>
    </row>
    <row r="156" spans="2:12">
      <c r="B156" s="29">
        <v>755.005</v>
      </c>
      <c r="C156" s="112">
        <v>1.434493</v>
      </c>
      <c r="D156" s="113">
        <v>1.32412</v>
      </c>
      <c r="E156" s="117">
        <v>0.65522069999999999</v>
      </c>
      <c r="F156" s="113">
        <v>0.73158559999999995</v>
      </c>
      <c r="H156" s="12">
        <v>152</v>
      </c>
      <c r="I156" s="37">
        <v>1.361664</v>
      </c>
      <c r="J156" s="38">
        <v>1.2531000000000001</v>
      </c>
      <c r="K156" s="37">
        <v>2.0957729999999999</v>
      </c>
      <c r="L156" s="38">
        <v>1.785871</v>
      </c>
    </row>
    <row r="157" spans="2:12">
      <c r="B157" s="29">
        <v>760.005</v>
      </c>
      <c r="C157" s="112">
        <v>1.4364269999999999</v>
      </c>
      <c r="D157" s="113">
        <v>1.340603</v>
      </c>
      <c r="E157" s="117">
        <v>0.65126189999999995</v>
      </c>
      <c r="F157" s="113">
        <v>0.73040609999999995</v>
      </c>
      <c r="H157" s="12">
        <v>153</v>
      </c>
      <c r="I157" s="37">
        <v>1.5735079999999999</v>
      </c>
      <c r="J157" s="38">
        <v>1.1155109999999999</v>
      </c>
      <c r="K157" s="37">
        <v>2.1709269999999998</v>
      </c>
      <c r="L157" s="38">
        <v>2.0893280000000001</v>
      </c>
    </row>
    <row r="158" spans="2:12">
      <c r="B158" s="29">
        <v>765.005</v>
      </c>
      <c r="C158" s="112">
        <v>1.4211</v>
      </c>
      <c r="D158" s="113">
        <v>1.3383879999999999</v>
      </c>
      <c r="E158" s="117">
        <v>0.64952730000000003</v>
      </c>
      <c r="F158" s="113">
        <v>0.72862199999999999</v>
      </c>
      <c r="H158" s="12">
        <v>154</v>
      </c>
      <c r="I158" s="37">
        <v>1.675516</v>
      </c>
      <c r="J158" s="38">
        <v>1.0558430000000001</v>
      </c>
      <c r="K158" s="37">
        <v>2.0341100000000001</v>
      </c>
      <c r="L158" s="38">
        <v>1.9223349999999999</v>
      </c>
    </row>
    <row r="159" spans="2:12">
      <c r="B159" s="29">
        <v>770.005</v>
      </c>
      <c r="C159" s="112">
        <v>1.434312</v>
      </c>
      <c r="D159" s="113">
        <v>1.3347880000000001</v>
      </c>
      <c r="E159" s="117">
        <v>0.6476111</v>
      </c>
      <c r="F159" s="113">
        <v>0.73052309999999998</v>
      </c>
      <c r="H159" s="12">
        <v>155</v>
      </c>
      <c r="I159" s="37">
        <v>1.5136130000000001</v>
      </c>
      <c r="J159" s="38">
        <v>1.1195999999999999</v>
      </c>
      <c r="K159" s="37">
        <v>1.7181979999999999</v>
      </c>
      <c r="L159" s="38">
        <v>1.765436</v>
      </c>
    </row>
    <row r="160" spans="2:12">
      <c r="B160" s="29">
        <v>775.005</v>
      </c>
      <c r="C160" s="112">
        <v>1.445176</v>
      </c>
      <c r="D160" s="113">
        <v>1.3257909999999999</v>
      </c>
      <c r="E160" s="117">
        <v>0.65050149999999995</v>
      </c>
      <c r="F160" s="113">
        <v>0.72666759999999997</v>
      </c>
      <c r="H160" s="12">
        <v>156</v>
      </c>
      <c r="I160" s="37">
        <v>1.478008</v>
      </c>
      <c r="J160" s="38">
        <v>1.3335680000000001</v>
      </c>
      <c r="K160" s="37">
        <v>2.1516799999999998</v>
      </c>
      <c r="L160" s="38">
        <v>1.616509</v>
      </c>
    </row>
    <row r="161" spans="2:12">
      <c r="B161" s="29">
        <v>780.005</v>
      </c>
      <c r="C161" s="112">
        <v>1.461158</v>
      </c>
      <c r="D161" s="113">
        <v>1.3076399999999999</v>
      </c>
      <c r="E161" s="117">
        <v>0.64830109999999996</v>
      </c>
      <c r="F161" s="113">
        <v>0.73258869999999998</v>
      </c>
      <c r="H161" s="12">
        <v>157</v>
      </c>
      <c r="I161" s="37">
        <v>1.5404910000000001</v>
      </c>
      <c r="J161" s="38">
        <v>1.4040049999999999</v>
      </c>
      <c r="K161" s="37">
        <v>2.8100580000000002</v>
      </c>
      <c r="L161" s="38">
        <v>1.6149929999999999</v>
      </c>
    </row>
    <row r="162" spans="2:12">
      <c r="B162" s="29">
        <v>785.005</v>
      </c>
      <c r="C162" s="112">
        <v>1.4902489999999999</v>
      </c>
      <c r="D162" s="113">
        <v>1.316031</v>
      </c>
      <c r="E162" s="117">
        <v>0.64528149999999995</v>
      </c>
      <c r="F162" s="113">
        <v>0.73852070000000003</v>
      </c>
      <c r="H162" s="12">
        <v>158</v>
      </c>
      <c r="I162" s="37">
        <v>1.74343</v>
      </c>
      <c r="J162" s="38">
        <v>1.3834109999999999</v>
      </c>
      <c r="K162" s="37">
        <v>2.197165</v>
      </c>
      <c r="L162" s="38">
        <v>1.99841</v>
      </c>
    </row>
    <row r="163" spans="2:12">
      <c r="B163" s="29">
        <v>790.005</v>
      </c>
      <c r="C163" s="112">
        <v>1.4789000000000001</v>
      </c>
      <c r="D163" s="113">
        <v>1.305661</v>
      </c>
      <c r="E163" s="117">
        <v>0.6428277</v>
      </c>
      <c r="F163" s="113">
        <v>0.74206079999999996</v>
      </c>
      <c r="H163" s="12">
        <v>159</v>
      </c>
      <c r="I163" s="37">
        <v>1.4955130000000001</v>
      </c>
      <c r="J163" s="38">
        <v>1.3434299999999999</v>
      </c>
      <c r="K163" s="37">
        <v>2.4897300000000002</v>
      </c>
      <c r="L163" s="38">
        <v>2.492804</v>
      </c>
    </row>
    <row r="164" spans="2:12">
      <c r="B164" s="29">
        <v>795.005</v>
      </c>
      <c r="C164" s="112">
        <v>1.4484999999999999</v>
      </c>
      <c r="D164" s="119"/>
      <c r="E164" s="117">
        <v>0.64011200000000001</v>
      </c>
      <c r="F164" s="113">
        <v>0.74250380000000005</v>
      </c>
      <c r="H164" s="12">
        <v>160</v>
      </c>
      <c r="I164" s="37">
        <v>1.3677250000000001</v>
      </c>
      <c r="J164" s="38">
        <v>1.2932380000000001</v>
      </c>
      <c r="K164" s="37">
        <v>1.99753</v>
      </c>
      <c r="L164" s="38">
        <v>1.278448</v>
      </c>
    </row>
    <row r="165" spans="2:12">
      <c r="B165" s="29">
        <v>800.005</v>
      </c>
      <c r="C165" s="112">
        <v>1.4400329999999999</v>
      </c>
      <c r="D165" s="119"/>
      <c r="E165" s="117">
        <v>0.63661460000000003</v>
      </c>
      <c r="F165" s="113">
        <v>0.74012109999999998</v>
      </c>
      <c r="H165" s="12">
        <v>161</v>
      </c>
      <c r="I165" s="39"/>
      <c r="J165" s="38">
        <v>1.227897</v>
      </c>
      <c r="K165" s="37">
        <v>1.5671109999999999</v>
      </c>
      <c r="L165" s="38">
        <v>1.4081870000000001</v>
      </c>
    </row>
    <row r="166" spans="2:12">
      <c r="B166" s="29">
        <v>805.005</v>
      </c>
      <c r="C166" s="112">
        <v>1.4323779999999999</v>
      </c>
      <c r="D166" s="119"/>
      <c r="E166" s="117">
        <v>0.63793319999999998</v>
      </c>
      <c r="F166" s="113">
        <v>0.73937719999999996</v>
      </c>
      <c r="H166" s="12">
        <v>162</v>
      </c>
      <c r="I166" s="39"/>
      <c r="J166" s="38">
        <v>1.0536589999999999</v>
      </c>
      <c r="K166" s="37">
        <v>1.987045</v>
      </c>
      <c r="L166" s="38">
        <v>1.351253</v>
      </c>
    </row>
    <row r="167" spans="2:12">
      <c r="B167" s="29">
        <v>810.005</v>
      </c>
      <c r="C167" s="112">
        <v>1.3801060000000001</v>
      </c>
      <c r="D167" s="119"/>
      <c r="E167" s="117">
        <v>0.63656740000000001</v>
      </c>
      <c r="F167" s="113">
        <v>0.73602500000000004</v>
      </c>
      <c r="H167" s="12">
        <v>163</v>
      </c>
      <c r="I167" s="39"/>
      <c r="J167" s="38">
        <v>1.172458</v>
      </c>
      <c r="K167" s="37">
        <v>2.2921930000000001</v>
      </c>
      <c r="L167" s="38">
        <v>1.300014</v>
      </c>
    </row>
    <row r="168" spans="2:12">
      <c r="B168" s="29">
        <v>815.005</v>
      </c>
      <c r="C168" s="112">
        <v>1.374733</v>
      </c>
      <c r="D168" s="119"/>
      <c r="E168" s="117">
        <v>0.63613799999999998</v>
      </c>
      <c r="F168" s="113">
        <v>0.73530490000000004</v>
      </c>
      <c r="H168" s="12">
        <v>164</v>
      </c>
      <c r="I168" s="39"/>
      <c r="J168" s="38">
        <v>1.276402</v>
      </c>
      <c r="K168" s="37">
        <v>2.2212459999999998</v>
      </c>
      <c r="L168" s="38">
        <v>2.1084480000000001</v>
      </c>
    </row>
    <row r="169" spans="2:12">
      <c r="B169" s="29">
        <v>820.005</v>
      </c>
      <c r="C169" s="112">
        <v>1.368004</v>
      </c>
      <c r="D169" s="119"/>
      <c r="E169" s="117">
        <v>0.6359494</v>
      </c>
      <c r="F169" s="113">
        <v>0.73757550000000005</v>
      </c>
      <c r="H169" s="12">
        <v>165</v>
      </c>
      <c r="I169" s="39"/>
      <c r="J169" s="38">
        <v>1.2076640000000001</v>
      </c>
      <c r="K169" s="37">
        <v>2.2003840000000001</v>
      </c>
      <c r="L169" s="38">
        <v>1.9569460000000001</v>
      </c>
    </row>
    <row r="170" spans="2:12">
      <c r="B170" s="29">
        <v>825.005</v>
      </c>
      <c r="C170" s="112">
        <v>1.353952</v>
      </c>
      <c r="D170" s="119"/>
      <c r="E170" s="117">
        <v>0.63669929999999997</v>
      </c>
      <c r="F170" s="113">
        <v>0.73457850000000002</v>
      </c>
      <c r="H170" s="12">
        <v>166</v>
      </c>
      <c r="I170" s="37"/>
      <c r="J170" s="38">
        <v>1.282815</v>
      </c>
      <c r="K170" s="37">
        <v>2.2445550000000001</v>
      </c>
      <c r="L170" s="38">
        <v>1.553247</v>
      </c>
    </row>
    <row r="171" spans="2:12">
      <c r="B171" s="29">
        <v>830.005</v>
      </c>
      <c r="C171" s="112">
        <v>1.336443</v>
      </c>
      <c r="D171" s="119"/>
      <c r="E171" s="117">
        <v>0.63834999999999997</v>
      </c>
      <c r="F171" s="113">
        <v>0.7265819</v>
      </c>
      <c r="H171" s="12">
        <v>167</v>
      </c>
      <c r="I171" s="37"/>
      <c r="J171" s="38">
        <v>1.276913</v>
      </c>
      <c r="K171" s="37">
        <v>2.077766</v>
      </c>
      <c r="L171" s="38">
        <v>1.9148959999999999</v>
      </c>
    </row>
    <row r="172" spans="2:12">
      <c r="B172" s="29">
        <v>835.005</v>
      </c>
      <c r="C172" s="112">
        <v>1.312127</v>
      </c>
      <c r="D172" s="119"/>
      <c r="E172" s="117">
        <v>0.64025960000000004</v>
      </c>
      <c r="F172" s="113">
        <v>0.72830079999999997</v>
      </c>
      <c r="H172" s="12">
        <v>168</v>
      </c>
      <c r="I172" s="37"/>
      <c r="J172" s="38">
        <v>1.2072849999999999</v>
      </c>
      <c r="K172" s="37">
        <v>2.142744</v>
      </c>
      <c r="L172" s="38">
        <v>1.38649</v>
      </c>
    </row>
    <row r="173" spans="2:12">
      <c r="B173" s="29">
        <v>840.005</v>
      </c>
      <c r="C173" s="112">
        <v>1.326875</v>
      </c>
      <c r="D173" s="119"/>
      <c r="E173" s="117">
        <v>0.64194609999999996</v>
      </c>
      <c r="F173" s="113">
        <v>0.73253170000000001</v>
      </c>
      <c r="H173" s="12">
        <v>169</v>
      </c>
      <c r="I173" s="37"/>
      <c r="J173" s="38">
        <v>1.1772419999999999</v>
      </c>
      <c r="K173" s="37">
        <v>2.1010279999999999</v>
      </c>
      <c r="L173" s="38">
        <v>1.3853439999999999</v>
      </c>
    </row>
    <row r="174" spans="2:12">
      <c r="B174" s="29">
        <v>845.005</v>
      </c>
      <c r="C174" s="112">
        <v>1.335696</v>
      </c>
      <c r="D174" s="119"/>
      <c r="E174" s="117">
        <v>0.64311379999999996</v>
      </c>
      <c r="F174" s="113">
        <v>0.73629080000000002</v>
      </c>
      <c r="H174" s="12">
        <v>170</v>
      </c>
      <c r="I174" s="37"/>
      <c r="J174" s="38">
        <v>1.2059839999999999</v>
      </c>
      <c r="K174" s="37">
        <v>2.2111209999999999</v>
      </c>
      <c r="L174" s="38">
        <v>1.2423820000000001</v>
      </c>
    </row>
    <row r="175" spans="2:12">
      <c r="B175" s="29">
        <v>850.005</v>
      </c>
      <c r="C175" s="112">
        <v>1.356449</v>
      </c>
      <c r="D175" s="119"/>
      <c r="E175" s="117">
        <v>0.640957</v>
      </c>
      <c r="F175" s="113">
        <v>0.74425390000000002</v>
      </c>
      <c r="H175" s="12">
        <v>171</v>
      </c>
      <c r="I175" s="37"/>
      <c r="J175" s="38">
        <v>1.348044</v>
      </c>
      <c r="K175" s="37">
        <v>2.3249849999999999</v>
      </c>
      <c r="L175" s="38">
        <v>1.2878350000000001</v>
      </c>
    </row>
    <row r="176" spans="2:12">
      <c r="B176" s="29">
        <v>855.005</v>
      </c>
      <c r="C176" s="112">
        <v>1.3715550000000001</v>
      </c>
      <c r="D176" s="119"/>
      <c r="E176" s="117">
        <v>0.63813719999999996</v>
      </c>
      <c r="F176" s="113">
        <v>0.74055040000000005</v>
      </c>
      <c r="H176" s="12">
        <v>172</v>
      </c>
      <c r="I176" s="37"/>
      <c r="J176" s="38">
        <v>1.314192</v>
      </c>
      <c r="K176" s="37">
        <v>2.5842770000000002</v>
      </c>
      <c r="L176" s="38">
        <v>1.5718449999999999</v>
      </c>
    </row>
    <row r="177" spans="2:12">
      <c r="B177" s="29">
        <v>860.005</v>
      </c>
      <c r="C177" s="112">
        <v>1.373359</v>
      </c>
      <c r="D177" s="119"/>
      <c r="E177" s="117">
        <v>0.63555430000000002</v>
      </c>
      <c r="F177" s="113">
        <v>0.75165059999999995</v>
      </c>
      <c r="H177" s="12">
        <v>173</v>
      </c>
      <c r="I177" s="37"/>
      <c r="J177" s="38">
        <v>1.3508610000000001</v>
      </c>
      <c r="K177" s="37">
        <v>2.4301050000000002</v>
      </c>
      <c r="L177" s="38">
        <v>1.8955759999999999</v>
      </c>
    </row>
    <row r="178" spans="2:12">
      <c r="B178" s="29">
        <v>865.005</v>
      </c>
      <c r="C178" s="112">
        <v>1.384147</v>
      </c>
      <c r="D178" s="119"/>
      <c r="E178" s="117">
        <v>0.63259889999999996</v>
      </c>
      <c r="F178" s="113">
        <v>0.76281670000000001</v>
      </c>
      <c r="H178" s="12">
        <v>174</v>
      </c>
      <c r="I178" s="37"/>
      <c r="J178" s="38">
        <v>1.4961629999999999</v>
      </c>
      <c r="K178" s="37">
        <v>2.5476450000000002</v>
      </c>
      <c r="L178" s="38">
        <v>1.590206</v>
      </c>
    </row>
    <row r="179" spans="2:12">
      <c r="B179" s="29">
        <v>870.005</v>
      </c>
      <c r="C179" s="112">
        <v>1.3979410000000001</v>
      </c>
      <c r="D179" s="119"/>
      <c r="E179" s="117">
        <v>0.62877039999999995</v>
      </c>
      <c r="F179" s="113">
        <v>0.77193389999999995</v>
      </c>
      <c r="H179" s="12">
        <v>175</v>
      </c>
      <c r="I179" s="37"/>
      <c r="J179" s="38">
        <v>1.3613679999999999</v>
      </c>
      <c r="K179" s="37">
        <v>2.5030220000000001</v>
      </c>
      <c r="L179" s="38">
        <v>1.6073189999999999</v>
      </c>
    </row>
    <row r="180" spans="2:12">
      <c r="B180" s="29">
        <v>875.005</v>
      </c>
      <c r="C180" s="112">
        <v>1.3987229999999999</v>
      </c>
      <c r="D180" s="119"/>
      <c r="E180" s="117">
        <v>0.62718529999999995</v>
      </c>
      <c r="F180" s="113">
        <v>0.78102490000000002</v>
      </c>
      <c r="H180" s="12">
        <v>176</v>
      </c>
      <c r="I180" s="37"/>
      <c r="J180" s="38">
        <v>1.5640639999999999</v>
      </c>
      <c r="K180" s="37">
        <v>2.0051739999999998</v>
      </c>
      <c r="L180" s="38">
        <v>1.3501209999999999</v>
      </c>
    </row>
    <row r="181" spans="2:12">
      <c r="B181" s="29">
        <v>880.005</v>
      </c>
      <c r="C181" s="112">
        <v>1.397959</v>
      </c>
      <c r="D181" s="119"/>
      <c r="E181" s="117">
        <v>0.62481039999999999</v>
      </c>
      <c r="F181" s="113">
        <v>0.78874089999999997</v>
      </c>
      <c r="H181" s="12">
        <v>177</v>
      </c>
      <c r="I181" s="37"/>
      <c r="J181" s="38">
        <v>1.4775259999999999</v>
      </c>
      <c r="K181" s="37">
        <v>2.416147</v>
      </c>
      <c r="L181" s="38">
        <v>1.3612029999999999</v>
      </c>
    </row>
    <row r="182" spans="2:12">
      <c r="B182" s="29">
        <v>885.005</v>
      </c>
      <c r="C182" s="112">
        <v>1.4193720000000001</v>
      </c>
      <c r="D182" s="119"/>
      <c r="E182" s="117">
        <v>0.62319179999999996</v>
      </c>
      <c r="F182" s="113">
        <v>0.79472209999999999</v>
      </c>
      <c r="H182" s="12">
        <v>178</v>
      </c>
      <c r="I182" s="37"/>
      <c r="J182" s="38">
        <v>1.0818410000000001</v>
      </c>
      <c r="K182" s="37">
        <v>2.261879</v>
      </c>
      <c r="L182" s="38">
        <v>1.5985769999999999</v>
      </c>
    </row>
    <row r="183" spans="2:12">
      <c r="B183" s="29">
        <v>890.005</v>
      </c>
      <c r="C183" s="112">
        <v>1.4365460000000001</v>
      </c>
      <c r="D183" s="119"/>
      <c r="E183" s="117">
        <v>0.62069030000000003</v>
      </c>
      <c r="F183" s="113">
        <v>0.79884189999999999</v>
      </c>
      <c r="H183" s="12">
        <v>179</v>
      </c>
      <c r="I183" s="37"/>
      <c r="J183" s="38">
        <v>1.250013</v>
      </c>
      <c r="K183" s="37">
        <v>2.1154549999999999</v>
      </c>
      <c r="L183" s="38">
        <v>1.4779770000000001</v>
      </c>
    </row>
    <row r="184" spans="2:12">
      <c r="B184" s="29">
        <v>895.005</v>
      </c>
      <c r="C184" s="112">
        <v>1.43083</v>
      </c>
      <c r="D184" s="119"/>
      <c r="E184" s="117">
        <v>0.61824829999999997</v>
      </c>
      <c r="F184" s="113">
        <v>0.79777290000000001</v>
      </c>
      <c r="H184" s="12">
        <v>180</v>
      </c>
      <c r="I184" s="37"/>
      <c r="J184" s="38">
        <v>1.1756200000000001</v>
      </c>
      <c r="K184" s="37">
        <v>2.7321390000000001</v>
      </c>
      <c r="L184" s="38">
        <v>1.2658689999999999</v>
      </c>
    </row>
    <row r="185" spans="2:12">
      <c r="B185" s="29">
        <v>900.005</v>
      </c>
      <c r="C185" s="112">
        <v>1.414525</v>
      </c>
      <c r="D185" s="119"/>
      <c r="E185" s="117">
        <v>0.61535530000000005</v>
      </c>
      <c r="F185" s="113">
        <v>0.78915429999999998</v>
      </c>
      <c r="H185" s="12">
        <v>181</v>
      </c>
      <c r="I185" s="37"/>
      <c r="J185" s="38">
        <v>1.061736</v>
      </c>
      <c r="K185" s="37">
        <v>2.5714070000000002</v>
      </c>
      <c r="L185" s="38">
        <v>1.3960630000000001</v>
      </c>
    </row>
    <row r="186" spans="2:12">
      <c r="B186" s="29">
        <v>905.005</v>
      </c>
      <c r="C186" s="112">
        <v>1.399249</v>
      </c>
      <c r="D186" s="119"/>
      <c r="E186" s="117">
        <v>0.61253670000000005</v>
      </c>
      <c r="F186" s="113">
        <v>0.79012380000000004</v>
      </c>
      <c r="H186" s="12">
        <v>182</v>
      </c>
      <c r="I186" s="37"/>
      <c r="J186" s="38">
        <v>1.340714</v>
      </c>
      <c r="K186" s="37">
        <v>2.38124</v>
      </c>
      <c r="L186" s="38">
        <v>1.7082710000000001</v>
      </c>
    </row>
    <row r="187" spans="2:12">
      <c r="B187" s="29">
        <v>910.005</v>
      </c>
      <c r="C187" s="112">
        <v>1.3939239999999999</v>
      </c>
      <c r="D187" s="119"/>
      <c r="E187" s="117">
        <v>0.60976799999999998</v>
      </c>
      <c r="F187" s="113">
        <v>0.78486109999999998</v>
      </c>
      <c r="H187" s="12">
        <v>183</v>
      </c>
      <c r="I187" s="37"/>
      <c r="J187" s="38">
        <v>1.282249</v>
      </c>
      <c r="K187" s="37">
        <v>1.381737</v>
      </c>
      <c r="L187" s="38">
        <v>1.759865</v>
      </c>
    </row>
    <row r="188" spans="2:12">
      <c r="B188" s="29">
        <v>915.005</v>
      </c>
      <c r="C188" s="112">
        <v>1.3727050000000001</v>
      </c>
      <c r="D188" s="119"/>
      <c r="E188" s="117">
        <v>0.60574309999999998</v>
      </c>
      <c r="F188" s="113">
        <v>0.77646999999999999</v>
      </c>
      <c r="H188" s="12">
        <v>184</v>
      </c>
      <c r="I188" s="37"/>
      <c r="J188" s="38">
        <v>1.2406550000000001</v>
      </c>
      <c r="K188" s="37">
        <v>2.6389999999999998</v>
      </c>
      <c r="L188" s="38">
        <v>1.592552</v>
      </c>
    </row>
    <row r="189" spans="2:12">
      <c r="B189" s="29">
        <v>920.005</v>
      </c>
      <c r="C189" s="112">
        <v>1.354117</v>
      </c>
      <c r="D189" s="119"/>
      <c r="E189" s="117">
        <v>0.6000046</v>
      </c>
      <c r="F189" s="113">
        <v>0.76421039999999996</v>
      </c>
      <c r="H189" s="12">
        <v>185</v>
      </c>
      <c r="I189" s="37"/>
      <c r="J189" s="38">
        <v>1.1383669999999999</v>
      </c>
      <c r="K189" s="37">
        <v>2.5346639999999998</v>
      </c>
      <c r="L189" s="38">
        <v>1.775236</v>
      </c>
    </row>
    <row r="190" spans="2:12">
      <c r="B190" s="29">
        <v>925.005</v>
      </c>
      <c r="C190" s="112">
        <v>1.3494250000000001</v>
      </c>
      <c r="D190" s="119"/>
      <c r="E190" s="117">
        <v>0.59651270000000001</v>
      </c>
      <c r="F190" s="113">
        <v>0.75228689999999998</v>
      </c>
      <c r="H190" s="12">
        <v>186</v>
      </c>
      <c r="I190" s="37"/>
      <c r="J190" s="38">
        <v>1.156323</v>
      </c>
      <c r="K190" s="37">
        <v>2.2771400000000002</v>
      </c>
      <c r="L190" s="38">
        <v>1.6610529999999999</v>
      </c>
    </row>
    <row r="191" spans="2:12">
      <c r="B191" s="29">
        <v>930.005</v>
      </c>
      <c r="C191" s="112">
        <v>1.3569040000000001</v>
      </c>
      <c r="D191" s="119"/>
      <c r="E191" s="117">
        <v>0.59619409999999995</v>
      </c>
      <c r="F191" s="113">
        <v>0.75862130000000005</v>
      </c>
      <c r="H191" s="12">
        <v>187</v>
      </c>
      <c r="I191" s="37"/>
      <c r="J191" s="38">
        <v>1.279817</v>
      </c>
      <c r="K191" s="37">
        <v>2.6740059999999999</v>
      </c>
      <c r="L191" s="38">
        <v>1.549134</v>
      </c>
    </row>
    <row r="192" spans="2:12">
      <c r="B192" s="29">
        <v>935.005</v>
      </c>
      <c r="C192" s="112">
        <v>1.3632359999999999</v>
      </c>
      <c r="D192" s="119"/>
      <c r="E192" s="117">
        <v>0.59709999999999996</v>
      </c>
      <c r="F192" s="113">
        <v>0.75828030000000002</v>
      </c>
      <c r="H192" s="12">
        <v>188</v>
      </c>
      <c r="I192" s="37"/>
      <c r="J192" s="38">
        <v>1.3032239999999999</v>
      </c>
      <c r="K192" s="37">
        <v>2.2198790000000002</v>
      </c>
      <c r="L192" s="38">
        <v>1.6651910000000001</v>
      </c>
    </row>
    <row r="193" spans="2:12">
      <c r="B193" s="29">
        <v>940.005</v>
      </c>
      <c r="C193" s="112">
        <v>1.365335</v>
      </c>
      <c r="D193" s="119"/>
      <c r="E193" s="117">
        <v>0.59934180000000004</v>
      </c>
      <c r="F193" s="113">
        <v>0.75640149999999995</v>
      </c>
      <c r="H193" s="12">
        <v>189</v>
      </c>
      <c r="I193" s="37"/>
      <c r="J193" s="38">
        <v>1.39638</v>
      </c>
      <c r="K193" s="37">
        <v>2.8098420000000002</v>
      </c>
      <c r="L193" s="38">
        <v>1.9966919999999999</v>
      </c>
    </row>
    <row r="194" spans="2:12">
      <c r="B194" s="29">
        <v>945.005</v>
      </c>
      <c r="C194" s="112">
        <v>1.3692260000000001</v>
      </c>
      <c r="D194" s="119"/>
      <c r="E194" s="117">
        <v>0.60256770000000004</v>
      </c>
      <c r="F194" s="113">
        <v>0.75554829999999995</v>
      </c>
      <c r="H194" s="12">
        <v>190</v>
      </c>
      <c r="I194" s="37"/>
      <c r="J194" s="38">
        <v>1.528314</v>
      </c>
      <c r="K194" s="37">
        <v>2.7115100000000001</v>
      </c>
      <c r="L194" s="38">
        <v>2.2320000000000002</v>
      </c>
    </row>
    <row r="195" spans="2:12">
      <c r="B195" s="29">
        <v>950.005</v>
      </c>
      <c r="C195" s="112">
        <v>1.378317</v>
      </c>
      <c r="D195" s="119"/>
      <c r="E195" s="117">
        <v>0.60728709999999997</v>
      </c>
      <c r="F195" s="113">
        <v>0.75531539999999997</v>
      </c>
      <c r="H195" s="12">
        <v>191</v>
      </c>
      <c r="I195" s="37"/>
      <c r="J195" s="38">
        <v>1.2166699999999999</v>
      </c>
      <c r="K195" s="37">
        <v>2.1606299999999998</v>
      </c>
      <c r="L195" s="38">
        <v>2.196288</v>
      </c>
    </row>
    <row r="196" spans="2:12">
      <c r="B196" s="29">
        <v>955.005</v>
      </c>
      <c r="C196" s="112">
        <v>1.383116</v>
      </c>
      <c r="D196" s="119"/>
      <c r="E196" s="117">
        <v>0.6126701</v>
      </c>
      <c r="F196" s="113">
        <v>0.75389640000000002</v>
      </c>
      <c r="H196" s="12">
        <v>192</v>
      </c>
      <c r="I196" s="37"/>
      <c r="J196" s="38">
        <v>1.344536</v>
      </c>
      <c r="K196" s="37">
        <v>2.1953749999999999</v>
      </c>
      <c r="L196" s="38">
        <v>2.4141149999999998</v>
      </c>
    </row>
    <row r="197" spans="2:12">
      <c r="B197" s="29">
        <v>960.005</v>
      </c>
      <c r="C197" s="112">
        <v>1.3828659999999999</v>
      </c>
      <c r="D197" s="119"/>
      <c r="E197" s="117">
        <v>0.61763939999999995</v>
      </c>
      <c r="F197" s="113">
        <v>0.75355870000000003</v>
      </c>
      <c r="H197" s="12">
        <v>193</v>
      </c>
      <c r="I197" s="37"/>
      <c r="J197" s="38">
        <v>1.171988</v>
      </c>
      <c r="K197" s="37">
        <v>2.731287</v>
      </c>
      <c r="L197" s="38">
        <v>1.521261</v>
      </c>
    </row>
    <row r="198" spans="2:12" ht="16" thickBot="1">
      <c r="B198" s="30">
        <v>965.005</v>
      </c>
      <c r="C198" s="114">
        <v>1.3730279999999999</v>
      </c>
      <c r="D198" s="120"/>
      <c r="E198" s="118">
        <v>0.62308379999999997</v>
      </c>
      <c r="F198" s="115">
        <v>0.75162790000000002</v>
      </c>
      <c r="H198" s="12">
        <v>194</v>
      </c>
      <c r="I198" s="37"/>
      <c r="J198" s="38">
        <v>1.19181</v>
      </c>
      <c r="K198" s="37">
        <v>2.1213540000000002</v>
      </c>
      <c r="L198" s="38">
        <v>1.461857</v>
      </c>
    </row>
    <row r="199" spans="2:12">
      <c r="H199" s="12">
        <v>195</v>
      </c>
      <c r="I199" s="37"/>
      <c r="J199" s="38">
        <v>1.171392</v>
      </c>
      <c r="K199" s="37">
        <v>1.9753579999999999</v>
      </c>
      <c r="L199" s="38">
        <v>1.6826920000000001</v>
      </c>
    </row>
    <row r="200" spans="2:12">
      <c r="H200" s="12">
        <v>196</v>
      </c>
      <c r="I200" s="37"/>
      <c r="J200" s="38">
        <v>1.0861989999999999</v>
      </c>
      <c r="K200" s="37">
        <v>2.758934</v>
      </c>
      <c r="L200" s="38">
        <v>1.716585</v>
      </c>
    </row>
    <row r="201" spans="2:12">
      <c r="H201" s="12">
        <v>197</v>
      </c>
      <c r="I201" s="37"/>
      <c r="J201" s="38">
        <v>1.594832</v>
      </c>
      <c r="K201" s="37">
        <v>1.7682290000000001</v>
      </c>
      <c r="L201" s="38">
        <v>1.41028</v>
      </c>
    </row>
    <row r="202" spans="2:12">
      <c r="H202" s="12">
        <v>198</v>
      </c>
      <c r="I202" s="37"/>
      <c r="J202" s="38">
        <v>1.549585</v>
      </c>
      <c r="K202" s="37">
        <v>2.9826579999999998</v>
      </c>
      <c r="L202" s="38">
        <v>1.7158420000000001</v>
      </c>
    </row>
    <row r="203" spans="2:12">
      <c r="H203" s="12">
        <v>199</v>
      </c>
      <c r="I203" s="37"/>
      <c r="J203" s="38">
        <v>1.6006590000000001</v>
      </c>
      <c r="K203" s="37">
        <v>2.7706339999999998</v>
      </c>
      <c r="L203" s="38">
        <v>1.7868299999999999</v>
      </c>
    </row>
    <row r="204" spans="2:12">
      <c r="H204" s="12">
        <v>200</v>
      </c>
      <c r="I204" s="37"/>
      <c r="J204" s="38">
        <v>1.5547550000000001</v>
      </c>
      <c r="K204" s="37">
        <v>1.769415</v>
      </c>
      <c r="L204" s="38">
        <v>1.9041920000000001</v>
      </c>
    </row>
    <row r="205" spans="2:12">
      <c r="H205" s="12">
        <v>201</v>
      </c>
      <c r="I205" s="37"/>
      <c r="J205" s="38">
        <v>1.1013820000000001</v>
      </c>
      <c r="K205" s="37">
        <v>1.7971299999999999</v>
      </c>
      <c r="L205" s="38">
        <v>1.5845530000000001</v>
      </c>
    </row>
    <row r="206" spans="2:12">
      <c r="H206" s="12">
        <v>202</v>
      </c>
      <c r="I206" s="37"/>
      <c r="J206" s="38">
        <v>1.2270760000000001</v>
      </c>
      <c r="K206" s="37">
        <v>1.9538500000000001</v>
      </c>
      <c r="L206" s="38">
        <v>1.6435569999999999</v>
      </c>
    </row>
    <row r="207" spans="2:12">
      <c r="H207" s="12">
        <v>203</v>
      </c>
      <c r="I207" s="37"/>
      <c r="J207" s="38">
        <v>1.1711400000000001</v>
      </c>
      <c r="K207" s="37">
        <v>2.3112560000000002</v>
      </c>
      <c r="L207" s="38">
        <v>1.7628239999999999</v>
      </c>
    </row>
    <row r="208" spans="2:12">
      <c r="H208" s="12">
        <v>204</v>
      </c>
      <c r="I208" s="37"/>
      <c r="J208" s="38">
        <v>1.177271</v>
      </c>
      <c r="K208" s="37">
        <v>2.0740020000000001</v>
      </c>
      <c r="L208" s="38">
        <v>1.7168330000000001</v>
      </c>
    </row>
    <row r="209" spans="8:12">
      <c r="H209" s="12">
        <v>205</v>
      </c>
      <c r="I209" s="37"/>
      <c r="J209" s="38">
        <v>1.1336310000000001</v>
      </c>
      <c r="K209" s="37">
        <v>2.1607430000000001</v>
      </c>
      <c r="L209" s="38">
        <v>2.0583499999999999</v>
      </c>
    </row>
    <row r="210" spans="8:12">
      <c r="H210" s="12">
        <v>206</v>
      </c>
      <c r="I210" s="37"/>
      <c r="J210" s="38">
        <v>1.6590279999999999</v>
      </c>
      <c r="K210" s="37">
        <v>3.1340870000000001</v>
      </c>
      <c r="L210" s="38">
        <v>1.449573</v>
      </c>
    </row>
    <row r="211" spans="8:12">
      <c r="H211" s="12">
        <v>207</v>
      </c>
      <c r="I211" s="37"/>
      <c r="J211" s="38">
        <v>1.6608179999999999</v>
      </c>
      <c r="K211" s="37">
        <v>2.2622270000000002</v>
      </c>
      <c r="L211" s="38">
        <v>1.5527960000000001</v>
      </c>
    </row>
    <row r="212" spans="8:12">
      <c r="H212" s="12">
        <v>208</v>
      </c>
      <c r="I212" s="37"/>
      <c r="J212" s="38">
        <v>1.413556</v>
      </c>
      <c r="K212" s="37">
        <v>2.5104449999999998</v>
      </c>
      <c r="L212" s="38">
        <v>1.749301</v>
      </c>
    </row>
    <row r="213" spans="8:12">
      <c r="H213" s="12">
        <v>209</v>
      </c>
      <c r="I213" s="37"/>
      <c r="J213" s="38">
        <v>1.8396520000000001</v>
      </c>
      <c r="K213" s="37">
        <v>2.608962</v>
      </c>
      <c r="L213" s="38">
        <v>1.6593549999999999</v>
      </c>
    </row>
    <row r="214" spans="8:12">
      <c r="H214" s="12">
        <v>210</v>
      </c>
      <c r="I214" s="37"/>
      <c r="J214" s="38">
        <v>1.440267</v>
      </c>
      <c r="K214" s="37">
        <v>2.487368</v>
      </c>
      <c r="L214" s="38">
        <v>2.0485820000000001</v>
      </c>
    </row>
    <row r="215" spans="8:12">
      <c r="H215" s="12">
        <v>211</v>
      </c>
      <c r="I215" s="37"/>
      <c r="J215" s="38">
        <v>1.604344</v>
      </c>
      <c r="K215" s="37">
        <v>1.811906</v>
      </c>
      <c r="L215" s="38">
        <v>2.0197129999999999</v>
      </c>
    </row>
    <row r="216" spans="8:12">
      <c r="H216" s="12">
        <v>212</v>
      </c>
      <c r="I216" s="37"/>
      <c r="J216" s="38">
        <v>1.509601</v>
      </c>
      <c r="K216" s="37">
        <v>2.119955</v>
      </c>
      <c r="L216" s="38">
        <v>1.9446889999999999</v>
      </c>
    </row>
    <row r="217" spans="8:12">
      <c r="H217" s="12">
        <v>213</v>
      </c>
      <c r="I217" s="37"/>
      <c r="J217" s="38">
        <v>1.9760800000000001</v>
      </c>
      <c r="K217" s="37">
        <v>2.4367429999999999</v>
      </c>
      <c r="L217" s="38">
        <v>2.3398180000000002</v>
      </c>
    </row>
    <row r="218" spans="8:12">
      <c r="H218" s="12">
        <v>214</v>
      </c>
      <c r="I218" s="37"/>
      <c r="J218" s="38">
        <v>1.8025150000000001</v>
      </c>
      <c r="K218" s="37">
        <v>1.834743</v>
      </c>
      <c r="L218" s="38">
        <v>2.132517</v>
      </c>
    </row>
    <row r="219" spans="8:12">
      <c r="H219" s="12">
        <v>215</v>
      </c>
      <c r="I219" s="37"/>
      <c r="J219" s="38">
        <v>1.127631</v>
      </c>
      <c r="K219" s="37">
        <v>1.702442</v>
      </c>
      <c r="L219" s="38">
        <v>2.1828620000000001</v>
      </c>
    </row>
    <row r="220" spans="8:12">
      <c r="H220" s="12">
        <v>216</v>
      </c>
      <c r="I220" s="37"/>
      <c r="J220" s="38">
        <v>1.202736</v>
      </c>
      <c r="K220" s="37">
        <v>1.829375</v>
      </c>
      <c r="L220" s="38">
        <v>2.0061119999999999</v>
      </c>
    </row>
    <row r="221" spans="8:12">
      <c r="H221" s="12">
        <v>217</v>
      </c>
      <c r="I221" s="37"/>
      <c r="J221" s="38">
        <v>1.1504479999999999</v>
      </c>
      <c r="K221" s="37">
        <v>1.9814750000000001</v>
      </c>
      <c r="L221" s="38">
        <v>1.5645800000000001</v>
      </c>
    </row>
    <row r="222" spans="8:12">
      <c r="H222" s="12">
        <v>218</v>
      </c>
      <c r="I222" s="37"/>
      <c r="J222" s="38">
        <v>1.4669110000000001</v>
      </c>
      <c r="K222" s="37">
        <v>2.3886150000000002</v>
      </c>
      <c r="L222" s="38">
        <v>1.530778</v>
      </c>
    </row>
    <row r="223" spans="8:12">
      <c r="H223" s="12">
        <v>219</v>
      </c>
      <c r="I223" s="37"/>
      <c r="J223" s="38">
        <v>1.1627620000000001</v>
      </c>
      <c r="K223" s="37">
        <v>2.1320450000000002</v>
      </c>
      <c r="L223" s="38">
        <v>1.3206519999999999</v>
      </c>
    </row>
    <row r="224" spans="8:12">
      <c r="H224" s="12">
        <v>220</v>
      </c>
      <c r="I224" s="37"/>
      <c r="J224" s="38">
        <v>1.0527930000000001</v>
      </c>
      <c r="K224" s="37">
        <v>1.8263259999999999</v>
      </c>
      <c r="L224" s="38">
        <v>1.5967260000000001</v>
      </c>
    </row>
    <row r="225" spans="8:12">
      <c r="H225" s="12">
        <v>221</v>
      </c>
      <c r="I225" s="37"/>
      <c r="J225" s="38">
        <v>1.515774</v>
      </c>
      <c r="K225" s="37">
        <v>1.763784</v>
      </c>
      <c r="L225" s="38">
        <v>1.0689420000000001</v>
      </c>
    </row>
    <row r="226" spans="8:12">
      <c r="H226" s="12">
        <v>222</v>
      </c>
      <c r="I226" s="37"/>
      <c r="J226" s="38">
        <v>1.632339</v>
      </c>
      <c r="K226" s="37">
        <v>1.8729830000000001</v>
      </c>
      <c r="L226" s="38">
        <v>1.134417</v>
      </c>
    </row>
    <row r="227" spans="8:12">
      <c r="H227" s="12">
        <v>223</v>
      </c>
      <c r="I227" s="37"/>
      <c r="J227" s="38">
        <v>1.732901</v>
      </c>
      <c r="K227" s="37">
        <v>2.3139180000000001</v>
      </c>
      <c r="L227" s="38">
        <v>1.687325</v>
      </c>
    </row>
    <row r="228" spans="8:12">
      <c r="H228" s="12">
        <v>224</v>
      </c>
      <c r="I228" s="37"/>
      <c r="J228" s="38">
        <v>1.7568170000000001</v>
      </c>
      <c r="K228" s="37">
        <v>2.052619</v>
      </c>
      <c r="L228" s="38">
        <v>1.7009669999999999</v>
      </c>
    </row>
    <row r="229" spans="8:12">
      <c r="H229" s="12">
        <v>225</v>
      </c>
      <c r="I229" s="37"/>
      <c r="J229" s="38">
        <v>1.251925</v>
      </c>
      <c r="K229" s="37">
        <v>2.4970729999999999</v>
      </c>
      <c r="L229" s="38">
        <v>1.605523</v>
      </c>
    </row>
    <row r="230" spans="8:12">
      <c r="H230" s="12">
        <v>226</v>
      </c>
      <c r="I230" s="37"/>
      <c r="J230" s="38">
        <v>1.0810580000000001</v>
      </c>
      <c r="K230" s="37">
        <v>1.8347389999999999</v>
      </c>
      <c r="L230" s="38">
        <v>1.567258</v>
      </c>
    </row>
    <row r="231" spans="8:12">
      <c r="H231" s="12">
        <v>227</v>
      </c>
      <c r="I231" s="37"/>
      <c r="J231" s="38">
        <v>1.176698</v>
      </c>
      <c r="K231" s="37">
        <v>2.153394</v>
      </c>
      <c r="L231" s="38">
        <v>1.5206219999999999</v>
      </c>
    </row>
    <row r="232" spans="8:12">
      <c r="H232" s="12">
        <v>228</v>
      </c>
      <c r="I232" s="37"/>
      <c r="J232" s="38">
        <v>1.800325</v>
      </c>
      <c r="K232" s="37">
        <v>2.072489</v>
      </c>
      <c r="L232" s="38">
        <v>2.1921369999999998</v>
      </c>
    </row>
    <row r="233" spans="8:12">
      <c r="H233" s="12">
        <v>229</v>
      </c>
      <c r="I233" s="37"/>
      <c r="J233" s="38">
        <v>1.064543</v>
      </c>
      <c r="K233" s="37">
        <v>1.939805</v>
      </c>
      <c r="L233" s="38">
        <v>2.389135</v>
      </c>
    </row>
    <row r="234" spans="8:12">
      <c r="H234" s="12">
        <v>230</v>
      </c>
      <c r="I234" s="37"/>
      <c r="J234" s="38">
        <v>1.0729059999999999</v>
      </c>
      <c r="K234" s="37">
        <v>3.0612249999999999</v>
      </c>
      <c r="L234" s="38">
        <v>2.5916199999999998</v>
      </c>
    </row>
    <row r="235" spans="8:12">
      <c r="H235" s="12">
        <v>231</v>
      </c>
      <c r="I235" s="37"/>
      <c r="J235" s="38">
        <v>1.5107630000000001</v>
      </c>
      <c r="K235" s="37">
        <v>2.2743890000000002</v>
      </c>
      <c r="L235" s="38">
        <v>1.3217559999999999</v>
      </c>
    </row>
    <row r="236" spans="8:12">
      <c r="H236" s="12">
        <v>232</v>
      </c>
      <c r="I236" s="37"/>
      <c r="J236" s="38">
        <v>1.4526570000000001</v>
      </c>
      <c r="K236" s="37">
        <v>1.7391220000000001</v>
      </c>
      <c r="L236" s="38">
        <v>1.67161</v>
      </c>
    </row>
    <row r="237" spans="8:12">
      <c r="H237" s="12">
        <v>233</v>
      </c>
      <c r="I237" s="37"/>
      <c r="J237" s="38">
        <v>1.6008910000000001</v>
      </c>
      <c r="K237" s="37">
        <v>1.517315</v>
      </c>
      <c r="L237" s="38">
        <v>1.5083390000000001</v>
      </c>
    </row>
    <row r="238" spans="8:12">
      <c r="H238" s="12">
        <v>234</v>
      </c>
      <c r="I238" s="37"/>
      <c r="J238" s="38">
        <v>1.160005</v>
      </c>
      <c r="K238" s="37">
        <v>1.5004360000000001</v>
      </c>
      <c r="L238" s="38">
        <v>1.884789</v>
      </c>
    </row>
    <row r="239" spans="8:12">
      <c r="H239" s="12">
        <v>235</v>
      </c>
      <c r="I239" s="37"/>
      <c r="J239" s="38">
        <v>1.1311040000000001</v>
      </c>
      <c r="K239" s="37"/>
      <c r="L239" s="38">
        <v>1.7048970000000001</v>
      </c>
    </row>
    <row r="240" spans="8:12">
      <c r="H240" s="12">
        <v>236</v>
      </c>
      <c r="I240" s="37"/>
      <c r="J240" s="38">
        <v>1.50597</v>
      </c>
      <c r="K240" s="37"/>
      <c r="L240" s="38">
        <v>1.6109690000000001</v>
      </c>
    </row>
    <row r="241" spans="8:12">
      <c r="H241" s="12">
        <v>237</v>
      </c>
      <c r="I241" s="37"/>
      <c r="J241" s="38">
        <v>1.543407</v>
      </c>
      <c r="K241" s="37"/>
      <c r="L241" s="38">
        <v>1.285182</v>
      </c>
    </row>
    <row r="242" spans="8:12">
      <c r="H242" s="12">
        <v>238</v>
      </c>
      <c r="I242" s="37"/>
      <c r="J242" s="38">
        <v>1.658123</v>
      </c>
      <c r="K242" s="37"/>
      <c r="L242" s="38">
        <v>2.5023059999999999</v>
      </c>
    </row>
    <row r="243" spans="8:12">
      <c r="H243" s="12">
        <v>239</v>
      </c>
      <c r="I243" s="37"/>
      <c r="J243" s="38">
        <v>1.357504</v>
      </c>
      <c r="K243" s="37"/>
      <c r="L243" s="38">
        <v>1.2431760000000001</v>
      </c>
    </row>
    <row r="244" spans="8:12">
      <c r="H244" s="12">
        <v>240</v>
      </c>
      <c r="I244" s="37"/>
      <c r="J244" s="38">
        <v>1.9514210000000001</v>
      </c>
      <c r="K244" s="37"/>
      <c r="L244" s="38">
        <v>1.4673769999999999</v>
      </c>
    </row>
    <row r="245" spans="8:12">
      <c r="H245" s="12">
        <v>241</v>
      </c>
      <c r="I245" s="37"/>
      <c r="J245" s="38">
        <v>1.4759960000000001</v>
      </c>
      <c r="K245" s="37"/>
      <c r="L245" s="38">
        <v>1.431913</v>
      </c>
    </row>
    <row r="246" spans="8:12">
      <c r="H246" s="12">
        <v>242</v>
      </c>
      <c r="I246" s="37"/>
      <c r="J246" s="38">
        <v>1.63348</v>
      </c>
      <c r="K246" s="37"/>
      <c r="L246" s="38">
        <v>1.494545</v>
      </c>
    </row>
    <row r="247" spans="8:12">
      <c r="H247" s="12">
        <v>243</v>
      </c>
      <c r="I247" s="37"/>
      <c r="J247" s="38">
        <v>1.486623</v>
      </c>
      <c r="K247" s="37"/>
      <c r="L247" s="38">
        <v>1.184971</v>
      </c>
    </row>
    <row r="248" spans="8:12">
      <c r="H248" s="12">
        <v>244</v>
      </c>
      <c r="I248" s="37"/>
      <c r="J248" s="38">
        <v>1.1696869999999999</v>
      </c>
      <c r="K248" s="37"/>
      <c r="L248" s="38">
        <v>1.7481580000000001</v>
      </c>
    </row>
    <row r="249" spans="8:12">
      <c r="H249" s="12">
        <v>245</v>
      </c>
      <c r="I249" s="37"/>
      <c r="J249" s="38">
        <v>1.2171689999999999</v>
      </c>
      <c r="K249" s="37"/>
      <c r="L249" s="38">
        <v>2.1478190000000001</v>
      </c>
    </row>
    <row r="250" spans="8:12">
      <c r="H250" s="12">
        <v>246</v>
      </c>
      <c r="I250" s="37"/>
      <c r="J250" s="38">
        <v>1.136182</v>
      </c>
      <c r="K250" s="37"/>
      <c r="L250" s="38">
        <v>1.8295539999999999</v>
      </c>
    </row>
    <row r="251" spans="8:12">
      <c r="H251" s="12">
        <v>247</v>
      </c>
      <c r="I251" s="37"/>
      <c r="J251" s="38">
        <v>1.3185150000000001</v>
      </c>
      <c r="K251" s="37"/>
      <c r="L251" s="38">
        <v>1.228756</v>
      </c>
    </row>
    <row r="252" spans="8:12">
      <c r="H252" s="12">
        <v>248</v>
      </c>
      <c r="I252" s="37"/>
      <c r="J252" s="38">
        <v>1.0409269999999999</v>
      </c>
      <c r="K252" s="37"/>
      <c r="L252" s="38">
        <v>2.0724830000000001</v>
      </c>
    </row>
    <row r="253" spans="8:12">
      <c r="H253" s="12">
        <v>249</v>
      </c>
      <c r="I253" s="37"/>
      <c r="J253" s="38">
        <v>1.188361</v>
      </c>
      <c r="K253" s="37"/>
      <c r="L253" s="38">
        <v>1.47844</v>
      </c>
    </row>
    <row r="254" spans="8:12">
      <c r="H254" s="12">
        <v>250</v>
      </c>
      <c r="I254" s="37"/>
      <c r="J254" s="38">
        <v>1.162601</v>
      </c>
      <c r="K254" s="37"/>
      <c r="L254" s="38">
        <v>1.3707389999999999</v>
      </c>
    </row>
    <row r="255" spans="8:12">
      <c r="H255" s="12">
        <v>251</v>
      </c>
      <c r="I255" s="37"/>
      <c r="J255" s="40"/>
      <c r="K255" s="37"/>
      <c r="L255" s="38">
        <v>1.8374490000000001</v>
      </c>
    </row>
    <row r="256" spans="8:12">
      <c r="H256" s="12">
        <v>252</v>
      </c>
      <c r="I256" s="37"/>
      <c r="J256" s="40"/>
      <c r="K256" s="37"/>
      <c r="L256" s="38">
        <v>1.879175</v>
      </c>
    </row>
    <row r="257" spans="8:12">
      <c r="H257" s="12">
        <v>253</v>
      </c>
      <c r="I257" s="37"/>
      <c r="J257" s="40"/>
      <c r="K257" s="37"/>
      <c r="L257" s="38">
        <v>2.6220970000000001</v>
      </c>
    </row>
    <row r="258" spans="8:12">
      <c r="H258" s="12">
        <v>254</v>
      </c>
      <c r="I258" s="37"/>
      <c r="J258" s="40"/>
      <c r="K258" s="37"/>
      <c r="L258" s="38">
        <v>1.7092419999999999</v>
      </c>
    </row>
    <row r="259" spans="8:12">
      <c r="H259" s="12">
        <v>255</v>
      </c>
      <c r="I259" s="37"/>
      <c r="J259" s="38"/>
      <c r="K259" s="37"/>
      <c r="L259" s="38">
        <v>1.33555</v>
      </c>
    </row>
    <row r="260" spans="8:12">
      <c r="H260" s="12">
        <v>256</v>
      </c>
      <c r="I260" s="37"/>
      <c r="J260" s="38"/>
      <c r="K260" s="37"/>
      <c r="L260" s="38">
        <v>1.5733200000000001</v>
      </c>
    </row>
    <row r="261" spans="8:12">
      <c r="H261" s="12">
        <v>257</v>
      </c>
      <c r="I261" s="37"/>
      <c r="J261" s="38"/>
      <c r="K261" s="37"/>
      <c r="L261" s="38">
        <v>1.1838120000000001</v>
      </c>
    </row>
    <row r="262" spans="8:12">
      <c r="H262" s="12">
        <v>258</v>
      </c>
      <c r="I262" s="37"/>
      <c r="J262" s="38"/>
      <c r="K262" s="37"/>
      <c r="L262" s="38">
        <v>1.824306</v>
      </c>
    </row>
    <row r="263" spans="8:12">
      <c r="H263" s="12">
        <v>259</v>
      </c>
      <c r="I263" s="37"/>
      <c r="J263" s="38"/>
      <c r="K263" s="37"/>
      <c r="L263" s="38">
        <v>1.257255</v>
      </c>
    </row>
    <row r="264" spans="8:12">
      <c r="H264" s="12">
        <v>260</v>
      </c>
      <c r="I264" s="37"/>
      <c r="J264" s="38"/>
      <c r="K264" s="37"/>
      <c r="L264" s="38">
        <v>1.35202</v>
      </c>
    </row>
    <row r="265" spans="8:12">
      <c r="H265" s="12">
        <v>261</v>
      </c>
      <c r="I265" s="37"/>
      <c r="J265" s="38"/>
      <c r="K265" s="37"/>
      <c r="L265" s="38">
        <v>1.4343840000000001</v>
      </c>
    </row>
    <row r="266" spans="8:12">
      <c r="H266" s="12">
        <v>262</v>
      </c>
      <c r="I266" s="37"/>
      <c r="J266" s="38"/>
      <c r="K266" s="37"/>
      <c r="L266" s="38">
        <v>1.9796320000000001</v>
      </c>
    </row>
    <row r="267" spans="8:12">
      <c r="H267" s="12">
        <v>263</v>
      </c>
      <c r="I267" s="37"/>
      <c r="J267" s="38"/>
      <c r="K267" s="37"/>
      <c r="L267" s="38">
        <v>3.727506</v>
      </c>
    </row>
    <row r="268" spans="8:12">
      <c r="H268" s="12">
        <v>264</v>
      </c>
      <c r="I268" s="37"/>
      <c r="J268" s="38"/>
      <c r="K268" s="37"/>
      <c r="L268" s="38">
        <v>2.1429680000000002</v>
      </c>
    </row>
    <row r="269" spans="8:12">
      <c r="H269" s="12">
        <v>265</v>
      </c>
      <c r="I269" s="37"/>
      <c r="J269" s="38"/>
      <c r="K269" s="37"/>
      <c r="L269" s="38">
        <v>1.4410989999999999</v>
      </c>
    </row>
    <row r="270" spans="8:12">
      <c r="H270" s="12">
        <v>266</v>
      </c>
      <c r="I270" s="37"/>
      <c r="J270" s="38"/>
      <c r="K270" s="37"/>
      <c r="L270" s="38">
        <v>1.708466</v>
      </c>
    </row>
    <row r="271" spans="8:12">
      <c r="H271" s="12">
        <v>267</v>
      </c>
      <c r="I271" s="37"/>
      <c r="J271" s="38"/>
      <c r="K271" s="37"/>
      <c r="L271" s="38">
        <v>1.4364920000000001</v>
      </c>
    </row>
    <row r="272" spans="8:12">
      <c r="H272" s="12">
        <v>268</v>
      </c>
      <c r="I272" s="37"/>
      <c r="J272" s="38"/>
      <c r="K272" s="37"/>
      <c r="L272" s="38">
        <v>1.2471699999999999</v>
      </c>
    </row>
    <row r="273" spans="8:12">
      <c r="H273" s="12">
        <v>269</v>
      </c>
      <c r="I273" s="37"/>
      <c r="J273" s="38"/>
      <c r="K273" s="37"/>
      <c r="L273" s="38">
        <v>1.416709</v>
      </c>
    </row>
    <row r="274" spans="8:12">
      <c r="H274" s="12">
        <v>270</v>
      </c>
      <c r="I274" s="37"/>
      <c r="J274" s="38"/>
      <c r="K274" s="37"/>
      <c r="L274" s="38">
        <v>1.18187</v>
      </c>
    </row>
    <row r="275" spans="8:12">
      <c r="H275" s="12">
        <v>271</v>
      </c>
      <c r="I275" s="37"/>
      <c r="J275" s="38"/>
      <c r="K275" s="37"/>
      <c r="L275" s="38">
        <v>1.4703850000000001</v>
      </c>
    </row>
    <row r="276" spans="8:12">
      <c r="H276" s="12">
        <v>272</v>
      </c>
      <c r="I276" s="37"/>
      <c r="J276" s="38"/>
      <c r="K276" s="37"/>
      <c r="L276" s="38">
        <v>1.744829</v>
      </c>
    </row>
    <row r="277" spans="8:12">
      <c r="H277" s="12">
        <v>273</v>
      </c>
      <c r="I277" s="37"/>
      <c r="J277" s="38"/>
      <c r="K277" s="37"/>
      <c r="L277" s="38">
        <v>1.889605</v>
      </c>
    </row>
    <row r="278" spans="8:12">
      <c r="H278" s="12">
        <v>274</v>
      </c>
      <c r="I278" s="37"/>
      <c r="J278" s="38"/>
      <c r="K278" s="37"/>
      <c r="L278" s="38">
        <v>1.6748259999999999</v>
      </c>
    </row>
    <row r="279" spans="8:12">
      <c r="H279" s="12">
        <v>275</v>
      </c>
      <c r="I279" s="37"/>
      <c r="J279" s="38"/>
      <c r="K279" s="37"/>
      <c r="L279" s="38">
        <v>1.730996</v>
      </c>
    </row>
    <row r="280" spans="8:12">
      <c r="H280" s="12">
        <v>276</v>
      </c>
      <c r="I280" s="37"/>
      <c r="J280" s="38"/>
      <c r="K280" s="37"/>
      <c r="L280" s="38">
        <v>1.4910209999999999</v>
      </c>
    </row>
    <row r="281" spans="8:12">
      <c r="H281" s="12">
        <v>277</v>
      </c>
      <c r="I281" s="37"/>
      <c r="J281" s="38"/>
      <c r="K281" s="37"/>
      <c r="L281" s="38">
        <v>1.711163</v>
      </c>
    </row>
    <row r="282" spans="8:12">
      <c r="H282" s="12">
        <v>278</v>
      </c>
      <c r="I282" s="37"/>
      <c r="J282" s="38"/>
      <c r="K282" s="37"/>
      <c r="L282" s="38">
        <v>2.3571110000000002</v>
      </c>
    </row>
    <row r="283" spans="8:12">
      <c r="H283" s="12">
        <v>279</v>
      </c>
      <c r="I283" s="37"/>
      <c r="J283" s="38"/>
      <c r="K283" s="37"/>
      <c r="L283" s="38">
        <v>1.3273159999999999</v>
      </c>
    </row>
    <row r="284" spans="8:12">
      <c r="H284" s="12">
        <v>280</v>
      </c>
      <c r="I284" s="37"/>
      <c r="J284" s="38"/>
      <c r="K284" s="37"/>
      <c r="L284" s="38">
        <v>1.467908</v>
      </c>
    </row>
    <row r="285" spans="8:12">
      <c r="H285" s="12">
        <v>281</v>
      </c>
      <c r="I285" s="37"/>
      <c r="J285" s="38"/>
      <c r="K285" s="37"/>
      <c r="L285" s="38">
        <v>1.3933230000000001</v>
      </c>
    </row>
    <row r="286" spans="8:12">
      <c r="H286" s="12">
        <v>282</v>
      </c>
      <c r="I286" s="37"/>
      <c r="J286" s="38"/>
      <c r="K286" s="37"/>
      <c r="L286" s="38">
        <v>2.0065219999999999</v>
      </c>
    </row>
    <row r="287" spans="8:12">
      <c r="H287" s="12">
        <v>283</v>
      </c>
      <c r="I287" s="37"/>
      <c r="J287" s="38"/>
      <c r="K287" s="37"/>
      <c r="L287" s="38">
        <v>1.9782679999999999</v>
      </c>
    </row>
    <row r="288" spans="8:12">
      <c r="H288" s="12">
        <v>284</v>
      </c>
      <c r="I288" s="37"/>
      <c r="J288" s="38"/>
      <c r="K288" s="37"/>
      <c r="L288" s="38">
        <v>1.028634</v>
      </c>
    </row>
    <row r="289" spans="8:12">
      <c r="H289" s="12">
        <v>285</v>
      </c>
      <c r="I289" s="37"/>
      <c r="J289" s="38"/>
      <c r="K289" s="37"/>
      <c r="L289" s="38">
        <v>2.202394</v>
      </c>
    </row>
    <row r="290" spans="8:12">
      <c r="H290" s="12">
        <v>286</v>
      </c>
      <c r="I290" s="37"/>
      <c r="J290" s="38"/>
      <c r="K290" s="37"/>
      <c r="L290" s="38">
        <v>1.714437</v>
      </c>
    </row>
    <row r="291" spans="8:12">
      <c r="H291" s="12">
        <v>287</v>
      </c>
      <c r="I291" s="37"/>
      <c r="J291" s="38"/>
      <c r="K291" s="37"/>
      <c r="L291" s="38">
        <v>1.954242</v>
      </c>
    </row>
    <row r="292" spans="8:12">
      <c r="H292" s="12">
        <v>288</v>
      </c>
      <c r="I292" s="37"/>
      <c r="J292" s="38"/>
      <c r="K292" s="37"/>
      <c r="L292" s="38">
        <v>1.23102</v>
      </c>
    </row>
    <row r="293" spans="8:12">
      <c r="H293" s="12">
        <v>289</v>
      </c>
      <c r="I293" s="37"/>
      <c r="J293" s="38"/>
      <c r="K293" s="37"/>
      <c r="L293" s="38">
        <v>1.622147</v>
      </c>
    </row>
    <row r="294" spans="8:12">
      <c r="H294" s="12">
        <v>290</v>
      </c>
      <c r="I294" s="37"/>
      <c r="J294" s="38"/>
      <c r="K294" s="37"/>
      <c r="L294" s="38">
        <v>2.1766670000000001</v>
      </c>
    </row>
    <row r="295" spans="8:12">
      <c r="H295" s="12">
        <v>291</v>
      </c>
      <c r="I295" s="37"/>
      <c r="J295" s="38"/>
      <c r="K295" s="37"/>
      <c r="L295" s="38">
        <v>1.9036139999999999</v>
      </c>
    </row>
    <row r="296" spans="8:12">
      <c r="H296" s="12">
        <v>292</v>
      </c>
      <c r="I296" s="37"/>
      <c r="J296" s="38"/>
      <c r="K296" s="37"/>
      <c r="L296" s="38">
        <v>1.9032089999999999</v>
      </c>
    </row>
    <row r="297" spans="8:12">
      <c r="H297" s="12">
        <v>293</v>
      </c>
      <c r="I297" s="37"/>
      <c r="J297" s="38"/>
      <c r="K297" s="37"/>
      <c r="L297" s="38">
        <v>1.5609949999999999</v>
      </c>
    </row>
    <row r="298" spans="8:12">
      <c r="H298" s="12">
        <v>294</v>
      </c>
      <c r="I298" s="37"/>
      <c r="J298" s="38"/>
      <c r="K298" s="37"/>
      <c r="L298" s="38">
        <v>1.2162569999999999</v>
      </c>
    </row>
    <row r="299" spans="8:12">
      <c r="H299" s="12">
        <v>295</v>
      </c>
      <c r="I299" s="37"/>
      <c r="J299" s="38"/>
      <c r="K299" s="37"/>
      <c r="L299" s="38">
        <v>1.2062409999999999</v>
      </c>
    </row>
    <row r="300" spans="8:12">
      <c r="H300" s="12">
        <v>296</v>
      </c>
      <c r="I300" s="37"/>
      <c r="J300" s="38"/>
      <c r="K300" s="37"/>
      <c r="L300" s="38">
        <v>2.1103510000000001</v>
      </c>
    </row>
    <row r="301" spans="8:12">
      <c r="H301" s="12">
        <v>297</v>
      </c>
      <c r="I301" s="37"/>
      <c r="J301" s="38"/>
      <c r="K301" s="37"/>
      <c r="L301" s="38">
        <v>1.4921420000000001</v>
      </c>
    </row>
    <row r="302" spans="8:12">
      <c r="H302" s="12">
        <v>298</v>
      </c>
      <c r="I302" s="37"/>
      <c r="J302" s="38"/>
      <c r="K302" s="37"/>
      <c r="L302" s="38">
        <v>1.9841599999999999</v>
      </c>
    </row>
    <row r="303" spans="8:12">
      <c r="H303" s="12">
        <v>299</v>
      </c>
      <c r="I303" s="37"/>
      <c r="J303" s="38"/>
      <c r="K303" s="37"/>
      <c r="L303" s="38">
        <v>1.3126059999999999</v>
      </c>
    </row>
    <row r="304" spans="8:12">
      <c r="H304" s="12">
        <v>300</v>
      </c>
      <c r="I304" s="37"/>
      <c r="J304" s="38"/>
      <c r="K304" s="37"/>
      <c r="L304" s="38">
        <v>2.2294459999999998</v>
      </c>
    </row>
    <row r="305" spans="8:12">
      <c r="H305" s="12">
        <v>301</v>
      </c>
      <c r="I305" s="37"/>
      <c r="J305" s="38"/>
      <c r="K305" s="37"/>
      <c r="L305" s="38">
        <v>1.81334</v>
      </c>
    </row>
    <row r="306" spans="8:12">
      <c r="H306" s="12">
        <v>302</v>
      </c>
      <c r="I306" s="37"/>
      <c r="J306" s="38"/>
      <c r="K306" s="37"/>
      <c r="L306" s="38">
        <v>2.5231270000000001</v>
      </c>
    </row>
    <row r="307" spans="8:12" ht="16" thickBot="1">
      <c r="H307" s="13">
        <v>303</v>
      </c>
      <c r="I307" s="41"/>
      <c r="J307" s="42"/>
      <c r="K307" s="41"/>
      <c r="L307" s="42">
        <v>1.7764219999999999</v>
      </c>
    </row>
    <row r="308" spans="8:12">
      <c r="H308" s="6" t="s">
        <v>4</v>
      </c>
      <c r="I308" s="35">
        <f>AVERAGE(I5:I307)</f>
        <v>1.5316063499999995</v>
      </c>
      <c r="J308" s="35">
        <f t="shared" ref="J308:L308" si="0">AVERAGE(J5:J307)</f>
        <v>1.2794203680000011</v>
      </c>
      <c r="K308" s="35">
        <f t="shared" si="0"/>
        <v>2.0744557863247861</v>
      </c>
      <c r="L308" s="36">
        <f t="shared" si="0"/>
        <v>1.7129913927392735</v>
      </c>
    </row>
    <row r="309" spans="8:12">
      <c r="H309" s="7" t="s">
        <v>5</v>
      </c>
      <c r="I309" s="8">
        <f>STDEV(I5:I307)</f>
        <v>0.22225034198097066</v>
      </c>
      <c r="J309" s="8">
        <f t="shared" ref="J309:L309" si="1">STDEV(J5:J307)</f>
        <v>0.18035024222319537</v>
      </c>
      <c r="K309" s="8">
        <f t="shared" si="1"/>
        <v>0.42467656577797408</v>
      </c>
      <c r="L309" s="9">
        <f t="shared" si="1"/>
        <v>0.40282505594616952</v>
      </c>
    </row>
    <row r="310" spans="8:12">
      <c r="H310" s="7" t="s">
        <v>6</v>
      </c>
      <c r="I310" s="8">
        <f>I309/SQRT(160)</f>
        <v>1.7570432285280151E-2</v>
      </c>
      <c r="J310" s="8">
        <f>J309/SQRT(250)</f>
        <v>1.1406350839767335E-2</v>
      </c>
      <c r="K310" s="8">
        <f>K309/SQRT(234)</f>
        <v>2.7761975588044354E-2</v>
      </c>
      <c r="L310" s="9">
        <f>L309/SQRT(303)</f>
        <v>2.3141694808448555E-2</v>
      </c>
    </row>
    <row r="311" spans="8:12" ht="16" thickBot="1">
      <c r="H311" s="10" t="s">
        <v>7</v>
      </c>
      <c r="I311" s="33">
        <f>COUNT(I5:I307)</f>
        <v>160</v>
      </c>
      <c r="J311" s="33">
        <f>COUNT(J5:J307)</f>
        <v>250</v>
      </c>
      <c r="K311" s="33">
        <f t="shared" ref="K311" si="2">COUNT(K5:K307)</f>
        <v>234</v>
      </c>
      <c r="L311" s="34">
        <f>COUNT(L5:L307)</f>
        <v>303</v>
      </c>
    </row>
    <row r="312" spans="8:12">
      <c r="H312" s="178" t="s">
        <v>9</v>
      </c>
      <c r="I312" s="179"/>
      <c r="J312" s="180"/>
      <c r="K312" s="181" t="s">
        <v>9</v>
      </c>
      <c r="L312" s="182"/>
    </row>
    <row r="313" spans="8:12" ht="16" thickBot="1">
      <c r="H313" s="10" t="s">
        <v>8</v>
      </c>
      <c r="I313" s="169" t="s">
        <v>49</v>
      </c>
      <c r="J313" s="68" t="s">
        <v>37</v>
      </c>
      <c r="K313" s="10" t="s">
        <v>8</v>
      </c>
      <c r="L313" s="171" t="s">
        <v>50</v>
      </c>
    </row>
    <row r="329" spans="11:11">
      <c r="K329" t="s">
        <v>33</v>
      </c>
    </row>
  </sheetData>
  <mergeCells count="7">
    <mergeCell ref="H312:J312"/>
    <mergeCell ref="K312:L312"/>
    <mergeCell ref="B2:F2"/>
    <mergeCell ref="H2:L2"/>
    <mergeCell ref="I3:J3"/>
    <mergeCell ref="K3:L3"/>
    <mergeCell ref="B3:F3"/>
  </mergeCells>
  <phoneticPr fontId="11" type="noConversion"/>
  <pageMargins left="0.75" right="0.75" top="1" bottom="1" header="0.5" footer="0.5"/>
  <pageSetup orientation="portrait" horizontalDpi="4294967292" verticalDpi="4294967292"/>
  <ignoredErrors>
    <ignoredError sqref="I308:I309 I311:K311 J308:J309 K308:K309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0"/>
  <sheetViews>
    <sheetView tabSelected="1" workbookViewId="0">
      <selection activeCell="L29" sqref="L29"/>
    </sheetView>
  </sheetViews>
  <sheetFormatPr baseColWidth="10" defaultRowHeight="15" x14ac:dyDescent="0"/>
  <sheetData>
    <row r="1" spans="2:12" ht="16" thickBot="1"/>
    <row r="2" spans="2:12" ht="16" thickBot="1">
      <c r="B2" s="124"/>
      <c r="C2" s="189" t="s">
        <v>34</v>
      </c>
      <c r="D2" s="190"/>
      <c r="E2" s="190"/>
      <c r="F2" s="190"/>
      <c r="G2" s="190"/>
      <c r="H2" s="190"/>
      <c r="I2" s="190"/>
      <c r="J2" s="190"/>
      <c r="K2" s="191"/>
      <c r="L2" s="192"/>
    </row>
    <row r="3" spans="2:12" ht="16" thickBot="1">
      <c r="B3" s="124"/>
      <c r="C3" s="193" t="s">
        <v>12</v>
      </c>
      <c r="D3" s="194"/>
      <c r="E3" s="195" t="s">
        <v>13</v>
      </c>
      <c r="F3" s="194"/>
      <c r="G3" s="195" t="s">
        <v>40</v>
      </c>
      <c r="H3" s="194"/>
      <c r="I3" s="195" t="s">
        <v>14</v>
      </c>
      <c r="J3" s="196"/>
      <c r="K3" s="188" t="s">
        <v>46</v>
      </c>
      <c r="L3" s="187"/>
    </row>
    <row r="4" spans="2:12" ht="16" thickBot="1">
      <c r="B4" s="129"/>
      <c r="C4" s="1" t="s">
        <v>35</v>
      </c>
      <c r="D4" s="132" t="s">
        <v>10</v>
      </c>
      <c r="E4" s="1" t="s">
        <v>35</v>
      </c>
      <c r="F4" s="132" t="s">
        <v>10</v>
      </c>
      <c r="G4" s="1" t="s">
        <v>35</v>
      </c>
      <c r="H4" s="132" t="s">
        <v>10</v>
      </c>
      <c r="I4" s="1" t="s">
        <v>35</v>
      </c>
      <c r="J4" s="157" t="s">
        <v>10</v>
      </c>
      <c r="K4" s="146" t="s">
        <v>35</v>
      </c>
      <c r="L4" s="147" t="s">
        <v>10</v>
      </c>
    </row>
    <row r="5" spans="2:12">
      <c r="B5" s="148">
        <v>1</v>
      </c>
      <c r="C5" s="153">
        <v>7454.3969999999999</v>
      </c>
      <c r="D5" s="130">
        <v>8278.2250000000004</v>
      </c>
      <c r="E5" s="153">
        <v>6849.4970000000003</v>
      </c>
      <c r="F5" s="130">
        <v>5477.2049999999999</v>
      </c>
      <c r="G5" s="150">
        <v>8942.2049999999999</v>
      </c>
      <c r="H5" s="130">
        <v>9530.6190000000006</v>
      </c>
      <c r="I5" s="153">
        <v>11648.589</v>
      </c>
      <c r="J5" s="158">
        <v>10678.004000000001</v>
      </c>
      <c r="K5" s="161">
        <v>9336.0540000000001</v>
      </c>
      <c r="L5" s="162">
        <v>8621.1039999999994</v>
      </c>
    </row>
    <row r="6" spans="2:12">
      <c r="B6" s="149">
        <v>2</v>
      </c>
      <c r="C6" s="154">
        <v>8090.8109999999997</v>
      </c>
      <c r="D6" s="131">
        <v>9575.69</v>
      </c>
      <c r="E6" s="154">
        <v>9570.3259999999991</v>
      </c>
      <c r="F6" s="131">
        <v>4839.79</v>
      </c>
      <c r="G6" s="151">
        <v>8047.326</v>
      </c>
      <c r="H6" s="131">
        <v>7486.9120000000003</v>
      </c>
      <c r="I6" s="154">
        <v>11010.539000000001</v>
      </c>
      <c r="J6" s="159">
        <v>13678.296</v>
      </c>
      <c r="K6" s="17">
        <v>9981.4680000000008</v>
      </c>
      <c r="L6" s="70">
        <v>8990.2759999999998</v>
      </c>
    </row>
    <row r="7" spans="2:12">
      <c r="B7" s="149">
        <v>3</v>
      </c>
      <c r="C7" s="154">
        <v>8431.69</v>
      </c>
      <c r="D7" s="131">
        <v>8246.74</v>
      </c>
      <c r="E7" s="154">
        <v>7154.4970000000003</v>
      </c>
      <c r="F7" s="131">
        <v>6175.9620000000004</v>
      </c>
      <c r="G7" s="151">
        <v>9915.0329999999994</v>
      </c>
      <c r="H7" s="131">
        <v>6372.0829999999996</v>
      </c>
      <c r="I7" s="154">
        <v>10377.710999999999</v>
      </c>
      <c r="J7" s="159">
        <v>11526.882</v>
      </c>
      <c r="K7" s="17">
        <v>10037.054</v>
      </c>
      <c r="L7" s="70">
        <v>10587.397000000001</v>
      </c>
    </row>
    <row r="8" spans="2:12" ht="16" thickBot="1">
      <c r="B8" s="45">
        <v>4</v>
      </c>
      <c r="C8" s="155">
        <v>7915.1040000000003</v>
      </c>
      <c r="D8" s="133">
        <v>7768.4470000000001</v>
      </c>
      <c r="E8" s="155">
        <v>6629.2049999999999</v>
      </c>
      <c r="F8" s="133">
        <v>5732.9620000000004</v>
      </c>
      <c r="G8" s="152">
        <v>10881.083000000001</v>
      </c>
      <c r="H8" s="133">
        <v>7423.0829999999996</v>
      </c>
      <c r="I8" s="156"/>
      <c r="J8" s="160"/>
      <c r="K8" s="14"/>
      <c r="L8" s="68"/>
    </row>
    <row r="9" spans="2:12">
      <c r="B9" s="126"/>
      <c r="C9" s="127"/>
      <c r="D9" s="127"/>
      <c r="E9" s="127"/>
      <c r="F9" s="127"/>
      <c r="G9" s="127"/>
      <c r="H9" s="127"/>
      <c r="I9" s="125"/>
      <c r="J9" s="125"/>
    </row>
    <row r="10" spans="2:12" ht="16" thickBot="1">
      <c r="B10" s="126"/>
      <c r="C10" s="128"/>
      <c r="D10" s="128"/>
      <c r="E10" s="128"/>
      <c r="F10" s="128"/>
      <c r="G10" s="128"/>
      <c r="H10" s="128"/>
      <c r="I10" s="125"/>
      <c r="J10" s="125"/>
    </row>
    <row r="11" spans="2:12" ht="16" thickBot="1">
      <c r="C11" s="183" t="s">
        <v>41</v>
      </c>
      <c r="D11" s="184"/>
      <c r="E11" s="184"/>
      <c r="F11" s="184"/>
      <c r="G11" s="184"/>
      <c r="H11" s="185"/>
      <c r="I11" s="125"/>
      <c r="J11" s="125"/>
      <c r="K11" s="125"/>
    </row>
    <row r="12" spans="2:12" ht="16" thickBot="1">
      <c r="C12" s="183" t="s">
        <v>12</v>
      </c>
      <c r="D12" s="185"/>
      <c r="E12" s="183" t="s">
        <v>13</v>
      </c>
      <c r="F12" s="185"/>
      <c r="G12" s="183" t="s">
        <v>14</v>
      </c>
      <c r="H12" s="185"/>
      <c r="I12" s="125"/>
      <c r="J12" s="125"/>
      <c r="K12" s="125"/>
    </row>
    <row r="13" spans="2:12" ht="16" thickBot="1">
      <c r="B13" s="134"/>
      <c r="C13" s="1" t="s">
        <v>35</v>
      </c>
      <c r="D13" s="107" t="s">
        <v>10</v>
      </c>
      <c r="E13" s="1" t="s">
        <v>35</v>
      </c>
      <c r="F13" s="107" t="s">
        <v>10</v>
      </c>
      <c r="G13" s="146" t="s">
        <v>35</v>
      </c>
      <c r="H13" s="147" t="s">
        <v>10</v>
      </c>
      <c r="I13" s="125"/>
      <c r="J13" s="125"/>
      <c r="K13" s="125"/>
    </row>
    <row r="14" spans="2:12">
      <c r="B14" s="148">
        <v>1</v>
      </c>
      <c r="C14" s="46">
        <f t="shared" ref="C14:D17" si="0">C5/G5</f>
        <v>0.83361956027624062</v>
      </c>
      <c r="D14" s="49">
        <f t="shared" si="0"/>
        <v>0.86859258564422726</v>
      </c>
      <c r="E14" s="46">
        <f t="shared" ref="E14:F17" si="1">E5/G5</f>
        <v>0.76597405226115933</v>
      </c>
      <c r="F14" s="163">
        <f t="shared" si="1"/>
        <v>0.57469562050481715</v>
      </c>
      <c r="G14" s="46">
        <f>K5/G5</f>
        <v>1.0440438348259742</v>
      </c>
      <c r="H14" s="49">
        <f>L5/H5</f>
        <v>0.90456915757517942</v>
      </c>
      <c r="I14" s="125"/>
    </row>
    <row r="15" spans="2:12">
      <c r="B15" s="149">
        <v>2</v>
      </c>
      <c r="C15" s="47">
        <f t="shared" si="0"/>
        <v>1.0054036583083623</v>
      </c>
      <c r="D15" s="50">
        <f t="shared" si="0"/>
        <v>1.2789905905131516</v>
      </c>
      <c r="E15" s="47">
        <f t="shared" si="1"/>
        <v>1.1892554122947174</v>
      </c>
      <c r="F15" s="164">
        <f t="shared" si="1"/>
        <v>0.64643340271663396</v>
      </c>
      <c r="G15" s="47">
        <f t="shared" ref="G15:H16" si="2">K6/G6</f>
        <v>1.240345923602449</v>
      </c>
      <c r="H15" s="50">
        <f t="shared" si="2"/>
        <v>1.2007989408717505</v>
      </c>
      <c r="I15" s="125"/>
    </row>
    <row r="16" spans="2:12">
      <c r="B16" s="149">
        <v>3</v>
      </c>
      <c r="C16" s="47">
        <f t="shared" si="0"/>
        <v>0.85039454735047282</v>
      </c>
      <c r="D16" s="50">
        <f t="shared" si="0"/>
        <v>1.2941984591223938</v>
      </c>
      <c r="E16" s="47">
        <f t="shared" si="1"/>
        <v>0.72158075520273113</v>
      </c>
      <c r="F16" s="164">
        <f t="shared" si="1"/>
        <v>0.96922183844749055</v>
      </c>
      <c r="G16" s="47">
        <f t="shared" si="2"/>
        <v>1.0123066660494222</v>
      </c>
      <c r="H16" s="50">
        <f t="shared" si="2"/>
        <v>1.6615284201414202</v>
      </c>
      <c r="I16" s="125"/>
    </row>
    <row r="17" spans="2:9" ht="16" thickBot="1">
      <c r="B17" s="45">
        <v>4</v>
      </c>
      <c r="C17" s="138">
        <f t="shared" si="0"/>
        <v>0.72741876888541335</v>
      </c>
      <c r="D17" s="139">
        <f t="shared" si="0"/>
        <v>1.0465256821188718</v>
      </c>
      <c r="E17" s="138">
        <f t="shared" si="1"/>
        <v>0.6092412860006674</v>
      </c>
      <c r="F17" s="166">
        <f t="shared" si="1"/>
        <v>0.77231549209405326</v>
      </c>
      <c r="G17" s="48"/>
      <c r="H17" s="51"/>
      <c r="I17" s="125"/>
    </row>
    <row r="18" spans="2:9" ht="16" thickBot="1">
      <c r="B18" s="140" t="s">
        <v>4</v>
      </c>
      <c r="C18" s="141">
        <f>AVERAGE(C14:C17)</f>
        <v>0.8542091337051223</v>
      </c>
      <c r="D18" s="141">
        <f t="shared" ref="D18:G18" si="3">AVERAGE(D14:D17)</f>
        <v>1.122076829349661</v>
      </c>
      <c r="E18" s="141">
        <f t="shared" si="3"/>
        <v>0.82151287643981885</v>
      </c>
      <c r="F18" s="141">
        <f t="shared" si="3"/>
        <v>0.74066658844074873</v>
      </c>
      <c r="G18" s="141">
        <f t="shared" si="3"/>
        <v>1.0988988081592819</v>
      </c>
      <c r="H18" s="142">
        <f>AVERAGE(H14:H17)</f>
        <v>1.2556321728627833</v>
      </c>
      <c r="I18" s="125"/>
    </row>
    <row r="19" spans="2:9" ht="16" thickBot="1">
      <c r="B19" s="126"/>
      <c r="C19" s="128"/>
      <c r="D19" s="128"/>
      <c r="E19" s="128"/>
      <c r="F19" s="128"/>
      <c r="G19" s="128"/>
      <c r="H19" s="128"/>
      <c r="I19" s="125"/>
    </row>
    <row r="20" spans="2:9" ht="16" thickBot="1">
      <c r="C20" s="183" t="s">
        <v>42</v>
      </c>
      <c r="D20" s="184"/>
      <c r="E20" s="184"/>
      <c r="F20" s="184"/>
      <c r="G20" s="184"/>
      <c r="H20" s="185"/>
      <c r="I20" s="125"/>
    </row>
    <row r="21" spans="2:9" ht="16" thickBot="1">
      <c r="C21" s="183" t="s">
        <v>12</v>
      </c>
      <c r="D21" s="185"/>
      <c r="E21" s="183" t="s">
        <v>13</v>
      </c>
      <c r="F21" s="185"/>
      <c r="G21" s="183" t="s">
        <v>14</v>
      </c>
      <c r="H21" s="185"/>
      <c r="I21" s="125"/>
    </row>
    <row r="22" spans="2:9" ht="16" thickBot="1">
      <c r="B22" s="134"/>
      <c r="C22" s="1" t="s">
        <v>35</v>
      </c>
      <c r="D22" s="107" t="s">
        <v>10</v>
      </c>
      <c r="E22" s="1" t="s">
        <v>35</v>
      </c>
      <c r="F22" s="107" t="s">
        <v>10</v>
      </c>
      <c r="G22" s="1" t="s">
        <v>35</v>
      </c>
      <c r="H22" s="107" t="s">
        <v>10</v>
      </c>
    </row>
    <row r="23" spans="2:9">
      <c r="B23" s="148">
        <v>1</v>
      </c>
      <c r="C23" s="46">
        <f>C14/0.85</f>
        <v>0.980728894442636</v>
      </c>
      <c r="D23" s="49">
        <f>D14/0.85</f>
        <v>1.0218736301696791</v>
      </c>
      <c r="E23" s="135">
        <f>E14/0.82</f>
        <v>0.93411469787946266</v>
      </c>
      <c r="F23" s="163">
        <f>F14/0.82</f>
        <v>0.7008483176888014</v>
      </c>
      <c r="G23" s="46">
        <f>G14/1.044</f>
        <v>1.0000419873812012</v>
      </c>
      <c r="H23" s="49">
        <f>H14/1.044</f>
        <v>0.86644555323293049</v>
      </c>
    </row>
    <row r="24" spans="2:9">
      <c r="B24" s="149">
        <v>2</v>
      </c>
      <c r="C24" s="47">
        <f t="shared" ref="C24:D26" si="4">C15/0.85</f>
        <v>1.1828278333039557</v>
      </c>
      <c r="D24" s="50">
        <f t="shared" si="4"/>
        <v>1.5046948123684136</v>
      </c>
      <c r="E24" s="136">
        <f t="shared" ref="E24:F26" si="5">E15/0.82</f>
        <v>1.4503114784081921</v>
      </c>
      <c r="F24" s="164">
        <f t="shared" si="5"/>
        <v>0.78833341794711465</v>
      </c>
      <c r="G24" s="47">
        <f t="shared" ref="G24:H25" si="6">G15/1.044</f>
        <v>1.1880708080483227</v>
      </c>
      <c r="H24" s="50">
        <f t="shared" si="6"/>
        <v>1.1501905563905657</v>
      </c>
    </row>
    <row r="25" spans="2:9">
      <c r="B25" s="149">
        <v>3</v>
      </c>
      <c r="C25" s="47">
        <f t="shared" si="4"/>
        <v>1.0004641733534974</v>
      </c>
      <c r="D25" s="50">
        <f t="shared" si="4"/>
        <v>1.5225864224969339</v>
      </c>
      <c r="E25" s="136">
        <f t="shared" si="5"/>
        <v>0.87997653073503801</v>
      </c>
      <c r="F25" s="164">
        <f t="shared" si="5"/>
        <v>1.1819778517652324</v>
      </c>
      <c r="G25" s="47">
        <f t="shared" si="6"/>
        <v>0.969642400430481</v>
      </c>
      <c r="H25" s="50">
        <f t="shared" si="6"/>
        <v>1.5915023181431227</v>
      </c>
    </row>
    <row r="26" spans="2:9" ht="16" thickBot="1">
      <c r="B26" s="45">
        <v>4</v>
      </c>
      <c r="C26" s="48">
        <f t="shared" si="4"/>
        <v>0.85578678692401577</v>
      </c>
      <c r="D26" s="51">
        <f t="shared" si="4"/>
        <v>1.2312066848457315</v>
      </c>
      <c r="E26" s="137">
        <f t="shared" si="5"/>
        <v>0.7429771780495944</v>
      </c>
      <c r="F26" s="165">
        <f t="shared" si="5"/>
        <v>0.94184816109030889</v>
      </c>
      <c r="G26" s="48"/>
      <c r="H26" s="51"/>
    </row>
    <row r="27" spans="2:9">
      <c r="B27" s="6" t="s">
        <v>4</v>
      </c>
      <c r="C27" s="31">
        <f>AVERAGE(C23:C26)</f>
        <v>1.0049519220060261</v>
      </c>
      <c r="D27" s="31">
        <f t="shared" ref="D27:H27" si="7">AVERAGE(D23:D26)</f>
        <v>1.3200903874701895</v>
      </c>
      <c r="E27" s="31">
        <f>AVERAGE(E23:E26)</f>
        <v>1.0018449712680717</v>
      </c>
      <c r="F27" s="31">
        <f t="shared" si="7"/>
        <v>0.90325193712286433</v>
      </c>
      <c r="G27" s="31">
        <f t="shared" si="7"/>
        <v>1.0525850652866684</v>
      </c>
      <c r="H27" s="32">
        <f t="shared" si="7"/>
        <v>1.2027128092555397</v>
      </c>
    </row>
    <row r="28" spans="2:9">
      <c r="B28" s="7" t="s">
        <v>5</v>
      </c>
      <c r="C28" s="8">
        <f>STDEV(C23:C26)</f>
        <v>0.13478003350695661</v>
      </c>
      <c r="D28" s="8">
        <f t="shared" ref="D28:H28" si="8">STDEV(D23:D26)</f>
        <v>0.23938600963062559</v>
      </c>
      <c r="E28" s="8">
        <f t="shared" si="8"/>
        <v>0.30960945782469967</v>
      </c>
      <c r="F28" s="8">
        <f t="shared" si="8"/>
        <v>0.21083271030790102</v>
      </c>
      <c r="G28" s="8">
        <f t="shared" si="8"/>
        <v>0.11831451132659714</v>
      </c>
      <c r="H28" s="9">
        <f t="shared" si="8"/>
        <v>0.36537072730312942</v>
      </c>
    </row>
    <row r="29" spans="2:9" ht="16" thickBot="1">
      <c r="B29" s="10" t="s">
        <v>6</v>
      </c>
      <c r="C29" s="144">
        <f>C28/SQRT(4)</f>
        <v>6.7390016753478305E-2</v>
      </c>
      <c r="D29" s="144">
        <f t="shared" ref="D29:F29" si="9">D28/SQRT(4)</f>
        <v>0.1196930048153128</v>
      </c>
      <c r="E29" s="144">
        <f t="shared" si="9"/>
        <v>0.15480472891234984</v>
      </c>
      <c r="F29" s="144">
        <f t="shared" si="9"/>
        <v>0.10541635515395051</v>
      </c>
      <c r="G29" s="144">
        <f>G28/SQRT(3)</f>
        <v>6.8308914963449888E-2</v>
      </c>
      <c r="H29" s="145">
        <f t="shared" ref="H29" si="10">H28/SQRT(3)</f>
        <v>0.21094688776247114</v>
      </c>
    </row>
    <row r="30" spans="2:9" ht="16" thickBot="1">
      <c r="B30" s="143" t="s">
        <v>7</v>
      </c>
      <c r="C30" s="97">
        <v>4</v>
      </c>
      <c r="D30" s="97">
        <v>4</v>
      </c>
      <c r="E30" s="97">
        <v>4</v>
      </c>
      <c r="F30" s="97">
        <v>4</v>
      </c>
      <c r="G30" s="97">
        <v>3</v>
      </c>
      <c r="H30" s="98">
        <v>3</v>
      </c>
    </row>
  </sheetData>
  <mergeCells count="14">
    <mergeCell ref="K3:L3"/>
    <mergeCell ref="C2:L2"/>
    <mergeCell ref="C20:H20"/>
    <mergeCell ref="C21:D21"/>
    <mergeCell ref="E21:F21"/>
    <mergeCell ref="G21:H21"/>
    <mergeCell ref="C11:H11"/>
    <mergeCell ref="C12:D12"/>
    <mergeCell ref="E12:F12"/>
    <mergeCell ref="G12:H12"/>
    <mergeCell ref="C3:D3"/>
    <mergeCell ref="E3:F3"/>
    <mergeCell ref="I3:J3"/>
    <mergeCell ref="G3:H3"/>
  </mergeCells>
  <phoneticPr fontId="11" type="noConversion"/>
  <pageMargins left="0.75" right="0.75" top="1" bottom="1" header="0.5" footer="0.5"/>
  <pageSetup orientation="landscape" horizontalDpi="4294967292" verticalDpi="4294967292"/>
  <ignoredErrors>
    <ignoredError sqref="G27:H28 G18:H18" emptyCellReference="1"/>
  </ignoredErrors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7"/>
  <sheetViews>
    <sheetView topLeftCell="A2" workbookViewId="0">
      <selection activeCell="D23" sqref="D23"/>
    </sheetView>
  </sheetViews>
  <sheetFormatPr baseColWidth="10" defaultRowHeight="15" x14ac:dyDescent="0"/>
  <cols>
    <col min="4" max="5" width="14.83203125" customWidth="1"/>
    <col min="6" max="6" width="21.6640625" customWidth="1"/>
  </cols>
  <sheetData>
    <row r="2" spans="2:6" ht="16" thickBot="1"/>
    <row r="3" spans="2:6" ht="16" thickBot="1">
      <c r="B3" s="183" t="s">
        <v>43</v>
      </c>
      <c r="C3" s="184"/>
      <c r="D3" s="184"/>
      <c r="E3" s="184"/>
      <c r="F3" s="185"/>
    </row>
    <row r="4" spans="2:6" ht="16" thickBot="1">
      <c r="B4" s="20"/>
      <c r="C4" s="184" t="s">
        <v>15</v>
      </c>
      <c r="D4" s="184"/>
      <c r="E4" s="184" t="s">
        <v>16</v>
      </c>
      <c r="F4" s="185"/>
    </row>
    <row r="5" spans="2:6" ht="16" thickBot="1">
      <c r="B5" s="21"/>
      <c r="C5" s="1" t="s">
        <v>35</v>
      </c>
      <c r="D5" s="2" t="s">
        <v>10</v>
      </c>
      <c r="E5" s="1" t="s">
        <v>35</v>
      </c>
      <c r="F5" s="2" t="s">
        <v>10</v>
      </c>
    </row>
    <row r="6" spans="2:6">
      <c r="B6" s="56">
        <v>1</v>
      </c>
      <c r="C6" s="61">
        <v>55</v>
      </c>
      <c r="D6" s="62">
        <v>225</v>
      </c>
      <c r="E6" s="61">
        <v>23</v>
      </c>
      <c r="F6" s="62">
        <v>111</v>
      </c>
    </row>
    <row r="7" spans="2:6">
      <c r="B7" s="57">
        <v>2</v>
      </c>
      <c r="C7" s="63">
        <v>177</v>
      </c>
      <c r="D7" s="64">
        <v>379</v>
      </c>
      <c r="E7" s="63">
        <v>51</v>
      </c>
      <c r="F7" s="64">
        <v>278</v>
      </c>
    </row>
    <row r="8" spans="2:6">
      <c r="B8" s="57">
        <v>3</v>
      </c>
      <c r="C8" s="63">
        <v>158</v>
      </c>
      <c r="D8" s="64">
        <v>209</v>
      </c>
      <c r="E8" s="63">
        <v>41</v>
      </c>
      <c r="F8" s="64">
        <v>271</v>
      </c>
    </row>
    <row r="9" spans="2:6">
      <c r="B9" s="57">
        <v>4</v>
      </c>
      <c r="C9" s="63">
        <v>196</v>
      </c>
      <c r="D9" s="64">
        <v>456</v>
      </c>
      <c r="E9" s="63">
        <v>27</v>
      </c>
      <c r="F9" s="64">
        <v>81</v>
      </c>
    </row>
    <row r="10" spans="2:6">
      <c r="B10" s="57">
        <v>5</v>
      </c>
      <c r="C10" s="63">
        <v>151</v>
      </c>
      <c r="D10" s="64"/>
      <c r="E10" s="63">
        <v>58</v>
      </c>
      <c r="F10" s="64">
        <v>252</v>
      </c>
    </row>
    <row r="11" spans="2:6" ht="16" thickBot="1">
      <c r="B11" s="58">
        <v>6</v>
      </c>
      <c r="C11" s="65"/>
      <c r="D11" s="66"/>
      <c r="E11" s="65">
        <v>66</v>
      </c>
      <c r="F11" s="66"/>
    </row>
    <row r="12" spans="2:6" ht="16" thickBot="1">
      <c r="B12" s="54" t="s">
        <v>4</v>
      </c>
      <c r="C12" s="59">
        <f>AVERAGE(C6:C11)</f>
        <v>147.4</v>
      </c>
      <c r="D12" s="59">
        <f t="shared" ref="D12:F12" si="0">AVERAGE(D6:D11)</f>
        <v>317.25</v>
      </c>
      <c r="E12" s="59">
        <f t="shared" si="0"/>
        <v>44.333333333333336</v>
      </c>
      <c r="F12" s="60">
        <f t="shared" si="0"/>
        <v>198.6</v>
      </c>
    </row>
    <row r="13" spans="2:6">
      <c r="B13" s="43" t="s">
        <v>5</v>
      </c>
      <c r="C13" s="52">
        <f>STDEV(C6:C11)</f>
        <v>54.546310599343009</v>
      </c>
      <c r="D13" s="52">
        <f t="shared" ref="D13:F13" si="1">STDEV(D6:D11)</f>
        <v>120.12875037503164</v>
      </c>
      <c r="E13" s="52">
        <f t="shared" si="1"/>
        <v>17.130868824045873</v>
      </c>
      <c r="F13" s="53">
        <f t="shared" si="1"/>
        <v>94.738059933692981</v>
      </c>
    </row>
    <row r="14" spans="2:6">
      <c r="B14" s="7" t="s">
        <v>6</v>
      </c>
      <c r="C14" s="8">
        <f>C13/SQRT(C15)</f>
        <v>24.393851684389652</v>
      </c>
      <c r="D14" s="8">
        <f t="shared" ref="D14:F14" si="2">D13/SQRT(D15)</f>
        <v>60.064375187515822</v>
      </c>
      <c r="E14" s="8">
        <f t="shared" si="2"/>
        <v>6.9936479115774155</v>
      </c>
      <c r="F14" s="9">
        <f t="shared" si="2"/>
        <v>42.368148413637343</v>
      </c>
    </row>
    <row r="15" spans="2:6" ht="16" thickBot="1">
      <c r="B15" s="10" t="s">
        <v>7</v>
      </c>
      <c r="C15" s="33">
        <f>COUNT(C6:C11)</f>
        <v>5</v>
      </c>
      <c r="D15" s="33">
        <f t="shared" ref="D15:F15" si="3">COUNT(D6:D11)</f>
        <v>4</v>
      </c>
      <c r="E15" s="33">
        <f t="shared" si="3"/>
        <v>6</v>
      </c>
      <c r="F15" s="34">
        <f t="shared" si="3"/>
        <v>5</v>
      </c>
    </row>
    <row r="16" spans="2:6" ht="16" thickBot="1">
      <c r="B16" s="197" t="s">
        <v>9</v>
      </c>
      <c r="C16" s="198"/>
      <c r="D16" s="199"/>
      <c r="E16" s="197" t="s">
        <v>9</v>
      </c>
      <c r="F16" s="199"/>
    </row>
    <row r="17" spans="2:6" ht="16" thickBot="1">
      <c r="B17" s="10" t="s">
        <v>8</v>
      </c>
      <c r="C17" s="67"/>
      <c r="D17" s="68" t="s">
        <v>52</v>
      </c>
      <c r="E17" s="10" t="s">
        <v>8</v>
      </c>
      <c r="F17" s="68" t="s">
        <v>51</v>
      </c>
    </row>
  </sheetData>
  <mergeCells count="5">
    <mergeCell ref="B3:F3"/>
    <mergeCell ref="C4:D4"/>
    <mergeCell ref="E4:F4"/>
    <mergeCell ref="B16:D16"/>
    <mergeCell ref="E16:F16"/>
  </mergeCells>
  <phoneticPr fontId="11" type="noConversion"/>
  <pageMargins left="0.75" right="0.75" top="1" bottom="1" header="0.5" footer="0.5"/>
  <pageSetup orientation="portrait" horizontalDpi="4294967292" verticalDpi="4294967292"/>
  <ignoredErrors>
    <ignoredError sqref="C12:D13 C15:D15 F12:F13 F15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workbookViewId="0">
      <selection activeCell="C3" sqref="C3:E3"/>
    </sheetView>
  </sheetViews>
  <sheetFormatPr baseColWidth="10" defaultRowHeight="15" x14ac:dyDescent="0"/>
  <cols>
    <col min="2" max="2" width="9.1640625" bestFit="1" customWidth="1"/>
    <col min="4" max="4" width="15.6640625" customWidth="1"/>
    <col min="6" max="6" width="12.5" customWidth="1"/>
  </cols>
  <sheetData>
    <row r="1" spans="2:8" ht="16" thickBot="1"/>
    <row r="2" spans="2:8" ht="16" thickBot="1">
      <c r="B2" s="183" t="s">
        <v>44</v>
      </c>
      <c r="C2" s="184"/>
      <c r="D2" s="184"/>
      <c r="E2" s="184"/>
      <c r="F2" s="184"/>
      <c r="G2" s="184"/>
      <c r="H2" s="185"/>
    </row>
    <row r="3" spans="2:8" ht="16" thickBot="1">
      <c r="B3" s="77"/>
      <c r="C3" s="202" t="s">
        <v>35</v>
      </c>
      <c r="D3" s="203"/>
      <c r="E3" s="204"/>
      <c r="F3" s="205" t="s">
        <v>10</v>
      </c>
      <c r="G3" s="206"/>
      <c r="H3" s="207"/>
    </row>
    <row r="4" spans="2:8" ht="16" thickBot="1">
      <c r="B4" s="55"/>
      <c r="C4" s="208" t="s">
        <v>17</v>
      </c>
      <c r="D4" s="208"/>
      <c r="E4" s="208"/>
      <c r="F4" s="209" t="s">
        <v>17</v>
      </c>
      <c r="G4" s="210"/>
      <c r="H4" s="211"/>
    </row>
    <row r="5" spans="2:8">
      <c r="B5" s="57"/>
      <c r="C5" s="78">
        <v>0</v>
      </c>
      <c r="D5" s="79">
        <v>10</v>
      </c>
      <c r="E5" s="80">
        <v>30</v>
      </c>
      <c r="F5" s="78">
        <v>0</v>
      </c>
      <c r="G5" s="79">
        <v>10</v>
      </c>
      <c r="H5" s="81">
        <v>30</v>
      </c>
    </row>
    <row r="6" spans="2:8">
      <c r="B6" s="57">
        <v>1</v>
      </c>
      <c r="C6" s="63">
        <v>0</v>
      </c>
      <c r="D6" s="167">
        <v>82</v>
      </c>
      <c r="E6" s="168">
        <v>1788</v>
      </c>
      <c r="F6" s="63">
        <v>674</v>
      </c>
      <c r="G6" s="167">
        <v>3923</v>
      </c>
      <c r="H6" s="64">
        <v>796</v>
      </c>
    </row>
    <row r="7" spans="2:8">
      <c r="B7" s="57">
        <v>2</v>
      </c>
      <c r="C7" s="63">
        <v>452</v>
      </c>
      <c r="D7" s="167">
        <v>2782</v>
      </c>
      <c r="E7" s="168">
        <v>119</v>
      </c>
      <c r="F7" s="63">
        <v>1846</v>
      </c>
      <c r="G7" s="167">
        <v>3923</v>
      </c>
      <c r="H7" s="64">
        <v>2985</v>
      </c>
    </row>
    <row r="8" spans="2:8">
      <c r="B8" s="57">
        <v>3</v>
      </c>
      <c r="C8" s="63">
        <v>133</v>
      </c>
      <c r="D8" s="167">
        <v>1149</v>
      </c>
      <c r="E8" s="168">
        <v>293</v>
      </c>
      <c r="F8" s="63">
        <v>2515</v>
      </c>
      <c r="G8" s="167">
        <v>4107</v>
      </c>
      <c r="H8" s="64">
        <v>2486</v>
      </c>
    </row>
    <row r="9" spans="2:8">
      <c r="B9" s="57">
        <v>4</v>
      </c>
      <c r="C9" s="63">
        <v>56</v>
      </c>
      <c r="D9" s="167">
        <v>883</v>
      </c>
      <c r="E9" s="168">
        <v>2966</v>
      </c>
      <c r="F9" s="63">
        <v>1701</v>
      </c>
      <c r="G9" s="167">
        <v>600</v>
      </c>
      <c r="H9" s="64">
        <v>3853</v>
      </c>
    </row>
    <row r="10" spans="2:8">
      <c r="B10" s="57">
        <v>5</v>
      </c>
      <c r="C10" s="63"/>
      <c r="D10" s="167"/>
      <c r="E10" s="168">
        <v>734</v>
      </c>
      <c r="F10" s="63"/>
      <c r="G10" s="167">
        <v>2203</v>
      </c>
      <c r="H10" s="64">
        <v>769</v>
      </c>
    </row>
    <row r="11" spans="2:8">
      <c r="B11" s="57">
        <v>6</v>
      </c>
      <c r="C11" s="63"/>
      <c r="D11" s="167"/>
      <c r="E11" s="168">
        <v>2909</v>
      </c>
      <c r="F11" s="63"/>
      <c r="G11" s="167">
        <v>1137</v>
      </c>
      <c r="H11" s="64">
        <v>756</v>
      </c>
    </row>
    <row r="12" spans="2:8">
      <c r="B12" s="57">
        <v>7</v>
      </c>
      <c r="C12" s="63"/>
      <c r="D12" s="167"/>
      <c r="E12" s="168">
        <v>1663</v>
      </c>
      <c r="F12" s="63"/>
      <c r="G12" s="167"/>
      <c r="H12" s="64">
        <v>827</v>
      </c>
    </row>
    <row r="13" spans="2:8">
      <c r="B13" s="57">
        <v>8</v>
      </c>
      <c r="C13" s="63"/>
      <c r="D13" s="167"/>
      <c r="E13" s="168">
        <v>2419</v>
      </c>
      <c r="F13" s="63"/>
      <c r="G13" s="167"/>
      <c r="H13" s="64"/>
    </row>
    <row r="14" spans="2:8" ht="16" thickBot="1">
      <c r="B14" s="58">
        <v>9</v>
      </c>
      <c r="C14" s="65"/>
      <c r="D14" s="169"/>
      <c r="E14" s="170">
        <v>3052</v>
      </c>
      <c r="F14" s="65"/>
      <c r="G14" s="169"/>
      <c r="H14" s="66"/>
    </row>
    <row r="15" spans="2:8">
      <c r="B15" s="72" t="s">
        <v>4</v>
      </c>
      <c r="C15" s="75">
        <f>AVERAGE(C6:C14)</f>
        <v>160.25</v>
      </c>
      <c r="D15" s="31">
        <f t="shared" ref="D15:H15" si="0">AVERAGE(D6:D14)</f>
        <v>1224</v>
      </c>
      <c r="E15" s="32">
        <f t="shared" si="0"/>
        <v>1771.4444444444443</v>
      </c>
      <c r="F15" s="75">
        <f t="shared" si="0"/>
        <v>1684</v>
      </c>
      <c r="G15" s="31">
        <f t="shared" si="0"/>
        <v>2648.8333333333335</v>
      </c>
      <c r="H15" s="32">
        <f t="shared" si="0"/>
        <v>1781.7142857142858</v>
      </c>
    </row>
    <row r="16" spans="2:8">
      <c r="B16" s="73" t="s">
        <v>5</v>
      </c>
      <c r="C16" s="71">
        <f>STDEV(C6:C14)</f>
        <v>201.99731846404958</v>
      </c>
      <c r="D16" s="8">
        <f t="shared" ref="D16:H16" si="1">STDEV(D6:D14)</f>
        <v>1133.3481371582168</v>
      </c>
      <c r="E16" s="9">
        <f t="shared" si="1"/>
        <v>1161.0793589491539</v>
      </c>
      <c r="F16" s="71">
        <f t="shared" si="1"/>
        <v>760.96298639727979</v>
      </c>
      <c r="G16" s="8">
        <f t="shared" si="1"/>
        <v>1552.7637832802088</v>
      </c>
      <c r="H16" s="9">
        <f t="shared" si="1"/>
        <v>1303.5164893837125</v>
      </c>
    </row>
    <row r="17" spans="2:8">
      <c r="B17" s="73" t="s">
        <v>6</v>
      </c>
      <c r="C17" s="71">
        <f>C16/SQRT(C18)</f>
        <v>100.99865923202479</v>
      </c>
      <c r="D17" s="8">
        <f t="shared" ref="D17:H17" si="2">D16/SQRT(D18)</f>
        <v>566.67406857910839</v>
      </c>
      <c r="E17" s="9">
        <f t="shared" si="2"/>
        <v>387.02645298305129</v>
      </c>
      <c r="F17" s="71">
        <f t="shared" si="2"/>
        <v>380.4814931986399</v>
      </c>
      <c r="G17" s="8">
        <f t="shared" si="2"/>
        <v>633.91316001834559</v>
      </c>
      <c r="H17" s="9">
        <f t="shared" si="2"/>
        <v>492.68292296875279</v>
      </c>
    </row>
    <row r="18" spans="2:8" ht="16" thickBot="1">
      <c r="B18" s="74" t="s">
        <v>7</v>
      </c>
      <c r="C18" s="76">
        <f>COUNT(C6:C14)</f>
        <v>4</v>
      </c>
      <c r="D18" s="33">
        <f t="shared" ref="D18:H18" si="3">COUNT(D6:D14)</f>
        <v>4</v>
      </c>
      <c r="E18" s="34">
        <f t="shared" si="3"/>
        <v>9</v>
      </c>
      <c r="F18" s="76">
        <f t="shared" si="3"/>
        <v>4</v>
      </c>
      <c r="G18" s="33">
        <f t="shared" si="3"/>
        <v>6</v>
      </c>
      <c r="H18" s="34">
        <f t="shared" si="3"/>
        <v>7</v>
      </c>
    </row>
    <row r="19" spans="2:8" ht="16" thickBot="1">
      <c r="B19" s="82"/>
      <c r="C19" s="82"/>
      <c r="D19" s="82"/>
      <c r="E19" s="82"/>
      <c r="F19" s="82"/>
      <c r="G19" s="82"/>
      <c r="H19" s="82"/>
    </row>
    <row r="20" spans="2:8">
      <c r="B20" s="82"/>
      <c r="C20" s="200" t="s">
        <v>31</v>
      </c>
      <c r="D20" s="201"/>
      <c r="E20" s="172" t="s">
        <v>18</v>
      </c>
      <c r="F20" s="77"/>
    </row>
    <row r="21" spans="2:8">
      <c r="B21" s="82"/>
      <c r="C21" s="17" t="s">
        <v>19</v>
      </c>
      <c r="D21" s="15" t="s">
        <v>20</v>
      </c>
      <c r="E21" s="173">
        <v>0.11409999999999999</v>
      </c>
      <c r="F21" s="55"/>
    </row>
    <row r="22" spans="2:8">
      <c r="B22" s="82"/>
      <c r="C22" s="17" t="s">
        <v>19</v>
      </c>
      <c r="D22" s="15" t="s">
        <v>21</v>
      </c>
      <c r="E22" s="174">
        <v>2.0899999999999998E-2</v>
      </c>
      <c r="F22" s="177" t="s">
        <v>49</v>
      </c>
    </row>
    <row r="23" spans="2:8">
      <c r="B23" s="82"/>
      <c r="C23" s="17" t="s">
        <v>19</v>
      </c>
      <c r="D23" s="15" t="s">
        <v>22</v>
      </c>
      <c r="E23" s="174">
        <v>8.3000000000000001E-3</v>
      </c>
      <c r="F23" s="177" t="s">
        <v>53</v>
      </c>
    </row>
    <row r="24" spans="2:8">
      <c r="B24" s="82"/>
      <c r="C24" s="17" t="s">
        <v>22</v>
      </c>
      <c r="D24" s="15" t="s">
        <v>23</v>
      </c>
      <c r="E24" s="174">
        <v>0.28789999999999999</v>
      </c>
      <c r="F24" s="55"/>
    </row>
    <row r="25" spans="2:8" ht="16" thickBot="1">
      <c r="B25" s="82"/>
      <c r="C25" s="14" t="s">
        <v>22</v>
      </c>
      <c r="D25" s="67" t="s">
        <v>24</v>
      </c>
      <c r="E25" s="175">
        <v>0.89529999999999998</v>
      </c>
      <c r="F25" s="176"/>
    </row>
  </sheetData>
  <mergeCells count="6">
    <mergeCell ref="B2:H2"/>
    <mergeCell ref="C20:D20"/>
    <mergeCell ref="C3:E3"/>
    <mergeCell ref="F3:H3"/>
    <mergeCell ref="C4:E4"/>
    <mergeCell ref="F4:H4"/>
  </mergeCells>
  <phoneticPr fontId="11" type="noConversion"/>
  <pageMargins left="0.75" right="0.75" top="1" bottom="1" header="0.5" footer="0.5"/>
  <pageSetup orientation="portrait" horizontalDpi="4294967292" verticalDpi="4294967292"/>
  <ignoredErrors>
    <ignoredError sqref="E15:E16 E18" formulaRange="1"/>
    <ignoredError sqref="C15:C16 C18:D18 D15:D16 F15:F16 F18:G18 G15:G16 H15:H16 H17:H18" formulaRange="1" emptyCellReference="1"/>
    <ignoredError sqref="G19:H19 G17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4"/>
  <sheetViews>
    <sheetView workbookViewId="0">
      <selection activeCell="D21" sqref="D21"/>
    </sheetView>
  </sheetViews>
  <sheetFormatPr baseColWidth="10" defaultRowHeight="15" x14ac:dyDescent="0"/>
  <cols>
    <col min="2" max="2" width="17.1640625" customWidth="1"/>
    <col min="6" max="6" width="16.6640625" customWidth="1"/>
  </cols>
  <sheetData>
    <row r="1" spans="2:9" ht="16" thickBot="1"/>
    <row r="2" spans="2:9" ht="16" thickBot="1">
      <c r="B2" s="183" t="s">
        <v>36</v>
      </c>
      <c r="C2" s="184"/>
      <c r="D2" s="184"/>
      <c r="E2" s="184"/>
      <c r="F2" s="184"/>
      <c r="G2" s="184"/>
      <c r="H2" s="184"/>
      <c r="I2" s="185"/>
    </row>
    <row r="3" spans="2:9" ht="16" thickBot="1">
      <c r="B3" s="202" t="s">
        <v>3</v>
      </c>
      <c r="C3" s="203"/>
      <c r="D3" s="203"/>
      <c r="E3" s="204"/>
      <c r="F3" s="202" t="s">
        <v>10</v>
      </c>
      <c r="G3" s="203"/>
      <c r="H3" s="203"/>
      <c r="I3" s="204"/>
    </row>
    <row r="4" spans="2:9">
      <c r="B4" s="91" t="s">
        <v>25</v>
      </c>
      <c r="C4" s="92" t="s">
        <v>26</v>
      </c>
      <c r="D4" s="92" t="s">
        <v>27</v>
      </c>
      <c r="E4" s="93" t="s">
        <v>28</v>
      </c>
      <c r="F4" s="91" t="s">
        <v>25</v>
      </c>
      <c r="G4" s="92" t="s">
        <v>26</v>
      </c>
      <c r="H4" s="92" t="s">
        <v>27</v>
      </c>
      <c r="I4" s="93" t="s">
        <v>28</v>
      </c>
    </row>
    <row r="5" spans="2:9">
      <c r="B5" s="22">
        <v>0</v>
      </c>
      <c r="C5" s="87">
        <v>362.85700000000003</v>
      </c>
      <c r="D5" s="87">
        <v>181.643</v>
      </c>
      <c r="E5" s="88">
        <v>823.64300000000003</v>
      </c>
      <c r="F5" s="22">
        <v>0</v>
      </c>
      <c r="G5" s="87">
        <v>150.923</v>
      </c>
      <c r="H5" s="87">
        <v>1776.615</v>
      </c>
      <c r="I5" s="88">
        <v>322.30799999999999</v>
      </c>
    </row>
    <row r="6" spans="2:9">
      <c r="B6" s="22">
        <v>1</v>
      </c>
      <c r="C6" s="87">
        <v>268</v>
      </c>
      <c r="D6" s="87">
        <v>289.5</v>
      </c>
      <c r="E6" s="88">
        <v>900.21400000000006</v>
      </c>
      <c r="F6" s="22">
        <v>1</v>
      </c>
      <c r="G6" s="87">
        <v>109.538</v>
      </c>
      <c r="H6" s="87">
        <v>1058.385</v>
      </c>
      <c r="I6" s="88">
        <v>331.30799999999999</v>
      </c>
    </row>
    <row r="7" spans="2:9">
      <c r="B7" s="22">
        <v>2</v>
      </c>
      <c r="C7" s="87">
        <v>421.35700000000003</v>
      </c>
      <c r="D7" s="87">
        <v>242.286</v>
      </c>
      <c r="E7" s="88">
        <v>776.35699999999997</v>
      </c>
      <c r="F7" s="22">
        <v>2</v>
      </c>
      <c r="G7" s="87">
        <v>77.076999999999998</v>
      </c>
      <c r="H7" s="87">
        <v>626.76900000000001</v>
      </c>
      <c r="I7" s="88">
        <v>301.69200000000001</v>
      </c>
    </row>
    <row r="8" spans="2:9">
      <c r="B8" s="22">
        <v>3</v>
      </c>
      <c r="C8" s="87">
        <v>717.07100000000003</v>
      </c>
      <c r="D8" s="87">
        <v>247.857</v>
      </c>
      <c r="E8" s="88">
        <v>663.21400000000006</v>
      </c>
      <c r="F8" s="22">
        <v>3</v>
      </c>
      <c r="G8" s="87">
        <v>166.923</v>
      </c>
      <c r="H8" s="87">
        <v>452.53800000000001</v>
      </c>
      <c r="I8" s="88">
        <v>339.76900000000001</v>
      </c>
    </row>
    <row r="9" spans="2:9">
      <c r="B9" s="22">
        <v>4</v>
      </c>
      <c r="C9" s="87">
        <v>949.78599999999994</v>
      </c>
      <c r="D9" s="87">
        <v>278.92899999999997</v>
      </c>
      <c r="E9" s="88">
        <v>725.35699999999997</v>
      </c>
      <c r="F9" s="22">
        <v>4</v>
      </c>
      <c r="G9" s="87">
        <v>166.76900000000001</v>
      </c>
      <c r="H9" s="87">
        <v>464.69200000000001</v>
      </c>
      <c r="I9" s="88">
        <v>634.077</v>
      </c>
    </row>
    <row r="10" spans="2:9">
      <c r="B10" s="22">
        <v>5</v>
      </c>
      <c r="C10" s="87">
        <v>912.64300000000003</v>
      </c>
      <c r="D10" s="87">
        <v>230.143</v>
      </c>
      <c r="E10" s="88">
        <v>775.5</v>
      </c>
      <c r="F10" s="22">
        <v>5</v>
      </c>
      <c r="G10" s="87">
        <v>148.69200000000001</v>
      </c>
      <c r="H10" s="87">
        <v>937.30799999999999</v>
      </c>
      <c r="I10" s="88">
        <v>705.76900000000001</v>
      </c>
    </row>
    <row r="11" spans="2:9">
      <c r="B11" s="22">
        <v>6</v>
      </c>
      <c r="C11" s="87">
        <v>465.92899999999997</v>
      </c>
      <c r="D11" s="87">
        <v>143.5</v>
      </c>
      <c r="E11" s="88">
        <v>794.42899999999997</v>
      </c>
      <c r="F11" s="22">
        <v>6</v>
      </c>
      <c r="G11" s="87">
        <v>139.846</v>
      </c>
      <c r="H11" s="87">
        <v>1634.077</v>
      </c>
      <c r="I11" s="88">
        <v>878.61500000000001</v>
      </c>
    </row>
    <row r="12" spans="2:9">
      <c r="B12" s="22">
        <v>7</v>
      </c>
      <c r="C12" s="87">
        <v>574.14300000000003</v>
      </c>
      <c r="D12" s="87">
        <v>187.071</v>
      </c>
      <c r="E12" s="88">
        <v>713.5</v>
      </c>
      <c r="F12" s="22">
        <v>7</v>
      </c>
      <c r="G12" s="87">
        <v>160.38499999999999</v>
      </c>
      <c r="H12" s="87">
        <v>1808.692</v>
      </c>
      <c r="I12" s="88">
        <v>949.077</v>
      </c>
    </row>
    <row r="13" spans="2:9">
      <c r="B13" s="22">
        <v>8</v>
      </c>
      <c r="C13" s="87">
        <v>499.786</v>
      </c>
      <c r="D13" s="87">
        <v>314.286</v>
      </c>
      <c r="E13" s="88">
        <v>507</v>
      </c>
      <c r="F13" s="22">
        <v>8</v>
      </c>
      <c r="G13" s="87">
        <v>199.846</v>
      </c>
      <c r="H13" s="87">
        <v>2279.6149999999998</v>
      </c>
      <c r="I13" s="88">
        <v>946</v>
      </c>
    </row>
    <row r="14" spans="2:9">
      <c r="B14" s="22">
        <v>9</v>
      </c>
      <c r="C14" s="87">
        <v>765.78599999999994</v>
      </c>
      <c r="D14" s="87">
        <v>330.786</v>
      </c>
      <c r="E14" s="88">
        <v>332.07100000000003</v>
      </c>
      <c r="F14" s="22">
        <v>9</v>
      </c>
      <c r="G14" s="87">
        <v>319.23099999999999</v>
      </c>
      <c r="H14" s="87">
        <v>2843.6149999999998</v>
      </c>
      <c r="I14" s="88">
        <v>709.69200000000001</v>
      </c>
    </row>
    <row r="15" spans="2:9">
      <c r="B15" s="22">
        <v>10</v>
      </c>
      <c r="C15" s="87">
        <v>934.64300000000003</v>
      </c>
      <c r="D15" s="87">
        <v>360.42899999999997</v>
      </c>
      <c r="E15" s="88">
        <v>267.214</v>
      </c>
      <c r="F15" s="22">
        <v>10</v>
      </c>
      <c r="G15" s="87">
        <v>361.38499999999999</v>
      </c>
      <c r="H15" s="87">
        <v>2868.846</v>
      </c>
      <c r="I15" s="88">
        <v>439.077</v>
      </c>
    </row>
    <row r="16" spans="2:9">
      <c r="B16" s="22">
        <v>11</v>
      </c>
      <c r="C16" s="87">
        <v>1132.5709999999999</v>
      </c>
      <c r="D16" s="87">
        <v>304.5</v>
      </c>
      <c r="E16" s="88">
        <v>267.14299999999997</v>
      </c>
      <c r="F16" s="22">
        <v>11</v>
      </c>
      <c r="G16" s="87">
        <v>172.23099999999999</v>
      </c>
      <c r="H16" s="87">
        <v>2139.692</v>
      </c>
      <c r="I16" s="88">
        <v>277.53800000000001</v>
      </c>
    </row>
    <row r="17" spans="2:9">
      <c r="B17" s="22">
        <v>12</v>
      </c>
      <c r="C17" s="87">
        <v>1000.2859999999999</v>
      </c>
      <c r="D17" s="87">
        <v>317.92899999999997</v>
      </c>
      <c r="E17" s="88">
        <v>461.35700000000003</v>
      </c>
      <c r="F17" s="22">
        <v>12</v>
      </c>
      <c r="G17" s="87">
        <v>136.923</v>
      </c>
      <c r="H17" s="87">
        <v>2037.462</v>
      </c>
      <c r="I17" s="88">
        <v>351.154</v>
      </c>
    </row>
    <row r="18" spans="2:9">
      <c r="B18" s="22">
        <v>13</v>
      </c>
      <c r="C18" s="87">
        <v>824.07100000000003</v>
      </c>
      <c r="D18" s="87">
        <v>304</v>
      </c>
      <c r="E18" s="88">
        <v>697.57100000000003</v>
      </c>
      <c r="F18" s="22">
        <v>13</v>
      </c>
      <c r="G18" s="87">
        <v>191.154</v>
      </c>
      <c r="H18" s="87">
        <v>2118.154</v>
      </c>
      <c r="I18" s="88">
        <v>801.61500000000001</v>
      </c>
    </row>
    <row r="19" spans="2:9">
      <c r="B19" s="22">
        <v>14</v>
      </c>
      <c r="C19" s="87">
        <v>945.92899999999997</v>
      </c>
      <c r="D19" s="87">
        <v>312.286</v>
      </c>
      <c r="E19" s="88">
        <v>866.85699999999997</v>
      </c>
      <c r="F19" s="22">
        <v>14</v>
      </c>
      <c r="G19" s="87">
        <v>270.61500000000001</v>
      </c>
      <c r="H19" s="87">
        <v>1662.769</v>
      </c>
      <c r="I19" s="88">
        <v>1761.385</v>
      </c>
    </row>
    <row r="20" spans="2:9">
      <c r="B20" s="22">
        <v>15</v>
      </c>
      <c r="C20" s="87">
        <v>1095.0709999999999</v>
      </c>
      <c r="D20" s="87">
        <v>221.5</v>
      </c>
      <c r="E20" s="88">
        <v>980.64300000000003</v>
      </c>
      <c r="F20" s="22">
        <v>15</v>
      </c>
      <c r="G20" s="87">
        <v>395.53800000000001</v>
      </c>
      <c r="H20" s="87">
        <v>878.53800000000001</v>
      </c>
      <c r="I20" s="88">
        <v>2732.0770000000002</v>
      </c>
    </row>
    <row r="21" spans="2:9">
      <c r="B21" s="22">
        <v>16</v>
      </c>
      <c r="C21" s="87">
        <v>1121.857</v>
      </c>
      <c r="D21" s="87">
        <v>268.92899999999997</v>
      </c>
      <c r="E21" s="88">
        <v>1421.643</v>
      </c>
      <c r="F21" s="22">
        <v>16</v>
      </c>
      <c r="G21" s="87">
        <v>640</v>
      </c>
      <c r="H21" s="87">
        <v>933.38499999999999</v>
      </c>
      <c r="I21" s="88">
        <v>2927.4609999999998</v>
      </c>
    </row>
    <row r="22" spans="2:9">
      <c r="B22" s="22">
        <v>17</v>
      </c>
      <c r="C22" s="87">
        <v>1310.357</v>
      </c>
      <c r="D22" s="87">
        <v>208.429</v>
      </c>
      <c r="E22" s="88">
        <v>2727.4279999999999</v>
      </c>
      <c r="F22" s="22">
        <v>17</v>
      </c>
      <c r="G22" s="87">
        <v>605.30799999999999</v>
      </c>
      <c r="H22" s="87">
        <v>1115.462</v>
      </c>
      <c r="I22" s="88">
        <v>2209.3850000000002</v>
      </c>
    </row>
    <row r="23" spans="2:9">
      <c r="B23" s="22">
        <v>18</v>
      </c>
      <c r="C23" s="87">
        <v>1745.857</v>
      </c>
      <c r="D23" s="87">
        <v>197.643</v>
      </c>
      <c r="E23" s="88">
        <v>4189.857</v>
      </c>
      <c r="F23" s="22">
        <v>18</v>
      </c>
      <c r="G23" s="87">
        <v>756</v>
      </c>
      <c r="H23" s="87">
        <v>810.846</v>
      </c>
      <c r="I23" s="88">
        <v>1458.308</v>
      </c>
    </row>
    <row r="24" spans="2:9">
      <c r="B24" s="22">
        <v>19</v>
      </c>
      <c r="C24" s="87">
        <v>2033.143</v>
      </c>
      <c r="D24" s="87">
        <v>282.14299999999997</v>
      </c>
      <c r="E24" s="88">
        <v>4805</v>
      </c>
      <c r="F24" s="22">
        <v>19</v>
      </c>
      <c r="G24" s="87">
        <v>1450.615</v>
      </c>
      <c r="H24" s="87">
        <v>465.923</v>
      </c>
      <c r="I24" s="88">
        <v>1264.308</v>
      </c>
    </row>
    <row r="25" spans="2:9">
      <c r="B25" s="22">
        <v>20</v>
      </c>
      <c r="C25" s="87">
        <v>1661.143</v>
      </c>
      <c r="D25" s="87">
        <v>258.286</v>
      </c>
      <c r="E25" s="88">
        <v>4781.5709999999999</v>
      </c>
      <c r="F25" s="22">
        <v>20</v>
      </c>
      <c r="G25" s="87">
        <v>1922.615</v>
      </c>
      <c r="H25" s="87">
        <v>347.69200000000001</v>
      </c>
      <c r="I25" s="88">
        <v>1447.077</v>
      </c>
    </row>
    <row r="26" spans="2:9">
      <c r="B26" s="22">
        <v>21</v>
      </c>
      <c r="C26" s="87">
        <v>1256.5709999999999</v>
      </c>
      <c r="D26" s="87">
        <v>251.571</v>
      </c>
      <c r="E26" s="88">
        <v>4043.0720000000001</v>
      </c>
      <c r="F26" s="22">
        <v>21</v>
      </c>
      <c r="G26" s="87">
        <v>1241.538</v>
      </c>
      <c r="H26" s="87">
        <v>494.23099999999999</v>
      </c>
      <c r="I26" s="88">
        <v>1027.538</v>
      </c>
    </row>
    <row r="27" spans="2:9">
      <c r="B27" s="22">
        <v>22</v>
      </c>
      <c r="C27" s="87">
        <v>1001.2859999999999</v>
      </c>
      <c r="D27" s="87">
        <v>282.286</v>
      </c>
      <c r="E27" s="88">
        <v>3114.143</v>
      </c>
      <c r="F27" s="22">
        <v>22</v>
      </c>
      <c r="G27" s="87">
        <v>490.30799999999999</v>
      </c>
      <c r="H27" s="87">
        <v>629.38499999999999</v>
      </c>
      <c r="I27" s="88">
        <v>888.61500000000001</v>
      </c>
    </row>
    <row r="28" spans="2:9">
      <c r="B28" s="22">
        <v>23</v>
      </c>
      <c r="C28" s="87">
        <v>1110.143</v>
      </c>
      <c r="D28" s="87">
        <v>417.714</v>
      </c>
      <c r="E28" s="88">
        <v>2568.4279999999999</v>
      </c>
      <c r="F28" s="22">
        <v>23</v>
      </c>
      <c r="G28" s="87">
        <v>445.76900000000001</v>
      </c>
      <c r="H28" s="87">
        <v>666.23099999999999</v>
      </c>
      <c r="I28" s="88">
        <v>1079.615</v>
      </c>
    </row>
    <row r="29" spans="2:9">
      <c r="B29" s="22">
        <v>24</v>
      </c>
      <c r="C29" s="87">
        <v>1726.9290000000001</v>
      </c>
      <c r="D29" s="87">
        <v>681.35699999999997</v>
      </c>
      <c r="E29" s="88">
        <v>2071.643</v>
      </c>
      <c r="F29" s="22">
        <v>24</v>
      </c>
      <c r="G29" s="87">
        <v>338.23099999999999</v>
      </c>
      <c r="H29" s="87">
        <v>621.69200000000001</v>
      </c>
      <c r="I29" s="88">
        <v>1344.923</v>
      </c>
    </row>
    <row r="30" spans="2:9">
      <c r="B30" s="22">
        <v>25</v>
      </c>
      <c r="C30" s="87">
        <v>1958.2860000000001</v>
      </c>
      <c r="D30" s="87">
        <v>827</v>
      </c>
      <c r="E30" s="88">
        <v>1799.5709999999999</v>
      </c>
      <c r="F30" s="22">
        <v>25</v>
      </c>
      <c r="G30" s="87">
        <v>342</v>
      </c>
      <c r="H30" s="87">
        <v>642.154</v>
      </c>
      <c r="I30" s="88">
        <v>1480.462</v>
      </c>
    </row>
    <row r="31" spans="2:9">
      <c r="B31" s="22">
        <v>26</v>
      </c>
      <c r="C31" s="87">
        <v>1968.9290000000001</v>
      </c>
      <c r="D31" s="87">
        <v>1083.2860000000001</v>
      </c>
      <c r="E31" s="88">
        <v>1282.2860000000001</v>
      </c>
      <c r="F31" s="22">
        <v>26</v>
      </c>
      <c r="G31" s="87">
        <v>520.38499999999999</v>
      </c>
      <c r="H31" s="87">
        <v>685.76900000000001</v>
      </c>
      <c r="I31" s="88">
        <v>1526.077</v>
      </c>
    </row>
    <row r="32" spans="2:9">
      <c r="B32" s="22">
        <v>27</v>
      </c>
      <c r="C32" s="87">
        <v>1664.357</v>
      </c>
      <c r="D32" s="87">
        <v>1229.857</v>
      </c>
      <c r="E32" s="88">
        <v>795.14300000000003</v>
      </c>
      <c r="F32" s="22">
        <v>27</v>
      </c>
      <c r="G32" s="87">
        <v>774.23099999999999</v>
      </c>
      <c r="H32" s="87">
        <v>845.154</v>
      </c>
      <c r="I32" s="88">
        <v>1747.231</v>
      </c>
    </row>
    <row r="33" spans="2:9">
      <c r="B33" s="22">
        <v>28</v>
      </c>
      <c r="C33" s="87">
        <v>1232.2139999999999</v>
      </c>
      <c r="D33" s="87">
        <v>1038</v>
      </c>
      <c r="E33" s="88">
        <v>478.5</v>
      </c>
      <c r="F33" s="22">
        <v>28</v>
      </c>
      <c r="G33" s="87">
        <v>974</v>
      </c>
      <c r="H33" s="87">
        <v>883.38499999999999</v>
      </c>
      <c r="I33" s="88">
        <v>1607</v>
      </c>
    </row>
    <row r="34" spans="2:9">
      <c r="B34" s="22">
        <v>29</v>
      </c>
      <c r="C34" s="87">
        <v>1076.857</v>
      </c>
      <c r="D34" s="87">
        <v>743.21400000000006</v>
      </c>
      <c r="E34" s="88">
        <v>286.5</v>
      </c>
      <c r="F34" s="22">
        <v>29</v>
      </c>
      <c r="G34" s="87">
        <v>1464.231</v>
      </c>
      <c r="H34" s="87">
        <v>679.846</v>
      </c>
      <c r="I34" s="88">
        <v>1109.462</v>
      </c>
    </row>
    <row r="35" spans="2:9">
      <c r="B35" s="22">
        <v>30</v>
      </c>
      <c r="C35" s="87">
        <v>1206.143</v>
      </c>
      <c r="D35" s="87">
        <v>433.714</v>
      </c>
      <c r="E35" s="88">
        <v>351.64299999999997</v>
      </c>
      <c r="F35" s="22">
        <v>30</v>
      </c>
      <c r="G35" s="87">
        <v>1759.923</v>
      </c>
      <c r="H35" s="87">
        <v>717.077</v>
      </c>
      <c r="I35" s="88">
        <v>835.23099999999999</v>
      </c>
    </row>
    <row r="36" spans="2:9">
      <c r="B36" s="22">
        <v>31</v>
      </c>
      <c r="C36" s="87">
        <v>1074.2139999999999</v>
      </c>
      <c r="D36" s="87">
        <v>373.35700000000003</v>
      </c>
      <c r="E36" s="88">
        <v>538.57100000000003</v>
      </c>
      <c r="F36" s="22">
        <v>31</v>
      </c>
      <c r="G36" s="87">
        <v>1741</v>
      </c>
      <c r="H36" s="87">
        <v>903.76900000000001</v>
      </c>
      <c r="I36" s="88">
        <v>813.46199999999999</v>
      </c>
    </row>
    <row r="37" spans="2:9">
      <c r="B37" s="22">
        <v>32</v>
      </c>
      <c r="C37" s="87">
        <v>667.78599999999994</v>
      </c>
      <c r="D37" s="87">
        <v>311.286</v>
      </c>
      <c r="E37" s="88">
        <v>853.78599999999994</v>
      </c>
      <c r="F37" s="22">
        <v>32</v>
      </c>
      <c r="G37" s="87">
        <v>1296.615</v>
      </c>
      <c r="H37" s="87">
        <v>1066.923</v>
      </c>
      <c r="I37" s="88">
        <v>819.30799999999999</v>
      </c>
    </row>
    <row r="38" spans="2:9">
      <c r="B38" s="22">
        <v>33</v>
      </c>
      <c r="C38" s="87">
        <v>626.64300000000003</v>
      </c>
      <c r="D38" s="87">
        <v>270.92899999999997</v>
      </c>
      <c r="E38" s="88">
        <v>817.71400000000006</v>
      </c>
      <c r="F38" s="22">
        <v>33</v>
      </c>
      <c r="G38" s="87">
        <v>1173.769</v>
      </c>
      <c r="H38" s="87">
        <v>1011.385</v>
      </c>
      <c r="I38" s="88">
        <v>869.69200000000001</v>
      </c>
    </row>
    <row r="39" spans="2:9">
      <c r="B39" s="22">
        <v>34</v>
      </c>
      <c r="C39" s="87">
        <v>455.786</v>
      </c>
      <c r="D39" s="87">
        <v>368.35700000000003</v>
      </c>
      <c r="E39" s="88">
        <v>1007.857</v>
      </c>
      <c r="F39" s="22">
        <v>34</v>
      </c>
      <c r="G39" s="87">
        <v>1484.615</v>
      </c>
      <c r="H39" s="87">
        <v>805.61500000000001</v>
      </c>
      <c r="I39" s="88">
        <v>904.923</v>
      </c>
    </row>
    <row r="40" spans="2:9">
      <c r="B40" s="22">
        <v>35</v>
      </c>
      <c r="C40" s="87">
        <v>468.64299999999997</v>
      </c>
      <c r="D40" s="87">
        <v>410.5</v>
      </c>
      <c r="E40" s="88">
        <v>1571.857</v>
      </c>
      <c r="F40" s="22">
        <v>35</v>
      </c>
      <c r="G40" s="87">
        <v>1315.385</v>
      </c>
      <c r="H40" s="87">
        <v>878.38499999999999</v>
      </c>
      <c r="I40" s="88">
        <v>950.53800000000001</v>
      </c>
    </row>
    <row r="41" spans="2:9">
      <c r="B41" s="22">
        <v>36</v>
      </c>
      <c r="C41" s="87">
        <v>648.5</v>
      </c>
      <c r="D41" s="87">
        <v>770.71400000000006</v>
      </c>
      <c r="E41" s="88">
        <v>1854.643</v>
      </c>
      <c r="F41" s="22">
        <v>36</v>
      </c>
      <c r="G41" s="87">
        <v>1356.154</v>
      </c>
      <c r="H41" s="87">
        <v>946.46199999999999</v>
      </c>
      <c r="I41" s="88">
        <v>1132</v>
      </c>
    </row>
    <row r="42" spans="2:9">
      <c r="B42" s="22">
        <v>37</v>
      </c>
      <c r="C42" s="87">
        <v>801.28599999999994</v>
      </c>
      <c r="D42" s="87">
        <v>1122.857</v>
      </c>
      <c r="E42" s="88">
        <v>1730.357</v>
      </c>
      <c r="F42" s="22">
        <v>37</v>
      </c>
      <c r="G42" s="87">
        <v>1888.231</v>
      </c>
      <c r="H42" s="87">
        <v>848.923</v>
      </c>
      <c r="I42" s="88">
        <v>1158.385</v>
      </c>
    </row>
    <row r="43" spans="2:9">
      <c r="B43" s="22">
        <v>38</v>
      </c>
      <c r="C43" s="87">
        <v>770.5</v>
      </c>
      <c r="D43" s="87">
        <v>1763.9290000000001</v>
      </c>
      <c r="E43" s="88">
        <v>1069.5</v>
      </c>
      <c r="F43" s="22">
        <v>38</v>
      </c>
      <c r="G43" s="87">
        <v>2315.846</v>
      </c>
      <c r="H43" s="87">
        <v>959.923</v>
      </c>
      <c r="I43" s="88">
        <v>1136.231</v>
      </c>
    </row>
    <row r="44" spans="2:9">
      <c r="B44" s="22">
        <v>39</v>
      </c>
      <c r="C44" s="87">
        <v>586.71400000000006</v>
      </c>
      <c r="D44" s="87">
        <v>2316.0720000000001</v>
      </c>
      <c r="E44" s="88">
        <v>499.42899999999997</v>
      </c>
      <c r="F44" s="22">
        <v>39</v>
      </c>
      <c r="G44" s="87">
        <v>2214.846</v>
      </c>
      <c r="H44" s="87">
        <v>1111.385</v>
      </c>
      <c r="I44" s="88">
        <v>1145</v>
      </c>
    </row>
    <row r="45" spans="2:9">
      <c r="B45" s="22">
        <v>40</v>
      </c>
      <c r="C45" s="87">
        <v>290.92899999999997</v>
      </c>
      <c r="D45" s="87">
        <v>2784.0720000000001</v>
      </c>
      <c r="E45" s="88">
        <v>423.714</v>
      </c>
      <c r="F45" s="22">
        <v>40</v>
      </c>
      <c r="G45" s="87">
        <v>1375</v>
      </c>
      <c r="H45" s="87">
        <v>1008.231</v>
      </c>
      <c r="I45" s="88">
        <v>1025</v>
      </c>
    </row>
    <row r="46" spans="2:9">
      <c r="B46" s="22">
        <v>41</v>
      </c>
      <c r="C46" s="87">
        <v>359.786</v>
      </c>
      <c r="D46" s="87">
        <v>3234.2139999999999</v>
      </c>
      <c r="E46" s="88">
        <v>519</v>
      </c>
      <c r="F46" s="22">
        <v>41</v>
      </c>
      <c r="G46" s="87">
        <v>641.923</v>
      </c>
      <c r="H46" s="87">
        <v>848.30799999999999</v>
      </c>
      <c r="I46" s="88">
        <v>667.30799999999999</v>
      </c>
    </row>
    <row r="47" spans="2:9">
      <c r="B47" s="22">
        <v>42</v>
      </c>
      <c r="C47" s="87">
        <v>440.786</v>
      </c>
      <c r="D47" s="87">
        <v>3095.143</v>
      </c>
      <c r="E47" s="88">
        <v>514.71400000000006</v>
      </c>
      <c r="F47" s="22">
        <v>42</v>
      </c>
      <c r="G47" s="87">
        <v>558.23099999999999</v>
      </c>
      <c r="H47" s="87">
        <v>1011.077</v>
      </c>
      <c r="I47" s="88">
        <v>458.38499999999999</v>
      </c>
    </row>
    <row r="48" spans="2:9">
      <c r="B48" s="22">
        <v>43</v>
      </c>
      <c r="C48" s="87">
        <v>544.07100000000003</v>
      </c>
      <c r="D48" s="87">
        <v>2965.2139999999999</v>
      </c>
      <c r="E48" s="88">
        <v>496</v>
      </c>
      <c r="F48" s="22">
        <v>43</v>
      </c>
      <c r="G48" s="87">
        <v>670.846</v>
      </c>
      <c r="H48" s="87">
        <v>1036</v>
      </c>
      <c r="I48" s="88">
        <v>531.23099999999999</v>
      </c>
    </row>
    <row r="49" spans="2:9">
      <c r="B49" s="22">
        <v>44</v>
      </c>
      <c r="C49" s="87">
        <v>486.92899999999997</v>
      </c>
      <c r="D49" s="87">
        <v>2766.0720000000001</v>
      </c>
      <c r="E49" s="88">
        <v>383.14299999999997</v>
      </c>
      <c r="F49" s="22">
        <v>44</v>
      </c>
      <c r="G49" s="87">
        <v>820</v>
      </c>
      <c r="H49" s="87">
        <v>842.61500000000001</v>
      </c>
      <c r="I49" s="88">
        <v>853.846</v>
      </c>
    </row>
    <row r="50" spans="2:9">
      <c r="B50" s="22">
        <v>45</v>
      </c>
      <c r="C50" s="87">
        <v>389.14299999999997</v>
      </c>
      <c r="D50" s="87">
        <v>2264.2139999999999</v>
      </c>
      <c r="E50" s="88">
        <v>319.14299999999997</v>
      </c>
      <c r="F50" s="22">
        <v>45</v>
      </c>
      <c r="G50" s="87">
        <v>917.846</v>
      </c>
      <c r="H50" s="87">
        <v>957.76900000000001</v>
      </c>
      <c r="I50" s="88">
        <v>965.077</v>
      </c>
    </row>
    <row r="51" spans="2:9">
      <c r="B51" s="22">
        <v>46</v>
      </c>
      <c r="C51" s="87">
        <v>312.92899999999997</v>
      </c>
      <c r="D51" s="87">
        <v>1886.7139999999999</v>
      </c>
      <c r="E51" s="88">
        <v>371.42899999999997</v>
      </c>
      <c r="F51" s="22">
        <v>46</v>
      </c>
      <c r="G51" s="87">
        <v>1346.615</v>
      </c>
      <c r="H51" s="87">
        <v>906.923</v>
      </c>
      <c r="I51" s="88">
        <v>1100.846</v>
      </c>
    </row>
    <row r="52" spans="2:9">
      <c r="B52" s="22">
        <v>47</v>
      </c>
      <c r="C52" s="87">
        <v>332.92899999999997</v>
      </c>
      <c r="D52" s="87">
        <v>1938.5709999999999</v>
      </c>
      <c r="E52" s="88">
        <v>462.14299999999997</v>
      </c>
      <c r="F52" s="22">
        <v>47</v>
      </c>
      <c r="G52" s="87">
        <v>1201.769</v>
      </c>
      <c r="H52" s="87">
        <v>1028.154</v>
      </c>
      <c r="I52" s="88">
        <v>1074.846</v>
      </c>
    </row>
    <row r="53" spans="2:9">
      <c r="B53" s="22">
        <v>48</v>
      </c>
      <c r="C53" s="87">
        <v>445.286</v>
      </c>
      <c r="D53" s="87">
        <v>1574.5</v>
      </c>
      <c r="E53" s="88">
        <v>761.07100000000003</v>
      </c>
      <c r="F53" s="22">
        <v>48</v>
      </c>
      <c r="G53" s="87">
        <v>1287.923</v>
      </c>
      <c r="H53" s="87">
        <v>1090.462</v>
      </c>
      <c r="I53" s="88">
        <v>950.76900000000001</v>
      </c>
    </row>
    <row r="54" spans="2:9">
      <c r="B54" s="22">
        <v>49</v>
      </c>
      <c r="C54" s="87">
        <v>571.07100000000003</v>
      </c>
      <c r="D54" s="87">
        <v>1213.5709999999999</v>
      </c>
      <c r="E54" s="88">
        <v>646.42899999999997</v>
      </c>
      <c r="F54" s="22">
        <v>49</v>
      </c>
      <c r="G54" s="87">
        <v>1567</v>
      </c>
      <c r="H54" s="87">
        <v>820.30799999999999</v>
      </c>
      <c r="I54" s="88">
        <v>1214.846</v>
      </c>
    </row>
    <row r="55" spans="2:9">
      <c r="B55" s="22">
        <v>50</v>
      </c>
      <c r="C55" s="87">
        <v>717.71400000000006</v>
      </c>
      <c r="D55" s="87">
        <v>852.71400000000006</v>
      </c>
      <c r="E55" s="88">
        <v>608.14300000000003</v>
      </c>
      <c r="F55" s="22">
        <v>50</v>
      </c>
      <c r="G55" s="87">
        <v>2173.692</v>
      </c>
      <c r="H55" s="87">
        <v>785.69200000000001</v>
      </c>
      <c r="I55" s="88">
        <v>2213.2310000000002</v>
      </c>
    </row>
    <row r="56" spans="2:9">
      <c r="B56" s="22">
        <v>51</v>
      </c>
      <c r="C56" s="87">
        <v>733</v>
      </c>
      <c r="D56" s="87">
        <v>634.21400000000006</v>
      </c>
      <c r="E56" s="88">
        <v>835.07100000000003</v>
      </c>
      <c r="F56" s="22">
        <v>51</v>
      </c>
      <c r="G56" s="87">
        <v>2332.154</v>
      </c>
      <c r="H56" s="87">
        <v>889.46199999999999</v>
      </c>
      <c r="I56" s="88">
        <v>3115.846</v>
      </c>
    </row>
    <row r="57" spans="2:9">
      <c r="B57" s="22">
        <v>52</v>
      </c>
      <c r="C57" s="87">
        <v>627.14300000000003</v>
      </c>
      <c r="D57" s="87">
        <v>612.07100000000003</v>
      </c>
      <c r="E57" s="88">
        <v>658.21400000000006</v>
      </c>
      <c r="F57" s="22">
        <v>52</v>
      </c>
      <c r="G57" s="87">
        <v>1561.615</v>
      </c>
      <c r="H57" s="87">
        <v>1212.769</v>
      </c>
      <c r="I57" s="88">
        <v>3278.0770000000002</v>
      </c>
    </row>
    <row r="58" spans="2:9">
      <c r="B58" s="22">
        <v>53</v>
      </c>
      <c r="C58" s="87">
        <v>741.57100000000003</v>
      </c>
      <c r="D58" s="87">
        <v>620</v>
      </c>
      <c r="E58" s="88">
        <v>385.5</v>
      </c>
      <c r="F58" s="22">
        <v>53</v>
      </c>
      <c r="G58" s="87">
        <v>1101.538</v>
      </c>
      <c r="H58" s="87">
        <v>1500.385</v>
      </c>
      <c r="I58" s="88">
        <v>3037.9229999999998</v>
      </c>
    </row>
    <row r="59" spans="2:9">
      <c r="B59" s="22">
        <v>54</v>
      </c>
      <c r="C59" s="87">
        <v>737</v>
      </c>
      <c r="D59" s="87">
        <v>524.42899999999997</v>
      </c>
      <c r="E59" s="88">
        <v>536.28599999999994</v>
      </c>
      <c r="F59" s="22">
        <v>54</v>
      </c>
      <c r="G59" s="87">
        <v>1096</v>
      </c>
      <c r="H59" s="87">
        <v>1321.154</v>
      </c>
      <c r="I59" s="88">
        <v>2672.2310000000002</v>
      </c>
    </row>
    <row r="60" spans="2:9">
      <c r="B60" s="22">
        <v>55</v>
      </c>
      <c r="C60" s="87">
        <v>634.85699999999997</v>
      </c>
      <c r="D60" s="87">
        <v>435.07100000000003</v>
      </c>
      <c r="E60" s="88">
        <v>605.92899999999997</v>
      </c>
      <c r="F60" s="22">
        <v>55</v>
      </c>
      <c r="G60" s="87">
        <v>1280.538</v>
      </c>
      <c r="H60" s="87">
        <v>1093.615</v>
      </c>
      <c r="I60" s="88">
        <v>2608.7689999999998</v>
      </c>
    </row>
    <row r="61" spans="2:9">
      <c r="B61" s="22">
        <v>56</v>
      </c>
      <c r="C61" s="87">
        <v>571.71400000000006</v>
      </c>
      <c r="D61" s="87">
        <v>362.42899999999997</v>
      </c>
      <c r="E61" s="88">
        <v>583.85699999999997</v>
      </c>
      <c r="F61" s="22">
        <v>56</v>
      </c>
      <c r="G61" s="87">
        <v>1150.385</v>
      </c>
      <c r="H61" s="87">
        <v>1001.385</v>
      </c>
      <c r="I61" s="88">
        <v>2186.154</v>
      </c>
    </row>
    <row r="62" spans="2:9">
      <c r="B62" s="22">
        <v>57</v>
      </c>
      <c r="C62" s="87">
        <v>417.92899999999997</v>
      </c>
      <c r="D62" s="87">
        <v>262.07100000000003</v>
      </c>
      <c r="E62" s="88">
        <v>645.5</v>
      </c>
      <c r="F62" s="22">
        <v>57</v>
      </c>
      <c r="G62" s="87">
        <v>1014.385</v>
      </c>
      <c r="H62" s="87">
        <v>1030.846</v>
      </c>
      <c r="I62" s="88">
        <v>1508.385</v>
      </c>
    </row>
    <row r="63" spans="2:9">
      <c r="B63" s="22">
        <v>58</v>
      </c>
      <c r="C63" s="87">
        <v>414</v>
      </c>
      <c r="D63" s="87">
        <v>316.714</v>
      </c>
      <c r="E63" s="88">
        <v>483</v>
      </c>
      <c r="F63" s="22">
        <v>58</v>
      </c>
      <c r="G63" s="87">
        <v>1122.077</v>
      </c>
      <c r="H63" s="87">
        <v>978.23099999999999</v>
      </c>
      <c r="I63" s="88">
        <v>1580.538</v>
      </c>
    </row>
    <row r="64" spans="2:9">
      <c r="B64" s="22">
        <v>59</v>
      </c>
      <c r="C64" s="87">
        <v>390.714</v>
      </c>
      <c r="D64" s="87">
        <v>277.92899999999997</v>
      </c>
      <c r="E64" s="88">
        <v>325.5</v>
      </c>
      <c r="F64" s="22">
        <v>59</v>
      </c>
      <c r="G64" s="87">
        <v>1556.077</v>
      </c>
      <c r="H64" s="87">
        <v>1064.692</v>
      </c>
      <c r="I64" s="88">
        <v>1810.769</v>
      </c>
    </row>
    <row r="65" spans="2:9">
      <c r="B65" s="22">
        <v>60</v>
      </c>
      <c r="C65" s="87">
        <v>501</v>
      </c>
      <c r="D65" s="87">
        <v>313</v>
      </c>
      <c r="E65" s="88">
        <v>373.92899999999997</v>
      </c>
      <c r="F65" s="22">
        <v>60</v>
      </c>
      <c r="G65" s="87">
        <v>1496.769</v>
      </c>
      <c r="H65" s="87">
        <v>1038.462</v>
      </c>
      <c r="I65" s="88">
        <v>1683.077</v>
      </c>
    </row>
    <row r="66" spans="2:9">
      <c r="B66" s="22">
        <v>61</v>
      </c>
      <c r="C66" s="87">
        <v>560.07100000000003</v>
      </c>
      <c r="D66" s="87">
        <v>437.85700000000003</v>
      </c>
      <c r="E66" s="88">
        <v>559.5</v>
      </c>
      <c r="F66" s="22">
        <v>61</v>
      </c>
      <c r="G66" s="87">
        <v>874.53800000000001</v>
      </c>
      <c r="H66" s="87">
        <v>958.53800000000001</v>
      </c>
      <c r="I66" s="88">
        <v>1499.231</v>
      </c>
    </row>
    <row r="67" spans="2:9">
      <c r="B67" s="22">
        <v>62</v>
      </c>
      <c r="C67" s="87">
        <v>407.07100000000003</v>
      </c>
      <c r="D67" s="87">
        <v>460.714</v>
      </c>
      <c r="E67" s="88">
        <v>632.14300000000003</v>
      </c>
      <c r="F67" s="22">
        <v>62</v>
      </c>
      <c r="G67" s="87">
        <v>737.69200000000001</v>
      </c>
      <c r="H67" s="87">
        <v>828.69200000000001</v>
      </c>
      <c r="I67" s="88">
        <v>1433.077</v>
      </c>
    </row>
    <row r="68" spans="2:9">
      <c r="B68" s="22">
        <v>63</v>
      </c>
      <c r="C68" s="87">
        <v>282.286</v>
      </c>
      <c r="D68" s="87">
        <v>645</v>
      </c>
      <c r="E68" s="88">
        <v>434.786</v>
      </c>
      <c r="F68" s="22">
        <v>63</v>
      </c>
      <c r="G68" s="87">
        <v>698.53800000000001</v>
      </c>
      <c r="H68" s="87">
        <v>597.846</v>
      </c>
      <c r="I68" s="88">
        <v>1434.308</v>
      </c>
    </row>
    <row r="69" spans="2:9">
      <c r="B69" s="22">
        <v>64</v>
      </c>
      <c r="C69" s="87">
        <v>338.42899999999997</v>
      </c>
      <c r="D69" s="87">
        <v>540.92899999999997</v>
      </c>
      <c r="E69" s="88">
        <v>215</v>
      </c>
      <c r="F69" s="22">
        <v>64</v>
      </c>
      <c r="G69" s="87">
        <v>670.923</v>
      </c>
      <c r="H69" s="87">
        <v>362.846</v>
      </c>
      <c r="I69" s="88">
        <v>1486.308</v>
      </c>
    </row>
    <row r="70" spans="2:9">
      <c r="B70" s="22">
        <v>65</v>
      </c>
      <c r="C70" s="87">
        <v>381.64299999999997</v>
      </c>
      <c r="D70" s="87">
        <v>564.5</v>
      </c>
      <c r="E70" s="88">
        <v>226.143</v>
      </c>
      <c r="F70" s="22">
        <v>65</v>
      </c>
      <c r="G70" s="87">
        <v>852.38499999999999</v>
      </c>
      <c r="H70" s="87">
        <v>338.69200000000001</v>
      </c>
      <c r="I70" s="88">
        <v>1152.231</v>
      </c>
    </row>
    <row r="71" spans="2:9">
      <c r="B71" s="22">
        <v>66</v>
      </c>
      <c r="C71" s="87">
        <v>797.57100000000003</v>
      </c>
      <c r="D71" s="87">
        <v>573.64300000000003</v>
      </c>
      <c r="E71" s="88">
        <v>430.07100000000003</v>
      </c>
      <c r="F71" s="22">
        <v>66</v>
      </c>
      <c r="G71" s="87">
        <v>870.46199999999999</v>
      </c>
      <c r="H71" s="87">
        <v>547.38499999999999</v>
      </c>
      <c r="I71" s="88">
        <v>891.846</v>
      </c>
    </row>
    <row r="72" spans="2:9">
      <c r="B72" s="22">
        <v>67</v>
      </c>
      <c r="C72" s="87">
        <v>816.71400000000006</v>
      </c>
      <c r="D72" s="87">
        <v>622.5</v>
      </c>
      <c r="E72" s="88">
        <v>452.786</v>
      </c>
      <c r="F72" s="22">
        <v>67</v>
      </c>
      <c r="G72" s="87">
        <v>865.53800000000001</v>
      </c>
      <c r="H72" s="87">
        <v>916</v>
      </c>
      <c r="I72" s="88">
        <v>583.077</v>
      </c>
    </row>
    <row r="73" spans="2:9">
      <c r="B73" s="22">
        <v>68</v>
      </c>
      <c r="C73" s="87">
        <v>722.92899999999997</v>
      </c>
      <c r="D73" s="87">
        <v>482.64299999999997</v>
      </c>
      <c r="E73" s="88">
        <v>299.35700000000003</v>
      </c>
      <c r="F73" s="22">
        <v>68</v>
      </c>
      <c r="G73" s="87">
        <v>857.846</v>
      </c>
      <c r="H73" s="87">
        <v>1073.308</v>
      </c>
      <c r="I73" s="88">
        <v>470.61500000000001</v>
      </c>
    </row>
    <row r="74" spans="2:9">
      <c r="B74" s="22">
        <v>69</v>
      </c>
      <c r="C74" s="87">
        <v>658.5</v>
      </c>
      <c r="D74" s="87">
        <v>340</v>
      </c>
      <c r="E74" s="88">
        <v>311</v>
      </c>
      <c r="F74" s="22">
        <v>69</v>
      </c>
      <c r="G74" s="87">
        <v>652.846</v>
      </c>
      <c r="H74" s="87">
        <v>707.53800000000001</v>
      </c>
      <c r="I74" s="88">
        <v>552.923</v>
      </c>
    </row>
    <row r="75" spans="2:9">
      <c r="B75" s="22">
        <v>70</v>
      </c>
      <c r="C75" s="87">
        <v>654.57100000000003</v>
      </c>
      <c r="D75" s="87">
        <v>343.64299999999997</v>
      </c>
      <c r="E75" s="88">
        <v>257.5</v>
      </c>
      <c r="F75" s="22">
        <v>70</v>
      </c>
      <c r="G75" s="87">
        <v>358.846</v>
      </c>
      <c r="H75" s="87">
        <v>514.846</v>
      </c>
      <c r="I75" s="88">
        <v>679.53800000000001</v>
      </c>
    </row>
    <row r="76" spans="2:9">
      <c r="B76" s="22">
        <v>71</v>
      </c>
      <c r="C76" s="87">
        <v>920</v>
      </c>
      <c r="D76" s="87">
        <v>320.214</v>
      </c>
      <c r="E76" s="88">
        <v>154.929</v>
      </c>
      <c r="F76" s="22">
        <v>71</v>
      </c>
      <c r="G76" s="87">
        <v>281.30799999999999</v>
      </c>
      <c r="H76" s="87">
        <v>699.38499999999999</v>
      </c>
      <c r="I76" s="88">
        <v>614.76900000000001</v>
      </c>
    </row>
    <row r="77" spans="2:9">
      <c r="B77" s="22">
        <v>72</v>
      </c>
      <c r="C77" s="87">
        <v>762.28599999999994</v>
      </c>
      <c r="D77" s="87">
        <v>351.286</v>
      </c>
      <c r="E77" s="88">
        <v>127</v>
      </c>
      <c r="F77" s="22">
        <v>72</v>
      </c>
      <c r="G77" s="87">
        <v>242</v>
      </c>
      <c r="H77" s="87">
        <v>728.23099999999999</v>
      </c>
      <c r="I77" s="88">
        <v>534.923</v>
      </c>
    </row>
    <row r="78" spans="2:9">
      <c r="B78" s="22">
        <v>73</v>
      </c>
      <c r="C78" s="87">
        <v>829.92899999999997</v>
      </c>
      <c r="D78" s="87">
        <v>456.42899999999997</v>
      </c>
      <c r="E78" s="88">
        <v>52.5</v>
      </c>
      <c r="F78" s="22">
        <v>73</v>
      </c>
      <c r="G78" s="87">
        <v>214.69200000000001</v>
      </c>
      <c r="H78" s="87">
        <v>522.38499999999999</v>
      </c>
      <c r="I78" s="88">
        <v>380.38499999999999</v>
      </c>
    </row>
    <row r="79" spans="2:9">
      <c r="B79" s="22">
        <v>74</v>
      </c>
      <c r="C79" s="87">
        <v>774.57100000000003</v>
      </c>
      <c r="D79" s="87">
        <v>409.92899999999997</v>
      </c>
      <c r="E79" s="88">
        <v>76.786000000000001</v>
      </c>
      <c r="F79" s="22">
        <v>74</v>
      </c>
      <c r="G79" s="87">
        <v>159.23099999999999</v>
      </c>
      <c r="H79" s="87">
        <v>723.38499999999999</v>
      </c>
      <c r="I79" s="88">
        <v>247.846</v>
      </c>
    </row>
    <row r="80" spans="2:9">
      <c r="B80" s="22">
        <v>75</v>
      </c>
      <c r="C80" s="87">
        <v>879</v>
      </c>
      <c r="D80" s="87">
        <v>404.5</v>
      </c>
      <c r="E80" s="88">
        <v>84.143000000000001</v>
      </c>
      <c r="F80" s="22">
        <v>75</v>
      </c>
      <c r="G80" s="87">
        <v>324.53800000000001</v>
      </c>
      <c r="H80" s="87">
        <v>993.61500000000001</v>
      </c>
      <c r="I80" s="88">
        <v>338.923</v>
      </c>
    </row>
    <row r="81" spans="2:9">
      <c r="B81" s="22">
        <v>76</v>
      </c>
      <c r="C81" s="87">
        <v>835.92899999999997</v>
      </c>
      <c r="D81" s="87">
        <v>357.35700000000003</v>
      </c>
      <c r="E81" s="88">
        <v>112.929</v>
      </c>
      <c r="F81" s="22">
        <v>76</v>
      </c>
      <c r="G81" s="87">
        <v>656.61500000000001</v>
      </c>
      <c r="H81" s="87">
        <v>977.23099999999999</v>
      </c>
      <c r="I81" s="88">
        <v>287.46199999999999</v>
      </c>
    </row>
    <row r="82" spans="2:9">
      <c r="B82" s="22">
        <v>77</v>
      </c>
      <c r="C82" s="87">
        <v>781.57100000000003</v>
      </c>
      <c r="D82" s="87">
        <v>368.5</v>
      </c>
      <c r="E82" s="88">
        <v>168.5</v>
      </c>
      <c r="F82" s="22">
        <v>77</v>
      </c>
      <c r="G82" s="87">
        <v>869.846</v>
      </c>
      <c r="H82" s="87">
        <v>826.46199999999999</v>
      </c>
      <c r="I82" s="88">
        <v>182</v>
      </c>
    </row>
    <row r="83" spans="2:9">
      <c r="B83" s="22">
        <v>78</v>
      </c>
      <c r="C83" s="87">
        <v>902.78599999999994</v>
      </c>
      <c r="D83" s="87">
        <v>389.14299999999997</v>
      </c>
      <c r="E83" s="88">
        <v>120.071</v>
      </c>
      <c r="F83" s="22">
        <v>78</v>
      </c>
      <c r="G83" s="87">
        <v>909</v>
      </c>
      <c r="H83" s="87">
        <v>856.53800000000001</v>
      </c>
      <c r="I83" s="88">
        <v>171.23099999999999</v>
      </c>
    </row>
    <row r="84" spans="2:9">
      <c r="B84" s="22">
        <v>79</v>
      </c>
      <c r="C84" s="87">
        <v>1046.4290000000001</v>
      </c>
      <c r="D84" s="87">
        <v>408</v>
      </c>
      <c r="E84" s="88">
        <v>133.786</v>
      </c>
      <c r="F84" s="22">
        <v>79</v>
      </c>
      <c r="G84" s="87">
        <v>483.38499999999999</v>
      </c>
      <c r="H84" s="87">
        <v>1029.385</v>
      </c>
      <c r="I84" s="88">
        <v>183.76900000000001</v>
      </c>
    </row>
    <row r="85" spans="2:9">
      <c r="B85" s="22">
        <v>80</v>
      </c>
      <c r="C85" s="87">
        <v>619.78599999999994</v>
      </c>
      <c r="D85" s="87">
        <v>372.35700000000003</v>
      </c>
      <c r="E85" s="88">
        <v>103.857</v>
      </c>
      <c r="F85" s="22">
        <v>80</v>
      </c>
      <c r="G85" s="87">
        <v>239.69200000000001</v>
      </c>
      <c r="H85" s="87">
        <v>1364.615</v>
      </c>
      <c r="I85" s="88">
        <v>211</v>
      </c>
    </row>
    <row r="86" spans="2:9">
      <c r="B86" s="22">
        <v>81</v>
      </c>
      <c r="C86" s="87">
        <v>664.21400000000006</v>
      </c>
      <c r="D86" s="87">
        <v>649.42899999999997</v>
      </c>
      <c r="E86" s="88">
        <v>48.429000000000002</v>
      </c>
      <c r="F86" s="22">
        <v>81</v>
      </c>
      <c r="G86" s="87">
        <v>411.846</v>
      </c>
      <c r="H86" s="87">
        <v>1388.692</v>
      </c>
      <c r="I86" s="88">
        <v>374</v>
      </c>
    </row>
    <row r="87" spans="2:9">
      <c r="B87" s="22">
        <v>82</v>
      </c>
      <c r="C87" s="87">
        <v>841.64300000000003</v>
      </c>
      <c r="D87" s="87">
        <v>930.21400000000006</v>
      </c>
      <c r="E87" s="88">
        <v>16.428999999999998</v>
      </c>
      <c r="F87" s="22">
        <v>82</v>
      </c>
      <c r="G87" s="87">
        <v>613</v>
      </c>
      <c r="H87" s="87">
        <v>1166.462</v>
      </c>
      <c r="I87" s="88">
        <v>469.846</v>
      </c>
    </row>
    <row r="88" spans="2:9">
      <c r="B88" s="22">
        <v>83</v>
      </c>
      <c r="C88" s="87">
        <v>1031.9290000000001</v>
      </c>
      <c r="D88" s="87">
        <v>1131.2139999999999</v>
      </c>
      <c r="E88" s="88">
        <v>103</v>
      </c>
      <c r="F88" s="22">
        <v>83</v>
      </c>
      <c r="G88" s="87">
        <v>727.38499999999999</v>
      </c>
      <c r="H88" s="87">
        <v>900.53800000000001</v>
      </c>
      <c r="I88" s="88">
        <v>794.923</v>
      </c>
    </row>
    <row r="89" spans="2:9">
      <c r="B89" s="22">
        <v>84</v>
      </c>
      <c r="C89" s="87">
        <v>1207.2860000000001</v>
      </c>
      <c r="D89" s="87">
        <v>1252.4290000000001</v>
      </c>
      <c r="E89" s="88">
        <v>129</v>
      </c>
      <c r="F89" s="22">
        <v>84</v>
      </c>
      <c r="G89" s="87">
        <v>1282.846</v>
      </c>
      <c r="H89" s="87">
        <v>802.46199999999999</v>
      </c>
      <c r="I89" s="88">
        <v>1168.154</v>
      </c>
    </row>
    <row r="90" spans="2:9">
      <c r="B90" s="22">
        <v>85</v>
      </c>
      <c r="C90" s="87">
        <v>1175.857</v>
      </c>
      <c r="D90" s="87">
        <v>1088.9290000000001</v>
      </c>
      <c r="E90" s="88">
        <v>125.214</v>
      </c>
      <c r="F90" s="22">
        <v>85</v>
      </c>
      <c r="G90" s="87">
        <v>1191.769</v>
      </c>
      <c r="H90" s="87">
        <v>856.76900000000001</v>
      </c>
      <c r="I90" s="88">
        <v>1453.846</v>
      </c>
    </row>
    <row r="91" spans="2:9">
      <c r="B91" s="22">
        <v>86</v>
      </c>
      <c r="C91" s="87">
        <v>891.64300000000003</v>
      </c>
      <c r="D91" s="87">
        <v>701</v>
      </c>
      <c r="E91" s="88">
        <v>172.214</v>
      </c>
      <c r="F91" s="22">
        <v>86</v>
      </c>
      <c r="G91" s="87">
        <v>943.154</v>
      </c>
      <c r="H91" s="87">
        <v>915.53800000000001</v>
      </c>
      <c r="I91" s="88">
        <v>1697.077</v>
      </c>
    </row>
    <row r="92" spans="2:9">
      <c r="B92" s="22">
        <v>87</v>
      </c>
      <c r="C92" s="87">
        <v>780.64300000000003</v>
      </c>
      <c r="D92" s="87">
        <v>525.64300000000003</v>
      </c>
      <c r="E92" s="88">
        <v>131.786</v>
      </c>
      <c r="F92" s="22">
        <v>87</v>
      </c>
      <c r="G92" s="87">
        <v>409</v>
      </c>
      <c r="H92" s="87">
        <v>1127.769</v>
      </c>
      <c r="I92" s="88">
        <v>2200</v>
      </c>
    </row>
    <row r="93" spans="2:9">
      <c r="B93" s="22">
        <v>88</v>
      </c>
      <c r="C93" s="87">
        <v>808.35699999999997</v>
      </c>
      <c r="D93" s="87">
        <v>522.85699999999997</v>
      </c>
      <c r="E93" s="88">
        <v>120.714</v>
      </c>
      <c r="F93" s="22">
        <v>88</v>
      </c>
      <c r="G93" s="87">
        <v>321.23099999999999</v>
      </c>
      <c r="H93" s="87">
        <v>1828.615</v>
      </c>
      <c r="I93" s="88">
        <v>2353.7689999999998</v>
      </c>
    </row>
    <row r="94" spans="2:9">
      <c r="B94" s="22">
        <v>89</v>
      </c>
      <c r="C94" s="87">
        <v>840.35699999999997</v>
      </c>
      <c r="D94" s="87">
        <v>454.214</v>
      </c>
      <c r="E94" s="88">
        <v>150</v>
      </c>
      <c r="F94" s="22">
        <v>89</v>
      </c>
      <c r="G94" s="87">
        <v>528.61500000000001</v>
      </c>
      <c r="H94" s="87">
        <v>2672.0770000000002</v>
      </c>
      <c r="I94" s="88">
        <v>1587.538</v>
      </c>
    </row>
    <row r="95" spans="2:9">
      <c r="B95" s="22">
        <v>90</v>
      </c>
      <c r="C95" s="87">
        <v>648.78599999999994</v>
      </c>
      <c r="D95" s="87">
        <v>367.286</v>
      </c>
      <c r="E95" s="88">
        <v>94.356999999999999</v>
      </c>
      <c r="F95" s="22">
        <v>90</v>
      </c>
      <c r="G95" s="87">
        <v>655.61500000000001</v>
      </c>
      <c r="H95" s="87">
        <v>2900.154</v>
      </c>
      <c r="I95" s="88">
        <v>662.923</v>
      </c>
    </row>
    <row r="96" spans="2:9">
      <c r="B96" s="22">
        <v>91</v>
      </c>
      <c r="C96" s="87">
        <v>437.42899999999997</v>
      </c>
      <c r="D96" s="87">
        <v>348.35700000000003</v>
      </c>
      <c r="E96" s="88">
        <v>114.143</v>
      </c>
      <c r="F96" s="22">
        <v>91</v>
      </c>
      <c r="G96" s="87">
        <v>488.76900000000001</v>
      </c>
      <c r="H96" s="87">
        <v>2448.154</v>
      </c>
      <c r="I96" s="88">
        <v>385.53800000000001</v>
      </c>
    </row>
    <row r="97" spans="2:9">
      <c r="B97" s="22">
        <v>92</v>
      </c>
      <c r="C97" s="87">
        <v>547.28599999999994</v>
      </c>
      <c r="D97" s="87">
        <v>402.714</v>
      </c>
      <c r="E97" s="88">
        <v>131.571</v>
      </c>
      <c r="F97" s="22">
        <v>92</v>
      </c>
      <c r="G97" s="87">
        <v>343.53800000000001</v>
      </c>
      <c r="H97" s="87">
        <v>2038</v>
      </c>
      <c r="I97" s="88">
        <v>459.76900000000001</v>
      </c>
    </row>
    <row r="98" spans="2:9">
      <c r="B98" s="22">
        <v>93</v>
      </c>
      <c r="C98" s="87">
        <v>712.42899999999997</v>
      </c>
      <c r="D98" s="87">
        <v>530.71400000000006</v>
      </c>
      <c r="E98" s="88">
        <v>125.5</v>
      </c>
      <c r="F98" s="22">
        <v>93</v>
      </c>
      <c r="G98" s="87">
        <v>243.077</v>
      </c>
      <c r="H98" s="87">
        <v>2466.154</v>
      </c>
      <c r="I98" s="88">
        <v>518.154</v>
      </c>
    </row>
    <row r="99" spans="2:9">
      <c r="B99" s="22">
        <v>94</v>
      </c>
      <c r="C99" s="87">
        <v>711.78599999999994</v>
      </c>
      <c r="D99" s="87">
        <v>715.64300000000003</v>
      </c>
      <c r="E99" s="88">
        <v>138.643</v>
      </c>
      <c r="F99" s="22">
        <v>94</v>
      </c>
      <c r="G99" s="87">
        <v>221.23099999999999</v>
      </c>
      <c r="H99" s="87">
        <v>2725.7689999999998</v>
      </c>
      <c r="I99" s="88">
        <v>683.76900000000001</v>
      </c>
    </row>
    <row r="100" spans="2:9">
      <c r="B100" s="22">
        <v>95</v>
      </c>
      <c r="C100" s="87">
        <v>680.07100000000003</v>
      </c>
      <c r="D100" s="87">
        <v>649.35699999999997</v>
      </c>
      <c r="E100" s="88">
        <v>168.643</v>
      </c>
      <c r="F100" s="22">
        <v>95</v>
      </c>
      <c r="G100" s="87">
        <v>341.23099999999999</v>
      </c>
      <c r="H100" s="87">
        <v>2355.308</v>
      </c>
      <c r="I100" s="88">
        <v>827</v>
      </c>
    </row>
    <row r="101" spans="2:9">
      <c r="B101" s="22">
        <v>96</v>
      </c>
      <c r="C101" s="87">
        <v>628.14300000000003</v>
      </c>
      <c r="D101" s="87">
        <v>508.714</v>
      </c>
      <c r="E101" s="88">
        <v>238.429</v>
      </c>
      <c r="F101" s="22">
        <v>96</v>
      </c>
      <c r="G101" s="87">
        <v>435.077</v>
      </c>
      <c r="H101" s="87">
        <v>1887.615</v>
      </c>
      <c r="I101" s="88">
        <v>1031.769</v>
      </c>
    </row>
    <row r="102" spans="2:9">
      <c r="B102" s="22">
        <v>97</v>
      </c>
      <c r="C102" s="87">
        <v>417.214</v>
      </c>
      <c r="D102" s="87">
        <v>376.5</v>
      </c>
      <c r="E102" s="88">
        <v>241.786</v>
      </c>
      <c r="F102" s="22">
        <v>97</v>
      </c>
      <c r="G102" s="87">
        <v>440.923</v>
      </c>
      <c r="H102" s="87">
        <v>1549.692</v>
      </c>
      <c r="I102" s="88">
        <v>1358.231</v>
      </c>
    </row>
    <row r="103" spans="2:9">
      <c r="B103" s="22">
        <v>98</v>
      </c>
      <c r="C103" s="87">
        <v>673.07100000000003</v>
      </c>
      <c r="D103" s="87">
        <v>208.786</v>
      </c>
      <c r="E103" s="88">
        <v>232.714</v>
      </c>
      <c r="F103" s="22">
        <v>98</v>
      </c>
      <c r="G103" s="87">
        <v>405.69200000000001</v>
      </c>
      <c r="H103" s="87">
        <v>1270.462</v>
      </c>
      <c r="I103" s="88">
        <v>2481.4609999999998</v>
      </c>
    </row>
    <row r="104" spans="2:9">
      <c r="B104" s="22">
        <v>99</v>
      </c>
      <c r="C104" s="87">
        <v>624.78599999999994</v>
      </c>
      <c r="D104" s="87">
        <v>204.071</v>
      </c>
      <c r="E104" s="88">
        <v>217.643</v>
      </c>
      <c r="F104" s="22">
        <v>99</v>
      </c>
      <c r="G104" s="87">
        <v>324.846</v>
      </c>
      <c r="H104" s="87">
        <v>1178.154</v>
      </c>
      <c r="I104" s="88">
        <v>3667.154</v>
      </c>
    </row>
    <row r="105" spans="2:9">
      <c r="B105" s="22">
        <v>100</v>
      </c>
      <c r="C105" s="87">
        <v>456.714</v>
      </c>
      <c r="D105" s="87">
        <v>128.5</v>
      </c>
      <c r="E105" s="88">
        <v>143.786</v>
      </c>
      <c r="F105" s="22">
        <v>100</v>
      </c>
      <c r="G105" s="87">
        <v>563.846</v>
      </c>
      <c r="H105" s="87">
        <v>958.923</v>
      </c>
      <c r="I105" s="88">
        <v>3563.0770000000002</v>
      </c>
    </row>
    <row r="106" spans="2:9">
      <c r="B106" s="22">
        <v>101</v>
      </c>
      <c r="C106" s="87">
        <v>688</v>
      </c>
      <c r="D106" s="87">
        <v>150.286</v>
      </c>
      <c r="E106" s="88">
        <v>140.357</v>
      </c>
      <c r="F106" s="22">
        <v>101</v>
      </c>
      <c r="G106" s="87">
        <v>747.69200000000001</v>
      </c>
      <c r="H106" s="87">
        <v>1054.154</v>
      </c>
      <c r="I106" s="88">
        <v>2753.846</v>
      </c>
    </row>
    <row r="107" spans="2:9">
      <c r="B107" s="22">
        <v>102</v>
      </c>
      <c r="C107" s="87">
        <v>777.35699999999997</v>
      </c>
      <c r="D107" s="87">
        <v>167.714</v>
      </c>
      <c r="E107" s="88">
        <v>104</v>
      </c>
      <c r="F107" s="22">
        <v>102</v>
      </c>
      <c r="G107" s="87">
        <v>628.923</v>
      </c>
      <c r="H107" s="87">
        <v>1220.692</v>
      </c>
      <c r="I107" s="88">
        <v>2433.9229999999998</v>
      </c>
    </row>
    <row r="108" spans="2:9">
      <c r="B108" s="22">
        <v>103</v>
      </c>
      <c r="C108" s="87">
        <v>602.21400000000006</v>
      </c>
      <c r="D108" s="87">
        <v>332.786</v>
      </c>
      <c r="E108" s="88">
        <v>92.070999999999998</v>
      </c>
      <c r="F108" s="22">
        <v>103</v>
      </c>
      <c r="G108" s="87">
        <v>263.154</v>
      </c>
      <c r="H108" s="87">
        <v>1281.615</v>
      </c>
      <c r="I108" s="88">
        <v>2707.6149999999998</v>
      </c>
    </row>
    <row r="109" spans="2:9">
      <c r="B109" s="22">
        <v>104</v>
      </c>
      <c r="C109" s="87">
        <v>606.64300000000003</v>
      </c>
      <c r="D109" s="87">
        <v>527.35699999999997</v>
      </c>
      <c r="E109" s="88">
        <v>110.857</v>
      </c>
      <c r="F109" s="22">
        <v>104</v>
      </c>
      <c r="G109" s="87">
        <v>177.846</v>
      </c>
      <c r="H109" s="87">
        <v>1277.538</v>
      </c>
      <c r="I109" s="88">
        <v>2907.3850000000002</v>
      </c>
    </row>
    <row r="110" spans="2:9">
      <c r="B110" s="22">
        <v>105</v>
      </c>
      <c r="C110" s="87">
        <v>745.42899999999997</v>
      </c>
      <c r="D110" s="87">
        <v>586.71400000000006</v>
      </c>
      <c r="E110" s="88">
        <v>145.643</v>
      </c>
      <c r="F110" s="22">
        <v>105</v>
      </c>
      <c r="G110" s="87">
        <v>277.69200000000001</v>
      </c>
      <c r="H110" s="87">
        <v>1218.769</v>
      </c>
      <c r="I110" s="88">
        <v>2438.9229999999998</v>
      </c>
    </row>
    <row r="111" spans="2:9">
      <c r="B111" s="22">
        <v>106</v>
      </c>
      <c r="C111" s="87">
        <v>636.57100000000003</v>
      </c>
      <c r="D111" s="87">
        <v>511.42899999999997</v>
      </c>
      <c r="E111" s="88">
        <v>159</v>
      </c>
      <c r="F111" s="22">
        <v>106</v>
      </c>
      <c r="G111" s="87">
        <v>303.69200000000001</v>
      </c>
      <c r="H111" s="87">
        <v>1016.615</v>
      </c>
      <c r="I111" s="88">
        <v>1583.077</v>
      </c>
    </row>
    <row r="112" spans="2:9">
      <c r="B112" s="22">
        <v>107</v>
      </c>
      <c r="C112" s="87">
        <v>455.07100000000003</v>
      </c>
      <c r="D112" s="87">
        <v>393.214</v>
      </c>
      <c r="E112" s="88">
        <v>204.5</v>
      </c>
      <c r="F112" s="22">
        <v>107</v>
      </c>
      <c r="G112" s="87">
        <v>457.46199999999999</v>
      </c>
      <c r="H112" s="87">
        <v>770.30799999999999</v>
      </c>
      <c r="I112" s="88">
        <v>888</v>
      </c>
    </row>
    <row r="113" spans="2:9">
      <c r="B113" s="22">
        <v>108</v>
      </c>
      <c r="C113" s="87">
        <v>465.786</v>
      </c>
      <c r="D113" s="87">
        <v>320.42899999999997</v>
      </c>
      <c r="E113" s="88">
        <v>168.286</v>
      </c>
      <c r="F113" s="22">
        <v>108</v>
      </c>
      <c r="G113" s="87">
        <v>341.76900000000001</v>
      </c>
      <c r="H113" s="87">
        <v>765</v>
      </c>
      <c r="I113" s="88">
        <v>517.69200000000001</v>
      </c>
    </row>
    <row r="114" spans="2:9">
      <c r="B114" s="22">
        <v>109</v>
      </c>
      <c r="C114" s="87">
        <v>457.07100000000003</v>
      </c>
      <c r="D114" s="87">
        <v>226.071</v>
      </c>
      <c r="E114" s="88">
        <v>150.214</v>
      </c>
      <c r="F114" s="22">
        <v>109</v>
      </c>
      <c r="G114" s="87">
        <v>555.154</v>
      </c>
      <c r="H114" s="87">
        <v>1039.385</v>
      </c>
      <c r="I114" s="88">
        <v>445.30799999999999</v>
      </c>
    </row>
    <row r="115" spans="2:9">
      <c r="B115" s="22">
        <v>110</v>
      </c>
      <c r="C115" s="87">
        <v>431.286</v>
      </c>
      <c r="D115" s="87">
        <v>326.786</v>
      </c>
      <c r="E115" s="88">
        <v>99.786000000000001</v>
      </c>
      <c r="F115" s="22">
        <v>110</v>
      </c>
      <c r="G115" s="87">
        <v>503.69200000000001</v>
      </c>
      <c r="H115" s="87">
        <v>1191</v>
      </c>
      <c r="I115" s="88">
        <v>665</v>
      </c>
    </row>
    <row r="116" spans="2:9">
      <c r="B116" s="22">
        <v>111</v>
      </c>
      <c r="C116" s="87">
        <v>441.85700000000003</v>
      </c>
      <c r="D116" s="87">
        <v>307.786</v>
      </c>
      <c r="E116" s="88">
        <v>127.714</v>
      </c>
      <c r="F116" s="22">
        <v>111</v>
      </c>
      <c r="G116" s="87">
        <v>975.76900000000001</v>
      </c>
      <c r="H116" s="87">
        <v>919.154</v>
      </c>
      <c r="I116" s="88">
        <v>731</v>
      </c>
    </row>
    <row r="117" spans="2:9">
      <c r="B117" s="22">
        <v>112</v>
      </c>
      <c r="C117" s="87">
        <v>551.35699999999997</v>
      </c>
      <c r="D117" s="87">
        <v>235.357</v>
      </c>
      <c r="E117" s="88">
        <v>234.143</v>
      </c>
      <c r="F117" s="22">
        <v>112</v>
      </c>
      <c r="G117" s="87">
        <v>1032.385</v>
      </c>
      <c r="H117" s="87">
        <v>566.38499999999999</v>
      </c>
      <c r="I117" s="88">
        <v>529.077</v>
      </c>
    </row>
    <row r="118" spans="2:9">
      <c r="B118" s="22">
        <v>113</v>
      </c>
      <c r="C118" s="87">
        <v>548.71400000000006</v>
      </c>
      <c r="D118" s="87">
        <v>201.071</v>
      </c>
      <c r="E118" s="88">
        <v>193.929</v>
      </c>
      <c r="F118" s="22">
        <v>113</v>
      </c>
      <c r="G118" s="87">
        <v>895.846</v>
      </c>
      <c r="H118" s="87">
        <v>429.30799999999999</v>
      </c>
      <c r="I118" s="88">
        <v>532.154</v>
      </c>
    </row>
    <row r="119" spans="2:9">
      <c r="B119" s="22">
        <v>114</v>
      </c>
      <c r="C119" s="87">
        <v>510.5</v>
      </c>
      <c r="D119" s="87">
        <v>324</v>
      </c>
      <c r="E119" s="88">
        <v>229.429</v>
      </c>
      <c r="F119" s="22">
        <v>114</v>
      </c>
      <c r="G119" s="87">
        <v>812.23099999999999</v>
      </c>
      <c r="H119" s="87">
        <v>680</v>
      </c>
      <c r="I119" s="88">
        <v>518.077</v>
      </c>
    </row>
    <row r="120" spans="2:9">
      <c r="B120" s="22">
        <v>115</v>
      </c>
      <c r="C120" s="87">
        <v>536.78599999999994</v>
      </c>
      <c r="D120" s="87">
        <v>409.714</v>
      </c>
      <c r="E120" s="88">
        <v>224.429</v>
      </c>
      <c r="F120" s="22">
        <v>115</v>
      </c>
      <c r="G120" s="87">
        <v>912.077</v>
      </c>
      <c r="H120" s="87">
        <v>685.154</v>
      </c>
      <c r="I120" s="88">
        <v>534.23099999999999</v>
      </c>
    </row>
    <row r="121" spans="2:9">
      <c r="B121" s="22">
        <v>116</v>
      </c>
      <c r="C121" s="87">
        <v>799.92899999999997</v>
      </c>
      <c r="D121" s="87">
        <v>440.57100000000003</v>
      </c>
      <c r="E121" s="88">
        <v>299</v>
      </c>
      <c r="F121" s="22">
        <v>116</v>
      </c>
      <c r="G121" s="87">
        <v>1461.615</v>
      </c>
      <c r="H121" s="87">
        <v>490.53800000000001</v>
      </c>
      <c r="I121" s="88">
        <v>570.46199999999999</v>
      </c>
    </row>
    <row r="122" spans="2:9">
      <c r="B122" s="22">
        <v>117</v>
      </c>
      <c r="C122" s="87">
        <v>782.71400000000006</v>
      </c>
      <c r="D122" s="87">
        <v>595.35699999999997</v>
      </c>
      <c r="E122" s="88">
        <v>215.5</v>
      </c>
      <c r="F122" s="22">
        <v>117</v>
      </c>
      <c r="G122" s="87">
        <v>1973.154</v>
      </c>
      <c r="H122" s="87">
        <v>437.69200000000001</v>
      </c>
      <c r="I122" s="88">
        <v>866.923</v>
      </c>
    </row>
    <row r="123" spans="2:9">
      <c r="B123" s="22">
        <v>118</v>
      </c>
      <c r="C123" s="87">
        <v>768.5</v>
      </c>
      <c r="D123" s="87">
        <v>750.92899999999997</v>
      </c>
      <c r="E123" s="88">
        <v>206.214</v>
      </c>
      <c r="F123" s="22">
        <v>118</v>
      </c>
      <c r="G123" s="87">
        <v>2499.0770000000002</v>
      </c>
      <c r="H123" s="87">
        <v>491.30799999999999</v>
      </c>
      <c r="I123" s="88">
        <v>1514.462</v>
      </c>
    </row>
    <row r="124" spans="2:9">
      <c r="B124" s="22">
        <v>119</v>
      </c>
      <c r="C124" s="87">
        <v>764.78599999999994</v>
      </c>
      <c r="D124" s="87">
        <v>741</v>
      </c>
      <c r="E124" s="88">
        <v>165.214</v>
      </c>
      <c r="F124" s="22">
        <v>119</v>
      </c>
      <c r="G124" s="87">
        <v>2531.4609999999998</v>
      </c>
      <c r="H124" s="87">
        <v>473.53800000000001</v>
      </c>
      <c r="I124" s="88">
        <v>2547.5390000000002</v>
      </c>
    </row>
    <row r="125" spans="2:9">
      <c r="B125" s="22">
        <v>120</v>
      </c>
      <c r="C125" s="87">
        <v>932.07100000000003</v>
      </c>
      <c r="D125" s="87">
        <v>820.57100000000003</v>
      </c>
      <c r="E125" s="88">
        <v>168.214</v>
      </c>
      <c r="F125" s="22">
        <v>120</v>
      </c>
      <c r="G125" s="87">
        <v>1800.154</v>
      </c>
      <c r="H125" s="87">
        <v>521.846</v>
      </c>
      <c r="I125" s="88">
        <v>3520.7689999999998</v>
      </c>
    </row>
    <row r="126" spans="2:9">
      <c r="B126" s="22">
        <v>121</v>
      </c>
      <c r="C126" s="87">
        <v>1067.7139999999999</v>
      </c>
      <c r="D126" s="87">
        <v>877.21400000000006</v>
      </c>
      <c r="E126" s="88">
        <v>95.643000000000001</v>
      </c>
      <c r="F126" s="22">
        <v>121</v>
      </c>
      <c r="G126" s="87">
        <v>1233.231</v>
      </c>
      <c r="H126" s="87">
        <v>630.923</v>
      </c>
      <c r="I126" s="88">
        <v>3472.154</v>
      </c>
    </row>
    <row r="127" spans="2:9">
      <c r="B127" s="22">
        <v>122</v>
      </c>
      <c r="C127" s="87">
        <v>790.5</v>
      </c>
      <c r="D127" s="87">
        <v>818.57100000000003</v>
      </c>
      <c r="E127" s="88">
        <v>180.571</v>
      </c>
      <c r="F127" s="22">
        <v>122</v>
      </c>
      <c r="G127" s="87">
        <v>1239.846</v>
      </c>
      <c r="H127" s="87">
        <v>882.154</v>
      </c>
      <c r="I127" s="88">
        <v>2332.5390000000002</v>
      </c>
    </row>
    <row r="128" spans="2:9">
      <c r="B128" s="22">
        <v>123</v>
      </c>
      <c r="C128" s="87">
        <v>526.92899999999997</v>
      </c>
      <c r="D128" s="87">
        <v>718.78599999999994</v>
      </c>
      <c r="E128" s="88">
        <v>166.357</v>
      </c>
      <c r="F128" s="22">
        <v>123</v>
      </c>
      <c r="G128" s="87">
        <v>1033.231</v>
      </c>
      <c r="H128" s="87">
        <v>747.30799999999999</v>
      </c>
      <c r="I128" s="88">
        <v>1609.769</v>
      </c>
    </row>
    <row r="129" spans="2:9">
      <c r="B129" s="22">
        <v>124</v>
      </c>
      <c r="C129" s="87">
        <v>325.92899999999997</v>
      </c>
      <c r="D129" s="87">
        <v>586</v>
      </c>
      <c r="E129" s="88">
        <v>139.286</v>
      </c>
      <c r="F129" s="22">
        <v>124</v>
      </c>
      <c r="G129" s="87">
        <v>1797.385</v>
      </c>
      <c r="H129" s="87">
        <v>560.53800000000001</v>
      </c>
      <c r="I129" s="88">
        <v>1892.769</v>
      </c>
    </row>
    <row r="130" spans="2:9">
      <c r="B130" s="22">
        <v>125</v>
      </c>
      <c r="C130" s="87">
        <v>404.35700000000003</v>
      </c>
      <c r="D130" s="87">
        <v>713</v>
      </c>
      <c r="E130" s="88">
        <v>173.714</v>
      </c>
      <c r="F130" s="22">
        <v>125</v>
      </c>
      <c r="G130" s="87">
        <v>1754.308</v>
      </c>
      <c r="H130" s="87">
        <v>456.30799999999999</v>
      </c>
      <c r="I130" s="88">
        <v>2156.2310000000002</v>
      </c>
    </row>
    <row r="131" spans="2:9">
      <c r="B131" s="22">
        <v>126</v>
      </c>
      <c r="C131" s="87">
        <v>351.714</v>
      </c>
      <c r="D131" s="87">
        <v>702.42899999999997</v>
      </c>
      <c r="E131" s="88">
        <v>203.143</v>
      </c>
      <c r="F131" s="22">
        <v>126</v>
      </c>
      <c r="G131" s="87">
        <v>1110.615</v>
      </c>
      <c r="H131" s="87">
        <v>486.077</v>
      </c>
      <c r="I131" s="88">
        <v>2471.0770000000002</v>
      </c>
    </row>
    <row r="132" spans="2:9">
      <c r="B132" s="22">
        <v>127</v>
      </c>
      <c r="C132" s="87">
        <v>204.286</v>
      </c>
      <c r="D132" s="87">
        <v>704.07100000000003</v>
      </c>
      <c r="E132" s="88">
        <v>82</v>
      </c>
      <c r="F132" s="22">
        <v>127</v>
      </c>
      <c r="G132" s="87">
        <v>627</v>
      </c>
      <c r="H132" s="87">
        <v>548.76900000000001</v>
      </c>
      <c r="I132" s="88">
        <v>2721.5390000000002</v>
      </c>
    </row>
    <row r="133" spans="2:9">
      <c r="B133" s="22">
        <v>128</v>
      </c>
      <c r="C133" s="87">
        <v>327.286</v>
      </c>
      <c r="D133" s="87">
        <v>720.64300000000003</v>
      </c>
      <c r="E133" s="88">
        <v>97.429000000000002</v>
      </c>
      <c r="F133" s="22">
        <v>128</v>
      </c>
      <c r="G133" s="87">
        <v>524.69200000000001</v>
      </c>
      <c r="H133" s="87">
        <v>843.077</v>
      </c>
      <c r="I133" s="88">
        <v>2478.6149999999998</v>
      </c>
    </row>
    <row r="134" spans="2:9">
      <c r="B134" s="22">
        <v>129</v>
      </c>
      <c r="C134" s="87">
        <v>324.214</v>
      </c>
      <c r="D134" s="87">
        <v>755.35699999999997</v>
      </c>
      <c r="E134" s="88">
        <v>137.714</v>
      </c>
      <c r="F134" s="22">
        <v>129</v>
      </c>
      <c r="G134" s="87">
        <v>662.077</v>
      </c>
      <c r="H134" s="87">
        <v>1109.769</v>
      </c>
      <c r="I134" s="88">
        <v>2089.4609999999998</v>
      </c>
    </row>
    <row r="135" spans="2:9">
      <c r="B135" s="22">
        <v>130</v>
      </c>
      <c r="C135" s="87">
        <v>266.214</v>
      </c>
      <c r="D135" s="87">
        <v>698</v>
      </c>
      <c r="E135" s="88">
        <v>60.356999999999999</v>
      </c>
      <c r="F135" s="22">
        <v>130</v>
      </c>
      <c r="G135" s="87">
        <v>1029.385</v>
      </c>
      <c r="H135" s="87">
        <v>1102.308</v>
      </c>
      <c r="I135" s="88">
        <v>2312.308</v>
      </c>
    </row>
    <row r="136" spans="2:9">
      <c r="B136" s="22">
        <v>131</v>
      </c>
      <c r="C136" s="87">
        <v>285.214</v>
      </c>
      <c r="D136" s="87">
        <v>414.5</v>
      </c>
      <c r="E136" s="88">
        <v>87.786000000000001</v>
      </c>
      <c r="F136" s="22">
        <v>131</v>
      </c>
      <c r="G136" s="87">
        <v>1429.615</v>
      </c>
      <c r="H136" s="87">
        <v>833.38499999999999</v>
      </c>
      <c r="I136" s="88">
        <v>2710.846</v>
      </c>
    </row>
    <row r="137" spans="2:9">
      <c r="B137" s="22">
        <v>132</v>
      </c>
      <c r="C137" s="87">
        <v>286.286</v>
      </c>
      <c r="D137" s="87">
        <v>265.92899999999997</v>
      </c>
      <c r="E137" s="88">
        <v>89.070999999999998</v>
      </c>
      <c r="F137" s="22">
        <v>132</v>
      </c>
      <c r="G137" s="87">
        <v>1534.769</v>
      </c>
      <c r="H137" s="87">
        <v>647.077</v>
      </c>
      <c r="I137" s="88">
        <v>3299.6149999999998</v>
      </c>
    </row>
    <row r="138" spans="2:9">
      <c r="B138" s="22">
        <v>133</v>
      </c>
      <c r="C138" s="87">
        <v>290.714</v>
      </c>
      <c r="D138" s="87">
        <v>266.14299999999997</v>
      </c>
      <c r="E138" s="88">
        <v>94</v>
      </c>
      <c r="F138" s="22">
        <v>133</v>
      </c>
      <c r="G138" s="87">
        <v>1536.077</v>
      </c>
      <c r="H138" s="87">
        <v>605.077</v>
      </c>
      <c r="I138" s="88">
        <v>3178.692</v>
      </c>
    </row>
    <row r="139" spans="2:9">
      <c r="B139" s="22">
        <v>134</v>
      </c>
      <c r="C139" s="87">
        <v>437.92899999999997</v>
      </c>
      <c r="D139" s="87">
        <v>230.357</v>
      </c>
      <c r="E139" s="88">
        <v>71.429000000000002</v>
      </c>
      <c r="F139" s="22">
        <v>134</v>
      </c>
      <c r="G139" s="87">
        <v>1539.385</v>
      </c>
      <c r="H139" s="87">
        <v>831.46199999999999</v>
      </c>
      <c r="I139" s="88">
        <v>2920.9229999999998</v>
      </c>
    </row>
    <row r="140" spans="2:9">
      <c r="B140" s="22">
        <v>135</v>
      </c>
      <c r="C140" s="87">
        <v>516.78599999999994</v>
      </c>
      <c r="D140" s="87">
        <v>217.429</v>
      </c>
      <c r="E140" s="88">
        <v>95.643000000000001</v>
      </c>
      <c r="F140" s="22">
        <v>135</v>
      </c>
      <c r="G140" s="87">
        <v>1182.231</v>
      </c>
      <c r="H140" s="87">
        <v>946.53800000000001</v>
      </c>
      <c r="I140" s="88">
        <v>2665.3850000000002</v>
      </c>
    </row>
    <row r="141" spans="2:9">
      <c r="B141" s="22">
        <v>136</v>
      </c>
      <c r="C141" s="87">
        <v>559.78599999999994</v>
      </c>
      <c r="D141" s="87">
        <v>199.643</v>
      </c>
      <c r="E141" s="88">
        <v>42.356999999999999</v>
      </c>
      <c r="F141" s="22">
        <v>136</v>
      </c>
      <c r="G141" s="87">
        <v>869.923</v>
      </c>
      <c r="H141" s="87">
        <v>962.69200000000001</v>
      </c>
      <c r="I141" s="88">
        <v>2636</v>
      </c>
    </row>
    <row r="142" spans="2:9">
      <c r="B142" s="22">
        <v>137</v>
      </c>
      <c r="C142" s="87">
        <v>526</v>
      </c>
      <c r="D142" s="87">
        <v>345.714</v>
      </c>
      <c r="E142" s="88">
        <v>36.786000000000001</v>
      </c>
      <c r="F142" s="22">
        <v>137</v>
      </c>
      <c r="G142" s="87">
        <v>865.846</v>
      </c>
      <c r="H142" s="87">
        <v>748</v>
      </c>
      <c r="I142" s="88">
        <v>2755.0770000000002</v>
      </c>
    </row>
    <row r="143" spans="2:9">
      <c r="B143" s="22">
        <v>138</v>
      </c>
      <c r="C143" s="87">
        <v>655.35699999999997</v>
      </c>
      <c r="D143" s="87">
        <v>330.85700000000003</v>
      </c>
      <c r="E143" s="88">
        <v>94.643000000000001</v>
      </c>
      <c r="F143" s="22">
        <v>138</v>
      </c>
      <c r="G143" s="87">
        <v>933.76900000000001</v>
      </c>
      <c r="H143" s="87">
        <v>694.077</v>
      </c>
      <c r="I143" s="88">
        <v>3048.3850000000002</v>
      </c>
    </row>
    <row r="144" spans="2:9">
      <c r="B144" s="22">
        <v>139</v>
      </c>
      <c r="C144" s="87">
        <v>590.07100000000003</v>
      </c>
      <c r="D144" s="87">
        <v>295.786</v>
      </c>
      <c r="E144" s="88">
        <v>99</v>
      </c>
      <c r="F144" s="22">
        <v>139</v>
      </c>
      <c r="G144" s="87">
        <v>1045.692</v>
      </c>
      <c r="H144" s="87">
        <v>758.923</v>
      </c>
      <c r="I144" s="88">
        <v>3653.7689999999998</v>
      </c>
    </row>
    <row r="145" spans="2:9">
      <c r="B145" s="22">
        <v>140</v>
      </c>
      <c r="C145" s="87">
        <v>354.786</v>
      </c>
      <c r="D145" s="87">
        <v>259</v>
      </c>
      <c r="E145" s="88">
        <v>105.286</v>
      </c>
      <c r="F145" s="22">
        <v>140</v>
      </c>
      <c r="G145" s="87">
        <v>1190.692</v>
      </c>
      <c r="H145" s="87">
        <v>852.923</v>
      </c>
      <c r="I145" s="88">
        <v>3598.4609999999998</v>
      </c>
    </row>
    <row r="146" spans="2:9">
      <c r="B146" s="22">
        <v>141</v>
      </c>
      <c r="C146" s="87">
        <v>569.07100000000003</v>
      </c>
      <c r="D146" s="87">
        <v>235.786</v>
      </c>
      <c r="E146" s="88">
        <v>95.356999999999999</v>
      </c>
      <c r="F146" s="22">
        <v>141</v>
      </c>
      <c r="G146" s="87">
        <v>1661.538</v>
      </c>
      <c r="H146" s="87">
        <v>824.154</v>
      </c>
      <c r="I146" s="88">
        <v>2833.4609999999998</v>
      </c>
    </row>
    <row r="147" spans="2:9">
      <c r="B147" s="22">
        <v>142</v>
      </c>
      <c r="C147" s="87">
        <v>470.214</v>
      </c>
      <c r="D147" s="87">
        <v>298.85700000000003</v>
      </c>
      <c r="E147" s="88">
        <v>196.929</v>
      </c>
      <c r="F147" s="22">
        <v>142</v>
      </c>
      <c r="G147" s="87">
        <v>1618.923</v>
      </c>
      <c r="H147" s="87">
        <v>699.30799999999999</v>
      </c>
      <c r="I147" s="88">
        <v>1744.077</v>
      </c>
    </row>
    <row r="148" spans="2:9">
      <c r="B148" s="22">
        <v>143</v>
      </c>
      <c r="C148" s="87">
        <v>442.92899999999997</v>
      </c>
      <c r="D148" s="87">
        <v>402</v>
      </c>
      <c r="E148" s="88">
        <v>206.286</v>
      </c>
      <c r="F148" s="22">
        <v>143</v>
      </c>
      <c r="G148" s="87">
        <v>1413.462</v>
      </c>
      <c r="H148" s="87">
        <v>528.923</v>
      </c>
      <c r="I148" s="88">
        <v>965.30799999999999</v>
      </c>
    </row>
    <row r="149" spans="2:9">
      <c r="B149" s="22">
        <v>144</v>
      </c>
      <c r="C149" s="87">
        <v>353.92899999999997</v>
      </c>
      <c r="D149" s="87">
        <v>446.92899999999997</v>
      </c>
      <c r="E149" s="88">
        <v>184.929</v>
      </c>
      <c r="F149" s="22">
        <v>144</v>
      </c>
      <c r="G149" s="87">
        <v>1498.538</v>
      </c>
      <c r="H149" s="87">
        <v>437.077</v>
      </c>
      <c r="I149" s="88">
        <v>576.923</v>
      </c>
    </row>
    <row r="150" spans="2:9">
      <c r="B150" s="22">
        <v>145</v>
      </c>
      <c r="C150" s="87">
        <v>357.286</v>
      </c>
      <c r="D150" s="87">
        <v>413.57100000000003</v>
      </c>
      <c r="E150" s="88">
        <v>171.714</v>
      </c>
      <c r="F150" s="22">
        <v>145</v>
      </c>
      <c r="G150" s="87">
        <v>2057.846</v>
      </c>
      <c r="H150" s="87">
        <v>338.53800000000001</v>
      </c>
      <c r="I150" s="88">
        <v>374.46199999999999</v>
      </c>
    </row>
    <row r="151" spans="2:9">
      <c r="B151" s="22">
        <v>146</v>
      </c>
      <c r="C151" s="87">
        <v>388.85700000000003</v>
      </c>
      <c r="D151" s="87">
        <v>456.14299999999997</v>
      </c>
      <c r="E151" s="88">
        <v>183.214</v>
      </c>
      <c r="F151" s="22">
        <v>146</v>
      </c>
      <c r="G151" s="87">
        <v>1912.538</v>
      </c>
      <c r="H151" s="87">
        <v>256.154</v>
      </c>
      <c r="I151" s="88">
        <v>370.61500000000001</v>
      </c>
    </row>
    <row r="152" spans="2:9">
      <c r="B152" s="22">
        <v>147</v>
      </c>
      <c r="C152" s="87">
        <v>374.786</v>
      </c>
      <c r="D152" s="87">
        <v>434.57100000000003</v>
      </c>
      <c r="E152" s="88">
        <v>122.714</v>
      </c>
      <c r="F152" s="22">
        <v>147</v>
      </c>
      <c r="G152" s="87">
        <v>1565.692</v>
      </c>
      <c r="H152" s="87">
        <v>323.53800000000001</v>
      </c>
      <c r="I152" s="88">
        <v>275.76900000000001</v>
      </c>
    </row>
    <row r="153" spans="2:9">
      <c r="B153" s="22">
        <v>148</v>
      </c>
      <c r="C153" s="87">
        <v>691.21400000000006</v>
      </c>
      <c r="D153" s="87">
        <v>573.57100000000003</v>
      </c>
      <c r="E153" s="88">
        <v>122</v>
      </c>
      <c r="F153" s="22">
        <v>148</v>
      </c>
      <c r="G153" s="87">
        <v>1368.692</v>
      </c>
      <c r="H153" s="87">
        <v>357.846</v>
      </c>
      <c r="I153" s="88">
        <v>191.69200000000001</v>
      </c>
    </row>
    <row r="154" spans="2:9">
      <c r="B154" s="22">
        <v>149</v>
      </c>
      <c r="C154" s="87">
        <v>853</v>
      </c>
      <c r="D154" s="87">
        <v>671.28599999999994</v>
      </c>
      <c r="E154" s="88">
        <v>129.214</v>
      </c>
      <c r="F154" s="22">
        <v>149</v>
      </c>
      <c r="G154" s="87">
        <v>1033.385</v>
      </c>
      <c r="H154" s="87">
        <v>378.846</v>
      </c>
      <c r="I154" s="88">
        <v>245.76900000000001</v>
      </c>
    </row>
    <row r="155" spans="2:9">
      <c r="B155" s="22">
        <v>150</v>
      </c>
      <c r="C155" s="87">
        <v>546</v>
      </c>
      <c r="D155" s="87">
        <v>656.85699999999997</v>
      </c>
      <c r="E155" s="88">
        <v>198.571</v>
      </c>
      <c r="F155" s="22">
        <v>150</v>
      </c>
      <c r="G155" s="87">
        <v>680.69200000000001</v>
      </c>
      <c r="H155" s="87">
        <v>179.69200000000001</v>
      </c>
      <c r="I155" s="88">
        <v>407.846</v>
      </c>
    </row>
    <row r="156" spans="2:9">
      <c r="B156" s="22">
        <v>151</v>
      </c>
      <c r="C156" s="87">
        <v>466</v>
      </c>
      <c r="D156" s="87">
        <v>603.35699999999997</v>
      </c>
      <c r="E156" s="88">
        <v>178.786</v>
      </c>
      <c r="F156" s="22">
        <v>151</v>
      </c>
      <c r="G156" s="87">
        <v>701</v>
      </c>
      <c r="H156" s="87">
        <v>187.69200000000001</v>
      </c>
      <c r="I156" s="88">
        <v>441.53800000000001</v>
      </c>
    </row>
    <row r="157" spans="2:9">
      <c r="B157" s="22">
        <v>152</v>
      </c>
      <c r="C157" s="87">
        <v>312.57100000000003</v>
      </c>
      <c r="D157" s="87">
        <v>488.57100000000003</v>
      </c>
      <c r="E157" s="88">
        <v>123</v>
      </c>
      <c r="F157" s="22">
        <v>152</v>
      </c>
      <c r="G157" s="87">
        <v>1123.769</v>
      </c>
      <c r="H157" s="87">
        <v>141.76900000000001</v>
      </c>
      <c r="I157" s="88">
        <v>463.38499999999999</v>
      </c>
    </row>
    <row r="158" spans="2:9">
      <c r="B158" s="22">
        <v>153</v>
      </c>
      <c r="C158" s="87">
        <v>437.92899999999997</v>
      </c>
      <c r="D158" s="87">
        <v>366.07100000000003</v>
      </c>
      <c r="E158" s="88">
        <v>108.357</v>
      </c>
      <c r="F158" s="22">
        <v>153</v>
      </c>
      <c r="G158" s="87">
        <v>1551.154</v>
      </c>
      <c r="H158" s="87">
        <v>151.923</v>
      </c>
      <c r="I158" s="88">
        <v>548.76900000000001</v>
      </c>
    </row>
    <row r="159" spans="2:9">
      <c r="B159" s="22">
        <v>154</v>
      </c>
      <c r="C159" s="87">
        <v>407.07100000000003</v>
      </c>
      <c r="D159" s="87">
        <v>348.786</v>
      </c>
      <c r="E159" s="88">
        <v>155.357</v>
      </c>
      <c r="F159" s="22">
        <v>154</v>
      </c>
      <c r="G159" s="87">
        <v>1786.154</v>
      </c>
      <c r="H159" s="87">
        <v>209.76900000000001</v>
      </c>
      <c r="I159" s="88">
        <v>661.923</v>
      </c>
    </row>
    <row r="160" spans="2:9">
      <c r="B160" s="22">
        <v>155</v>
      </c>
      <c r="C160" s="87">
        <v>360.57100000000003</v>
      </c>
      <c r="D160" s="87">
        <v>416.786</v>
      </c>
      <c r="E160" s="88">
        <v>158.929</v>
      </c>
      <c r="F160" s="22">
        <v>155</v>
      </c>
      <c r="G160" s="87">
        <v>2010.538</v>
      </c>
      <c r="H160" s="87">
        <v>409.846</v>
      </c>
      <c r="I160" s="88">
        <v>806.30799999999999</v>
      </c>
    </row>
    <row r="161" spans="2:9">
      <c r="B161" s="22">
        <v>156</v>
      </c>
      <c r="C161" s="87">
        <v>552.5</v>
      </c>
      <c r="D161" s="87">
        <v>372.786</v>
      </c>
      <c r="E161" s="88">
        <v>68.429000000000002</v>
      </c>
      <c r="F161" s="22">
        <v>156</v>
      </c>
      <c r="G161" s="87">
        <v>2060.6149999999998</v>
      </c>
      <c r="H161" s="87">
        <v>741</v>
      </c>
      <c r="I161" s="88">
        <v>1330.077</v>
      </c>
    </row>
    <row r="162" spans="2:9">
      <c r="B162" s="22">
        <v>157</v>
      </c>
      <c r="C162" s="87">
        <v>422.64299999999997</v>
      </c>
      <c r="D162" s="87">
        <v>306.57100000000003</v>
      </c>
      <c r="E162" s="88">
        <v>87.929000000000002</v>
      </c>
      <c r="F162" s="22">
        <v>157</v>
      </c>
      <c r="G162" s="87">
        <v>1544.462</v>
      </c>
      <c r="H162" s="87">
        <v>940.46199999999999</v>
      </c>
      <c r="I162" s="88">
        <v>2097.5390000000002</v>
      </c>
    </row>
    <row r="163" spans="2:9">
      <c r="B163" s="22">
        <v>158</v>
      </c>
      <c r="C163" s="87">
        <v>458.92899999999997</v>
      </c>
      <c r="D163" s="87">
        <v>352.286</v>
      </c>
      <c r="E163" s="88">
        <v>103.071</v>
      </c>
      <c r="F163" s="22">
        <v>158</v>
      </c>
      <c r="G163" s="87">
        <v>623.923</v>
      </c>
      <c r="H163" s="87">
        <v>1075.923</v>
      </c>
      <c r="I163" s="88">
        <v>2776.154</v>
      </c>
    </row>
    <row r="164" spans="2:9">
      <c r="B164" s="22">
        <v>159</v>
      </c>
      <c r="C164" s="87">
        <v>649.42899999999997</v>
      </c>
      <c r="D164" s="87">
        <v>338.92899999999997</v>
      </c>
      <c r="E164" s="88">
        <v>108.643</v>
      </c>
      <c r="F164" s="22">
        <v>159</v>
      </c>
      <c r="G164" s="87">
        <v>275.923</v>
      </c>
      <c r="H164" s="87">
        <v>810.46199999999999</v>
      </c>
      <c r="I164" s="88">
        <v>2823.2310000000002</v>
      </c>
    </row>
    <row r="165" spans="2:9">
      <c r="B165" s="22">
        <v>160</v>
      </c>
      <c r="C165" s="87">
        <v>1002.2859999999999</v>
      </c>
      <c r="D165" s="87">
        <v>393.714</v>
      </c>
      <c r="E165" s="88">
        <v>110.857</v>
      </c>
      <c r="F165" s="22">
        <v>160</v>
      </c>
      <c r="G165" s="87">
        <v>238.077</v>
      </c>
      <c r="H165" s="87">
        <v>746.46199999999999</v>
      </c>
      <c r="I165" s="88">
        <v>2146.154</v>
      </c>
    </row>
    <row r="166" spans="2:9">
      <c r="B166" s="22">
        <v>161</v>
      </c>
      <c r="C166" s="87">
        <v>1082.643</v>
      </c>
      <c r="D166" s="87">
        <v>383.786</v>
      </c>
      <c r="E166" s="88">
        <v>88.356999999999999</v>
      </c>
      <c r="F166" s="22">
        <v>161</v>
      </c>
      <c r="G166" s="87">
        <v>86.076999999999998</v>
      </c>
      <c r="H166" s="87">
        <v>705.846</v>
      </c>
      <c r="I166" s="88">
        <v>1805.923</v>
      </c>
    </row>
    <row r="167" spans="2:9">
      <c r="B167" s="22">
        <v>162</v>
      </c>
      <c r="C167" s="87">
        <v>1056</v>
      </c>
      <c r="D167" s="87">
        <v>519.64300000000003</v>
      </c>
      <c r="E167" s="88">
        <v>115.714</v>
      </c>
      <c r="F167" s="22">
        <v>162</v>
      </c>
      <c r="G167" s="87">
        <v>97</v>
      </c>
      <c r="H167" s="87">
        <v>655.38499999999999</v>
      </c>
      <c r="I167" s="88">
        <v>1652.846</v>
      </c>
    </row>
    <row r="168" spans="2:9">
      <c r="B168" s="22">
        <v>163</v>
      </c>
      <c r="C168" s="87">
        <v>1169.0709999999999</v>
      </c>
      <c r="D168" s="87">
        <v>546.42899999999997</v>
      </c>
      <c r="E168" s="88">
        <v>94.070999999999998</v>
      </c>
      <c r="F168" s="22">
        <v>163</v>
      </c>
      <c r="G168" s="87">
        <v>88.614999999999995</v>
      </c>
      <c r="H168" s="87">
        <v>504.46199999999999</v>
      </c>
      <c r="I168" s="88">
        <v>1398.769</v>
      </c>
    </row>
    <row r="169" spans="2:9">
      <c r="B169" s="22">
        <v>164</v>
      </c>
      <c r="C169" s="87">
        <v>1059.0709999999999</v>
      </c>
      <c r="D169" s="87">
        <v>523.21400000000006</v>
      </c>
      <c r="E169" s="88">
        <v>99.856999999999999</v>
      </c>
      <c r="F169" s="22">
        <v>164</v>
      </c>
      <c r="G169" s="87">
        <v>141.077</v>
      </c>
      <c r="H169" s="87">
        <v>449.61500000000001</v>
      </c>
      <c r="I169" s="88">
        <v>1008.538</v>
      </c>
    </row>
    <row r="170" spans="2:9">
      <c r="B170" s="22">
        <v>165</v>
      </c>
      <c r="C170" s="87">
        <v>1499.2139999999999</v>
      </c>
      <c r="D170" s="87">
        <v>450.92899999999997</v>
      </c>
      <c r="E170" s="88">
        <v>94.070999999999998</v>
      </c>
      <c r="F170" s="22">
        <v>165</v>
      </c>
      <c r="G170" s="87">
        <v>100.69199999999999</v>
      </c>
      <c r="H170" s="87">
        <v>581.61500000000001</v>
      </c>
      <c r="I170" s="88">
        <v>972.154</v>
      </c>
    </row>
    <row r="171" spans="2:9">
      <c r="B171" s="22">
        <v>166</v>
      </c>
      <c r="C171" s="87">
        <v>1747.643</v>
      </c>
      <c r="D171" s="87">
        <v>461.07100000000003</v>
      </c>
      <c r="E171" s="88">
        <v>119.571</v>
      </c>
      <c r="F171" s="22">
        <v>166</v>
      </c>
      <c r="G171" s="87">
        <v>107.462</v>
      </c>
      <c r="H171" s="87">
        <v>684.23099999999999</v>
      </c>
      <c r="I171" s="88">
        <v>1075.692</v>
      </c>
    </row>
    <row r="172" spans="2:9">
      <c r="B172" s="22">
        <v>167</v>
      </c>
      <c r="C172" s="87">
        <v>1733.5</v>
      </c>
      <c r="D172" s="87">
        <v>624.85699999999997</v>
      </c>
      <c r="E172" s="88">
        <v>146.786</v>
      </c>
      <c r="F172" s="22">
        <v>167</v>
      </c>
      <c r="G172" s="87">
        <v>335.846</v>
      </c>
      <c r="H172" s="87">
        <v>1135.077</v>
      </c>
      <c r="I172" s="88">
        <v>1545.308</v>
      </c>
    </row>
    <row r="173" spans="2:9">
      <c r="B173" s="22">
        <v>168</v>
      </c>
      <c r="C173" s="87">
        <v>1464.7139999999999</v>
      </c>
      <c r="D173" s="87">
        <v>615.57100000000003</v>
      </c>
      <c r="E173" s="88">
        <v>190.071</v>
      </c>
      <c r="F173" s="22">
        <v>168</v>
      </c>
      <c r="G173" s="87">
        <v>692.077</v>
      </c>
      <c r="H173" s="87">
        <v>1547.846</v>
      </c>
      <c r="I173" s="88">
        <v>2472.7689999999998</v>
      </c>
    </row>
    <row r="174" spans="2:9">
      <c r="B174" s="22">
        <v>169</v>
      </c>
      <c r="C174" s="87">
        <v>1243.9290000000001</v>
      </c>
      <c r="D174" s="87">
        <v>684.28599999999994</v>
      </c>
      <c r="E174" s="88">
        <v>344.07100000000003</v>
      </c>
      <c r="F174" s="22">
        <v>169</v>
      </c>
      <c r="G174" s="87">
        <v>1282.077</v>
      </c>
      <c r="H174" s="87">
        <v>1535.308</v>
      </c>
      <c r="I174" s="88">
        <v>3239.846</v>
      </c>
    </row>
    <row r="175" spans="2:9">
      <c r="B175" s="22">
        <v>170</v>
      </c>
      <c r="C175" s="87">
        <v>1054.2139999999999</v>
      </c>
      <c r="D175" s="87">
        <v>759.57100000000003</v>
      </c>
      <c r="E175" s="88">
        <v>687.42899999999997</v>
      </c>
      <c r="F175" s="22">
        <v>170</v>
      </c>
      <c r="G175" s="87">
        <v>1406.154</v>
      </c>
      <c r="H175" s="87">
        <v>1126.923</v>
      </c>
      <c r="I175" s="88">
        <v>3031.846</v>
      </c>
    </row>
    <row r="176" spans="2:9">
      <c r="B176" s="22">
        <v>171</v>
      </c>
      <c r="C176" s="87">
        <v>921.78599999999994</v>
      </c>
      <c r="D176" s="87">
        <v>1048.2139999999999</v>
      </c>
      <c r="E176" s="88">
        <v>899.28599999999994</v>
      </c>
      <c r="F176" s="22">
        <v>171</v>
      </c>
      <c r="G176" s="87">
        <v>1150.308</v>
      </c>
      <c r="H176" s="87">
        <v>916.846</v>
      </c>
      <c r="I176" s="88">
        <v>3156.2310000000002</v>
      </c>
    </row>
    <row r="177" spans="2:9">
      <c r="B177" s="22">
        <v>172</v>
      </c>
      <c r="C177" s="87">
        <v>741.42899999999997</v>
      </c>
      <c r="D177" s="87">
        <v>1183.5</v>
      </c>
      <c r="E177" s="88">
        <v>891.07100000000003</v>
      </c>
      <c r="F177" s="22">
        <v>172</v>
      </c>
      <c r="G177" s="87">
        <v>912.30799999999999</v>
      </c>
      <c r="H177" s="87">
        <v>628.846</v>
      </c>
      <c r="I177" s="88">
        <v>3591.2310000000002</v>
      </c>
    </row>
    <row r="178" spans="2:9">
      <c r="B178" s="22">
        <v>173</v>
      </c>
      <c r="C178" s="87">
        <v>569.28599999999994</v>
      </c>
      <c r="D178" s="87">
        <v>1450.9290000000001</v>
      </c>
      <c r="E178" s="88">
        <v>1020.2140000000001</v>
      </c>
      <c r="F178" s="22">
        <v>173</v>
      </c>
      <c r="G178" s="87">
        <v>476.077</v>
      </c>
      <c r="H178" s="87">
        <v>538.61500000000001</v>
      </c>
      <c r="I178" s="88">
        <v>4129.8459999999995</v>
      </c>
    </row>
    <row r="179" spans="2:9">
      <c r="B179" s="22">
        <v>174</v>
      </c>
      <c r="C179" s="87">
        <v>570.64300000000003</v>
      </c>
      <c r="D179" s="87">
        <v>1374.143</v>
      </c>
      <c r="E179" s="88">
        <v>1190.7860000000001</v>
      </c>
      <c r="F179" s="22">
        <v>174</v>
      </c>
      <c r="G179" s="87">
        <v>461.30799999999999</v>
      </c>
      <c r="H179" s="87">
        <v>527.23099999999999</v>
      </c>
      <c r="I179" s="88">
        <v>4540.8459999999995</v>
      </c>
    </row>
    <row r="180" spans="2:9">
      <c r="B180" s="22">
        <v>175</v>
      </c>
      <c r="C180" s="87">
        <v>473.214</v>
      </c>
      <c r="D180" s="87">
        <v>1084.4290000000001</v>
      </c>
      <c r="E180" s="88">
        <v>1213.9290000000001</v>
      </c>
      <c r="F180" s="22">
        <v>175</v>
      </c>
      <c r="G180" s="87">
        <v>461.154</v>
      </c>
      <c r="H180" s="87">
        <v>518.69200000000001</v>
      </c>
      <c r="I180" s="88">
        <v>3894.3850000000002</v>
      </c>
    </row>
    <row r="181" spans="2:9">
      <c r="B181" s="22">
        <v>176</v>
      </c>
      <c r="C181" s="87">
        <v>372.07100000000003</v>
      </c>
      <c r="D181" s="87">
        <v>1018.929</v>
      </c>
      <c r="E181" s="88">
        <v>915</v>
      </c>
      <c r="F181" s="22">
        <v>176</v>
      </c>
      <c r="G181" s="87">
        <v>276.61500000000001</v>
      </c>
      <c r="H181" s="87">
        <v>760.30799999999999</v>
      </c>
      <c r="I181" s="88">
        <v>2610.9229999999998</v>
      </c>
    </row>
    <row r="182" spans="2:9">
      <c r="B182" s="22">
        <v>177</v>
      </c>
      <c r="C182" s="87">
        <v>261.42899999999997</v>
      </c>
      <c r="D182" s="87">
        <v>1122</v>
      </c>
      <c r="E182" s="88">
        <v>440</v>
      </c>
      <c r="F182" s="22">
        <v>177</v>
      </c>
      <c r="G182" s="87">
        <v>354.923</v>
      </c>
      <c r="H182" s="87">
        <v>956.46199999999999</v>
      </c>
      <c r="I182" s="88">
        <v>1956.077</v>
      </c>
    </row>
    <row r="183" spans="2:9">
      <c r="B183" s="22">
        <v>178</v>
      </c>
      <c r="C183" s="87">
        <v>355.35700000000003</v>
      </c>
      <c r="D183" s="87">
        <v>1452.4290000000001</v>
      </c>
      <c r="E183" s="88">
        <v>141.214</v>
      </c>
      <c r="F183" s="22">
        <v>178</v>
      </c>
      <c r="G183" s="87">
        <v>666.53800000000001</v>
      </c>
      <c r="H183" s="87">
        <v>1239.385</v>
      </c>
      <c r="I183" s="88">
        <v>1367.615</v>
      </c>
    </row>
    <row r="184" spans="2:9">
      <c r="B184" s="22">
        <v>179</v>
      </c>
      <c r="C184" s="87">
        <v>244.786</v>
      </c>
      <c r="D184" s="87">
        <v>1432.4290000000001</v>
      </c>
      <c r="E184" s="88">
        <v>80.143000000000001</v>
      </c>
      <c r="F184" s="22">
        <v>179</v>
      </c>
      <c r="G184" s="87">
        <v>1165.462</v>
      </c>
      <c r="H184" s="87">
        <v>1069.308</v>
      </c>
      <c r="I184" s="88">
        <v>918.61500000000001</v>
      </c>
    </row>
    <row r="185" spans="2:9">
      <c r="B185" s="22">
        <v>180</v>
      </c>
      <c r="C185" s="87">
        <v>489.07100000000003</v>
      </c>
      <c r="D185" s="87">
        <v>1234.643</v>
      </c>
      <c r="E185" s="88">
        <v>209.714</v>
      </c>
      <c r="F185" s="22">
        <v>180</v>
      </c>
      <c r="G185" s="87">
        <v>828.154</v>
      </c>
      <c r="H185" s="87">
        <v>857.38499999999999</v>
      </c>
      <c r="I185" s="88">
        <v>505.61500000000001</v>
      </c>
    </row>
    <row r="186" spans="2:9">
      <c r="B186" s="22">
        <v>181</v>
      </c>
      <c r="C186" s="87">
        <v>462.5</v>
      </c>
      <c r="D186" s="87">
        <v>1255.7860000000001</v>
      </c>
      <c r="E186" s="88">
        <v>293.64299999999997</v>
      </c>
      <c r="F186" s="22">
        <v>181</v>
      </c>
      <c r="G186" s="87">
        <v>470.46199999999999</v>
      </c>
      <c r="H186" s="87">
        <v>629.46199999999999</v>
      </c>
      <c r="I186" s="88">
        <v>560.53800000000001</v>
      </c>
    </row>
    <row r="187" spans="2:9">
      <c r="B187" s="22">
        <v>182</v>
      </c>
      <c r="C187" s="87">
        <v>483.786</v>
      </c>
      <c r="D187" s="87">
        <v>1567.0709999999999</v>
      </c>
      <c r="E187" s="88">
        <v>413.286</v>
      </c>
      <c r="F187" s="22">
        <v>182</v>
      </c>
      <c r="G187" s="87">
        <v>438.53800000000001</v>
      </c>
      <c r="H187" s="87">
        <v>563</v>
      </c>
      <c r="I187" s="88">
        <v>795.30799999999999</v>
      </c>
    </row>
    <row r="188" spans="2:9">
      <c r="B188" s="22">
        <v>183</v>
      </c>
      <c r="C188" s="87">
        <v>356.35700000000003</v>
      </c>
      <c r="D188" s="87">
        <v>1894.2139999999999</v>
      </c>
      <c r="E188" s="88">
        <v>551.21400000000006</v>
      </c>
      <c r="F188" s="22">
        <v>183</v>
      </c>
      <c r="G188" s="87">
        <v>250.923</v>
      </c>
      <c r="H188" s="87">
        <v>575.53800000000001</v>
      </c>
      <c r="I188" s="88">
        <v>1124.538</v>
      </c>
    </row>
    <row r="189" spans="2:9">
      <c r="B189" s="22">
        <v>184</v>
      </c>
      <c r="C189" s="87">
        <v>265</v>
      </c>
      <c r="D189" s="87">
        <v>1801.7139999999999</v>
      </c>
      <c r="E189" s="88">
        <v>451.85700000000003</v>
      </c>
      <c r="F189" s="22">
        <v>184</v>
      </c>
      <c r="G189" s="87">
        <v>146.46199999999999</v>
      </c>
      <c r="H189" s="87">
        <v>656.61500000000001</v>
      </c>
      <c r="I189" s="88">
        <v>1335</v>
      </c>
    </row>
    <row r="190" spans="2:9">
      <c r="B190" s="22">
        <v>185</v>
      </c>
      <c r="C190" s="87">
        <v>190</v>
      </c>
      <c r="D190" s="87">
        <v>1681.9290000000001</v>
      </c>
      <c r="E190" s="88">
        <v>320.35700000000003</v>
      </c>
      <c r="F190" s="22">
        <v>185</v>
      </c>
      <c r="G190" s="87">
        <v>351.69200000000001</v>
      </c>
      <c r="H190" s="87">
        <v>792.30799999999999</v>
      </c>
      <c r="I190" s="88">
        <v>1447</v>
      </c>
    </row>
    <row r="191" spans="2:9">
      <c r="B191" s="22">
        <v>186</v>
      </c>
      <c r="C191" s="87">
        <v>161.429</v>
      </c>
      <c r="D191" s="87">
        <v>1497.7860000000001</v>
      </c>
      <c r="E191" s="88">
        <v>354.214</v>
      </c>
      <c r="F191" s="22">
        <v>186</v>
      </c>
      <c r="G191" s="87">
        <v>524.30799999999999</v>
      </c>
      <c r="H191" s="87">
        <v>721</v>
      </c>
      <c r="I191" s="88">
        <v>1783.308</v>
      </c>
    </row>
    <row r="192" spans="2:9">
      <c r="B192" s="22">
        <v>187</v>
      </c>
      <c r="C192" s="87">
        <v>145.929</v>
      </c>
      <c r="D192" s="87">
        <v>1382.2139999999999</v>
      </c>
      <c r="E192" s="88">
        <v>349.07100000000003</v>
      </c>
      <c r="F192" s="22">
        <v>187</v>
      </c>
      <c r="G192" s="87">
        <v>500.923</v>
      </c>
      <c r="H192" s="87">
        <v>557.30799999999999</v>
      </c>
      <c r="I192" s="88">
        <v>3265.154</v>
      </c>
    </row>
    <row r="193" spans="2:9">
      <c r="B193" s="22">
        <v>188</v>
      </c>
      <c r="C193" s="87">
        <v>182</v>
      </c>
      <c r="D193" s="87">
        <v>1463.5</v>
      </c>
      <c r="E193" s="88">
        <v>522.85699999999997</v>
      </c>
      <c r="F193" s="22">
        <v>188</v>
      </c>
      <c r="G193" s="87">
        <v>176.61500000000001</v>
      </c>
      <c r="H193" s="87">
        <v>628.30799999999999</v>
      </c>
      <c r="I193" s="88">
        <v>4923.6149999999998</v>
      </c>
    </row>
    <row r="194" spans="2:9">
      <c r="B194" s="22">
        <v>189</v>
      </c>
      <c r="C194" s="87">
        <v>177.071</v>
      </c>
      <c r="D194" s="87">
        <v>1195.7860000000001</v>
      </c>
      <c r="E194" s="88">
        <v>982.5</v>
      </c>
      <c r="F194" s="22">
        <v>189</v>
      </c>
      <c r="G194" s="87">
        <v>98.308000000000007</v>
      </c>
      <c r="H194" s="87">
        <v>1219.308</v>
      </c>
      <c r="I194" s="88">
        <v>5440.6149999999998</v>
      </c>
    </row>
    <row r="195" spans="2:9">
      <c r="B195" s="22">
        <v>190</v>
      </c>
      <c r="C195" s="87">
        <v>148.357</v>
      </c>
      <c r="D195" s="87">
        <v>804.42899999999997</v>
      </c>
      <c r="E195" s="88">
        <v>2098.9279999999999</v>
      </c>
      <c r="F195" s="22">
        <v>190</v>
      </c>
      <c r="G195" s="87">
        <v>103.69199999999999</v>
      </c>
      <c r="H195" s="87">
        <v>1924.462</v>
      </c>
      <c r="I195" s="88">
        <v>5008.308</v>
      </c>
    </row>
    <row r="196" spans="2:9">
      <c r="B196" s="22">
        <v>191</v>
      </c>
      <c r="C196" s="87">
        <v>156.429</v>
      </c>
      <c r="D196" s="87">
        <v>366.714</v>
      </c>
      <c r="E196" s="88">
        <v>3460.5</v>
      </c>
      <c r="F196" s="22">
        <v>191</v>
      </c>
      <c r="G196" s="87">
        <v>141.23099999999999</v>
      </c>
      <c r="H196" s="87">
        <v>1988.077</v>
      </c>
      <c r="I196" s="88">
        <v>3423.308</v>
      </c>
    </row>
    <row r="197" spans="2:9">
      <c r="B197" s="22">
        <v>192</v>
      </c>
      <c r="C197" s="87">
        <v>253.857</v>
      </c>
      <c r="D197" s="87">
        <v>320.07100000000003</v>
      </c>
      <c r="E197" s="88">
        <v>4812.2139999999999</v>
      </c>
      <c r="F197" s="22">
        <v>192</v>
      </c>
      <c r="G197" s="87">
        <v>139.077</v>
      </c>
      <c r="H197" s="87">
        <v>1627.769</v>
      </c>
      <c r="I197" s="88">
        <v>1984</v>
      </c>
    </row>
    <row r="198" spans="2:9">
      <c r="B198" s="22">
        <v>193</v>
      </c>
      <c r="C198" s="87">
        <v>237.429</v>
      </c>
      <c r="D198" s="87">
        <v>302.92899999999997</v>
      </c>
      <c r="E198" s="88">
        <v>5221.0709999999999</v>
      </c>
      <c r="F198" s="22">
        <v>193</v>
      </c>
      <c r="G198" s="87">
        <v>437.077</v>
      </c>
      <c r="H198" s="87">
        <v>1730.308</v>
      </c>
      <c r="I198" s="88">
        <v>1666.846</v>
      </c>
    </row>
    <row r="199" spans="2:9">
      <c r="B199" s="22">
        <v>194</v>
      </c>
      <c r="C199" s="87">
        <v>301.5</v>
      </c>
      <c r="D199" s="87">
        <v>217.714</v>
      </c>
      <c r="E199" s="88">
        <v>4635.9290000000001</v>
      </c>
      <c r="F199" s="22">
        <v>194</v>
      </c>
      <c r="G199" s="87">
        <v>1333.692</v>
      </c>
      <c r="H199" s="87">
        <v>2140.846</v>
      </c>
      <c r="I199" s="88">
        <v>1736</v>
      </c>
    </row>
    <row r="200" spans="2:9">
      <c r="B200" s="22">
        <v>195</v>
      </c>
      <c r="C200" s="87">
        <v>347.714</v>
      </c>
      <c r="D200" s="87">
        <v>144.286</v>
      </c>
      <c r="E200" s="88">
        <v>3811.2139999999999</v>
      </c>
      <c r="F200" s="22">
        <v>195</v>
      </c>
      <c r="G200" s="87">
        <v>2568.846</v>
      </c>
      <c r="H200" s="87">
        <v>2511.6149999999998</v>
      </c>
      <c r="I200" s="88">
        <v>1567.615</v>
      </c>
    </row>
    <row r="201" spans="2:9">
      <c r="B201" s="22">
        <v>196</v>
      </c>
      <c r="C201" s="87">
        <v>475.57100000000003</v>
      </c>
      <c r="D201" s="87">
        <v>112.714</v>
      </c>
      <c r="E201" s="88">
        <v>3223.357</v>
      </c>
      <c r="F201" s="22">
        <v>196</v>
      </c>
      <c r="G201" s="87">
        <v>2915.6149999999998</v>
      </c>
      <c r="H201" s="87">
        <v>2867.6149999999998</v>
      </c>
      <c r="I201" s="88">
        <v>1511.231</v>
      </c>
    </row>
    <row r="202" spans="2:9">
      <c r="B202" s="22">
        <v>197</v>
      </c>
      <c r="C202" s="87">
        <v>527.92899999999997</v>
      </c>
      <c r="D202" s="87">
        <v>128.429</v>
      </c>
      <c r="E202" s="88">
        <v>2680.143</v>
      </c>
      <c r="F202" s="22">
        <v>197</v>
      </c>
      <c r="G202" s="87">
        <v>3278.2310000000002</v>
      </c>
      <c r="H202" s="87">
        <v>2828.846</v>
      </c>
      <c r="I202" s="88">
        <v>1258.615</v>
      </c>
    </row>
    <row r="203" spans="2:9">
      <c r="B203" s="22">
        <v>198</v>
      </c>
      <c r="C203" s="87">
        <v>582.78599999999994</v>
      </c>
      <c r="D203" s="87">
        <v>164.214</v>
      </c>
      <c r="E203" s="88">
        <v>2795.643</v>
      </c>
      <c r="F203" s="22">
        <v>198</v>
      </c>
      <c r="G203" s="87">
        <v>3862.154</v>
      </c>
      <c r="H203" s="87">
        <v>2249.692</v>
      </c>
      <c r="I203" s="88">
        <v>880</v>
      </c>
    </row>
    <row r="204" spans="2:9">
      <c r="B204" s="22">
        <v>199</v>
      </c>
      <c r="C204" s="87">
        <v>598.71400000000006</v>
      </c>
      <c r="D204" s="87">
        <v>173.571</v>
      </c>
      <c r="E204" s="88">
        <v>3167.7860000000001</v>
      </c>
      <c r="F204" s="22">
        <v>199</v>
      </c>
      <c r="G204" s="87">
        <v>3809.5390000000002</v>
      </c>
      <c r="H204" s="87">
        <v>1820</v>
      </c>
      <c r="I204" s="88">
        <v>535.46199999999999</v>
      </c>
    </row>
    <row r="205" spans="2:9">
      <c r="B205" s="22">
        <v>200</v>
      </c>
      <c r="C205" s="87">
        <v>665.28599999999994</v>
      </c>
      <c r="D205" s="87">
        <v>95.286000000000001</v>
      </c>
      <c r="E205" s="88">
        <v>3058</v>
      </c>
      <c r="F205" s="22">
        <v>200</v>
      </c>
      <c r="G205" s="87">
        <v>2696.2310000000002</v>
      </c>
      <c r="H205" s="87">
        <v>1680.308</v>
      </c>
      <c r="I205" s="88">
        <v>327.46199999999999</v>
      </c>
    </row>
    <row r="206" spans="2:9">
      <c r="B206" s="22">
        <v>201</v>
      </c>
      <c r="C206" s="87">
        <v>562.78599999999994</v>
      </c>
      <c r="D206" s="87">
        <v>107</v>
      </c>
      <c r="E206" s="88">
        <v>2406.0720000000001</v>
      </c>
      <c r="F206" s="22">
        <v>201</v>
      </c>
      <c r="G206" s="87">
        <v>1610.692</v>
      </c>
      <c r="H206" s="87">
        <v>1562.154</v>
      </c>
      <c r="I206" s="88">
        <v>269.154</v>
      </c>
    </row>
    <row r="207" spans="2:9">
      <c r="B207" s="22">
        <v>202</v>
      </c>
      <c r="C207" s="87">
        <v>554.5</v>
      </c>
      <c r="D207" s="87">
        <v>205.286</v>
      </c>
      <c r="E207" s="88">
        <v>2167.5</v>
      </c>
      <c r="F207" s="22">
        <v>202</v>
      </c>
      <c r="G207" s="87">
        <v>1434.077</v>
      </c>
      <c r="H207" s="87">
        <v>1713.154</v>
      </c>
      <c r="I207" s="88">
        <v>313.38499999999999</v>
      </c>
    </row>
    <row r="208" spans="2:9">
      <c r="B208" s="22">
        <v>203</v>
      </c>
      <c r="C208" s="87">
        <v>543.85699999999997</v>
      </c>
      <c r="D208" s="87">
        <v>315.07100000000003</v>
      </c>
      <c r="E208" s="88">
        <v>2085.4279999999999</v>
      </c>
      <c r="F208" s="22">
        <v>203</v>
      </c>
      <c r="G208" s="87">
        <v>1852.077</v>
      </c>
      <c r="H208" s="87">
        <v>1980.923</v>
      </c>
      <c r="I208" s="88">
        <v>414.61500000000001</v>
      </c>
    </row>
    <row r="209" spans="2:9">
      <c r="B209" s="22">
        <v>204</v>
      </c>
      <c r="C209" s="87">
        <v>361</v>
      </c>
      <c r="D209" s="87">
        <v>259.64299999999997</v>
      </c>
      <c r="E209" s="88">
        <v>1788.857</v>
      </c>
      <c r="F209" s="22">
        <v>204</v>
      </c>
      <c r="G209" s="87">
        <v>1971</v>
      </c>
      <c r="H209" s="87">
        <v>2441.5390000000002</v>
      </c>
      <c r="I209" s="88">
        <v>382</v>
      </c>
    </row>
    <row r="210" spans="2:9">
      <c r="B210" s="22">
        <v>205</v>
      </c>
      <c r="C210" s="87">
        <v>186</v>
      </c>
      <c r="D210" s="87">
        <v>129.214</v>
      </c>
      <c r="E210" s="88">
        <v>1328.2860000000001</v>
      </c>
      <c r="F210" s="22">
        <v>205</v>
      </c>
      <c r="G210" s="87">
        <v>1455.615</v>
      </c>
      <c r="H210" s="87">
        <v>3006.6149999999998</v>
      </c>
      <c r="I210" s="88">
        <v>580.53800000000001</v>
      </c>
    </row>
    <row r="211" spans="2:9">
      <c r="B211" s="22">
        <v>206</v>
      </c>
      <c r="C211" s="87">
        <v>239.143</v>
      </c>
      <c r="D211" s="87">
        <v>126.286</v>
      </c>
      <c r="E211" s="88">
        <v>1121</v>
      </c>
      <c r="F211" s="22">
        <v>206</v>
      </c>
      <c r="G211" s="87">
        <v>747.077</v>
      </c>
      <c r="H211" s="87">
        <v>3001.7689999999998</v>
      </c>
      <c r="I211" s="88">
        <v>818.69200000000001</v>
      </c>
    </row>
    <row r="212" spans="2:9">
      <c r="B212" s="22">
        <v>207</v>
      </c>
      <c r="C212" s="87">
        <v>266.786</v>
      </c>
      <c r="D212" s="87">
        <v>121.143</v>
      </c>
      <c r="E212" s="88">
        <v>1181.857</v>
      </c>
      <c r="F212" s="22">
        <v>207</v>
      </c>
      <c r="G212" s="87">
        <v>396.46199999999999</v>
      </c>
      <c r="H212" s="87">
        <v>2440.308</v>
      </c>
      <c r="I212" s="88">
        <v>699.30799999999999</v>
      </c>
    </row>
    <row r="213" spans="2:9">
      <c r="B213" s="22">
        <v>208</v>
      </c>
      <c r="C213" s="87">
        <v>247.214</v>
      </c>
      <c r="D213" s="87">
        <v>108.071</v>
      </c>
      <c r="E213" s="88">
        <v>1313.7860000000001</v>
      </c>
      <c r="F213" s="22">
        <v>208</v>
      </c>
      <c r="G213" s="87">
        <v>672.846</v>
      </c>
      <c r="H213" s="87">
        <v>1993.462</v>
      </c>
      <c r="I213" s="88">
        <v>747.23099999999999</v>
      </c>
    </row>
    <row r="214" spans="2:9">
      <c r="B214" s="22">
        <v>209</v>
      </c>
      <c r="C214" s="87">
        <v>264.57100000000003</v>
      </c>
      <c r="D214" s="87">
        <v>149.429</v>
      </c>
      <c r="E214" s="88">
        <v>1399.5709999999999</v>
      </c>
      <c r="F214" s="22">
        <v>209</v>
      </c>
      <c r="G214" s="87">
        <v>624</v>
      </c>
      <c r="H214" s="87">
        <v>1937.769</v>
      </c>
      <c r="I214" s="88">
        <v>1227</v>
      </c>
    </row>
    <row r="215" spans="2:9">
      <c r="B215" s="22">
        <v>210</v>
      </c>
      <c r="C215" s="87">
        <v>369.714</v>
      </c>
      <c r="D215" s="87">
        <v>199.071</v>
      </c>
      <c r="E215" s="88">
        <v>1308.4290000000001</v>
      </c>
      <c r="F215" s="22">
        <v>210</v>
      </c>
      <c r="G215" s="87">
        <v>356.53800000000001</v>
      </c>
      <c r="H215" s="87">
        <v>1736.538</v>
      </c>
      <c r="I215" s="88">
        <v>1934.538</v>
      </c>
    </row>
    <row r="216" spans="2:9">
      <c r="B216" s="22">
        <v>211</v>
      </c>
      <c r="C216" s="87">
        <v>283.714</v>
      </c>
      <c r="D216" s="87">
        <v>135.929</v>
      </c>
      <c r="E216" s="88">
        <v>1216.143</v>
      </c>
      <c r="F216" s="22">
        <v>211</v>
      </c>
      <c r="G216" s="87">
        <v>214.53800000000001</v>
      </c>
      <c r="H216" s="87">
        <v>1780.846</v>
      </c>
      <c r="I216" s="88">
        <v>1838.692</v>
      </c>
    </row>
    <row r="217" spans="2:9">
      <c r="B217" s="22">
        <v>212</v>
      </c>
      <c r="C217" s="87">
        <v>304.214</v>
      </c>
      <c r="D217" s="87">
        <v>83.213999999999999</v>
      </c>
      <c r="E217" s="88">
        <v>1256.5709999999999</v>
      </c>
      <c r="F217" s="22">
        <v>212</v>
      </c>
      <c r="G217" s="87">
        <v>149.846</v>
      </c>
      <c r="H217" s="87">
        <v>2190.4609999999998</v>
      </c>
      <c r="I217" s="88">
        <v>1853.308</v>
      </c>
    </row>
    <row r="218" spans="2:9">
      <c r="B218" s="22">
        <v>213</v>
      </c>
      <c r="C218" s="87">
        <v>457.286</v>
      </c>
      <c r="D218" s="87">
        <v>136.429</v>
      </c>
      <c r="E218" s="88">
        <v>1546.7860000000001</v>
      </c>
      <c r="F218" s="22">
        <v>213</v>
      </c>
      <c r="G218" s="87">
        <v>427.154</v>
      </c>
      <c r="H218" s="87">
        <v>2614.9229999999998</v>
      </c>
      <c r="I218" s="88">
        <v>1840.077</v>
      </c>
    </row>
    <row r="219" spans="2:9">
      <c r="B219" s="22">
        <v>214</v>
      </c>
      <c r="C219" s="87">
        <v>317.64299999999997</v>
      </c>
      <c r="D219" s="87">
        <v>97.713999999999999</v>
      </c>
      <c r="E219" s="88">
        <v>1925.643</v>
      </c>
      <c r="F219" s="22">
        <v>214</v>
      </c>
      <c r="G219" s="87">
        <v>582</v>
      </c>
      <c r="H219" s="87">
        <v>2840.3850000000002</v>
      </c>
      <c r="I219" s="88">
        <v>2003.231</v>
      </c>
    </row>
    <row r="220" spans="2:9">
      <c r="B220" s="22">
        <v>215</v>
      </c>
      <c r="C220" s="87">
        <v>280.214</v>
      </c>
      <c r="D220" s="87">
        <v>135.929</v>
      </c>
      <c r="E220" s="88">
        <v>2015.857</v>
      </c>
      <c r="F220" s="22">
        <v>215</v>
      </c>
      <c r="G220" s="87">
        <v>525.846</v>
      </c>
      <c r="H220" s="87">
        <v>3468.308</v>
      </c>
      <c r="I220" s="88">
        <v>2326</v>
      </c>
    </row>
    <row r="221" spans="2:9">
      <c r="B221" s="22">
        <v>216</v>
      </c>
      <c r="C221" s="87">
        <v>314.07100000000003</v>
      </c>
      <c r="D221" s="87">
        <v>199.429</v>
      </c>
      <c r="E221" s="88">
        <v>1427.0709999999999</v>
      </c>
      <c r="F221" s="22">
        <v>216</v>
      </c>
      <c r="G221" s="87">
        <v>422.923</v>
      </c>
      <c r="H221" s="87">
        <v>3745.0770000000002</v>
      </c>
      <c r="I221" s="88">
        <v>1990.308</v>
      </c>
    </row>
    <row r="222" spans="2:9">
      <c r="B222" s="22">
        <v>217</v>
      </c>
      <c r="C222" s="87">
        <v>424.714</v>
      </c>
      <c r="D222" s="87">
        <v>267.64299999999997</v>
      </c>
      <c r="E222" s="88">
        <v>927.42899999999997</v>
      </c>
      <c r="F222" s="22">
        <v>217</v>
      </c>
      <c r="G222" s="87">
        <v>392.923</v>
      </c>
      <c r="H222" s="87">
        <v>2776.6149999999998</v>
      </c>
      <c r="I222" s="88">
        <v>1408.769</v>
      </c>
    </row>
    <row r="223" spans="2:9">
      <c r="B223" s="22">
        <v>218</v>
      </c>
      <c r="C223" s="87">
        <v>366.14299999999997</v>
      </c>
      <c r="D223" s="87">
        <v>129.857</v>
      </c>
      <c r="E223" s="88">
        <v>526.14300000000003</v>
      </c>
      <c r="F223" s="22">
        <v>218</v>
      </c>
      <c r="G223" s="87">
        <v>301.76900000000001</v>
      </c>
      <c r="H223" s="87">
        <v>1522</v>
      </c>
      <c r="I223" s="88">
        <v>805.30799999999999</v>
      </c>
    </row>
    <row r="224" spans="2:9" ht="16" thickBot="1">
      <c r="B224" s="23">
        <v>219</v>
      </c>
      <c r="C224" s="89">
        <v>279.35700000000003</v>
      </c>
      <c r="D224" s="89">
        <v>176.643</v>
      </c>
      <c r="E224" s="90">
        <v>372.14299999999997</v>
      </c>
      <c r="F224" s="23">
        <v>219</v>
      </c>
      <c r="G224" s="89">
        <v>238.69200000000001</v>
      </c>
      <c r="H224" s="89">
        <v>894.76900000000001</v>
      </c>
      <c r="I224" s="90">
        <v>371.923</v>
      </c>
    </row>
  </sheetData>
  <mergeCells count="3">
    <mergeCell ref="F3:I3"/>
    <mergeCell ref="B3:E3"/>
    <mergeCell ref="B2:I2"/>
  </mergeCells>
  <phoneticPr fontId="1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0"/>
  <sheetViews>
    <sheetView topLeftCell="A3" workbookViewId="0">
      <selection activeCell="O19" sqref="O19"/>
    </sheetView>
  </sheetViews>
  <sheetFormatPr baseColWidth="10" defaultRowHeight="15" x14ac:dyDescent="0"/>
  <cols>
    <col min="1" max="1" width="15.5" customWidth="1"/>
    <col min="2" max="2" width="14.6640625" customWidth="1"/>
    <col min="5" max="5" width="17" customWidth="1"/>
    <col min="8" max="8" width="19.6640625" customWidth="1"/>
  </cols>
  <sheetData>
    <row r="1" spans="2:8" ht="16" thickBot="1"/>
    <row r="2" spans="2:8" ht="16" thickBot="1">
      <c r="B2" s="183" t="s">
        <v>45</v>
      </c>
      <c r="C2" s="184"/>
      <c r="D2" s="184"/>
      <c r="E2" s="184"/>
      <c r="F2" s="184"/>
      <c r="G2" s="184"/>
      <c r="H2" s="185"/>
    </row>
    <row r="3" spans="2:8" ht="16" thickBot="1">
      <c r="B3" s="205" t="s">
        <v>35</v>
      </c>
      <c r="C3" s="206"/>
      <c r="D3" s="206"/>
      <c r="E3" s="207"/>
      <c r="F3" s="206" t="s">
        <v>10</v>
      </c>
      <c r="G3" s="206"/>
      <c r="H3" s="207"/>
    </row>
    <row r="4" spans="2:8" ht="16" thickBot="1">
      <c r="B4" s="96" t="s">
        <v>29</v>
      </c>
      <c r="C4" s="97" t="s">
        <v>26</v>
      </c>
      <c r="D4" s="102" t="s">
        <v>27</v>
      </c>
      <c r="E4" s="103" t="s">
        <v>28</v>
      </c>
      <c r="F4" s="97" t="s">
        <v>26</v>
      </c>
      <c r="G4" s="97" t="s">
        <v>27</v>
      </c>
      <c r="H4" s="98" t="s">
        <v>28</v>
      </c>
    </row>
    <row r="5" spans="2:8">
      <c r="B5" s="99">
        <v>1</v>
      </c>
      <c r="C5" s="100">
        <v>1.198879</v>
      </c>
      <c r="D5" s="100">
        <v>3.689648</v>
      </c>
      <c r="E5" s="101">
        <v>4.1883249999999999</v>
      </c>
      <c r="F5" s="100">
        <v>1.062351</v>
      </c>
      <c r="G5" s="100">
        <v>1.1051709999999999</v>
      </c>
      <c r="H5" s="101">
        <v>2.0406759999999999</v>
      </c>
    </row>
    <row r="6" spans="2:8">
      <c r="B6" s="22">
        <v>2</v>
      </c>
      <c r="C6" s="83">
        <v>0.89992830000000001</v>
      </c>
      <c r="D6" s="83">
        <v>3.7789190000000001</v>
      </c>
      <c r="E6" s="84">
        <v>5.2924179999999996</v>
      </c>
      <c r="F6" s="83">
        <v>1.26234</v>
      </c>
      <c r="G6" s="83">
        <v>2.0165130000000002</v>
      </c>
      <c r="H6" s="84">
        <v>1.4236770000000001</v>
      </c>
    </row>
    <row r="7" spans="2:8">
      <c r="B7" s="22">
        <v>3</v>
      </c>
      <c r="C7" s="83">
        <v>0.94084840000000003</v>
      </c>
      <c r="D7" s="83">
        <v>3.3488739999999999</v>
      </c>
      <c r="E7" s="84">
        <v>3.7340979999999999</v>
      </c>
      <c r="F7" s="83">
        <v>2.886819</v>
      </c>
      <c r="G7" s="83">
        <v>0.99232699999999996</v>
      </c>
      <c r="H7" s="84">
        <v>1.5206820000000001</v>
      </c>
    </row>
    <row r="8" spans="2:8">
      <c r="B8" s="22">
        <v>4</v>
      </c>
      <c r="C8" s="83">
        <v>0.86034149999999998</v>
      </c>
      <c r="D8" s="83">
        <v>3.1735720000000001</v>
      </c>
      <c r="E8" s="84">
        <v>1.8662270000000001</v>
      </c>
      <c r="F8" s="83">
        <v>1.870363</v>
      </c>
      <c r="G8" s="83">
        <v>0.90597899999999998</v>
      </c>
      <c r="H8" s="84">
        <v>2.772408</v>
      </c>
    </row>
    <row r="9" spans="2:8">
      <c r="B9" s="22">
        <v>5</v>
      </c>
      <c r="C9" s="83">
        <v>0.82967990000000003</v>
      </c>
      <c r="D9" s="83">
        <v>4.0470050000000004</v>
      </c>
      <c r="E9" s="84">
        <v>4.213203</v>
      </c>
      <c r="F9" s="83">
        <v>2.9040140000000001</v>
      </c>
      <c r="G9" s="83">
        <v>3.038246</v>
      </c>
      <c r="H9" s="84">
        <v>3.2442839999999999</v>
      </c>
    </row>
    <row r="10" spans="2:8">
      <c r="B10" s="22">
        <v>6</v>
      </c>
      <c r="C10" s="83">
        <v>0.72518009999999999</v>
      </c>
      <c r="D10" s="83">
        <v>1.5258579999999999</v>
      </c>
      <c r="E10" s="84">
        <v>3.47817</v>
      </c>
      <c r="F10" s="83">
        <v>2.2121580000000001</v>
      </c>
      <c r="G10" s="83">
        <v>4.5690739999999996</v>
      </c>
      <c r="H10" s="84">
        <v>2.0036139999999998</v>
      </c>
    </row>
    <row r="11" spans="2:8">
      <c r="B11" s="22">
        <v>7</v>
      </c>
      <c r="C11" s="83">
        <v>2.782734</v>
      </c>
      <c r="D11" s="83">
        <v>4.2002740000000003</v>
      </c>
      <c r="E11" s="84">
        <v>2.725746</v>
      </c>
      <c r="F11" s="83">
        <v>2.907899</v>
      </c>
      <c r="G11" s="83">
        <v>3.8920859999999999</v>
      </c>
      <c r="H11" s="84">
        <v>4.3358780000000001</v>
      </c>
    </row>
    <row r="12" spans="2:8">
      <c r="B12" s="22">
        <v>8</v>
      </c>
      <c r="C12" s="83">
        <v>3.1323379999999998</v>
      </c>
      <c r="D12" s="83">
        <v>3.2573240000000001</v>
      </c>
      <c r="E12" s="84">
        <v>3.1895220000000002</v>
      </c>
      <c r="F12" s="83">
        <v>4.4873630000000002</v>
      </c>
      <c r="G12" s="83">
        <v>4.0215630000000004</v>
      </c>
      <c r="H12" s="84">
        <v>1.0529379999999999</v>
      </c>
    </row>
    <row r="13" spans="2:8">
      <c r="B13" s="22">
        <v>9</v>
      </c>
      <c r="C13" s="83">
        <v>2.1769099999999999</v>
      </c>
      <c r="D13" s="83">
        <v>3.022205</v>
      </c>
      <c r="E13" s="84">
        <v>5.0882230000000002</v>
      </c>
      <c r="F13" s="83">
        <v>1.6221950000000001</v>
      </c>
      <c r="G13" s="83">
        <v>1.46465</v>
      </c>
      <c r="H13" s="84">
        <v>0.82751149999999996</v>
      </c>
    </row>
    <row r="14" spans="2:8">
      <c r="B14" s="22">
        <v>10</v>
      </c>
      <c r="C14" s="83">
        <v>2.4052920000000002</v>
      </c>
      <c r="D14" s="83">
        <v>1.9559310000000001</v>
      </c>
      <c r="E14" s="84">
        <v>5.1736979999999999</v>
      </c>
      <c r="F14" s="83">
        <v>2.5697580000000002</v>
      </c>
      <c r="G14" s="83">
        <v>2.2090920000000001</v>
      </c>
      <c r="H14" s="84">
        <v>1.260389</v>
      </c>
    </row>
    <row r="15" spans="2:8">
      <c r="B15" s="22">
        <v>11</v>
      </c>
      <c r="C15" s="83">
        <v>1.5635209999999999</v>
      </c>
      <c r="D15" s="83">
        <v>4.2155360000000002</v>
      </c>
      <c r="E15" s="84">
        <v>3.6278779999999999</v>
      </c>
      <c r="F15" s="83">
        <v>2.7975829999999999</v>
      </c>
      <c r="G15" s="83">
        <v>1.6445289999999999</v>
      </c>
      <c r="H15" s="84">
        <v>1.4815290000000001</v>
      </c>
    </row>
    <row r="16" spans="2:8">
      <c r="B16" s="22">
        <v>12</v>
      </c>
      <c r="C16" s="83">
        <v>1.4105859999999999</v>
      </c>
      <c r="D16" s="83">
        <v>5.711106</v>
      </c>
      <c r="E16" s="84">
        <v>1.904074</v>
      </c>
      <c r="F16" s="83">
        <v>3.2731699999999999</v>
      </c>
      <c r="G16" s="83">
        <v>1.859731</v>
      </c>
      <c r="H16" s="84">
        <v>1.55779</v>
      </c>
    </row>
    <row r="17" spans="2:8">
      <c r="B17" s="22">
        <v>13</v>
      </c>
      <c r="C17" s="83">
        <v>1.1919919999999999</v>
      </c>
      <c r="D17" s="83">
        <v>6.3461360000000004</v>
      </c>
      <c r="E17" s="84">
        <v>3.4988899999999998</v>
      </c>
      <c r="F17" s="83">
        <v>1.3720429999999999</v>
      </c>
      <c r="G17" s="83">
        <v>2.0445639999999998</v>
      </c>
      <c r="H17" s="84">
        <v>1.8488610000000001</v>
      </c>
    </row>
    <row r="18" spans="2:8">
      <c r="B18" s="22">
        <v>14</v>
      </c>
      <c r="C18" s="83">
        <v>0.75298030000000005</v>
      </c>
      <c r="D18" s="83">
        <v>1.248569</v>
      </c>
      <c r="E18" s="84">
        <v>5.8065329999999999</v>
      </c>
      <c r="F18" s="83">
        <v>2.7764090000000001</v>
      </c>
      <c r="G18" s="94"/>
      <c r="H18" s="84">
        <v>1.345221</v>
      </c>
    </row>
    <row r="19" spans="2:8">
      <c r="B19" s="22">
        <v>15</v>
      </c>
      <c r="C19" s="83">
        <v>0.4507041</v>
      </c>
      <c r="D19" s="83">
        <v>0.70203850000000001</v>
      </c>
      <c r="E19" s="84">
        <v>6.6651579999999999</v>
      </c>
      <c r="F19" s="94"/>
      <c r="G19" s="94"/>
      <c r="H19" s="84">
        <v>1.846946</v>
      </c>
    </row>
    <row r="20" spans="2:8">
      <c r="B20" s="22">
        <v>16</v>
      </c>
      <c r="C20" s="83">
        <v>0.77808849999999996</v>
      </c>
      <c r="D20" s="83">
        <v>3.9984130000000002</v>
      </c>
      <c r="E20" s="84">
        <v>3.5171329999999998</v>
      </c>
      <c r="F20" s="94"/>
      <c r="G20" s="94"/>
      <c r="H20" s="84">
        <v>2.057077</v>
      </c>
    </row>
    <row r="21" spans="2:8">
      <c r="B21" s="22">
        <v>17</v>
      </c>
      <c r="C21" s="83">
        <v>1.048028</v>
      </c>
      <c r="D21" s="83">
        <v>4.7826459999999997</v>
      </c>
      <c r="E21" s="84">
        <v>4.9712529999999999</v>
      </c>
      <c r="F21" s="94"/>
      <c r="G21" s="94"/>
      <c r="H21" s="84">
        <v>1.767557</v>
      </c>
    </row>
    <row r="22" spans="2:8">
      <c r="B22" s="22">
        <v>18</v>
      </c>
      <c r="C22" s="83">
        <v>1.503145</v>
      </c>
      <c r="D22" s="83">
        <v>5.607094</v>
      </c>
      <c r="E22" s="84">
        <v>5.980531</v>
      </c>
      <c r="F22" s="94"/>
      <c r="G22" s="94"/>
      <c r="H22" s="84">
        <v>2.631011</v>
      </c>
    </row>
    <row r="23" spans="2:8">
      <c r="B23" s="22">
        <v>19</v>
      </c>
      <c r="C23" s="83">
        <v>2.3604620000000001</v>
      </c>
      <c r="D23" s="83">
        <v>3.9434610000000001</v>
      </c>
      <c r="E23" s="84">
        <v>7.0881949999999998</v>
      </c>
      <c r="F23" s="83"/>
      <c r="G23" s="83"/>
      <c r="H23" s="84">
        <v>3.4537960000000001</v>
      </c>
    </row>
    <row r="24" spans="2:8">
      <c r="B24" s="22">
        <v>20</v>
      </c>
      <c r="C24" s="83">
        <v>2.4314170000000002</v>
      </c>
      <c r="D24" s="83">
        <v>5.673438</v>
      </c>
      <c r="E24" s="84">
        <v>4.4996460000000003</v>
      </c>
      <c r="F24" s="83"/>
      <c r="G24" s="83"/>
      <c r="H24" s="84">
        <v>3.0936629999999998</v>
      </c>
    </row>
    <row r="25" spans="2:8">
      <c r="B25" s="22">
        <v>21</v>
      </c>
      <c r="C25" s="83">
        <v>3.510599</v>
      </c>
      <c r="D25" s="83">
        <v>3.1023499999999999</v>
      </c>
      <c r="E25" s="84">
        <v>3.8909910000000001</v>
      </c>
      <c r="F25" s="83"/>
      <c r="G25" s="94"/>
      <c r="H25" s="84">
        <v>3.6457459999999999</v>
      </c>
    </row>
    <row r="26" spans="2:8">
      <c r="B26" s="22">
        <v>22</v>
      </c>
      <c r="C26" s="83">
        <v>2.2120649999999999</v>
      </c>
      <c r="D26" s="83">
        <v>5.9313209999999996</v>
      </c>
      <c r="E26" s="84">
        <v>9.4291110000000007</v>
      </c>
      <c r="F26" s="83"/>
      <c r="G26" s="83"/>
      <c r="H26" s="84">
        <v>2.2513019999999999</v>
      </c>
    </row>
    <row r="27" spans="2:8">
      <c r="B27" s="22">
        <v>23</v>
      </c>
      <c r="C27" s="83">
        <v>2.1272899999999999</v>
      </c>
      <c r="D27" s="83">
        <v>3.9443239999999999</v>
      </c>
      <c r="E27" s="84">
        <v>1.695646</v>
      </c>
      <c r="F27" s="83"/>
      <c r="G27" s="94"/>
      <c r="H27" s="84">
        <v>1.6022730000000001</v>
      </c>
    </row>
    <row r="28" spans="2:8">
      <c r="B28" s="22">
        <v>24</v>
      </c>
      <c r="C28" s="83">
        <v>1.5433429999999999</v>
      </c>
      <c r="D28" s="83">
        <v>5.5301220000000004</v>
      </c>
      <c r="E28" s="84">
        <v>4.9086420000000004</v>
      </c>
      <c r="F28" s="95"/>
      <c r="G28" s="94"/>
      <c r="H28" s="84">
        <v>2.081356</v>
      </c>
    </row>
    <row r="29" spans="2:8">
      <c r="B29" s="22">
        <v>25</v>
      </c>
      <c r="C29" s="83"/>
      <c r="D29" s="83">
        <v>3.6925520000000001</v>
      </c>
      <c r="E29" s="84">
        <v>6.1015129999999997</v>
      </c>
      <c r="F29" s="83"/>
      <c r="G29" s="94"/>
      <c r="H29" s="84">
        <v>2.0811649999999999</v>
      </c>
    </row>
    <row r="30" spans="2:8">
      <c r="B30" s="22">
        <v>26</v>
      </c>
      <c r="C30" s="94"/>
      <c r="D30" s="94"/>
      <c r="E30" s="84">
        <v>2.4288850000000002</v>
      </c>
      <c r="F30" s="95"/>
      <c r="G30" s="83"/>
      <c r="H30" s="84">
        <v>1.118228</v>
      </c>
    </row>
    <row r="31" spans="2:8">
      <c r="B31" s="22">
        <v>27</v>
      </c>
      <c r="C31" s="94"/>
      <c r="D31" s="94"/>
      <c r="E31" s="84">
        <v>4.7857940000000001</v>
      </c>
      <c r="F31" s="83"/>
      <c r="G31" s="94"/>
      <c r="H31" s="84">
        <v>1.261941</v>
      </c>
    </row>
    <row r="32" spans="2:8">
      <c r="B32" s="22">
        <v>28</v>
      </c>
      <c r="C32" s="94"/>
      <c r="D32" s="94"/>
      <c r="E32" s="84">
        <v>6.649413</v>
      </c>
      <c r="F32" s="95"/>
      <c r="G32" s="83"/>
      <c r="H32" s="84">
        <v>0.8950861</v>
      </c>
    </row>
    <row r="33" spans="2:8">
      <c r="B33" s="22">
        <v>29</v>
      </c>
      <c r="C33" s="94"/>
      <c r="D33" s="83"/>
      <c r="E33" s="84">
        <v>10.19454</v>
      </c>
      <c r="F33" s="83"/>
      <c r="G33" s="83"/>
      <c r="H33" s="84">
        <v>1.1482840000000001</v>
      </c>
    </row>
    <row r="34" spans="2:8">
      <c r="B34" s="22">
        <v>30</v>
      </c>
      <c r="C34" s="94"/>
      <c r="D34" s="83"/>
      <c r="E34" s="84">
        <v>11.99944</v>
      </c>
      <c r="F34" s="44"/>
      <c r="G34" s="44"/>
      <c r="H34" s="69"/>
    </row>
    <row r="35" spans="2:8">
      <c r="B35" s="22">
        <v>31</v>
      </c>
      <c r="C35" s="83"/>
      <c r="D35" s="83"/>
      <c r="E35" s="84">
        <v>8.1562929999999998</v>
      </c>
      <c r="F35" s="44"/>
      <c r="G35" s="44"/>
      <c r="H35" s="69"/>
    </row>
    <row r="36" spans="2:8">
      <c r="B36" s="22">
        <v>32</v>
      </c>
      <c r="C36" s="83"/>
      <c r="D36" s="83"/>
      <c r="E36" s="84">
        <v>5.2721020000000003</v>
      </c>
      <c r="F36" s="44"/>
      <c r="G36" s="44"/>
      <c r="H36" s="69"/>
    </row>
    <row r="37" spans="2:8">
      <c r="B37" s="22">
        <v>33</v>
      </c>
      <c r="C37" s="83"/>
      <c r="D37" s="83"/>
      <c r="E37" s="84">
        <v>3.4649869999999998</v>
      </c>
      <c r="F37" s="44"/>
      <c r="G37" s="44"/>
      <c r="H37" s="69"/>
    </row>
    <row r="38" spans="2:8">
      <c r="B38" s="22">
        <v>34</v>
      </c>
      <c r="C38" s="83"/>
      <c r="D38" s="83"/>
      <c r="E38" s="84">
        <v>5.2251890000000003</v>
      </c>
      <c r="F38" s="16"/>
      <c r="G38" s="16"/>
      <c r="H38" s="69"/>
    </row>
    <row r="39" spans="2:8">
      <c r="B39" s="22">
        <v>35</v>
      </c>
      <c r="C39" s="83"/>
      <c r="D39" s="83"/>
      <c r="E39" s="84">
        <v>7.8801839999999999</v>
      </c>
      <c r="F39" s="16"/>
      <c r="G39" s="16"/>
      <c r="H39" s="69"/>
    </row>
    <row r="40" spans="2:8">
      <c r="B40" s="22">
        <v>36</v>
      </c>
      <c r="C40" s="83"/>
      <c r="D40" s="83"/>
      <c r="E40" s="84">
        <v>3.5103780000000002</v>
      </c>
      <c r="F40" s="44"/>
      <c r="G40" s="44"/>
      <c r="H40" s="69"/>
    </row>
    <row r="41" spans="2:8">
      <c r="B41" s="22">
        <v>37</v>
      </c>
      <c r="C41" s="83"/>
      <c r="D41" s="83"/>
      <c r="E41" s="84">
        <v>9.8233479999999993</v>
      </c>
      <c r="F41" s="44"/>
      <c r="G41" s="44"/>
      <c r="H41" s="69"/>
    </row>
    <row r="42" spans="2:8">
      <c r="B42" s="22">
        <v>38</v>
      </c>
      <c r="C42" s="83"/>
      <c r="D42" s="83"/>
      <c r="E42" s="84">
        <v>4.0113000000000003</v>
      </c>
      <c r="F42" s="44"/>
      <c r="G42" s="44"/>
      <c r="H42" s="69"/>
    </row>
    <row r="43" spans="2:8">
      <c r="B43" s="22">
        <v>39</v>
      </c>
      <c r="C43" s="83"/>
      <c r="D43" s="83"/>
      <c r="E43" s="84">
        <v>5.1319699999999999</v>
      </c>
      <c r="F43" s="44"/>
      <c r="G43" s="44"/>
      <c r="H43" s="69"/>
    </row>
    <row r="44" spans="2:8">
      <c r="B44" s="22">
        <v>40</v>
      </c>
      <c r="C44" s="83"/>
      <c r="D44" s="83"/>
      <c r="E44" s="84">
        <v>3.6998180000000001</v>
      </c>
      <c r="F44" s="44"/>
      <c r="G44" s="44"/>
      <c r="H44" s="69"/>
    </row>
    <row r="45" spans="2:8">
      <c r="B45" s="22">
        <v>41</v>
      </c>
      <c r="C45" s="83"/>
      <c r="D45" s="83"/>
      <c r="E45" s="84">
        <v>4.1323610000000004</v>
      </c>
      <c r="F45" s="44"/>
      <c r="G45" s="44"/>
      <c r="H45" s="69"/>
    </row>
    <row r="46" spans="2:8">
      <c r="B46" s="22">
        <v>42</v>
      </c>
      <c r="C46" s="83"/>
      <c r="D46" s="83"/>
      <c r="E46" s="84">
        <v>4.9582490000000004</v>
      </c>
      <c r="F46" s="44"/>
      <c r="G46" s="16"/>
      <c r="H46" s="69"/>
    </row>
    <row r="47" spans="2:8">
      <c r="B47" s="22">
        <v>43</v>
      </c>
      <c r="C47" s="83"/>
      <c r="D47" s="83"/>
      <c r="E47" s="84">
        <v>3.4522490000000001</v>
      </c>
      <c r="F47" s="16"/>
      <c r="G47" s="16"/>
      <c r="H47" s="69"/>
    </row>
    <row r="48" spans="2:8">
      <c r="B48" s="22">
        <v>44</v>
      </c>
      <c r="C48" s="83"/>
      <c r="D48" s="83"/>
      <c r="E48" s="84">
        <v>4.7908379999999999</v>
      </c>
      <c r="F48" s="16"/>
      <c r="G48" s="16"/>
      <c r="H48" s="69"/>
    </row>
    <row r="49" spans="2:8" ht="16" thickBot="1">
      <c r="B49" s="23">
        <v>45</v>
      </c>
      <c r="C49" s="85"/>
      <c r="D49" s="85"/>
      <c r="E49" s="86">
        <v>3.9222130000000002</v>
      </c>
      <c r="F49" s="24"/>
      <c r="G49" s="24"/>
      <c r="H49" s="11"/>
    </row>
    <row r="50" spans="2:8">
      <c r="B50" s="6" t="s">
        <v>4</v>
      </c>
      <c r="C50" s="31">
        <f>AVERAGE(C5:C49)</f>
        <v>1.6181813375000003</v>
      </c>
      <c r="D50" s="31">
        <f>AVERAGE(D5:D49)</f>
        <v>3.8571486600000009</v>
      </c>
      <c r="E50" s="31">
        <f>AVERAGE(E5:E49)</f>
        <v>5.022763888888889</v>
      </c>
      <c r="F50" s="31">
        <f>AVERAGE(F5:F33)</f>
        <v>2.4288903571428575</v>
      </c>
      <c r="G50" s="31">
        <f t="shared" ref="G50:H50" si="0">AVERAGE(G5:G33)</f>
        <v>2.2895019230769229</v>
      </c>
      <c r="H50" s="32">
        <f t="shared" si="0"/>
        <v>1.9879617103448275</v>
      </c>
    </row>
    <row r="51" spans="2:8">
      <c r="B51" s="7" t="s">
        <v>5</v>
      </c>
      <c r="C51" s="8">
        <f>STDEV(C5:C49)</f>
        <v>0.84747685920047455</v>
      </c>
      <c r="D51" s="8">
        <f t="shared" ref="D51:E51" si="1">STDEV(D5:D49)</f>
        <v>1.478889183454358</v>
      </c>
      <c r="E51" s="8">
        <f t="shared" si="1"/>
        <v>2.2365061810768814</v>
      </c>
      <c r="F51" s="8">
        <f>STDEV(F5:F33)</f>
        <v>0.93011307454305781</v>
      </c>
      <c r="G51" s="8">
        <f>STDEV(G5:G33)</f>
        <v>1.2161028309847994</v>
      </c>
      <c r="H51" s="9">
        <f>STDEV(H5:H33)</f>
        <v>0.8842915941660523</v>
      </c>
    </row>
    <row r="52" spans="2:8">
      <c r="B52" s="7" t="s">
        <v>6</v>
      </c>
      <c r="C52" s="104">
        <f>C51/SQRT(C53)</f>
        <v>0.17299048948813886</v>
      </c>
      <c r="D52" s="104">
        <f t="shared" ref="D52:E52" si="2">D51/SQRT(D53)</f>
        <v>0.2957778366908716</v>
      </c>
      <c r="E52" s="104">
        <f t="shared" si="2"/>
        <v>0.33339865686575737</v>
      </c>
      <c r="F52" s="104">
        <f>F51/SQRT(F53)</f>
        <v>0.24858317542136099</v>
      </c>
      <c r="G52" s="104">
        <f t="shared" ref="G52:H52" si="3">G51/SQRT(G53)</f>
        <v>0.33728623948866249</v>
      </c>
      <c r="H52" s="105">
        <f t="shared" si="3"/>
        <v>0.16420882662578939</v>
      </c>
    </row>
    <row r="53" spans="2:8" ht="16" thickBot="1">
      <c r="B53" s="10" t="s">
        <v>7</v>
      </c>
      <c r="C53" s="27">
        <f>COUNT(C5:C49)</f>
        <v>24</v>
      </c>
      <c r="D53" s="27">
        <f t="shared" ref="D53:E53" si="4">COUNT(D5:D49)</f>
        <v>25</v>
      </c>
      <c r="E53" s="27">
        <f t="shared" si="4"/>
        <v>45</v>
      </c>
      <c r="F53" s="27">
        <v>14</v>
      </c>
      <c r="G53" s="27">
        <f>COUNT(G5:G33)</f>
        <v>13</v>
      </c>
      <c r="H53" s="28">
        <f>COUNT(H5:H33)</f>
        <v>29</v>
      </c>
    </row>
    <row r="54" spans="2:8" ht="16" thickBot="1"/>
    <row r="55" spans="2:8">
      <c r="D55" s="209" t="s">
        <v>31</v>
      </c>
      <c r="E55" s="211"/>
      <c r="F55" s="106" t="s">
        <v>18</v>
      </c>
    </row>
    <row r="56" spans="2:8">
      <c r="D56" s="17" t="s">
        <v>19</v>
      </c>
      <c r="E56" s="15" t="s">
        <v>20</v>
      </c>
      <c r="F56" s="70" t="s">
        <v>30</v>
      </c>
    </row>
    <row r="57" spans="2:8">
      <c r="D57" s="17" t="s">
        <v>19</v>
      </c>
      <c r="E57" s="15" t="s">
        <v>21</v>
      </c>
      <c r="F57" s="70" t="s">
        <v>30</v>
      </c>
      <c r="G57" s="3"/>
    </row>
    <row r="58" spans="2:8">
      <c r="D58" s="17" t="s">
        <v>19</v>
      </c>
      <c r="E58" s="15" t="s">
        <v>22</v>
      </c>
      <c r="F58" s="18">
        <v>9.4000000000000004E-3</v>
      </c>
    </row>
    <row r="59" spans="2:8">
      <c r="D59" s="17" t="s">
        <v>22</v>
      </c>
      <c r="E59" s="15" t="s">
        <v>23</v>
      </c>
      <c r="F59" s="18">
        <v>0.73960000000000004</v>
      </c>
    </row>
    <row r="60" spans="2:8" ht="16" thickBot="1">
      <c r="D60" s="14" t="s">
        <v>22</v>
      </c>
      <c r="E60" s="67" t="s">
        <v>24</v>
      </c>
      <c r="F60" s="19">
        <v>0.13950000000000001</v>
      </c>
    </row>
    <row r="61" spans="2:8">
      <c r="F61" s="3"/>
    </row>
    <row r="62" spans="2:8">
      <c r="F62" s="3"/>
    </row>
    <row r="63" spans="2:8">
      <c r="F63" s="3"/>
    </row>
    <row r="64" spans="2:8">
      <c r="F64" s="3"/>
    </row>
    <row r="65" spans="6:6">
      <c r="F65" s="3"/>
    </row>
    <row r="66" spans="6:6">
      <c r="F66" s="3"/>
    </row>
    <row r="67" spans="6:6">
      <c r="F67" s="3"/>
    </row>
    <row r="68" spans="6:6">
      <c r="F68" s="3"/>
    </row>
    <row r="69" spans="6:6">
      <c r="F69" s="3"/>
    </row>
    <row r="70" spans="6:6">
      <c r="F70" s="3"/>
    </row>
  </sheetData>
  <mergeCells count="4">
    <mergeCell ref="B3:E3"/>
    <mergeCell ref="F3:H3"/>
    <mergeCell ref="B2:H2"/>
    <mergeCell ref="D55:E55"/>
  </mergeCells>
  <phoneticPr fontId="11" type="noConversion"/>
  <pageMargins left="0.75" right="0.75" top="1" bottom="1" header="0.5" footer="0.5"/>
  <pageSetup orientation="landscape" horizontalDpi="4294967292" verticalDpi="4294967292"/>
  <ignoredErrors>
    <ignoredError sqref="C50:H53" emptyCellReference="1"/>
  </ignoredError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1A</vt:lpstr>
      <vt:lpstr>Figure 1B</vt:lpstr>
      <vt:lpstr>Figure 1E</vt:lpstr>
      <vt:lpstr>Figure 1F</vt:lpstr>
      <vt:lpstr>Figure 1G</vt:lpstr>
      <vt:lpstr>Figure 1H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Benedicte</dc:creator>
  <cp:lastModifiedBy>Ana Paula Arruda</cp:lastModifiedBy>
  <cp:lastPrinted>2017-11-23T16:54:18Z</cp:lastPrinted>
  <dcterms:created xsi:type="dcterms:W3CDTF">2017-07-04T05:54:16Z</dcterms:created>
  <dcterms:modified xsi:type="dcterms:W3CDTF">2017-11-23T16:54:52Z</dcterms:modified>
</cp:coreProperties>
</file>