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X61" i="1" l="1"/>
  <c r="W61" i="1"/>
  <c r="V61" i="1"/>
  <c r="U61" i="1"/>
  <c r="T61" i="1"/>
  <c r="Z61" i="1" s="1"/>
  <c r="O61" i="1"/>
  <c r="N61" i="1"/>
  <c r="M61" i="1"/>
  <c r="L61" i="1"/>
  <c r="K61" i="1"/>
  <c r="P61" i="1" s="1"/>
  <c r="E61" i="1"/>
  <c r="D61" i="1"/>
  <c r="C61" i="1"/>
  <c r="H61" i="1" s="1"/>
  <c r="B61" i="1"/>
  <c r="G61" i="1" s="1"/>
  <c r="X52" i="1"/>
  <c r="W52" i="1"/>
  <c r="V52" i="1"/>
  <c r="U52" i="1"/>
  <c r="T52" i="1"/>
  <c r="Z52" i="1" s="1"/>
  <c r="O52" i="1"/>
  <c r="P52" i="1" s="1"/>
  <c r="N52" i="1"/>
  <c r="M52" i="1"/>
  <c r="L52" i="1"/>
  <c r="K52" i="1"/>
  <c r="Q52" i="1" s="1"/>
  <c r="E52" i="1"/>
  <c r="D52" i="1"/>
  <c r="H52" i="1" s="1"/>
  <c r="C52" i="1"/>
  <c r="B52" i="1"/>
  <c r="G52" i="1" s="1"/>
  <c r="X42" i="1"/>
  <c r="W42" i="1"/>
  <c r="V42" i="1"/>
  <c r="U42" i="1"/>
  <c r="T42" i="1"/>
  <c r="Z42" i="1" s="1"/>
  <c r="O42" i="1"/>
  <c r="N42" i="1"/>
  <c r="M42" i="1"/>
  <c r="L42" i="1"/>
  <c r="K42" i="1"/>
  <c r="P42" i="1" s="1"/>
  <c r="F42" i="1"/>
  <c r="E42" i="1"/>
  <c r="D42" i="1"/>
  <c r="C42" i="1"/>
  <c r="B42" i="1"/>
  <c r="H42" i="1" s="1"/>
  <c r="Z32" i="1"/>
  <c r="X32" i="1"/>
  <c r="W32" i="1"/>
  <c r="V32" i="1"/>
  <c r="U32" i="1"/>
  <c r="Y32" i="1" s="1"/>
  <c r="T32" i="1"/>
  <c r="P32" i="1"/>
  <c r="O32" i="1"/>
  <c r="N32" i="1"/>
  <c r="M32" i="1"/>
  <c r="L32" i="1"/>
  <c r="K32" i="1"/>
  <c r="Q32" i="1" s="1"/>
  <c r="F32" i="1"/>
  <c r="G32" i="1" s="1"/>
  <c r="E32" i="1"/>
  <c r="D32" i="1"/>
  <c r="C32" i="1"/>
  <c r="B32" i="1"/>
  <c r="H32" i="1" s="1"/>
  <c r="O23" i="1"/>
  <c r="N23" i="1"/>
  <c r="Q23" i="1" s="1"/>
  <c r="M23" i="1"/>
  <c r="L23" i="1"/>
  <c r="K23" i="1"/>
  <c r="P23" i="1" s="1"/>
  <c r="F23" i="1"/>
  <c r="E23" i="1"/>
  <c r="D23" i="1"/>
  <c r="G23" i="1" s="1"/>
  <c r="C23" i="1"/>
  <c r="B23" i="1"/>
  <c r="H23" i="1" s="1"/>
  <c r="G42" i="1" l="1"/>
  <c r="Q42" i="1"/>
  <c r="Q61" i="1"/>
  <c r="Y52" i="1"/>
  <c r="Y42" i="1"/>
  <c r="Y61" i="1"/>
  <c r="M10" i="1" l="1"/>
  <c r="M9" i="1"/>
  <c r="M8" i="1"/>
  <c r="M7" i="1"/>
  <c r="M6" i="1"/>
  <c r="M11" i="1" s="1"/>
  <c r="F10" i="1"/>
  <c r="F9" i="1"/>
  <c r="F8" i="1"/>
  <c r="F7" i="1"/>
  <c r="F6" i="1"/>
  <c r="F97" i="1" l="1"/>
  <c r="D97" i="1"/>
  <c r="B97" i="1"/>
  <c r="F96" i="1"/>
  <c r="D96" i="1"/>
  <c r="B96" i="1"/>
  <c r="F81" i="1"/>
  <c r="D81" i="1"/>
  <c r="B81" i="1"/>
  <c r="F80" i="1"/>
  <c r="D80" i="1"/>
  <c r="B80" i="1"/>
</calcChain>
</file>

<file path=xl/sharedStrings.xml><?xml version="1.0" encoding="utf-8"?>
<sst xmlns="http://schemas.openxmlformats.org/spreadsheetml/2006/main" count="176" uniqueCount="34">
  <si>
    <t>Gr21-GAL4</t>
  </si>
  <si>
    <t>UAS-TNT; nsyb-GAL80-DD</t>
  </si>
  <si>
    <t>Gr21-GAL4, TNT-G; Nsyb-gal80-dd</t>
  </si>
  <si>
    <t>AVG</t>
  </si>
  <si>
    <t>SEM</t>
  </si>
  <si>
    <t>TMP</t>
  </si>
  <si>
    <t>FIGURE 2-E</t>
  </si>
  <si>
    <t>SOLVENT</t>
  </si>
  <si>
    <t>Sample</t>
  </si>
  <si>
    <t>ROI</t>
  </si>
  <si>
    <t>Back1</t>
  </si>
  <si>
    <t xml:space="preserve">Back2 </t>
  </si>
  <si>
    <t>Back3</t>
  </si>
  <si>
    <t>ROI - back</t>
  </si>
  <si>
    <t>Average</t>
  </si>
  <si>
    <t>Solvent</t>
  </si>
  <si>
    <t>FIGURE 2-A</t>
  </si>
  <si>
    <t>Mean</t>
  </si>
  <si>
    <t>FIGURE 2-C</t>
  </si>
  <si>
    <t>Back2</t>
  </si>
  <si>
    <t>0 days: TMP continuously</t>
  </si>
  <si>
    <t>1 day: TMP continuously</t>
  </si>
  <si>
    <t>2 days: TMP continuously</t>
  </si>
  <si>
    <t>3 days: TMP continuously</t>
  </si>
  <si>
    <t>4 days: TMP continuously</t>
  </si>
  <si>
    <t>0 days: Solvent continuously</t>
  </si>
  <si>
    <t>1 day: Solvent continuously</t>
  </si>
  <si>
    <t>2 days: Solvent continuously</t>
  </si>
  <si>
    <t>3 days: Solvent continuously</t>
  </si>
  <si>
    <t>4 days: Solvent continuously</t>
  </si>
  <si>
    <t xml:space="preserve">1 day: TMP removal </t>
  </si>
  <si>
    <t xml:space="preserve">2 days: TMP removal </t>
  </si>
  <si>
    <t xml:space="preserve">3 days: TMP removal </t>
  </si>
  <si>
    <t xml:space="preserve">4 days: TMP removal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</si>
</sst>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0" borderId="1" xfId="0" applyFont="1" applyBorder="1"/>
    <xf numFmtId="0" fontId="0" fillId="0" borderId="0" xfId="0" quotePrefix="1" applyFont="1" applyBorder="1" applyAlignment="1">
      <alignment horizontal="center"/>
    </xf>
    <xf numFmtId="0" fontId="0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6" fillId="0" borderId="0" xfId="0" applyFont="1"/>
    <xf numFmtId="0" fontId="4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97"/>
  <sheetViews>
    <sheetView tabSelected="1" zoomScale="80" zoomScaleNormal="80" workbookViewId="0">
      <selection activeCell="AB11" sqref="AB11"/>
    </sheetView>
  </sheetViews>
  <sheetFormatPr defaultRowHeight="15" x14ac:dyDescent="0.25"/>
  <cols>
    <col min="1" max="1" width="11.42578125" customWidth="1"/>
    <col min="2" max="2" width="15" customWidth="1"/>
    <col min="3" max="3" width="12.42578125" bestFit="1" customWidth="1"/>
    <col min="4" max="4" width="18.7109375" customWidth="1"/>
    <col min="5" max="5" width="12.42578125" bestFit="1" customWidth="1"/>
    <col min="6" max="6" width="18.28515625" customWidth="1"/>
    <col min="7" max="8" width="9.28515625" bestFit="1" customWidth="1"/>
    <col min="10" max="10" width="12.42578125" customWidth="1"/>
    <col min="11" max="12" width="9.28515625" bestFit="1" customWidth="1"/>
    <col min="13" max="13" width="12.85546875" customWidth="1"/>
    <col min="14" max="17" width="9.28515625" bestFit="1" customWidth="1"/>
    <col min="19" max="19" width="11.28515625" customWidth="1"/>
  </cols>
  <sheetData>
    <row r="2" spans="1:24" ht="18.75" x14ac:dyDescent="0.3">
      <c r="A2" s="22" t="s">
        <v>16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24" x14ac:dyDescent="0.25">
      <c r="A4" s="15" t="s">
        <v>15</v>
      </c>
      <c r="B4" s="15"/>
      <c r="C4" s="15"/>
      <c r="D4" s="15"/>
      <c r="E4" s="15"/>
      <c r="F4" s="15"/>
      <c r="H4" s="15" t="s">
        <v>5</v>
      </c>
      <c r="I4" s="15"/>
      <c r="J4" s="15"/>
      <c r="K4" s="15"/>
      <c r="L4" s="15"/>
      <c r="M4" s="15"/>
    </row>
    <row r="5" spans="1:24" x14ac:dyDescent="0.25">
      <c r="A5" s="16" t="s">
        <v>8</v>
      </c>
      <c r="B5" s="17" t="s">
        <v>9</v>
      </c>
      <c r="C5" s="17" t="s">
        <v>10</v>
      </c>
      <c r="D5" s="17" t="s">
        <v>11</v>
      </c>
      <c r="E5" s="17" t="s">
        <v>12</v>
      </c>
      <c r="F5" s="18" t="s">
        <v>13</v>
      </c>
      <c r="H5" s="16" t="s">
        <v>8</v>
      </c>
      <c r="I5" s="17" t="s">
        <v>9</v>
      </c>
      <c r="J5" s="17" t="s">
        <v>10</v>
      </c>
      <c r="K5" s="17" t="s">
        <v>11</v>
      </c>
      <c r="L5" s="17" t="s">
        <v>12</v>
      </c>
      <c r="M5" s="18" t="s">
        <v>13</v>
      </c>
    </row>
    <row r="6" spans="1:24" x14ac:dyDescent="0.25">
      <c r="A6" s="17">
        <v>1</v>
      </c>
      <c r="B6" s="14">
        <v>64.436000000000007</v>
      </c>
      <c r="C6" s="14">
        <v>18.283999999999999</v>
      </c>
      <c r="D6" s="14">
        <v>23.35</v>
      </c>
      <c r="E6" s="14">
        <v>21.315000000000001</v>
      </c>
      <c r="F6" s="18">
        <f>B6-AVERAGE(C6:E6)</f>
        <v>43.453000000000003</v>
      </c>
      <c r="H6" s="17">
        <v>1</v>
      </c>
      <c r="I6" s="14">
        <v>30.815000000000001</v>
      </c>
      <c r="J6" s="14">
        <v>25.582000000000001</v>
      </c>
      <c r="K6" s="14">
        <v>28.542999999999999</v>
      </c>
      <c r="L6" s="14">
        <v>27.306000000000001</v>
      </c>
      <c r="M6" s="18">
        <f>I6-AVERAGE(J6:L6)</f>
        <v>3.6713333333333367</v>
      </c>
    </row>
    <row r="7" spans="1:24" x14ac:dyDescent="0.25">
      <c r="A7" s="17">
        <v>2</v>
      </c>
      <c r="B7" s="14">
        <v>77.176000000000002</v>
      </c>
      <c r="C7" s="14">
        <v>18.462</v>
      </c>
      <c r="D7" s="14">
        <v>16.873000000000001</v>
      </c>
      <c r="E7" s="14">
        <v>18.244</v>
      </c>
      <c r="F7" s="18">
        <f>B7-AVERAGE(C7:E7)</f>
        <v>59.316333333333333</v>
      </c>
      <c r="H7" s="17">
        <v>2</v>
      </c>
      <c r="I7" s="14">
        <v>48.386000000000003</v>
      </c>
      <c r="J7" s="14">
        <v>48.625</v>
      </c>
      <c r="K7" s="14">
        <v>39.807000000000002</v>
      </c>
      <c r="L7" s="14">
        <v>33.978000000000002</v>
      </c>
      <c r="M7" s="18">
        <f>I7-AVERAGE(J7:L7)</f>
        <v>7.5826666666666682</v>
      </c>
    </row>
    <row r="8" spans="1:24" x14ac:dyDescent="0.25">
      <c r="A8" s="17">
        <v>3</v>
      </c>
      <c r="B8" s="14">
        <v>76.724000000000004</v>
      </c>
      <c r="C8" s="14">
        <v>25.509</v>
      </c>
      <c r="D8" s="14">
        <v>20.481999999999999</v>
      </c>
      <c r="E8" s="14">
        <v>19.309999999999999</v>
      </c>
      <c r="F8" s="18">
        <f>B8-AVERAGE(C8:E8)</f>
        <v>54.957000000000008</v>
      </c>
      <c r="H8" s="17">
        <v>3</v>
      </c>
      <c r="I8" s="14">
        <v>29.036000000000001</v>
      </c>
      <c r="J8" s="14">
        <v>23.602</v>
      </c>
      <c r="K8" s="14">
        <v>23.795000000000002</v>
      </c>
      <c r="L8" s="14">
        <v>21.811</v>
      </c>
      <c r="M8" s="18">
        <f>I8-AVERAGE(J8:L8)</f>
        <v>5.9666666666666686</v>
      </c>
    </row>
    <row r="9" spans="1:24" x14ac:dyDescent="0.25">
      <c r="A9" s="17">
        <v>4</v>
      </c>
      <c r="B9" s="14">
        <v>82.55</v>
      </c>
      <c r="C9" s="14">
        <v>21.603000000000002</v>
      </c>
      <c r="D9" s="14">
        <v>18.975000000000001</v>
      </c>
      <c r="E9" s="14">
        <v>18.132000000000001</v>
      </c>
      <c r="F9" s="18">
        <f>B9-AVERAGE(C9:E9)</f>
        <v>62.97999999999999</v>
      </c>
      <c r="H9" s="17">
        <v>4</v>
      </c>
      <c r="I9" s="14">
        <v>34.396000000000001</v>
      </c>
      <c r="J9" s="14">
        <v>32.595999999999997</v>
      </c>
      <c r="K9" s="14">
        <v>26.097000000000001</v>
      </c>
      <c r="L9" s="14">
        <v>29.152000000000001</v>
      </c>
      <c r="M9" s="18">
        <f>I9-AVERAGE(J9:L9)</f>
        <v>5.1143333333333345</v>
      </c>
    </row>
    <row r="10" spans="1:24" x14ac:dyDescent="0.25">
      <c r="A10" s="17">
        <v>5</v>
      </c>
      <c r="B10" s="14">
        <v>86.308999999999997</v>
      </c>
      <c r="C10" s="14">
        <v>21.195</v>
      </c>
      <c r="D10" s="14">
        <v>20.556000000000001</v>
      </c>
      <c r="E10" s="14">
        <v>21.376000000000001</v>
      </c>
      <c r="F10" s="18">
        <f>B10-AVERAGE(C10:E10)</f>
        <v>65.266666666666666</v>
      </c>
      <c r="H10" s="17">
        <v>5</v>
      </c>
      <c r="I10" s="14">
        <v>27.405000000000001</v>
      </c>
      <c r="J10" s="14">
        <v>24.585000000000001</v>
      </c>
      <c r="K10" s="14">
        <v>22.478000000000002</v>
      </c>
      <c r="L10" s="14">
        <v>22.266999999999999</v>
      </c>
      <c r="M10" s="18">
        <f>I10-AVERAGE(J10:L10)</f>
        <v>4.2950000000000017</v>
      </c>
    </row>
    <row r="11" spans="1:24" x14ac:dyDescent="0.25">
      <c r="A11" s="19"/>
      <c r="B11" s="19"/>
      <c r="C11" s="19"/>
      <c r="D11" s="19"/>
      <c r="E11" s="19" t="s">
        <v>14</v>
      </c>
      <c r="F11" s="19">
        <v>57.194600000000001</v>
      </c>
      <c r="G11" s="19"/>
      <c r="H11" s="19"/>
      <c r="I11" s="19"/>
      <c r="J11" s="19"/>
      <c r="K11" s="19"/>
      <c r="L11" s="19" t="s">
        <v>14</v>
      </c>
      <c r="M11" s="19">
        <f>AVERAGE(M6:M10)</f>
        <v>5.3260000000000023</v>
      </c>
    </row>
    <row r="12" spans="1:24" x14ac:dyDescent="0.25">
      <c r="A12" s="19"/>
      <c r="B12" s="19"/>
      <c r="C12" s="19"/>
      <c r="D12" s="19"/>
      <c r="E12" s="19" t="s">
        <v>4</v>
      </c>
      <c r="F12" s="19">
        <v>3.8533705381710157</v>
      </c>
      <c r="G12" s="19"/>
      <c r="H12" s="19"/>
      <c r="I12" s="19"/>
      <c r="J12" s="19"/>
      <c r="K12" s="19"/>
      <c r="L12" s="19" t="s">
        <v>4</v>
      </c>
      <c r="M12" s="19">
        <v>0.68369158901429306</v>
      </c>
      <c r="O12" s="19"/>
    </row>
    <row r="13" spans="1:24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O13" s="19"/>
    </row>
    <row r="14" spans="1:24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O14" s="19"/>
    </row>
    <row r="15" spans="1:24" ht="18.75" x14ac:dyDescent="0.3">
      <c r="A15" s="22" t="s">
        <v>18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</row>
    <row r="17" spans="1:26" x14ac:dyDescent="0.25">
      <c r="B17" s="33" t="s">
        <v>20</v>
      </c>
      <c r="C17" s="34"/>
      <c r="D17" s="34"/>
      <c r="E17" s="34"/>
      <c r="F17" s="35"/>
      <c r="K17" s="33" t="s">
        <v>25</v>
      </c>
      <c r="L17" s="34"/>
      <c r="M17" s="34"/>
      <c r="N17" s="34"/>
      <c r="O17" s="35"/>
      <c r="P17" s="21"/>
      <c r="Q17" s="21"/>
      <c r="S17" s="29"/>
      <c r="T17" s="30"/>
      <c r="U17" s="31"/>
      <c r="V17" s="31"/>
      <c r="W17" s="31"/>
      <c r="X17" s="31"/>
      <c r="Y17" s="21"/>
      <c r="Z17" s="21"/>
    </row>
    <row r="18" spans="1:26" x14ac:dyDescent="0.25">
      <c r="A18" s="36" t="s">
        <v>8</v>
      </c>
      <c r="B18" s="37">
        <v>1</v>
      </c>
      <c r="C18" s="37">
        <v>2</v>
      </c>
      <c r="D18" s="37">
        <v>3</v>
      </c>
      <c r="E18" s="37">
        <v>4</v>
      </c>
      <c r="F18" s="37">
        <v>5</v>
      </c>
      <c r="G18" s="41"/>
      <c r="H18" s="41"/>
      <c r="J18" s="17" t="s">
        <v>8</v>
      </c>
      <c r="K18" s="14">
        <v>1</v>
      </c>
      <c r="L18" s="14">
        <v>2</v>
      </c>
      <c r="M18" s="14">
        <v>3</v>
      </c>
      <c r="N18" s="14">
        <v>4</v>
      </c>
      <c r="O18" s="14">
        <v>5</v>
      </c>
      <c r="P18" s="21"/>
      <c r="Q18" s="21"/>
      <c r="S18" s="29"/>
      <c r="T18" s="32"/>
      <c r="U18" s="32"/>
      <c r="V18" s="32"/>
      <c r="W18" s="32"/>
      <c r="X18" s="32"/>
      <c r="Y18" s="21"/>
      <c r="Z18" s="21"/>
    </row>
    <row r="19" spans="1:26" x14ac:dyDescent="0.25">
      <c r="A19" s="36" t="s">
        <v>9</v>
      </c>
      <c r="B19" s="36">
        <v>9.8030000000000008</v>
      </c>
      <c r="C19" s="36">
        <v>18.690999999999999</v>
      </c>
      <c r="D19" s="36">
        <v>11.866</v>
      </c>
      <c r="E19" s="36">
        <v>10.188000000000001</v>
      </c>
      <c r="F19" s="36">
        <v>14.561999999999999</v>
      </c>
      <c r="G19" s="41"/>
      <c r="H19" s="41"/>
      <c r="J19" s="17" t="s">
        <v>9</v>
      </c>
      <c r="K19" s="17">
        <v>64.349999999999994</v>
      </c>
      <c r="L19" s="17">
        <v>69.817999999999998</v>
      </c>
      <c r="M19" s="17">
        <v>97.046000000000006</v>
      </c>
      <c r="N19" s="17">
        <v>78.959000000000003</v>
      </c>
      <c r="O19" s="17">
        <v>73.793000000000006</v>
      </c>
      <c r="P19" s="21"/>
      <c r="Q19" s="21"/>
      <c r="Y19" s="21"/>
      <c r="Z19" s="21"/>
    </row>
    <row r="20" spans="1:26" x14ac:dyDescent="0.25">
      <c r="A20" s="36" t="s">
        <v>10</v>
      </c>
      <c r="B20" s="36">
        <v>7.173</v>
      </c>
      <c r="C20" s="36">
        <v>9.9109999999999996</v>
      </c>
      <c r="D20" s="36">
        <v>8.4979999999999993</v>
      </c>
      <c r="E20" s="36">
        <v>7.4</v>
      </c>
      <c r="F20" s="36">
        <v>10.603</v>
      </c>
      <c r="G20" s="41"/>
      <c r="H20" s="41"/>
      <c r="J20" s="17" t="s">
        <v>10</v>
      </c>
      <c r="K20" s="17">
        <v>10.917</v>
      </c>
      <c r="L20" s="17">
        <v>11.613</v>
      </c>
      <c r="M20" s="17">
        <v>11.134</v>
      </c>
      <c r="N20" s="17">
        <v>11.337</v>
      </c>
      <c r="O20" s="17">
        <v>11.256</v>
      </c>
      <c r="P20" s="21"/>
      <c r="Q20" s="21"/>
      <c r="Y20" s="21"/>
      <c r="Z20" s="21"/>
    </row>
    <row r="21" spans="1:26" x14ac:dyDescent="0.25">
      <c r="A21" s="36" t="s">
        <v>19</v>
      </c>
      <c r="B21" s="36">
        <v>7.1139999999999999</v>
      </c>
      <c r="C21" s="36">
        <v>11.029</v>
      </c>
      <c r="D21" s="36">
        <v>9.141</v>
      </c>
      <c r="E21" s="36">
        <v>6.9210000000000003</v>
      </c>
      <c r="F21" s="36">
        <v>11.032</v>
      </c>
      <c r="G21" s="41"/>
      <c r="H21" s="41"/>
      <c r="J21" s="17" t="s">
        <v>19</v>
      </c>
      <c r="K21" s="17">
        <v>8.8829999999999991</v>
      </c>
      <c r="L21" s="17">
        <v>10.057</v>
      </c>
      <c r="M21" s="17">
        <v>10.69</v>
      </c>
      <c r="N21" s="17">
        <v>11.198</v>
      </c>
      <c r="O21" s="17">
        <v>10.952</v>
      </c>
      <c r="P21" s="21"/>
      <c r="Q21" s="21"/>
      <c r="Y21" s="21"/>
      <c r="Z21" s="21"/>
    </row>
    <row r="22" spans="1:26" ht="22.5" customHeight="1" x14ac:dyDescent="0.25">
      <c r="A22" s="36" t="s">
        <v>12</v>
      </c>
      <c r="B22" s="36">
        <v>7.2140000000000004</v>
      </c>
      <c r="C22" s="36">
        <v>7.7530000000000001</v>
      </c>
      <c r="D22" s="36">
        <v>10.211</v>
      </c>
      <c r="E22" s="36">
        <v>7.7869999999999999</v>
      </c>
      <c r="F22" s="36">
        <v>8.7759999999999998</v>
      </c>
      <c r="G22" s="42" t="s">
        <v>17</v>
      </c>
      <c r="H22" s="42" t="s">
        <v>4</v>
      </c>
      <c r="J22" s="17" t="s">
        <v>12</v>
      </c>
      <c r="K22" s="17">
        <v>7.0490000000000004</v>
      </c>
      <c r="L22" s="17">
        <v>10.897</v>
      </c>
      <c r="M22" s="17">
        <v>9.7309999999999999</v>
      </c>
      <c r="N22" s="17">
        <v>7.3369999999999997</v>
      </c>
      <c r="O22" s="17">
        <v>8.6969999999999992</v>
      </c>
      <c r="P22" s="42" t="s">
        <v>17</v>
      </c>
      <c r="Q22" s="42" t="s">
        <v>4</v>
      </c>
      <c r="Y22" s="21"/>
      <c r="Z22" s="21"/>
    </row>
    <row r="23" spans="1:26" s="40" customFormat="1" ht="20.25" customHeight="1" x14ac:dyDescent="0.25">
      <c r="A23" s="38" t="s">
        <v>13</v>
      </c>
      <c r="B23" s="38">
        <f>B19-AVERAGE(B20:B22)</f>
        <v>2.6360000000000019</v>
      </c>
      <c r="C23" s="38">
        <f t="shared" ref="C23:F23" si="0">C19-AVERAGE(C20:C22)</f>
        <v>9.1266666666666669</v>
      </c>
      <c r="D23" s="38">
        <f t="shared" si="0"/>
        <v>2.5826666666666664</v>
      </c>
      <c r="E23" s="38">
        <f t="shared" si="0"/>
        <v>2.8186666666666671</v>
      </c>
      <c r="F23" s="38">
        <f t="shared" si="0"/>
        <v>4.4250000000000007</v>
      </c>
      <c r="G23" s="41">
        <f>AVERAGE(B23:F23)</f>
        <v>4.3178000000000001</v>
      </c>
      <c r="H23" s="41">
        <f>_xlfn.STDEV.S(B23:F23)/SQRT(COUNT(B23:F23))</f>
        <v>1.2494644879574075</v>
      </c>
      <c r="I23" s="20"/>
      <c r="J23" s="18" t="s">
        <v>13</v>
      </c>
      <c r="K23" s="18">
        <f>K19-AVERAGE(K20:K22)</f>
        <v>55.400333333333329</v>
      </c>
      <c r="L23" s="18">
        <f t="shared" ref="L23:O23" si="1">L19-AVERAGE(L20:L22)</f>
        <v>58.962333333333333</v>
      </c>
      <c r="M23" s="18">
        <f t="shared" si="1"/>
        <v>86.527666666666676</v>
      </c>
      <c r="N23" s="18">
        <f t="shared" si="1"/>
        <v>69.001666666666665</v>
      </c>
      <c r="O23" s="18">
        <f t="shared" si="1"/>
        <v>63.491333333333344</v>
      </c>
      <c r="P23" s="41">
        <f>AVERAGE(K23:O23)</f>
        <v>66.676666666666662</v>
      </c>
      <c r="Q23" s="41">
        <f>_xlfn.STDEV.S(K23:O23)/SQRT(COUNT(K23:O23))</f>
        <v>5.4602234691753653</v>
      </c>
      <c r="R23" s="20"/>
      <c r="S23" s="20"/>
      <c r="T23" s="20"/>
      <c r="U23" s="20"/>
      <c r="V23" s="20"/>
      <c r="W23" s="20"/>
      <c r="X23" s="20"/>
      <c r="Y23" s="39"/>
      <c r="Z23" s="39"/>
    </row>
    <row r="24" spans="1:26" s="2" customFormat="1" ht="15.75" customHeight="1" x14ac:dyDescent="0.25">
      <c r="A24"/>
      <c r="B24"/>
      <c r="C24"/>
      <c r="D24"/>
      <c r="E24"/>
      <c r="F24"/>
      <c r="G24" s="41"/>
      <c r="H24" s="41"/>
      <c r="I24"/>
      <c r="J24"/>
      <c r="K24"/>
      <c r="L24"/>
      <c r="M24"/>
      <c r="N24"/>
      <c r="O24"/>
      <c r="P24" s="41"/>
      <c r="Q24" s="41"/>
      <c r="R24"/>
      <c r="S24"/>
      <c r="T24"/>
      <c r="U24"/>
      <c r="V24"/>
      <c r="W24"/>
      <c r="X24"/>
      <c r="Y24" s="21"/>
      <c r="Z24" s="21"/>
    </row>
    <row r="25" spans="1:26" x14ac:dyDescent="0.25">
      <c r="G25" s="41"/>
      <c r="H25" s="41"/>
      <c r="P25" s="41"/>
      <c r="Q25" s="41"/>
      <c r="Y25" s="21"/>
      <c r="Z25" s="21"/>
    </row>
    <row r="26" spans="1:26" x14ac:dyDescent="0.25">
      <c r="B26" s="33" t="s">
        <v>21</v>
      </c>
      <c r="C26" s="34"/>
      <c r="D26" s="34"/>
      <c r="E26" s="34"/>
      <c r="F26" s="35"/>
      <c r="G26" s="41"/>
      <c r="H26" s="41"/>
      <c r="K26" s="33" t="s">
        <v>26</v>
      </c>
      <c r="L26" s="34"/>
      <c r="M26" s="34"/>
      <c r="N26" s="34"/>
      <c r="O26" s="35"/>
      <c r="P26" s="41"/>
      <c r="Q26" s="41"/>
      <c r="T26" s="26" t="s">
        <v>30</v>
      </c>
      <c r="U26" s="27"/>
      <c r="V26" s="27"/>
      <c r="W26" s="27"/>
      <c r="X26" s="28"/>
      <c r="Y26" s="21"/>
      <c r="Z26" s="21"/>
    </row>
    <row r="27" spans="1:26" x14ac:dyDescent="0.25">
      <c r="A27" s="17" t="s">
        <v>8</v>
      </c>
      <c r="B27" s="14">
        <v>1</v>
      </c>
      <c r="C27" s="14">
        <v>2</v>
      </c>
      <c r="D27" s="14">
        <v>3</v>
      </c>
      <c r="E27" s="14">
        <v>4</v>
      </c>
      <c r="F27" s="14">
        <v>5</v>
      </c>
      <c r="G27" s="41"/>
      <c r="H27" s="41"/>
      <c r="J27" s="17" t="s">
        <v>8</v>
      </c>
      <c r="K27" s="14">
        <v>1</v>
      </c>
      <c r="L27" s="14">
        <v>2</v>
      </c>
      <c r="M27" s="14">
        <v>3</v>
      </c>
      <c r="N27" s="14">
        <v>4</v>
      </c>
      <c r="O27" s="14">
        <v>5</v>
      </c>
      <c r="P27" s="41"/>
      <c r="Q27" s="41"/>
      <c r="S27" s="17" t="s">
        <v>8</v>
      </c>
      <c r="T27" s="14">
        <v>1</v>
      </c>
      <c r="U27" s="14">
        <v>2</v>
      </c>
      <c r="V27" s="14">
        <v>3</v>
      </c>
      <c r="W27" s="14">
        <v>4</v>
      </c>
      <c r="X27" s="14">
        <v>5</v>
      </c>
      <c r="Y27" s="21"/>
      <c r="Z27" s="21"/>
    </row>
    <row r="28" spans="1:26" x14ac:dyDescent="0.25">
      <c r="A28" s="17" t="s">
        <v>9</v>
      </c>
      <c r="B28" s="17">
        <v>16.5</v>
      </c>
      <c r="C28" s="17">
        <v>10.765000000000001</v>
      </c>
      <c r="D28" s="17">
        <v>11.477</v>
      </c>
      <c r="E28" s="17">
        <v>13.906000000000001</v>
      </c>
      <c r="F28" s="17">
        <v>16.814</v>
      </c>
      <c r="G28" s="41"/>
      <c r="H28" s="41"/>
      <c r="J28" s="17" t="s">
        <v>9</v>
      </c>
      <c r="K28" s="17">
        <v>103.751</v>
      </c>
      <c r="L28" s="17">
        <v>89.254999999999995</v>
      </c>
      <c r="M28" s="17">
        <v>108.432</v>
      </c>
      <c r="N28" s="17">
        <v>113.367</v>
      </c>
      <c r="O28" s="17">
        <v>129.39500000000001</v>
      </c>
      <c r="P28" s="41"/>
      <c r="Q28" s="41"/>
      <c r="S28" s="17" t="s">
        <v>9</v>
      </c>
      <c r="T28" s="17">
        <v>32.484999999999999</v>
      </c>
      <c r="U28" s="17">
        <v>22.041</v>
      </c>
      <c r="V28" s="17">
        <v>17.001000000000001</v>
      </c>
      <c r="W28" s="17">
        <v>35.210999999999999</v>
      </c>
      <c r="X28" s="17">
        <v>33.677</v>
      </c>
      <c r="Y28" s="21"/>
      <c r="Z28" s="21"/>
    </row>
    <row r="29" spans="1:26" x14ac:dyDescent="0.25">
      <c r="A29" s="17" t="s">
        <v>10</v>
      </c>
      <c r="B29" s="17">
        <v>8.3510000000000009</v>
      </c>
      <c r="C29" s="17">
        <v>7.859</v>
      </c>
      <c r="D29" s="17">
        <v>8.6950000000000003</v>
      </c>
      <c r="E29" s="17">
        <v>9.5129999999999999</v>
      </c>
      <c r="F29" s="17">
        <v>11.772</v>
      </c>
      <c r="G29" s="41"/>
      <c r="H29" s="41"/>
      <c r="J29" s="17" t="s">
        <v>10</v>
      </c>
      <c r="K29" s="17">
        <v>10.683</v>
      </c>
      <c r="L29" s="17">
        <v>12.948</v>
      </c>
      <c r="M29" s="17">
        <v>10.456</v>
      </c>
      <c r="N29" s="17">
        <v>10.605</v>
      </c>
      <c r="O29" s="17">
        <v>9.1110000000000007</v>
      </c>
      <c r="P29" s="41"/>
      <c r="Q29" s="41"/>
      <c r="S29" s="17" t="s">
        <v>10</v>
      </c>
      <c r="T29" s="17">
        <v>10.177</v>
      </c>
      <c r="U29" s="17">
        <v>9.8040000000000003</v>
      </c>
      <c r="V29" s="17">
        <v>9.4320000000000004</v>
      </c>
      <c r="W29" s="17">
        <v>11.438000000000001</v>
      </c>
      <c r="X29" s="17">
        <v>12.102</v>
      </c>
      <c r="Y29" s="21"/>
      <c r="Z29" s="21"/>
    </row>
    <row r="30" spans="1:26" x14ac:dyDescent="0.25">
      <c r="A30" s="17" t="s">
        <v>19</v>
      </c>
      <c r="B30" s="17">
        <v>9.44</v>
      </c>
      <c r="C30" s="17">
        <v>8.07</v>
      </c>
      <c r="D30" s="17">
        <v>8.3879999999999999</v>
      </c>
      <c r="E30" s="17">
        <v>9.1709999999999994</v>
      </c>
      <c r="F30" s="17">
        <v>13.352</v>
      </c>
      <c r="G30" s="41"/>
      <c r="H30" s="41"/>
      <c r="J30" s="17" t="s">
        <v>19</v>
      </c>
      <c r="K30" s="17">
        <v>10.798</v>
      </c>
      <c r="L30" s="17">
        <v>12.026999999999999</v>
      </c>
      <c r="M30" s="17">
        <v>13.26</v>
      </c>
      <c r="N30" s="17">
        <v>11.670999999999999</v>
      </c>
      <c r="O30" s="17">
        <v>10.119999999999999</v>
      </c>
      <c r="P30" s="41"/>
      <c r="Q30" s="41"/>
      <c r="S30" s="17" t="s">
        <v>19</v>
      </c>
      <c r="T30" s="17">
        <v>9.9369999999999994</v>
      </c>
      <c r="U30" s="17">
        <v>9.0670000000000002</v>
      </c>
      <c r="V30" s="17">
        <v>8.8889999999999993</v>
      </c>
      <c r="W30" s="17">
        <v>10.951000000000001</v>
      </c>
      <c r="X30" s="17">
        <v>10.835000000000001</v>
      </c>
      <c r="Y30" s="21"/>
      <c r="Z30" s="21"/>
    </row>
    <row r="31" spans="1:26" x14ac:dyDescent="0.25">
      <c r="A31" s="17" t="s">
        <v>12</v>
      </c>
      <c r="B31" s="17">
        <v>8.8249999999999993</v>
      </c>
      <c r="C31" s="17">
        <v>7.8109999999999999</v>
      </c>
      <c r="D31" s="17">
        <v>9.6340000000000003</v>
      </c>
      <c r="E31" s="17">
        <v>10.661</v>
      </c>
      <c r="F31" s="17">
        <v>8.9710000000000001</v>
      </c>
      <c r="G31" s="42" t="s">
        <v>17</v>
      </c>
      <c r="H31" s="42" t="s">
        <v>4</v>
      </c>
      <c r="J31" s="17" t="s">
        <v>12</v>
      </c>
      <c r="K31" s="17">
        <v>9.0500000000000007</v>
      </c>
      <c r="L31" s="17">
        <v>11.545999999999999</v>
      </c>
      <c r="M31" s="17">
        <v>14.132</v>
      </c>
      <c r="N31" s="17">
        <v>11.253</v>
      </c>
      <c r="O31" s="17">
        <v>11.759</v>
      </c>
      <c r="P31" s="42" t="s">
        <v>17</v>
      </c>
      <c r="Q31" s="42" t="s">
        <v>4</v>
      </c>
      <c r="S31" s="17" t="s">
        <v>12</v>
      </c>
      <c r="T31" s="17">
        <v>10.34</v>
      </c>
      <c r="U31" s="17">
        <v>9.7569999999999997</v>
      </c>
      <c r="V31" s="17">
        <v>9.48</v>
      </c>
      <c r="W31" s="17">
        <v>11.672000000000001</v>
      </c>
      <c r="X31" s="17">
        <v>12.64</v>
      </c>
      <c r="Y31" s="42" t="s">
        <v>17</v>
      </c>
      <c r="Z31" s="42" t="s">
        <v>4</v>
      </c>
    </row>
    <row r="32" spans="1:26" s="20" customFormat="1" x14ac:dyDescent="0.25">
      <c r="A32" s="18" t="s">
        <v>13</v>
      </c>
      <c r="B32" s="18">
        <f>B28-AVERAGE(B29:B31)</f>
        <v>7.6280000000000001</v>
      </c>
      <c r="C32" s="18">
        <f t="shared" ref="C32:F32" si="2">C28-AVERAGE(C29:C31)</f>
        <v>2.8516666666666666</v>
      </c>
      <c r="D32" s="18">
        <f t="shared" si="2"/>
        <v>2.5713333333333335</v>
      </c>
      <c r="E32" s="18">
        <f t="shared" si="2"/>
        <v>4.1243333333333343</v>
      </c>
      <c r="F32" s="18">
        <f t="shared" si="2"/>
        <v>5.4489999999999998</v>
      </c>
      <c r="G32" s="41">
        <f>AVERAGE(B32:F32)</f>
        <v>4.5248666666666661</v>
      </c>
      <c r="H32" s="41">
        <f>_xlfn.STDEV.S(B32:F32)/SQRT(COUNT(B32:F32))</f>
        <v>0.9289719203985064</v>
      </c>
      <c r="J32" s="18" t="s">
        <v>13</v>
      </c>
      <c r="K32" s="18">
        <f>K28-AVERAGE(K29:K31)</f>
        <v>93.573999999999998</v>
      </c>
      <c r="L32" s="18">
        <f t="shared" ref="L32:O32" si="3">L28-AVERAGE(L29:L31)</f>
        <v>77.081333333333333</v>
      </c>
      <c r="M32" s="18">
        <f t="shared" si="3"/>
        <v>95.816000000000003</v>
      </c>
      <c r="N32" s="18">
        <f t="shared" si="3"/>
        <v>102.19066666666667</v>
      </c>
      <c r="O32" s="18">
        <f t="shared" si="3"/>
        <v>119.06500000000001</v>
      </c>
      <c r="P32" s="41">
        <f>AVERAGE(K32:O32)</f>
        <v>97.545400000000001</v>
      </c>
      <c r="Q32" s="41">
        <f>_xlfn.STDEV.S(K32:O32)/SQRT(COUNT(K32:O32))</f>
        <v>6.7904806656901533</v>
      </c>
      <c r="S32" s="18" t="s">
        <v>13</v>
      </c>
      <c r="T32" s="18">
        <f>T28-AVERAGE(T29:T31)</f>
        <v>22.333666666666666</v>
      </c>
      <c r="U32" s="18">
        <f t="shared" ref="U32:X32" si="4">U28-AVERAGE(U29:U31)</f>
        <v>12.498333333333333</v>
      </c>
      <c r="V32" s="18">
        <f t="shared" si="4"/>
        <v>7.7340000000000018</v>
      </c>
      <c r="W32" s="18">
        <f t="shared" si="4"/>
        <v>23.85733333333333</v>
      </c>
      <c r="X32" s="18">
        <f t="shared" si="4"/>
        <v>21.817999999999998</v>
      </c>
      <c r="Y32" s="41">
        <f>AVERAGE(T32:X32)</f>
        <v>17.648266666666665</v>
      </c>
      <c r="Z32" s="41">
        <f>_xlfn.STDEV.S(T32:X32)/SQRT(COUNT(T32:X32))</f>
        <v>3.183603736159522</v>
      </c>
    </row>
    <row r="33" spans="1:26" x14ac:dyDescent="0.25">
      <c r="G33" s="41"/>
      <c r="H33" s="41"/>
      <c r="P33" s="41"/>
      <c r="Q33" s="41"/>
      <c r="Y33" s="41"/>
      <c r="Z33" s="41"/>
    </row>
    <row r="34" spans="1:26" x14ac:dyDescent="0.25">
      <c r="G34" s="41"/>
      <c r="H34" s="41"/>
      <c r="P34" s="41"/>
      <c r="Q34" s="41"/>
      <c r="Y34" s="41"/>
      <c r="Z34" s="41"/>
    </row>
    <row r="35" spans="1:26" x14ac:dyDescent="0.25">
      <c r="G35" s="41"/>
      <c r="H35" s="41"/>
      <c r="P35" s="41"/>
      <c r="Q35" s="41"/>
      <c r="Y35" s="41"/>
      <c r="Z35" s="41"/>
    </row>
    <row r="36" spans="1:26" x14ac:dyDescent="0.25">
      <c r="B36" s="33" t="s">
        <v>22</v>
      </c>
      <c r="C36" s="34"/>
      <c r="D36" s="34"/>
      <c r="E36" s="34"/>
      <c r="F36" s="35"/>
      <c r="G36" s="41"/>
      <c r="H36" s="41"/>
      <c r="K36" s="33" t="s">
        <v>27</v>
      </c>
      <c r="L36" s="34"/>
      <c r="M36" s="34"/>
      <c r="N36" s="34"/>
      <c r="O36" s="35"/>
      <c r="P36" s="41"/>
      <c r="Q36" s="41"/>
      <c r="T36" s="26" t="s">
        <v>31</v>
      </c>
      <c r="U36" s="27"/>
      <c r="V36" s="27"/>
      <c r="W36" s="27"/>
      <c r="X36" s="28"/>
      <c r="Y36" s="41"/>
      <c r="Z36" s="41"/>
    </row>
    <row r="37" spans="1:26" x14ac:dyDescent="0.25">
      <c r="A37" s="17" t="s">
        <v>8</v>
      </c>
      <c r="B37" s="14">
        <v>1</v>
      </c>
      <c r="C37" s="14">
        <v>2</v>
      </c>
      <c r="D37" s="14">
        <v>3</v>
      </c>
      <c r="E37" s="14">
        <v>4</v>
      </c>
      <c r="F37" s="14">
        <v>5</v>
      </c>
      <c r="G37" s="41"/>
      <c r="H37" s="41"/>
      <c r="J37" s="17" t="s">
        <v>8</v>
      </c>
      <c r="K37" s="14">
        <v>1</v>
      </c>
      <c r="L37" s="14">
        <v>2</v>
      </c>
      <c r="M37" s="14">
        <v>3</v>
      </c>
      <c r="N37" s="14">
        <v>4</v>
      </c>
      <c r="O37" s="14">
        <v>5</v>
      </c>
      <c r="P37" s="41"/>
      <c r="Q37" s="41"/>
      <c r="S37" s="17" t="s">
        <v>8</v>
      </c>
      <c r="T37" s="14">
        <v>1</v>
      </c>
      <c r="U37" s="14">
        <v>2</v>
      </c>
      <c r="V37" s="14">
        <v>3</v>
      </c>
      <c r="W37" s="14">
        <v>4</v>
      </c>
      <c r="X37" s="14">
        <v>5</v>
      </c>
      <c r="Y37" s="41"/>
      <c r="Z37" s="41"/>
    </row>
    <row r="38" spans="1:26" x14ac:dyDescent="0.25">
      <c r="A38" s="17" t="s">
        <v>9</v>
      </c>
      <c r="B38" s="17">
        <v>24.529</v>
      </c>
      <c r="C38" s="17">
        <v>20.239999999999998</v>
      </c>
      <c r="D38" s="17">
        <v>21.062000000000001</v>
      </c>
      <c r="E38" s="17">
        <v>19.501000000000001</v>
      </c>
      <c r="F38" s="17">
        <v>17.856999999999999</v>
      </c>
      <c r="G38" s="41"/>
      <c r="H38" s="41"/>
      <c r="J38" s="17" t="s">
        <v>9</v>
      </c>
      <c r="K38" s="17">
        <v>105.212</v>
      </c>
      <c r="L38" s="17">
        <v>105.23</v>
      </c>
      <c r="M38" s="17">
        <v>78.932000000000002</v>
      </c>
      <c r="N38" s="17">
        <v>110.301</v>
      </c>
      <c r="O38" s="17">
        <v>99.620999999999995</v>
      </c>
      <c r="P38" s="41"/>
      <c r="Q38" s="41"/>
      <c r="S38" s="17" t="s">
        <v>9</v>
      </c>
      <c r="T38" s="17">
        <v>84.844999999999999</v>
      </c>
      <c r="U38" s="17">
        <v>101.267</v>
      </c>
      <c r="V38" s="17">
        <v>60.084000000000003</v>
      </c>
      <c r="W38" s="17">
        <v>58.076999999999998</v>
      </c>
      <c r="X38" s="17">
        <v>58.917999999999999</v>
      </c>
      <c r="Y38" s="41"/>
      <c r="Z38" s="41"/>
    </row>
    <row r="39" spans="1:26" x14ac:dyDescent="0.25">
      <c r="A39" s="17" t="s">
        <v>10</v>
      </c>
      <c r="B39" s="17">
        <v>13.202</v>
      </c>
      <c r="C39" s="17">
        <v>15.781000000000001</v>
      </c>
      <c r="D39" s="17">
        <v>13.975</v>
      </c>
      <c r="E39" s="17">
        <v>15.26</v>
      </c>
      <c r="F39" s="17">
        <v>14.101000000000001</v>
      </c>
      <c r="G39" s="41"/>
      <c r="H39" s="41"/>
      <c r="J39" s="17" t="s">
        <v>10</v>
      </c>
      <c r="K39" s="17">
        <v>10.428000000000001</v>
      </c>
      <c r="L39" s="17">
        <v>9.3610000000000007</v>
      </c>
      <c r="M39" s="17">
        <v>12.079000000000001</v>
      </c>
      <c r="N39" s="17">
        <v>11.795</v>
      </c>
      <c r="O39" s="17">
        <v>12.484999999999999</v>
      </c>
      <c r="P39" s="41"/>
      <c r="Q39" s="41"/>
      <c r="S39" s="17" t="s">
        <v>10</v>
      </c>
      <c r="T39" s="17">
        <v>11.045</v>
      </c>
      <c r="U39" s="17">
        <v>9.8420000000000005</v>
      </c>
      <c r="V39" s="17">
        <v>15.355</v>
      </c>
      <c r="W39" s="17">
        <v>12.948</v>
      </c>
      <c r="X39" s="17">
        <v>13.005000000000001</v>
      </c>
      <c r="Y39" s="41"/>
      <c r="Z39" s="41"/>
    </row>
    <row r="40" spans="1:26" x14ac:dyDescent="0.25">
      <c r="A40" s="17" t="s">
        <v>19</v>
      </c>
      <c r="B40" s="17">
        <v>12.888</v>
      </c>
      <c r="C40" s="17">
        <v>13.349</v>
      </c>
      <c r="D40" s="17">
        <v>15.872999999999999</v>
      </c>
      <c r="E40" s="17">
        <v>14.88</v>
      </c>
      <c r="F40" s="17">
        <v>14.494999999999999</v>
      </c>
      <c r="G40" s="41"/>
      <c r="H40" s="41"/>
      <c r="J40" s="17" t="s">
        <v>19</v>
      </c>
      <c r="K40" s="17">
        <v>10.164</v>
      </c>
      <c r="L40" s="17">
        <v>10.15</v>
      </c>
      <c r="M40" s="17">
        <v>12.356999999999999</v>
      </c>
      <c r="N40" s="17">
        <v>11.478</v>
      </c>
      <c r="O40" s="17">
        <v>11.903</v>
      </c>
      <c r="P40" s="41"/>
      <c r="Q40" s="41"/>
      <c r="S40" s="17" t="s">
        <v>19</v>
      </c>
      <c r="T40" s="17">
        <v>11.864000000000001</v>
      </c>
      <c r="U40" s="17">
        <v>10.848000000000001</v>
      </c>
      <c r="V40" s="17">
        <v>14.452</v>
      </c>
      <c r="W40" s="17">
        <v>11.206</v>
      </c>
      <c r="X40" s="17">
        <v>12.468999999999999</v>
      </c>
      <c r="Y40" s="41"/>
      <c r="Z40" s="41"/>
    </row>
    <row r="41" spans="1:26" x14ac:dyDescent="0.25">
      <c r="A41" s="17" t="s">
        <v>12</v>
      </c>
      <c r="B41" s="17">
        <v>14.669</v>
      </c>
      <c r="C41" s="17">
        <v>12.1</v>
      </c>
      <c r="D41" s="17">
        <v>17.254999999999999</v>
      </c>
      <c r="E41" s="17">
        <v>13.685</v>
      </c>
      <c r="F41" s="17">
        <v>14.288</v>
      </c>
      <c r="G41" s="42" t="s">
        <v>17</v>
      </c>
      <c r="H41" s="42" t="s">
        <v>4</v>
      </c>
      <c r="J41" s="17" t="s">
        <v>12</v>
      </c>
      <c r="K41" s="17">
        <v>12.987</v>
      </c>
      <c r="L41" s="17">
        <v>11.564</v>
      </c>
      <c r="M41" s="17">
        <v>12.686999999999999</v>
      </c>
      <c r="N41" s="17">
        <v>13.250999999999999</v>
      </c>
      <c r="O41" s="17">
        <v>12.603999999999999</v>
      </c>
      <c r="P41" s="42" t="s">
        <v>17</v>
      </c>
      <c r="Q41" s="42" t="s">
        <v>4</v>
      </c>
      <c r="S41" s="17" t="s">
        <v>12</v>
      </c>
      <c r="T41" s="17">
        <v>14.025</v>
      </c>
      <c r="U41" s="17">
        <v>14.784000000000001</v>
      </c>
      <c r="V41" s="17">
        <v>11.967000000000001</v>
      </c>
      <c r="W41" s="17">
        <v>11.754</v>
      </c>
      <c r="X41" s="17">
        <v>15.045</v>
      </c>
      <c r="Y41" s="42" t="s">
        <v>17</v>
      </c>
      <c r="Z41" s="42" t="s">
        <v>4</v>
      </c>
    </row>
    <row r="42" spans="1:26" s="20" customFormat="1" x14ac:dyDescent="0.25">
      <c r="A42" s="18" t="s">
        <v>13</v>
      </c>
      <c r="B42" s="18">
        <f>B38-AVERAGE(B39:B41)</f>
        <v>10.942666666666666</v>
      </c>
      <c r="C42" s="18">
        <f t="shared" ref="C42:F42" si="5">C38-AVERAGE(C39:C41)</f>
        <v>6.4966666666666644</v>
      </c>
      <c r="D42" s="18">
        <f t="shared" si="5"/>
        <v>5.3610000000000024</v>
      </c>
      <c r="E42" s="18">
        <f t="shared" si="5"/>
        <v>4.8926666666666669</v>
      </c>
      <c r="F42" s="18">
        <f t="shared" si="5"/>
        <v>3.5623333333333331</v>
      </c>
      <c r="G42" s="41">
        <f>AVERAGE(B42:F42)</f>
        <v>6.2510666666666665</v>
      </c>
      <c r="H42" s="41">
        <f>_xlfn.STDEV.S(B42:F42)/SQRT(COUNT(B42:F42))</f>
        <v>1.263688768821043</v>
      </c>
      <c r="J42" s="18" t="s">
        <v>13</v>
      </c>
      <c r="K42" s="18">
        <f>K38-AVERAGE(K39:K41)</f>
        <v>94.019000000000005</v>
      </c>
      <c r="L42" s="18">
        <f t="shared" ref="L42:O42" si="6">L38-AVERAGE(L39:L41)</f>
        <v>94.87166666666667</v>
      </c>
      <c r="M42" s="18">
        <f t="shared" si="6"/>
        <v>66.557666666666677</v>
      </c>
      <c r="N42" s="18">
        <f t="shared" si="6"/>
        <v>98.126333333333335</v>
      </c>
      <c r="O42" s="18">
        <f t="shared" si="6"/>
        <v>87.290333333333336</v>
      </c>
      <c r="P42" s="41">
        <f>AVERAGE(K42:O42)</f>
        <v>88.173000000000002</v>
      </c>
      <c r="Q42" s="41">
        <f>_xlfn.STDEV.S(K42:O42)/SQRT(COUNT(K42:O42))</f>
        <v>5.6838298316852942</v>
      </c>
      <c r="S42" s="18" t="s">
        <v>13</v>
      </c>
      <c r="T42" s="18">
        <f>T38-AVERAGE(T39:T41)</f>
        <v>72.533666666666662</v>
      </c>
      <c r="U42" s="18">
        <f t="shared" ref="U42:X42" si="7">U38-AVERAGE(U39:U41)</f>
        <v>89.442333333333323</v>
      </c>
      <c r="V42" s="18">
        <f t="shared" si="7"/>
        <v>46.159333333333336</v>
      </c>
      <c r="W42" s="18">
        <f t="shared" si="7"/>
        <v>46.107666666666667</v>
      </c>
      <c r="X42" s="18">
        <f t="shared" si="7"/>
        <v>45.411666666666669</v>
      </c>
      <c r="Y42" s="41">
        <f>AVERAGE(T42:X42)</f>
        <v>59.930933333333336</v>
      </c>
      <c r="Z42" s="41">
        <f>_xlfn.STDEV.S(T42:X42)/SQRT(COUNT(T42:X42))</f>
        <v>9.0036114694789688</v>
      </c>
    </row>
    <row r="43" spans="1:26" x14ac:dyDescent="0.25">
      <c r="G43" s="41"/>
      <c r="H43" s="41"/>
      <c r="P43" s="41"/>
      <c r="Q43" s="41"/>
      <c r="Y43" s="41"/>
      <c r="Z43" s="41"/>
    </row>
    <row r="44" spans="1:26" x14ac:dyDescent="0.25">
      <c r="G44" s="41"/>
      <c r="H44" s="41"/>
      <c r="P44" s="41"/>
      <c r="Q44" s="41"/>
      <c r="Y44" s="41"/>
      <c r="Z44" s="41"/>
    </row>
    <row r="45" spans="1:26" x14ac:dyDescent="0.25">
      <c r="G45" s="41"/>
      <c r="H45" s="41"/>
      <c r="P45" s="41"/>
      <c r="Q45" s="41"/>
      <c r="Y45" s="41"/>
      <c r="Z45" s="41"/>
    </row>
    <row r="46" spans="1:26" x14ac:dyDescent="0.25">
      <c r="B46" s="33" t="s">
        <v>23</v>
      </c>
      <c r="C46" s="34"/>
      <c r="D46" s="34"/>
      <c r="E46" s="34"/>
      <c r="F46" s="35"/>
      <c r="G46" s="41"/>
      <c r="H46" s="41"/>
      <c r="K46" s="33" t="s">
        <v>28</v>
      </c>
      <c r="L46" s="34"/>
      <c r="M46" s="34"/>
      <c r="N46" s="34"/>
      <c r="O46" s="35"/>
      <c r="P46" s="41"/>
      <c r="Q46" s="41"/>
      <c r="S46" s="17"/>
      <c r="T46" s="26" t="s">
        <v>32</v>
      </c>
      <c r="U46" s="27"/>
      <c r="V46" s="27"/>
      <c r="W46" s="27"/>
      <c r="X46" s="28"/>
      <c r="Y46" s="41"/>
      <c r="Z46" s="41"/>
    </row>
    <row r="47" spans="1:26" x14ac:dyDescent="0.25">
      <c r="A47" s="17" t="s">
        <v>8</v>
      </c>
      <c r="B47" s="14">
        <v>1</v>
      </c>
      <c r="C47" s="14">
        <v>2</v>
      </c>
      <c r="D47" s="14">
        <v>3</v>
      </c>
      <c r="E47" s="14">
        <v>4</v>
      </c>
      <c r="F47" s="14">
        <v>5</v>
      </c>
      <c r="G47" s="41"/>
      <c r="H47" s="41"/>
      <c r="J47" s="17" t="s">
        <v>8</v>
      </c>
      <c r="K47" s="14">
        <v>1</v>
      </c>
      <c r="L47" s="14">
        <v>2</v>
      </c>
      <c r="M47" s="14">
        <v>3</v>
      </c>
      <c r="N47" s="14">
        <v>4</v>
      </c>
      <c r="O47" s="14">
        <v>5</v>
      </c>
      <c r="P47" s="41"/>
      <c r="Q47" s="41"/>
      <c r="S47" s="17" t="s">
        <v>8</v>
      </c>
      <c r="T47" s="14">
        <v>1</v>
      </c>
      <c r="U47" s="14">
        <v>2</v>
      </c>
      <c r="V47" s="14">
        <v>3</v>
      </c>
      <c r="W47" s="14">
        <v>4</v>
      </c>
      <c r="X47" s="14">
        <v>5</v>
      </c>
      <c r="Y47" s="41"/>
      <c r="Z47" s="41"/>
    </row>
    <row r="48" spans="1:26" x14ac:dyDescent="0.25">
      <c r="A48" s="17" t="s">
        <v>9</v>
      </c>
      <c r="B48" s="17">
        <v>18.646999999999998</v>
      </c>
      <c r="C48" s="17">
        <v>16.029</v>
      </c>
      <c r="D48" s="17">
        <v>21.608000000000001</v>
      </c>
      <c r="E48" s="17">
        <v>21.431000000000001</v>
      </c>
      <c r="F48" s="17"/>
      <c r="G48" s="41"/>
      <c r="H48" s="41"/>
      <c r="J48" s="17" t="s">
        <v>9</v>
      </c>
      <c r="K48" s="17">
        <v>173.185</v>
      </c>
      <c r="L48" s="17">
        <v>180.114</v>
      </c>
      <c r="M48" s="17">
        <v>185.452</v>
      </c>
      <c r="N48" s="17">
        <v>160.33799999999999</v>
      </c>
      <c r="O48" s="17">
        <v>157.45500000000001</v>
      </c>
      <c r="P48" s="41"/>
      <c r="Q48" s="41"/>
      <c r="S48" s="17" t="s">
        <v>9</v>
      </c>
      <c r="T48" s="17">
        <v>69.587999999999994</v>
      </c>
      <c r="U48" s="17">
        <v>79.683000000000007</v>
      </c>
      <c r="V48" s="17">
        <v>131.56399999999999</v>
      </c>
      <c r="W48" s="17">
        <v>104.351</v>
      </c>
      <c r="X48" s="17">
        <v>126.967</v>
      </c>
      <c r="Y48" s="41"/>
      <c r="Z48" s="41"/>
    </row>
    <row r="49" spans="1:26" x14ac:dyDescent="0.25">
      <c r="A49" s="17" t="s">
        <v>10</v>
      </c>
      <c r="B49" s="17">
        <v>13.510999999999999</v>
      </c>
      <c r="C49" s="17">
        <v>13.004</v>
      </c>
      <c r="D49" s="17">
        <v>16.303999999999998</v>
      </c>
      <c r="E49" s="17">
        <v>13.523999999999999</v>
      </c>
      <c r="F49" s="17"/>
      <c r="G49" s="41"/>
      <c r="H49" s="41"/>
      <c r="J49" s="17" t="s">
        <v>10</v>
      </c>
      <c r="K49" s="17">
        <v>13.439</v>
      </c>
      <c r="L49" s="17">
        <v>12.882999999999999</v>
      </c>
      <c r="M49" s="17">
        <v>13.856999999999999</v>
      </c>
      <c r="N49" s="17">
        <v>16.222999999999999</v>
      </c>
      <c r="O49" s="17">
        <v>10.621</v>
      </c>
      <c r="P49" s="41"/>
      <c r="Q49" s="41"/>
      <c r="S49" s="17" t="s">
        <v>10</v>
      </c>
      <c r="T49" s="17">
        <v>14.802</v>
      </c>
      <c r="U49" s="17">
        <v>11.334</v>
      </c>
      <c r="V49" s="17">
        <v>13.388999999999999</v>
      </c>
      <c r="W49" s="17">
        <v>15.19</v>
      </c>
      <c r="X49" s="17">
        <v>23.805</v>
      </c>
      <c r="Y49" s="41"/>
      <c r="Z49" s="41"/>
    </row>
    <row r="50" spans="1:26" x14ac:dyDescent="0.25">
      <c r="A50" s="17" t="s">
        <v>19</v>
      </c>
      <c r="B50" s="17">
        <v>15.227</v>
      </c>
      <c r="C50" s="17">
        <v>14.82</v>
      </c>
      <c r="D50" s="17">
        <v>12.484999999999999</v>
      </c>
      <c r="E50" s="17">
        <v>13.45</v>
      </c>
      <c r="F50" s="17"/>
      <c r="G50" s="41"/>
      <c r="H50" s="41"/>
      <c r="J50" s="17" t="s">
        <v>19</v>
      </c>
      <c r="K50" s="17">
        <v>14.581</v>
      </c>
      <c r="L50" s="17">
        <v>14.771000000000001</v>
      </c>
      <c r="M50" s="17">
        <v>14.788</v>
      </c>
      <c r="N50" s="17">
        <v>16.102</v>
      </c>
      <c r="O50" s="17">
        <v>12.211</v>
      </c>
      <c r="P50" s="41"/>
      <c r="Q50" s="41"/>
      <c r="S50" s="17" t="s">
        <v>19</v>
      </c>
      <c r="T50" s="17">
        <v>15.491</v>
      </c>
      <c r="U50" s="17">
        <v>11.957000000000001</v>
      </c>
      <c r="V50" s="17">
        <v>17.518999999999998</v>
      </c>
      <c r="W50" s="17">
        <v>14.339</v>
      </c>
      <c r="X50" s="17">
        <v>25.858000000000001</v>
      </c>
      <c r="Y50" s="41"/>
      <c r="Z50" s="41"/>
    </row>
    <row r="51" spans="1:26" x14ac:dyDescent="0.25">
      <c r="A51" s="17" t="s">
        <v>12</v>
      </c>
      <c r="B51" s="17">
        <v>16.16</v>
      </c>
      <c r="C51" s="17">
        <v>12.128</v>
      </c>
      <c r="D51" s="17">
        <v>13.840999999999999</v>
      </c>
      <c r="E51" s="17">
        <v>13.016999999999999</v>
      </c>
      <c r="F51" s="17"/>
      <c r="G51" s="42" t="s">
        <v>17</v>
      </c>
      <c r="H51" s="42" t="s">
        <v>4</v>
      </c>
      <c r="J51" s="17" t="s">
        <v>12</v>
      </c>
      <c r="K51" s="17">
        <v>14.438000000000001</v>
      </c>
      <c r="L51" s="17">
        <v>14.827999999999999</v>
      </c>
      <c r="M51" s="17">
        <v>14.746</v>
      </c>
      <c r="N51" s="17">
        <v>17.113</v>
      </c>
      <c r="O51" s="17">
        <v>14.159000000000001</v>
      </c>
      <c r="P51" s="42" t="s">
        <v>17</v>
      </c>
      <c r="Q51" s="42" t="s">
        <v>4</v>
      </c>
      <c r="S51" s="17" t="s">
        <v>12</v>
      </c>
      <c r="T51" s="17">
        <v>15.614000000000001</v>
      </c>
      <c r="U51" s="17">
        <v>14.092000000000001</v>
      </c>
      <c r="V51" s="17">
        <v>15.31</v>
      </c>
      <c r="W51" s="17">
        <v>14.545</v>
      </c>
      <c r="X51" s="17">
        <v>18.765000000000001</v>
      </c>
      <c r="Y51" s="42" t="s">
        <v>17</v>
      </c>
      <c r="Z51" s="42" t="s">
        <v>4</v>
      </c>
    </row>
    <row r="52" spans="1:26" s="20" customFormat="1" x14ac:dyDescent="0.25">
      <c r="A52" s="18" t="s">
        <v>13</v>
      </c>
      <c r="B52" s="18">
        <f>B48-AVERAGE(B49:B51)</f>
        <v>3.6809999999999992</v>
      </c>
      <c r="C52" s="18">
        <f t="shared" ref="C52:E52" si="8">C48-AVERAGE(C49:C51)</f>
        <v>2.7116666666666678</v>
      </c>
      <c r="D52" s="18">
        <f t="shared" si="8"/>
        <v>7.3980000000000015</v>
      </c>
      <c r="E52" s="18">
        <f t="shared" si="8"/>
        <v>8.1006666666666671</v>
      </c>
      <c r="F52" s="18"/>
      <c r="G52" s="41">
        <f>AVERAGE(B52:F52)</f>
        <v>5.4728333333333339</v>
      </c>
      <c r="H52" s="41">
        <f>_xlfn.STDEV.S(B52:F52)/SQRT(COUNT(B52:F52))</f>
        <v>1.3368645773406329</v>
      </c>
      <c r="J52" s="18" t="s">
        <v>13</v>
      </c>
      <c r="K52" s="18">
        <f>K48-AVERAGE(K49:K51)</f>
        <v>159.03233333333333</v>
      </c>
      <c r="L52" s="18">
        <f t="shared" ref="L52:O52" si="9">L48-AVERAGE(L49:L51)</f>
        <v>165.95333333333335</v>
      </c>
      <c r="M52" s="18">
        <f t="shared" si="9"/>
        <v>170.98833333333334</v>
      </c>
      <c r="N52" s="18">
        <f t="shared" si="9"/>
        <v>143.85866666666666</v>
      </c>
      <c r="O52" s="18">
        <f t="shared" si="9"/>
        <v>145.12466666666668</v>
      </c>
      <c r="P52" s="41">
        <f>AVERAGE(K52:O52)</f>
        <v>156.99146666666667</v>
      </c>
      <c r="Q52" s="41">
        <f>_xlfn.STDEV.S(K52:O52)/SQRT(COUNT(K52:O52))</f>
        <v>5.4483201331541942</v>
      </c>
      <c r="S52" s="18" t="s">
        <v>13</v>
      </c>
      <c r="T52" s="18">
        <f>T48-AVERAGE(T49:T51)</f>
        <v>54.285666666666664</v>
      </c>
      <c r="U52" s="18">
        <f t="shared" ref="U52:X52" si="10">U48-AVERAGE(U49:U51)</f>
        <v>67.222000000000008</v>
      </c>
      <c r="V52" s="18">
        <f t="shared" si="10"/>
        <v>116.15799999999999</v>
      </c>
      <c r="W52" s="18">
        <f t="shared" si="10"/>
        <v>89.659666666666666</v>
      </c>
      <c r="X52" s="18">
        <f t="shared" si="10"/>
        <v>104.15766666666667</v>
      </c>
      <c r="Y52" s="41">
        <f>AVERAGE(T52:X52)</f>
        <v>86.296599999999998</v>
      </c>
      <c r="Z52" s="41">
        <f>_xlfn.STDEV.S(T52:X52)/SQRT(COUNT(T52:X52))</f>
        <v>11.424909951213309</v>
      </c>
    </row>
    <row r="53" spans="1:26" x14ac:dyDescent="0.25">
      <c r="B53" s="1"/>
      <c r="C53" s="1"/>
      <c r="D53" s="1"/>
      <c r="E53" s="1"/>
      <c r="F53" s="1"/>
      <c r="G53" s="41"/>
      <c r="H53" s="41"/>
      <c r="P53" s="41"/>
      <c r="Q53" s="41"/>
      <c r="Y53" s="41"/>
      <c r="Z53" s="41"/>
    </row>
    <row r="54" spans="1:26" x14ac:dyDescent="0.25">
      <c r="G54" s="41"/>
      <c r="H54" s="41"/>
      <c r="P54" s="41"/>
      <c r="Q54" s="41"/>
      <c r="Y54" s="41"/>
      <c r="Z54" s="41"/>
    </row>
    <row r="55" spans="1:26" x14ac:dyDescent="0.25">
      <c r="B55" s="33" t="s">
        <v>24</v>
      </c>
      <c r="C55" s="34"/>
      <c r="D55" s="34"/>
      <c r="E55" s="34"/>
      <c r="F55" s="35"/>
      <c r="G55" s="41"/>
      <c r="H55" s="41"/>
      <c r="K55" s="33" t="s">
        <v>29</v>
      </c>
      <c r="L55" s="34"/>
      <c r="M55" s="34"/>
      <c r="N55" s="34"/>
      <c r="O55" s="35"/>
      <c r="P55" s="41"/>
      <c r="Q55" s="41"/>
      <c r="T55" s="26" t="s">
        <v>33</v>
      </c>
      <c r="U55" s="27"/>
      <c r="V55" s="27"/>
      <c r="W55" s="27"/>
      <c r="X55" s="28"/>
      <c r="Y55" s="41"/>
      <c r="Z55" s="41"/>
    </row>
    <row r="56" spans="1:26" x14ac:dyDescent="0.25">
      <c r="A56" s="17" t="s">
        <v>8</v>
      </c>
      <c r="B56" s="14">
        <v>1</v>
      </c>
      <c r="C56" s="14">
        <v>2</v>
      </c>
      <c r="D56" s="14">
        <v>3</v>
      </c>
      <c r="E56" s="14">
        <v>4</v>
      </c>
      <c r="F56" s="14">
        <v>5</v>
      </c>
      <c r="G56" s="41"/>
      <c r="H56" s="41"/>
      <c r="J56" s="17" t="s">
        <v>8</v>
      </c>
      <c r="K56" s="14">
        <v>1</v>
      </c>
      <c r="L56" s="14">
        <v>2</v>
      </c>
      <c r="M56" s="14">
        <v>3</v>
      </c>
      <c r="N56" s="14">
        <v>4</v>
      </c>
      <c r="O56" s="14">
        <v>5</v>
      </c>
      <c r="P56" s="41"/>
      <c r="Q56" s="41"/>
      <c r="S56" s="17" t="s">
        <v>8</v>
      </c>
      <c r="T56" s="14">
        <v>1</v>
      </c>
      <c r="U56" s="14">
        <v>2</v>
      </c>
      <c r="V56" s="14">
        <v>3</v>
      </c>
      <c r="W56" s="14">
        <v>4</v>
      </c>
      <c r="X56" s="14">
        <v>5</v>
      </c>
      <c r="Y56" s="41"/>
      <c r="Z56" s="41"/>
    </row>
    <row r="57" spans="1:26" x14ac:dyDescent="0.25">
      <c r="A57" s="17" t="s">
        <v>9</v>
      </c>
      <c r="B57" s="17">
        <v>14.332000000000001</v>
      </c>
      <c r="C57" s="17">
        <v>12.988</v>
      </c>
      <c r="D57" s="17">
        <v>22.228999999999999</v>
      </c>
      <c r="E57" s="17">
        <v>13.356</v>
      </c>
      <c r="F57" s="17"/>
      <c r="G57" s="41"/>
      <c r="H57" s="41"/>
      <c r="J57" s="17" t="s">
        <v>9</v>
      </c>
      <c r="K57" s="17">
        <v>143.99299999999999</v>
      </c>
      <c r="L57" s="17">
        <v>138.04499999999999</v>
      </c>
      <c r="M57" s="17">
        <v>176.98599999999999</v>
      </c>
      <c r="N57" s="17">
        <v>143.15199999999999</v>
      </c>
      <c r="O57" s="17">
        <v>159.94200000000001</v>
      </c>
      <c r="P57" s="41"/>
      <c r="Q57" s="41"/>
      <c r="S57" s="17" t="s">
        <v>9</v>
      </c>
      <c r="T57" s="17">
        <v>92.492000000000004</v>
      </c>
      <c r="U57" s="17">
        <v>123.893</v>
      </c>
      <c r="V57" s="17">
        <v>91.370999999999995</v>
      </c>
      <c r="W57" s="17">
        <v>91.602999999999994</v>
      </c>
      <c r="X57" s="17">
        <v>77.135000000000005</v>
      </c>
      <c r="Y57" s="41"/>
      <c r="Z57" s="41"/>
    </row>
    <row r="58" spans="1:26" x14ac:dyDescent="0.25">
      <c r="A58" s="17" t="s">
        <v>10</v>
      </c>
      <c r="B58" s="17">
        <v>10.753</v>
      </c>
      <c r="C58" s="17">
        <v>9.9990000000000006</v>
      </c>
      <c r="D58" s="17">
        <v>13.082000000000001</v>
      </c>
      <c r="E58" s="17">
        <v>9.7490000000000006</v>
      </c>
      <c r="F58" s="17"/>
      <c r="G58" s="41"/>
      <c r="H58" s="41"/>
      <c r="J58" s="17" t="s">
        <v>10</v>
      </c>
      <c r="K58" s="17">
        <v>13.86</v>
      </c>
      <c r="L58" s="17">
        <v>12.757</v>
      </c>
      <c r="M58" s="17">
        <v>16.719000000000001</v>
      </c>
      <c r="N58" s="17">
        <v>12.805999999999999</v>
      </c>
      <c r="O58" s="17">
        <v>14.749000000000001</v>
      </c>
      <c r="P58" s="41"/>
      <c r="Q58" s="41"/>
      <c r="S58" s="17" t="s">
        <v>10</v>
      </c>
      <c r="T58" s="17">
        <v>15.026</v>
      </c>
      <c r="U58" s="17">
        <v>13.680999999999999</v>
      </c>
      <c r="V58" s="17">
        <v>13.478999999999999</v>
      </c>
      <c r="W58" s="17">
        <v>15.441000000000001</v>
      </c>
      <c r="X58" s="17">
        <v>13.67</v>
      </c>
      <c r="Y58" s="41"/>
      <c r="Z58" s="41"/>
    </row>
    <row r="59" spans="1:26" x14ac:dyDescent="0.25">
      <c r="A59" s="17" t="s">
        <v>19</v>
      </c>
      <c r="B59" s="17">
        <v>10.728999999999999</v>
      </c>
      <c r="C59" s="17">
        <v>10.012</v>
      </c>
      <c r="D59" s="17">
        <v>15.654</v>
      </c>
      <c r="E59" s="17">
        <v>12.942</v>
      </c>
      <c r="F59" s="17"/>
      <c r="G59" s="41"/>
      <c r="H59" s="41"/>
      <c r="J59" s="17" t="s">
        <v>19</v>
      </c>
      <c r="K59" s="17">
        <v>14.564</v>
      </c>
      <c r="L59" s="17">
        <v>13.164</v>
      </c>
      <c r="M59" s="17">
        <v>15.218</v>
      </c>
      <c r="N59" s="17">
        <v>16.651</v>
      </c>
      <c r="O59" s="17">
        <v>16.056000000000001</v>
      </c>
      <c r="P59" s="41"/>
      <c r="Q59" s="41"/>
      <c r="S59" s="17" t="s">
        <v>19</v>
      </c>
      <c r="T59" s="17">
        <v>15.835000000000001</v>
      </c>
      <c r="U59" s="17">
        <v>13.459</v>
      </c>
      <c r="V59" s="17">
        <v>16.257999999999999</v>
      </c>
      <c r="W59" s="17">
        <v>13.896000000000001</v>
      </c>
      <c r="X59" s="17">
        <v>13.885999999999999</v>
      </c>
      <c r="Y59" s="41"/>
      <c r="Z59" s="41"/>
    </row>
    <row r="60" spans="1:26" x14ac:dyDescent="0.25">
      <c r="A60" s="17" t="s">
        <v>12</v>
      </c>
      <c r="B60" s="17">
        <v>9.4039999999999999</v>
      </c>
      <c r="C60" s="17">
        <v>9.9459999999999997</v>
      </c>
      <c r="D60" s="17">
        <v>12.429</v>
      </c>
      <c r="E60" s="17">
        <v>11.298</v>
      </c>
      <c r="F60" s="17"/>
      <c r="G60" s="42" t="s">
        <v>17</v>
      </c>
      <c r="H60" s="42" t="s">
        <v>4</v>
      </c>
      <c r="J60" s="17" t="s">
        <v>12</v>
      </c>
      <c r="K60" s="17">
        <v>15.638999999999999</v>
      </c>
      <c r="L60" s="17">
        <v>13.558</v>
      </c>
      <c r="M60" s="17">
        <v>16.257000000000001</v>
      </c>
      <c r="N60" s="17">
        <v>15.99</v>
      </c>
      <c r="O60" s="17">
        <v>15.202999999999999</v>
      </c>
      <c r="P60" s="42" t="s">
        <v>17</v>
      </c>
      <c r="Q60" s="42" t="s">
        <v>4</v>
      </c>
      <c r="S60" s="17" t="s">
        <v>12</v>
      </c>
      <c r="T60" s="17">
        <v>15.987</v>
      </c>
      <c r="U60" s="17">
        <v>17.126000000000001</v>
      </c>
      <c r="V60" s="17">
        <v>16.303000000000001</v>
      </c>
      <c r="W60" s="17">
        <v>12.676</v>
      </c>
      <c r="X60" s="17">
        <v>14.446999999999999</v>
      </c>
      <c r="Y60" s="42" t="s">
        <v>17</v>
      </c>
      <c r="Z60" s="42" t="s">
        <v>4</v>
      </c>
    </row>
    <row r="61" spans="1:26" s="20" customFormat="1" x14ac:dyDescent="0.25">
      <c r="A61" s="18" t="s">
        <v>13</v>
      </c>
      <c r="B61" s="18">
        <f>B57-AVERAGE(B58:B60)</f>
        <v>4.0366666666666671</v>
      </c>
      <c r="C61" s="18">
        <f t="shared" ref="C61:E61" si="11">C57-AVERAGE(C58:C60)</f>
        <v>3.0023333333333326</v>
      </c>
      <c r="D61" s="18">
        <f t="shared" si="11"/>
        <v>8.5073333333333334</v>
      </c>
      <c r="E61" s="18">
        <f t="shared" si="11"/>
        <v>2.0263333333333318</v>
      </c>
      <c r="F61" s="18"/>
      <c r="G61" s="41">
        <f>AVERAGE(B61:F61)</f>
        <v>4.3931666666666658</v>
      </c>
      <c r="H61" s="41">
        <f>_xlfn.STDEV.S(B61:F61)/SQRT(COUNT(B61:F61))</f>
        <v>1.4314845732082955</v>
      </c>
      <c r="J61" s="18" t="s">
        <v>13</v>
      </c>
      <c r="K61" s="18">
        <f>K57-AVERAGE(K58:K60)</f>
        <v>129.30533333333332</v>
      </c>
      <c r="L61" s="18">
        <f t="shared" ref="L61:O61" si="12">L57-AVERAGE(L58:L60)</f>
        <v>124.88533333333332</v>
      </c>
      <c r="M61" s="18">
        <f t="shared" si="12"/>
        <v>160.92133333333334</v>
      </c>
      <c r="N61" s="18">
        <f t="shared" si="12"/>
        <v>128.00299999999999</v>
      </c>
      <c r="O61" s="18">
        <f t="shared" si="12"/>
        <v>144.60599999999999</v>
      </c>
      <c r="P61" s="41">
        <f>AVERAGE(K61:O61)</f>
        <v>137.54419999999999</v>
      </c>
      <c r="Q61" s="41">
        <f>_xlfn.STDEV.S(K61:O61)/SQRT(COUNT(K61:O61))</f>
        <v>6.7657952555483112</v>
      </c>
      <c r="S61" s="18" t="s">
        <v>13</v>
      </c>
      <c r="T61" s="18">
        <f>T57-AVERAGE(T58:T60)</f>
        <v>76.876000000000005</v>
      </c>
      <c r="U61" s="18">
        <f t="shared" ref="U61:X61" si="13">U57-AVERAGE(U58:U60)</f>
        <v>109.13766666666666</v>
      </c>
      <c r="V61" s="18">
        <f t="shared" si="13"/>
        <v>76.024333333333331</v>
      </c>
      <c r="W61" s="18">
        <f t="shared" si="13"/>
        <v>77.598666666666659</v>
      </c>
      <c r="X61" s="18">
        <f t="shared" si="13"/>
        <v>63.134000000000007</v>
      </c>
      <c r="Y61" s="41">
        <f>AVERAGE(T61:X61)</f>
        <v>80.55413333333334</v>
      </c>
      <c r="Z61" s="41">
        <f>_xlfn.STDEV.S(T61:X61)/SQRT(COUNT(T61:X61))</f>
        <v>7.6264734944941583</v>
      </c>
    </row>
    <row r="62" spans="1:26" x14ac:dyDescent="0.25">
      <c r="Y62" s="19"/>
      <c r="Z62" s="19"/>
    </row>
    <row r="66" spans="1:26" ht="18.75" x14ac:dyDescent="0.3">
      <c r="A66" s="23" t="s">
        <v>6</v>
      </c>
      <c r="B66" s="24"/>
      <c r="C66" s="24"/>
      <c r="D66" s="24"/>
      <c r="E66" s="24"/>
      <c r="F66" s="25"/>
    </row>
    <row r="68" spans="1:26" ht="30" x14ac:dyDescent="0.25">
      <c r="A68" s="3"/>
      <c r="B68" s="12" t="s">
        <v>0</v>
      </c>
      <c r="C68" s="13"/>
      <c r="D68" s="12" t="s">
        <v>1</v>
      </c>
      <c r="E68" s="13"/>
      <c r="F68" s="12" t="s">
        <v>2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5">
      <c r="A69" s="4" t="s">
        <v>7</v>
      </c>
      <c r="B69" s="5">
        <v>-1</v>
      </c>
      <c r="C69" s="6"/>
      <c r="D69" s="5">
        <v>-0.17241379310344829</v>
      </c>
      <c r="E69" s="7"/>
      <c r="F69" s="5">
        <v>-0.40740740740740738</v>
      </c>
    </row>
    <row r="70" spans="1:26" x14ac:dyDescent="0.25">
      <c r="A70" s="4" t="s">
        <v>7</v>
      </c>
      <c r="B70" s="5">
        <v>-0.66666666666666663</v>
      </c>
      <c r="C70" s="4"/>
      <c r="D70" s="5">
        <v>-0.69230769230769229</v>
      </c>
      <c r="E70" s="7"/>
      <c r="F70" s="5">
        <v>-9.0909090909090912E-2</v>
      </c>
    </row>
    <row r="71" spans="1:26" x14ac:dyDescent="0.25">
      <c r="A71" s="4" t="s">
        <v>7</v>
      </c>
      <c r="B71" s="5">
        <v>-0.54545454545454541</v>
      </c>
      <c r="C71" s="4"/>
      <c r="D71" s="5">
        <v>-0.33333333333333331</v>
      </c>
      <c r="E71" s="7"/>
      <c r="F71" s="5">
        <v>-3.7037037037037035E-2</v>
      </c>
    </row>
    <row r="72" spans="1:26" x14ac:dyDescent="0.25">
      <c r="A72" s="4" t="s">
        <v>7</v>
      </c>
      <c r="B72" s="5">
        <v>-0.66666666666666663</v>
      </c>
      <c r="C72" s="4"/>
      <c r="D72" s="5">
        <v>-0.58620689655172409</v>
      </c>
      <c r="E72" s="7"/>
      <c r="F72" s="5">
        <v>9.0909090909090912E-2</v>
      </c>
    </row>
    <row r="73" spans="1:26" x14ac:dyDescent="0.25">
      <c r="A73" s="4" t="s">
        <v>7</v>
      </c>
      <c r="B73" s="5">
        <v>-0.77777777777777779</v>
      </c>
      <c r="C73" s="4"/>
      <c r="D73" s="5">
        <v>-0.53333333333333333</v>
      </c>
      <c r="E73" s="7"/>
      <c r="F73" s="5">
        <v>-0.5</v>
      </c>
    </row>
    <row r="74" spans="1:26" x14ac:dyDescent="0.25">
      <c r="A74" s="4" t="s">
        <v>7</v>
      </c>
      <c r="B74" s="5">
        <v>-0.85185185185185186</v>
      </c>
      <c r="C74" s="4"/>
      <c r="D74" s="5">
        <v>-0.30769230769230771</v>
      </c>
      <c r="E74" s="7"/>
      <c r="F74" s="5">
        <v>-0.18518518518518517</v>
      </c>
    </row>
    <row r="75" spans="1:26" x14ac:dyDescent="0.25">
      <c r="A75" s="4" t="s">
        <v>7</v>
      </c>
      <c r="B75" s="5">
        <v>-0.6</v>
      </c>
      <c r="C75" s="6"/>
      <c r="D75" s="5">
        <v>-0.42857142857142855</v>
      </c>
      <c r="E75" s="7"/>
      <c r="F75" s="5">
        <v>0.14285714285714285</v>
      </c>
    </row>
    <row r="76" spans="1:26" x14ac:dyDescent="0.25">
      <c r="A76" s="4" t="s">
        <v>7</v>
      </c>
      <c r="B76" s="5">
        <v>-0.76</v>
      </c>
      <c r="C76" s="4"/>
      <c r="D76" s="5">
        <v>-0.51724137931034486</v>
      </c>
      <c r="E76" s="7"/>
      <c r="F76" s="5">
        <v>-0.1</v>
      </c>
    </row>
    <row r="77" spans="1:26" x14ac:dyDescent="0.25">
      <c r="A77" s="4" t="s">
        <v>7</v>
      </c>
      <c r="B77" s="5">
        <v>-0.84</v>
      </c>
      <c r="C77" s="4"/>
      <c r="D77" s="5">
        <v>-0.46153846153846156</v>
      </c>
      <c r="E77" s="7"/>
      <c r="F77" s="5">
        <v>0</v>
      </c>
    </row>
    <row r="78" spans="1:26" x14ac:dyDescent="0.25">
      <c r="A78" s="4" t="s">
        <v>7</v>
      </c>
      <c r="B78" s="5">
        <v>-1</v>
      </c>
      <c r="C78" s="4"/>
      <c r="D78" s="5">
        <v>-0.44444444444444442</v>
      </c>
      <c r="E78" s="7"/>
      <c r="F78" s="5">
        <v>-0.35714285714285715</v>
      </c>
    </row>
    <row r="79" spans="1:26" x14ac:dyDescent="0.25">
      <c r="A79" s="4" t="s">
        <v>7</v>
      </c>
      <c r="B79" s="5">
        <v>-0.92307692307692313</v>
      </c>
      <c r="C79" s="4"/>
      <c r="D79" s="5">
        <v>-0.44</v>
      </c>
      <c r="E79" s="7"/>
      <c r="F79" s="5">
        <v>-0.2</v>
      </c>
    </row>
    <row r="80" spans="1:26" x14ac:dyDescent="0.25">
      <c r="A80" s="8" t="s">
        <v>3</v>
      </c>
      <c r="B80" s="9">
        <f>AVERAGE(B68:B79)</f>
        <v>-0.78468131195403901</v>
      </c>
      <c r="C80" s="9"/>
      <c r="D80" s="9">
        <f>AVERAGE(D68:D79)</f>
        <v>-0.44700755183513807</v>
      </c>
      <c r="E80" s="9"/>
      <c r="F80" s="9">
        <f>AVERAGE(F68:F79)</f>
        <v>-0.14944684944684947</v>
      </c>
    </row>
    <row r="81" spans="1:6" x14ac:dyDescent="0.25">
      <c r="A81" s="8" t="s">
        <v>4</v>
      </c>
      <c r="B81" s="9">
        <f>STDEV(B69:B79)/SQRT((COUNT(B69:B79)))</f>
        <v>4.6641576306826707E-2</v>
      </c>
      <c r="C81" s="9"/>
      <c r="D81" s="9">
        <f>STDEV(D69:D79)/SQRT((COUNT(D69:D79)))</f>
        <v>4.2669188199391701E-2</v>
      </c>
      <c r="E81" s="9"/>
      <c r="F81" s="9">
        <f>STDEV(F69:F79)/SQRT((COUNT(F69:F79)))</f>
        <v>6.1824989866763963E-2</v>
      </c>
    </row>
    <row r="82" spans="1:6" x14ac:dyDescent="0.25">
      <c r="A82" s="4"/>
      <c r="B82" s="7"/>
      <c r="C82" s="7"/>
      <c r="D82" s="10"/>
      <c r="E82" s="7"/>
      <c r="F82" s="10"/>
    </row>
    <row r="83" spans="1:6" x14ac:dyDescent="0.25">
      <c r="A83" s="4"/>
      <c r="B83" s="7"/>
      <c r="C83" s="7"/>
      <c r="D83" s="10"/>
      <c r="E83" s="7"/>
      <c r="F83" s="10"/>
    </row>
    <row r="84" spans="1:6" x14ac:dyDescent="0.25">
      <c r="A84" s="4"/>
      <c r="B84" s="7"/>
      <c r="C84" s="7"/>
      <c r="D84" s="10"/>
      <c r="E84" s="7"/>
      <c r="F84" s="10"/>
    </row>
    <row r="85" spans="1:6" x14ac:dyDescent="0.25">
      <c r="A85" s="4" t="s">
        <v>5</v>
      </c>
      <c r="B85" s="5">
        <v>-0.85185185185185186</v>
      </c>
      <c r="C85" s="7"/>
      <c r="D85" s="5">
        <v>-0.56521739130434778</v>
      </c>
      <c r="E85" s="7"/>
      <c r="F85" s="5">
        <v>-0.53846153846153844</v>
      </c>
    </row>
    <row r="86" spans="1:6" x14ac:dyDescent="0.25">
      <c r="A86" s="4" t="s">
        <v>5</v>
      </c>
      <c r="B86" s="5">
        <v>-0.92307692307692313</v>
      </c>
      <c r="C86" s="7"/>
      <c r="D86" s="5">
        <v>-0.6</v>
      </c>
      <c r="E86" s="7"/>
      <c r="F86" s="5">
        <v>-0.33333333333333331</v>
      </c>
    </row>
    <row r="87" spans="1:6" x14ac:dyDescent="0.25">
      <c r="A87" s="4" t="s">
        <v>5</v>
      </c>
      <c r="B87" s="5">
        <v>-0.69230769230769229</v>
      </c>
      <c r="C87" s="7"/>
      <c r="D87" s="5">
        <v>-0.53846153846153844</v>
      </c>
      <c r="E87" s="7"/>
      <c r="F87" s="5">
        <v>-0.5</v>
      </c>
    </row>
    <row r="88" spans="1:6" x14ac:dyDescent="0.25">
      <c r="A88" s="4" t="s">
        <v>5</v>
      </c>
      <c r="B88" s="5">
        <v>-0.7931034482758621</v>
      </c>
      <c r="C88" s="11"/>
      <c r="D88" s="5">
        <v>-0.92592592592592593</v>
      </c>
      <c r="E88" s="7"/>
      <c r="F88" s="5">
        <v>-0.92592592592592593</v>
      </c>
    </row>
    <row r="89" spans="1:6" x14ac:dyDescent="0.25">
      <c r="A89" s="4" t="s">
        <v>5</v>
      </c>
      <c r="B89" s="5">
        <v>-0.7857142857142857</v>
      </c>
      <c r="C89" s="11"/>
      <c r="D89" s="5">
        <v>-0.8571428571428571</v>
      </c>
      <c r="E89" s="7"/>
      <c r="F89" s="5">
        <v>-0.55555555555555558</v>
      </c>
    </row>
    <row r="90" spans="1:6" x14ac:dyDescent="0.25">
      <c r="A90" s="4" t="s">
        <v>5</v>
      </c>
      <c r="B90" s="5">
        <v>-0.8</v>
      </c>
      <c r="C90" s="11"/>
      <c r="D90" s="5">
        <v>-0.66666666666666663</v>
      </c>
      <c r="E90" s="7"/>
      <c r="F90" s="5">
        <v>-0.73333333333333328</v>
      </c>
    </row>
    <row r="91" spans="1:6" x14ac:dyDescent="0.25">
      <c r="A91" s="4" t="s">
        <v>5</v>
      </c>
      <c r="B91" s="5">
        <v>-0.8</v>
      </c>
      <c r="C91" s="7"/>
      <c r="D91" s="5">
        <v>-0.5714285714285714</v>
      </c>
      <c r="E91" s="7"/>
      <c r="F91" s="5">
        <v>-0.81818181818181823</v>
      </c>
    </row>
    <row r="92" spans="1:6" x14ac:dyDescent="0.25">
      <c r="A92" s="4" t="s">
        <v>5</v>
      </c>
      <c r="B92" s="5">
        <v>-0.92307692307692313</v>
      </c>
      <c r="C92" s="7"/>
      <c r="D92" s="5">
        <v>-0.33333333333333331</v>
      </c>
      <c r="E92" s="7"/>
      <c r="F92" s="5">
        <v>-0.7142857142857143</v>
      </c>
    </row>
    <row r="93" spans="1:6" x14ac:dyDescent="0.25">
      <c r="A93" s="4" t="s">
        <v>5</v>
      </c>
      <c r="B93" s="5">
        <v>-0.84</v>
      </c>
      <c r="C93" s="7"/>
      <c r="D93" s="5">
        <v>-0.63636363636363635</v>
      </c>
      <c r="E93" s="7"/>
      <c r="F93" s="5">
        <v>-0.6428571428571429</v>
      </c>
    </row>
    <row r="94" spans="1:6" x14ac:dyDescent="0.25">
      <c r="A94" s="4" t="s">
        <v>5</v>
      </c>
      <c r="B94" s="5">
        <v>-1</v>
      </c>
      <c r="C94" s="11"/>
      <c r="D94" s="5">
        <v>-0.7142857142857143</v>
      </c>
      <c r="E94" s="7"/>
      <c r="F94" s="5">
        <v>-0.5</v>
      </c>
    </row>
    <row r="95" spans="1:6" x14ac:dyDescent="0.25">
      <c r="A95" s="4" t="s">
        <v>5</v>
      </c>
      <c r="B95" s="5">
        <v>-0.58620689655172409</v>
      </c>
      <c r="C95" s="11"/>
      <c r="D95" s="5">
        <v>-1</v>
      </c>
      <c r="E95" s="7"/>
      <c r="F95" s="5">
        <v>-0.76470588235294112</v>
      </c>
    </row>
    <row r="96" spans="1:6" x14ac:dyDescent="0.25">
      <c r="A96" s="8" t="s">
        <v>3</v>
      </c>
      <c r="B96" s="9">
        <f>AVERAGE(B84:B95)</f>
        <v>-0.81775800189593295</v>
      </c>
      <c r="C96" s="9"/>
      <c r="D96" s="9">
        <f>AVERAGE(D84:D95)</f>
        <v>-0.67352960317387189</v>
      </c>
      <c r="E96" s="9"/>
      <c r="F96" s="9">
        <f>AVERAGE(F84:F95)</f>
        <v>-0.63878547675339126</v>
      </c>
    </row>
    <row r="97" spans="1:6" x14ac:dyDescent="0.25">
      <c r="A97" s="8" t="s">
        <v>4</v>
      </c>
      <c r="B97" s="9">
        <f>STDEV(B85:B95)/SQRT((COUNT(B85:B95)))</f>
        <v>3.4201598561844605E-2</v>
      </c>
      <c r="C97" s="9"/>
      <c r="D97" s="9">
        <f>STDEV(D85:D95)/SQRT((COUNT(D85:D95)))</f>
        <v>5.7889374353945228E-2</v>
      </c>
      <c r="E97" s="9"/>
      <c r="F97" s="9">
        <f>STDEV(F85:F95)/SQRT((COUNT(F85:F95)))</f>
        <v>5.1694973937480654E-2</v>
      </c>
    </row>
  </sheetData>
  <mergeCells count="19">
    <mergeCell ref="T26:X26"/>
    <mergeCell ref="T36:X36"/>
    <mergeCell ref="T46:X46"/>
    <mergeCell ref="T55:X55"/>
    <mergeCell ref="B46:F46"/>
    <mergeCell ref="B55:F55"/>
    <mergeCell ref="K26:O26"/>
    <mergeCell ref="K36:O36"/>
    <mergeCell ref="K46:O46"/>
    <mergeCell ref="K55:O55"/>
    <mergeCell ref="A66:F66"/>
    <mergeCell ref="A4:F4"/>
    <mergeCell ref="H4:M4"/>
    <mergeCell ref="A2:M2"/>
    <mergeCell ref="A15:X15"/>
    <mergeCell ref="B17:F17"/>
    <mergeCell ref="K17:O17"/>
    <mergeCell ref="B26:F26"/>
    <mergeCell ref="B36:F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 Lab</dc:creator>
  <cp:lastModifiedBy>Wang Lab</cp:lastModifiedBy>
  <dcterms:created xsi:type="dcterms:W3CDTF">2017-11-03T22:10:08Z</dcterms:created>
  <dcterms:modified xsi:type="dcterms:W3CDTF">2017-11-03T22:42:53Z</dcterms:modified>
</cp:coreProperties>
</file>