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2435" windowHeight="77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5" i="1" l="1"/>
  <c r="O9" i="1"/>
  <c r="G39" i="1"/>
  <c r="O38" i="1"/>
  <c r="G38" i="1"/>
  <c r="O37" i="1"/>
  <c r="G37" i="1"/>
  <c r="O36" i="1"/>
  <c r="G36" i="1"/>
  <c r="O35" i="1"/>
  <c r="G35" i="1"/>
  <c r="O34" i="1"/>
  <c r="G34" i="1"/>
  <c r="G21" i="1"/>
  <c r="O25" i="1"/>
  <c r="O24" i="1"/>
  <c r="G24" i="1"/>
  <c r="O23" i="1"/>
  <c r="G23" i="1"/>
  <c r="O22" i="1"/>
  <c r="G22" i="1"/>
  <c r="O21" i="1"/>
  <c r="O20" i="1"/>
  <c r="G20" i="1"/>
  <c r="O11" i="1"/>
  <c r="G11" i="1"/>
  <c r="O10" i="1"/>
  <c r="G10" i="1"/>
  <c r="G9" i="1"/>
  <c r="O8" i="1"/>
  <c r="G8" i="1"/>
  <c r="O7" i="1"/>
  <c r="G7" i="1"/>
  <c r="O6" i="1"/>
  <c r="G6" i="1"/>
  <c r="O13" i="1" l="1"/>
  <c r="O41" i="1"/>
  <c r="G40" i="1"/>
  <c r="G41" i="1"/>
  <c r="O40" i="1"/>
  <c r="O27" i="1"/>
  <c r="G26" i="1"/>
  <c r="G27" i="1"/>
  <c r="O26" i="1"/>
  <c r="G13" i="1"/>
  <c r="O12" i="1"/>
  <c r="G12" i="1"/>
</calcChain>
</file>

<file path=xl/sharedStrings.xml><?xml version="1.0" encoding="utf-8"?>
<sst xmlns="http://schemas.openxmlformats.org/spreadsheetml/2006/main" count="60" uniqueCount="14">
  <si>
    <t>Solvent</t>
  </si>
  <si>
    <t xml:space="preserve">S.No. </t>
  </si>
  <si>
    <t>Back1</t>
  </si>
  <si>
    <t>Back2</t>
  </si>
  <si>
    <t>Back3</t>
  </si>
  <si>
    <t>Avg</t>
  </si>
  <si>
    <t>Average</t>
  </si>
  <si>
    <t>SEM</t>
  </si>
  <si>
    <t>TMP</t>
  </si>
  <si>
    <t>ROI1</t>
  </si>
  <si>
    <t>Dev stage</t>
  </si>
  <si>
    <t>0 day</t>
  </si>
  <si>
    <t>1 day</t>
  </si>
  <si>
    <t>2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</si>
</sst>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11" fontId="0" fillId="0" borderId="0" xfId="0" applyNumberFormat="1"/>
    <xf numFmtId="0" fontId="0" fillId="0" borderId="1" xfId="0" applyBorder="1" applyAlignment="1">
      <alignment horizontal="center" vertical="center"/>
    </xf>
    <xf numFmtId="11" fontId="0" fillId="0" borderId="1" xfId="0" applyNumberFormat="1" applyBorder="1"/>
    <xf numFmtId="0" fontId="0" fillId="2" borderId="1" xfId="0" applyFill="1" applyBorder="1" applyAlignment="1">
      <alignment horizontal="center"/>
    </xf>
    <xf numFmtId="0" fontId="3" fillId="0" borderId="0" xfId="0" applyFont="1"/>
    <xf numFmtId="0" fontId="3" fillId="0" borderId="1" xfId="0" applyFont="1" applyBorder="1"/>
    <xf numFmtId="11" fontId="3" fillId="0" borderId="0" xfId="0" applyNumberFormat="1" applyFont="1"/>
    <xf numFmtId="0" fontId="2" fillId="0" borderId="0" xfId="0" applyFont="1"/>
    <xf numFmtId="0" fontId="4" fillId="0" borderId="2" xfId="0" applyFont="1" applyBorder="1"/>
    <xf numFmtId="0" fontId="2" fillId="0" borderId="2" xfId="0" applyFont="1" applyBorder="1"/>
    <xf numFmtId="0" fontId="2" fillId="0" borderId="1" xfId="0" applyFont="1" applyBorder="1"/>
    <xf numFmtId="0" fontId="4" fillId="0" borderId="1" xfId="0" applyFont="1" applyBorder="1"/>
    <xf numFmtId="11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2"/>
  <sheetViews>
    <sheetView tabSelected="1" zoomScale="80" zoomScaleNormal="80" workbookViewId="0">
      <selection activeCell="V12" sqref="V12"/>
    </sheetView>
  </sheetViews>
  <sheetFormatPr defaultRowHeight="15" x14ac:dyDescent="0.25"/>
  <cols>
    <col min="2" max="2" width="11.42578125" customWidth="1"/>
    <col min="3" max="6" width="9.28515625" bestFit="1" customWidth="1"/>
    <col min="7" max="7" width="9.140625" style="8"/>
    <col min="10" max="10" width="10.28515625" customWidth="1"/>
    <col min="15" max="15" width="9.140625" style="8"/>
  </cols>
  <sheetData>
    <row r="2" spans="1:25" x14ac:dyDescent="0.25">
      <c r="O2" s="10"/>
      <c r="R2" s="4"/>
    </row>
    <row r="3" spans="1:25" x14ac:dyDescent="0.25">
      <c r="B3" s="1" t="s">
        <v>10</v>
      </c>
      <c r="C3" s="7" t="s">
        <v>11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5" spans="1:25" x14ac:dyDescent="0.25">
      <c r="A5" s="2"/>
      <c r="B5" s="2" t="s">
        <v>1</v>
      </c>
      <c r="C5" s="2" t="s">
        <v>9</v>
      </c>
      <c r="D5" s="2" t="s">
        <v>2</v>
      </c>
      <c r="E5" s="2" t="s">
        <v>3</v>
      </c>
      <c r="F5" s="2" t="s">
        <v>4</v>
      </c>
      <c r="G5" s="9" t="s">
        <v>5</v>
      </c>
      <c r="I5" s="2"/>
      <c r="J5" s="2" t="s">
        <v>1</v>
      </c>
      <c r="K5" s="2" t="s">
        <v>9</v>
      </c>
      <c r="L5" s="2" t="s">
        <v>2</v>
      </c>
      <c r="M5" s="2" t="s">
        <v>3</v>
      </c>
      <c r="N5" s="2" t="s">
        <v>4</v>
      </c>
      <c r="O5" s="9" t="s">
        <v>5</v>
      </c>
    </row>
    <row r="6" spans="1:25" x14ac:dyDescent="0.25">
      <c r="A6" s="5" t="s">
        <v>0</v>
      </c>
      <c r="B6" s="3">
        <v>1</v>
      </c>
      <c r="C6" s="2">
        <v>33.847999999999999</v>
      </c>
      <c r="D6" s="2">
        <v>27.628</v>
      </c>
      <c r="E6" s="2">
        <v>26.099</v>
      </c>
      <c r="F6" s="2">
        <v>28.114999999999998</v>
      </c>
      <c r="G6" s="9">
        <f t="shared" ref="G6:G11" si="0">AVERAGE(C6:C6)-AVERAGE(D6:F6)</f>
        <v>6.5673333333333339</v>
      </c>
      <c r="I6" s="5" t="s">
        <v>8</v>
      </c>
      <c r="J6" s="3">
        <v>1</v>
      </c>
      <c r="K6" s="2">
        <v>32.634999999999998</v>
      </c>
      <c r="L6" s="2">
        <v>23.393000000000001</v>
      </c>
      <c r="M6" s="2">
        <v>27.183</v>
      </c>
      <c r="N6" s="2">
        <v>33.28</v>
      </c>
      <c r="O6" s="9">
        <f t="shared" ref="O6:O11" si="1">AVERAGE(K6:K6)-AVERAGE(L6:N6)</f>
        <v>4.6829999999999998</v>
      </c>
    </row>
    <row r="7" spans="1:25" x14ac:dyDescent="0.25">
      <c r="A7" s="5"/>
      <c r="B7" s="3">
        <v>2</v>
      </c>
      <c r="C7" s="2">
        <v>33.447000000000003</v>
      </c>
      <c r="D7" s="2">
        <v>27.436</v>
      </c>
      <c r="E7" s="6">
        <v>28.096</v>
      </c>
      <c r="F7" s="2">
        <v>31.007000000000001</v>
      </c>
      <c r="G7" s="9">
        <f t="shared" si="0"/>
        <v>4.6006666666666689</v>
      </c>
      <c r="I7" s="5"/>
      <c r="J7" s="3">
        <v>2</v>
      </c>
      <c r="K7" s="2">
        <v>34.579000000000001</v>
      </c>
      <c r="L7" s="2">
        <v>33.520000000000003</v>
      </c>
      <c r="M7" s="6">
        <v>32.393999999999998</v>
      </c>
      <c r="N7" s="2">
        <v>36.585999999999999</v>
      </c>
      <c r="O7" s="9">
        <f t="shared" si="1"/>
        <v>0.41233333333333633</v>
      </c>
    </row>
    <row r="8" spans="1:25" x14ac:dyDescent="0.25">
      <c r="A8" s="5"/>
      <c r="B8" s="3">
        <v>3</v>
      </c>
      <c r="C8" s="2">
        <v>14.765000000000001</v>
      </c>
      <c r="D8" s="2">
        <v>7.548</v>
      </c>
      <c r="E8" s="2">
        <v>7.4409999999999998</v>
      </c>
      <c r="F8" s="2">
        <v>8.6419999999999995</v>
      </c>
      <c r="G8" s="9">
        <f t="shared" si="0"/>
        <v>6.8880000000000008</v>
      </c>
      <c r="I8" s="5"/>
      <c r="J8" s="3">
        <v>3</v>
      </c>
      <c r="K8" s="2">
        <v>27.673999999999999</v>
      </c>
      <c r="L8" s="2">
        <v>22.216999999999999</v>
      </c>
      <c r="M8" s="2">
        <v>23.547999999999998</v>
      </c>
      <c r="N8" s="2">
        <v>28.867000000000001</v>
      </c>
      <c r="O8" s="9">
        <f t="shared" si="1"/>
        <v>2.7966666666666633</v>
      </c>
    </row>
    <row r="9" spans="1:25" x14ac:dyDescent="0.25">
      <c r="A9" s="5"/>
      <c r="B9" s="3">
        <v>4</v>
      </c>
      <c r="C9" s="2">
        <v>34.61</v>
      </c>
      <c r="D9" s="2">
        <v>29.039000000000001</v>
      </c>
      <c r="E9" s="2">
        <v>31.623000000000001</v>
      </c>
      <c r="F9" s="2">
        <v>34.005000000000003</v>
      </c>
      <c r="G9" s="9">
        <f t="shared" si="0"/>
        <v>3.0543333333333322</v>
      </c>
      <c r="I9" s="5"/>
      <c r="J9" s="3">
        <v>4</v>
      </c>
      <c r="K9" s="2">
        <v>40.345999999999997</v>
      </c>
      <c r="L9" s="2">
        <v>42.072000000000003</v>
      </c>
      <c r="M9" s="2">
        <v>42.106999999999999</v>
      </c>
      <c r="N9" s="2">
        <v>33.488999999999997</v>
      </c>
      <c r="O9" s="9">
        <f>AVERAGE(K9:K9)-AVERAGE(L9:N9)</f>
        <v>1.1233333333333277</v>
      </c>
    </row>
    <row r="10" spans="1:25" x14ac:dyDescent="0.25">
      <c r="A10" s="5"/>
      <c r="B10" s="3">
        <v>5</v>
      </c>
      <c r="C10" s="2">
        <v>33.865000000000002</v>
      </c>
      <c r="D10" s="2">
        <v>25.722999999999999</v>
      </c>
      <c r="E10" s="2">
        <v>25.445</v>
      </c>
      <c r="F10" s="2">
        <v>30.907</v>
      </c>
      <c r="G10" s="9">
        <f t="shared" si="0"/>
        <v>6.5066666666666677</v>
      </c>
      <c r="I10" s="5"/>
      <c r="J10" s="3">
        <v>5</v>
      </c>
      <c r="K10" s="2">
        <v>32.76</v>
      </c>
      <c r="L10" s="2">
        <v>32.9</v>
      </c>
      <c r="M10" s="2">
        <v>32.200000000000003</v>
      </c>
      <c r="N10" s="2">
        <v>34.015000000000001</v>
      </c>
      <c r="O10" s="9">
        <f t="shared" si="1"/>
        <v>-0.27833333333333599</v>
      </c>
    </row>
    <row r="11" spans="1:25" x14ac:dyDescent="0.25">
      <c r="A11" s="5"/>
      <c r="B11" s="3">
        <v>6</v>
      </c>
      <c r="C11" s="2">
        <v>28.193999999999999</v>
      </c>
      <c r="D11" s="2">
        <v>19.288</v>
      </c>
      <c r="E11" s="2">
        <v>16.968</v>
      </c>
      <c r="F11" s="2">
        <v>21.13</v>
      </c>
      <c r="G11" s="9">
        <f t="shared" si="0"/>
        <v>9.065333333333335</v>
      </c>
      <c r="I11" s="5"/>
      <c r="J11" s="3">
        <v>6</v>
      </c>
      <c r="K11" s="2">
        <v>33.701000000000001</v>
      </c>
      <c r="L11" s="2">
        <v>27.177</v>
      </c>
      <c r="M11" s="2">
        <v>27.946999999999999</v>
      </c>
      <c r="N11" s="2">
        <v>36.49</v>
      </c>
      <c r="O11" s="9">
        <f t="shared" si="1"/>
        <v>3.1630000000000003</v>
      </c>
      <c r="S11" s="4"/>
    </row>
    <row r="12" spans="1:25" s="11" customFormat="1" x14ac:dyDescent="0.25">
      <c r="F12" s="12" t="s">
        <v>6</v>
      </c>
      <c r="G12" s="13">
        <f>AVERAGE(G6:G11)</f>
        <v>6.1137222222222229</v>
      </c>
      <c r="N12" s="12" t="s">
        <v>6</v>
      </c>
      <c r="O12" s="14">
        <f>AVERAGE(O6:O11)</f>
        <v>1.9833333333333318</v>
      </c>
    </row>
    <row r="13" spans="1:25" s="11" customFormat="1" x14ac:dyDescent="0.25">
      <c r="F13" s="15" t="s">
        <v>7</v>
      </c>
      <c r="G13" s="14">
        <f>STDEV(G6:G11)/SQRT(COUNT(G6:G11))</f>
        <v>0.84302787800073398</v>
      </c>
      <c r="N13" s="15" t="s">
        <v>7</v>
      </c>
      <c r="O13" s="14">
        <f>STDEV(O6:O11)/SQRT(COUNT(O6:O11))</f>
        <v>0.76733525436577787</v>
      </c>
      <c r="R13" s="16"/>
    </row>
    <row r="16" spans="1:25" x14ac:dyDescent="0.25">
      <c r="H16" s="4"/>
      <c r="J16" s="4"/>
      <c r="K16" s="4"/>
      <c r="L16" s="4"/>
      <c r="N16" s="4"/>
      <c r="O16" s="10"/>
      <c r="Q16" s="4"/>
      <c r="V16" s="4"/>
      <c r="W16" s="4"/>
      <c r="Y16" s="4"/>
    </row>
    <row r="17" spans="1:19" x14ac:dyDescent="0.25">
      <c r="B17" s="1" t="s">
        <v>10</v>
      </c>
      <c r="C17" s="7" t="s">
        <v>12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R17" s="4"/>
    </row>
    <row r="19" spans="1:19" x14ac:dyDescent="0.25">
      <c r="A19" s="2"/>
      <c r="B19" s="2" t="s">
        <v>1</v>
      </c>
      <c r="C19" s="2" t="s">
        <v>9</v>
      </c>
      <c r="D19" s="2" t="s">
        <v>2</v>
      </c>
      <c r="E19" s="2" t="s">
        <v>3</v>
      </c>
      <c r="F19" s="2" t="s">
        <v>4</v>
      </c>
      <c r="G19" s="9" t="s">
        <v>5</v>
      </c>
      <c r="I19" s="2"/>
      <c r="J19" s="2" t="s">
        <v>1</v>
      </c>
      <c r="K19" s="2" t="s">
        <v>9</v>
      </c>
      <c r="L19" s="2" t="s">
        <v>2</v>
      </c>
      <c r="M19" s="2" t="s">
        <v>3</v>
      </c>
      <c r="N19" s="2" t="s">
        <v>4</v>
      </c>
      <c r="O19" s="9" t="s">
        <v>5</v>
      </c>
      <c r="S19" s="4"/>
    </row>
    <row r="20" spans="1:19" x14ac:dyDescent="0.25">
      <c r="A20" s="5" t="s">
        <v>0</v>
      </c>
      <c r="B20" s="3">
        <v>1</v>
      </c>
      <c r="C20" s="2">
        <v>133.82499999999999</v>
      </c>
      <c r="D20" s="2">
        <v>48.805999999999997</v>
      </c>
      <c r="E20" s="2">
        <v>43.978999999999999</v>
      </c>
      <c r="F20" s="2">
        <v>51.52</v>
      </c>
      <c r="G20" s="9">
        <f t="shared" ref="G20:G25" si="2">AVERAGE(C20:C20)-AVERAGE(D20:F20)</f>
        <v>85.723333333333329</v>
      </c>
      <c r="I20" s="5" t="s">
        <v>8</v>
      </c>
      <c r="J20" s="3">
        <v>1</v>
      </c>
      <c r="K20" s="2">
        <v>43.475999999999999</v>
      </c>
      <c r="L20" s="2">
        <v>28.606999999999999</v>
      </c>
      <c r="M20" s="2">
        <v>27.975000000000001</v>
      </c>
      <c r="N20" s="2">
        <v>38.51</v>
      </c>
      <c r="O20" s="9">
        <f t="shared" ref="O20:O25" si="3">AVERAGE(K20:K20)-AVERAGE(L20:N20)</f>
        <v>11.778666666666666</v>
      </c>
      <c r="S20" s="4"/>
    </row>
    <row r="21" spans="1:19" x14ac:dyDescent="0.25">
      <c r="A21" s="5"/>
      <c r="B21" s="3">
        <v>2</v>
      </c>
      <c r="C21" s="2">
        <v>122.473</v>
      </c>
      <c r="D21" s="2">
        <v>34.348999999999997</v>
      </c>
      <c r="E21" s="2">
        <v>35.04</v>
      </c>
      <c r="F21" s="2">
        <v>39.417000000000002</v>
      </c>
      <c r="G21" s="9">
        <f t="shared" si="2"/>
        <v>86.204333333333324</v>
      </c>
      <c r="I21" s="5"/>
      <c r="J21" s="3">
        <v>2</v>
      </c>
      <c r="K21" s="6">
        <v>42.704000000000001</v>
      </c>
      <c r="L21" s="2">
        <v>30.52</v>
      </c>
      <c r="M21" s="2">
        <v>34.186</v>
      </c>
      <c r="N21" s="2">
        <v>45.289000000000001</v>
      </c>
      <c r="O21" s="9">
        <f t="shared" si="3"/>
        <v>6.0390000000000015</v>
      </c>
      <c r="S21" s="4"/>
    </row>
    <row r="22" spans="1:19" x14ac:dyDescent="0.25">
      <c r="A22" s="5"/>
      <c r="B22" s="3">
        <v>3</v>
      </c>
      <c r="C22" s="2">
        <v>129.934</v>
      </c>
      <c r="D22" s="2">
        <v>36.750999999999998</v>
      </c>
      <c r="E22" s="2">
        <v>33.988999999999997</v>
      </c>
      <c r="F22" s="2">
        <v>42.2</v>
      </c>
      <c r="G22" s="9">
        <f t="shared" si="2"/>
        <v>92.287333333333322</v>
      </c>
      <c r="I22" s="5"/>
      <c r="J22" s="3">
        <v>3</v>
      </c>
      <c r="K22" s="2">
        <v>53.036000000000001</v>
      </c>
      <c r="L22" s="2">
        <v>34.941000000000003</v>
      </c>
      <c r="M22" s="2">
        <v>34.375</v>
      </c>
      <c r="N22" s="2">
        <v>36.628</v>
      </c>
      <c r="O22" s="9">
        <f t="shared" si="3"/>
        <v>17.721333333333334</v>
      </c>
    </row>
    <row r="23" spans="1:19" x14ac:dyDescent="0.25">
      <c r="A23" s="5"/>
      <c r="B23" s="3">
        <v>4</v>
      </c>
      <c r="C23" s="2">
        <v>100.468</v>
      </c>
      <c r="D23" s="2">
        <v>36.433</v>
      </c>
      <c r="E23" s="2">
        <v>38.286999999999999</v>
      </c>
      <c r="F23" s="2">
        <v>43.121000000000002</v>
      </c>
      <c r="G23" s="9">
        <f t="shared" si="2"/>
        <v>61.187666666666665</v>
      </c>
      <c r="I23" s="5"/>
      <c r="J23" s="3">
        <v>4</v>
      </c>
      <c r="K23" s="2">
        <v>52.030999999999999</v>
      </c>
      <c r="L23" s="2">
        <v>34.825000000000003</v>
      </c>
      <c r="M23" s="2">
        <v>34.295999999999999</v>
      </c>
      <c r="N23" s="2">
        <v>33.207000000000001</v>
      </c>
      <c r="O23" s="9">
        <f t="shared" si="3"/>
        <v>17.921666666666667</v>
      </c>
      <c r="S23" s="4"/>
    </row>
    <row r="24" spans="1:19" x14ac:dyDescent="0.25">
      <c r="A24" s="5"/>
      <c r="B24" s="3">
        <v>5</v>
      </c>
      <c r="C24" s="2">
        <v>73.483999999999995</v>
      </c>
      <c r="D24" s="2">
        <v>41.093000000000004</v>
      </c>
      <c r="E24" s="2">
        <v>41.225999999999999</v>
      </c>
      <c r="F24" s="2">
        <v>36.277000000000001</v>
      </c>
      <c r="G24" s="9">
        <f t="shared" si="2"/>
        <v>33.951999999999991</v>
      </c>
      <c r="I24" s="5"/>
      <c r="J24" s="3">
        <v>5</v>
      </c>
      <c r="K24" s="2">
        <v>42.944000000000003</v>
      </c>
      <c r="L24" s="2">
        <v>32.412999999999997</v>
      </c>
      <c r="M24" s="2">
        <v>31.652999999999999</v>
      </c>
      <c r="N24" s="2">
        <v>39.957999999999998</v>
      </c>
      <c r="O24" s="9">
        <f t="shared" si="3"/>
        <v>8.2693333333333356</v>
      </c>
      <c r="S24" s="4"/>
    </row>
    <row r="25" spans="1:19" x14ac:dyDescent="0.25">
      <c r="A25" s="5"/>
      <c r="B25" s="3">
        <v>6</v>
      </c>
      <c r="C25" s="2">
        <v>111.325</v>
      </c>
      <c r="D25" s="2">
        <v>50.886000000000003</v>
      </c>
      <c r="E25" s="2">
        <v>46.811999999999998</v>
      </c>
      <c r="F25" s="2">
        <v>54.488999999999997</v>
      </c>
      <c r="G25" s="9">
        <f t="shared" si="2"/>
        <v>60.595999999999997</v>
      </c>
      <c r="I25" s="5"/>
      <c r="J25" s="3">
        <v>6</v>
      </c>
      <c r="K25" s="2">
        <v>49.655000000000001</v>
      </c>
      <c r="L25" s="2">
        <v>31.56</v>
      </c>
      <c r="M25" s="2">
        <v>34.030999999999999</v>
      </c>
      <c r="N25" s="2">
        <v>35.145000000000003</v>
      </c>
      <c r="O25" s="9">
        <f t="shared" si="3"/>
        <v>16.076333333333338</v>
      </c>
      <c r="S25" s="4"/>
    </row>
    <row r="26" spans="1:19" s="11" customFormat="1" x14ac:dyDescent="0.25">
      <c r="F26" s="12" t="s">
        <v>6</v>
      </c>
      <c r="G26" s="13">
        <f>AVERAGE(G20:G25)</f>
        <v>69.99177777777777</v>
      </c>
      <c r="N26" s="12" t="s">
        <v>6</v>
      </c>
      <c r="O26" s="13">
        <f>AVERAGE(O20:O25)</f>
        <v>12.967722222222223</v>
      </c>
    </row>
    <row r="27" spans="1:19" s="11" customFormat="1" x14ac:dyDescent="0.25">
      <c r="F27" s="15" t="s">
        <v>7</v>
      </c>
      <c r="G27" s="14">
        <f>STDEV(G20:G25)/SQRT(COUNT(G20:G25))</f>
        <v>9.0775899704494805</v>
      </c>
      <c r="N27" s="15" t="s">
        <v>7</v>
      </c>
      <c r="O27" s="14">
        <f>STDEV(O20:O25)/SQRT(COUNT(O20:O25))</f>
        <v>2.0679921831943866</v>
      </c>
      <c r="S27" s="16"/>
    </row>
    <row r="31" spans="1:19" x14ac:dyDescent="0.25">
      <c r="B31" s="1" t="s">
        <v>10</v>
      </c>
      <c r="C31" s="7" t="s">
        <v>13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9" x14ac:dyDescent="0.25">
      <c r="S32" s="4"/>
    </row>
    <row r="33" spans="1:19" x14ac:dyDescent="0.25">
      <c r="A33" s="2"/>
      <c r="B33" s="2" t="s">
        <v>1</v>
      </c>
      <c r="C33" s="2" t="s">
        <v>9</v>
      </c>
      <c r="D33" s="2" t="s">
        <v>2</v>
      </c>
      <c r="E33" s="2" t="s">
        <v>3</v>
      </c>
      <c r="F33" s="2" t="s">
        <v>4</v>
      </c>
      <c r="G33" s="9" t="s">
        <v>5</v>
      </c>
      <c r="I33" s="2"/>
      <c r="J33" s="2" t="s">
        <v>1</v>
      </c>
      <c r="K33" s="2" t="s">
        <v>9</v>
      </c>
      <c r="L33" s="2" t="s">
        <v>2</v>
      </c>
      <c r="M33" s="2" t="s">
        <v>3</v>
      </c>
      <c r="N33" s="2" t="s">
        <v>4</v>
      </c>
      <c r="O33" s="9" t="s">
        <v>5</v>
      </c>
      <c r="S33" s="4"/>
    </row>
    <row r="34" spans="1:19" x14ac:dyDescent="0.25">
      <c r="A34" s="5" t="s">
        <v>0</v>
      </c>
      <c r="B34" s="3">
        <v>1</v>
      </c>
      <c r="C34" s="2">
        <v>101.139</v>
      </c>
      <c r="D34" s="2">
        <v>35.457999999999998</v>
      </c>
      <c r="E34" s="2">
        <v>34.311999999999998</v>
      </c>
      <c r="F34" s="2">
        <v>38.985999999999997</v>
      </c>
      <c r="G34" s="9">
        <f t="shared" ref="G34:G39" si="4">AVERAGE(C34:C34)-AVERAGE(D34:F34)</f>
        <v>64.887</v>
      </c>
      <c r="I34" s="5" t="s">
        <v>8</v>
      </c>
      <c r="J34" s="3">
        <v>1</v>
      </c>
      <c r="K34" s="2">
        <v>40.274000000000001</v>
      </c>
      <c r="L34" s="6">
        <v>31.323</v>
      </c>
      <c r="M34" s="2">
        <v>29.231999999999999</v>
      </c>
      <c r="N34" s="2">
        <v>31.376999999999999</v>
      </c>
      <c r="O34" s="9">
        <f t="shared" ref="O34:O38" si="5">AVERAGE(K34:K34)-AVERAGE(L34:N34)</f>
        <v>9.629999999999999</v>
      </c>
    </row>
    <row r="35" spans="1:19" x14ac:dyDescent="0.25">
      <c r="A35" s="5"/>
      <c r="B35" s="3">
        <v>2</v>
      </c>
      <c r="C35" s="2">
        <v>74.435000000000002</v>
      </c>
      <c r="D35" s="2">
        <v>34.42</v>
      </c>
      <c r="E35" s="2">
        <v>34.898000000000003</v>
      </c>
      <c r="F35" s="2">
        <v>36.725000000000001</v>
      </c>
      <c r="G35" s="9">
        <f t="shared" si="4"/>
        <v>39.087333333333333</v>
      </c>
      <c r="I35" s="5"/>
      <c r="J35" s="3">
        <v>2</v>
      </c>
      <c r="K35" s="2">
        <v>42.134</v>
      </c>
      <c r="L35" s="2">
        <v>25.581</v>
      </c>
      <c r="M35" s="2">
        <v>22.036000000000001</v>
      </c>
      <c r="N35" s="2">
        <v>31.782</v>
      </c>
      <c r="O35" s="9">
        <f t="shared" si="5"/>
        <v>15.667666666666666</v>
      </c>
      <c r="S35" s="4"/>
    </row>
    <row r="36" spans="1:19" x14ac:dyDescent="0.25">
      <c r="A36" s="5"/>
      <c r="B36" s="3">
        <v>3</v>
      </c>
      <c r="C36" s="2">
        <v>69.165000000000006</v>
      </c>
      <c r="D36" s="2">
        <v>32.463999999999999</v>
      </c>
      <c r="E36" s="2">
        <v>29.353000000000002</v>
      </c>
      <c r="F36" s="2">
        <v>33.734999999999999</v>
      </c>
      <c r="G36" s="9">
        <f t="shared" si="4"/>
        <v>37.314333333333337</v>
      </c>
      <c r="I36" s="5"/>
      <c r="J36" s="3">
        <v>3</v>
      </c>
      <c r="K36" s="2">
        <v>37.353999999999999</v>
      </c>
      <c r="L36" s="2">
        <v>30.335000000000001</v>
      </c>
      <c r="M36" s="2">
        <v>29.792999999999999</v>
      </c>
      <c r="N36" s="2">
        <v>29.904</v>
      </c>
      <c r="O36" s="9">
        <f t="shared" si="5"/>
        <v>7.3433333333333337</v>
      </c>
    </row>
    <row r="37" spans="1:19" x14ac:dyDescent="0.25">
      <c r="A37" s="5"/>
      <c r="B37" s="3">
        <v>4</v>
      </c>
      <c r="C37" s="2">
        <v>79.894000000000005</v>
      </c>
      <c r="D37" s="2">
        <v>32.113999999999997</v>
      </c>
      <c r="E37" s="2">
        <v>31.138999999999999</v>
      </c>
      <c r="F37" s="2">
        <v>29.97</v>
      </c>
      <c r="G37" s="9">
        <f t="shared" si="4"/>
        <v>48.819666666666677</v>
      </c>
      <c r="I37" s="5"/>
      <c r="J37" s="3">
        <v>4</v>
      </c>
      <c r="K37" s="2">
        <v>45.985999999999997</v>
      </c>
      <c r="L37" s="2">
        <v>33.308</v>
      </c>
      <c r="M37" s="2">
        <v>33.557000000000002</v>
      </c>
      <c r="N37" s="2">
        <v>33.113999999999997</v>
      </c>
      <c r="O37" s="9">
        <f t="shared" si="5"/>
        <v>12.659666666666659</v>
      </c>
    </row>
    <row r="38" spans="1:19" x14ac:dyDescent="0.25">
      <c r="A38" s="5"/>
      <c r="B38" s="3">
        <v>5</v>
      </c>
      <c r="C38" s="2">
        <v>73.61</v>
      </c>
      <c r="D38" s="2">
        <v>30.077000000000002</v>
      </c>
      <c r="E38" s="2">
        <v>31.186</v>
      </c>
      <c r="F38" s="2">
        <v>31.33</v>
      </c>
      <c r="G38" s="9">
        <f t="shared" si="4"/>
        <v>42.745666666666665</v>
      </c>
      <c r="I38" s="5"/>
      <c r="J38" s="3">
        <v>5</v>
      </c>
      <c r="K38" s="2">
        <v>37.718000000000004</v>
      </c>
      <c r="L38" s="2">
        <v>28.63</v>
      </c>
      <c r="M38" s="2">
        <v>25.373999999999999</v>
      </c>
      <c r="N38" s="2">
        <v>31.451000000000001</v>
      </c>
      <c r="O38" s="9">
        <f t="shared" si="5"/>
        <v>9.2330000000000041</v>
      </c>
    </row>
    <row r="39" spans="1:19" x14ac:dyDescent="0.25">
      <c r="A39" s="5"/>
      <c r="B39" s="3">
        <v>6</v>
      </c>
      <c r="C39" s="2">
        <v>109.88800000000001</v>
      </c>
      <c r="D39" s="2">
        <v>34.356999999999999</v>
      </c>
      <c r="E39" s="2">
        <v>40.356999999999999</v>
      </c>
      <c r="F39" s="2">
        <v>39.686</v>
      </c>
      <c r="G39" s="9">
        <f t="shared" si="4"/>
        <v>71.754666666666679</v>
      </c>
      <c r="I39" s="5"/>
      <c r="J39" s="3">
        <v>6</v>
      </c>
      <c r="K39" s="2"/>
      <c r="L39" s="2"/>
      <c r="M39" s="2"/>
      <c r="N39" s="2"/>
      <c r="O39" s="9"/>
    </row>
    <row r="40" spans="1:19" s="11" customFormat="1" x14ac:dyDescent="0.25">
      <c r="F40" s="12" t="s">
        <v>6</v>
      </c>
      <c r="G40" s="13">
        <f>AVERAGE(G34:G39)</f>
        <v>50.768111111111118</v>
      </c>
      <c r="N40" s="12" t="s">
        <v>6</v>
      </c>
      <c r="O40" s="14">
        <f>AVERAGE(O34:O39)</f>
        <v>10.906733333333332</v>
      </c>
    </row>
    <row r="41" spans="1:19" s="11" customFormat="1" x14ac:dyDescent="0.25">
      <c r="F41" s="15" t="s">
        <v>7</v>
      </c>
      <c r="G41" s="14">
        <f>STDEV(G34:G39)/SQRT(COUNT(G34:G39))</f>
        <v>5.8463073649046535</v>
      </c>
      <c r="N41" s="15" t="s">
        <v>7</v>
      </c>
      <c r="O41" s="14">
        <f>STDEV(O34:O39)/SQRT(COUNT(O34:O39))</f>
        <v>1.4640442669385221</v>
      </c>
    </row>
    <row r="43" spans="1:19" x14ac:dyDescent="0.25">
      <c r="M43" s="4"/>
    </row>
    <row r="51" spans="12:19" x14ac:dyDescent="0.25">
      <c r="S51" s="4"/>
    </row>
    <row r="52" spans="12:19" x14ac:dyDescent="0.25">
      <c r="L52" s="4"/>
      <c r="M52" s="4"/>
    </row>
  </sheetData>
  <mergeCells count="9">
    <mergeCell ref="C3:O3"/>
    <mergeCell ref="C17:O17"/>
    <mergeCell ref="C31:O31"/>
    <mergeCell ref="A20:A25"/>
    <mergeCell ref="I20:I25"/>
    <mergeCell ref="A6:A11"/>
    <mergeCell ref="I6:I11"/>
    <mergeCell ref="A34:A39"/>
    <mergeCell ref="I34:I3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Sachin Sethi</dc:creator>
  <cp:lastModifiedBy>Wang Lab</cp:lastModifiedBy>
  <dcterms:created xsi:type="dcterms:W3CDTF">2017-09-30T07:34:41Z</dcterms:created>
  <dcterms:modified xsi:type="dcterms:W3CDTF">2017-11-03T22:47:27Z</dcterms:modified>
</cp:coreProperties>
</file>