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810"/>
  <workbookPr/>
  <mc:AlternateContent xmlns:mc="http://schemas.openxmlformats.org/markup-compatibility/2006">
    <mc:Choice Requires="x15">
      <x15ac:absPath xmlns:x15ac="http://schemas.microsoft.com/office/spreadsheetml/2010/11/ac" url="/Users/kangs/Desktop/CLASS/"/>
    </mc:Choice>
  </mc:AlternateContent>
  <bookViews>
    <workbookView xWindow="2640" yWindow="460" windowWidth="28160" windowHeight="15840" tabRatio="500" activeTab="2"/>
  </bookViews>
  <sheets>
    <sheet name="Fig1A" sheetId="1" r:id="rId1"/>
    <sheet name="Fig1B" sheetId="2" r:id="rId2"/>
    <sheet name="Fig1D" sheetId="3" r:id="rId3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1" i="3" l="1"/>
  <c r="F9" i="3"/>
  <c r="F10" i="3"/>
  <c r="B10" i="3"/>
  <c r="B9" i="3"/>
  <c r="F8" i="3"/>
  <c r="B8" i="3"/>
  <c r="I7" i="3"/>
  <c r="H7" i="3"/>
  <c r="G7" i="3"/>
  <c r="F7" i="3"/>
  <c r="E7" i="3"/>
  <c r="D7" i="3"/>
  <c r="C7" i="3"/>
  <c r="B7" i="3"/>
  <c r="M173" i="2"/>
  <c r="L173" i="2"/>
  <c r="M159" i="2"/>
  <c r="L159" i="2"/>
  <c r="L143" i="2"/>
  <c r="M112" i="2"/>
  <c r="L112" i="2"/>
  <c r="M98" i="2"/>
  <c r="L98" i="2"/>
  <c r="L82" i="2"/>
  <c r="M49" i="2"/>
  <c r="M35" i="2"/>
  <c r="L49" i="2"/>
  <c r="K112" i="2"/>
  <c r="K98" i="2"/>
  <c r="K82" i="2"/>
  <c r="K68" i="2"/>
  <c r="F125" i="2"/>
  <c r="G125" i="2"/>
  <c r="F124" i="2"/>
  <c r="G124" i="2"/>
  <c r="H124" i="2"/>
  <c r="F123" i="2"/>
  <c r="G123" i="2"/>
  <c r="F122" i="2"/>
  <c r="G122" i="2"/>
  <c r="H122" i="2"/>
  <c r="F121" i="2"/>
  <c r="G121" i="2"/>
  <c r="F120" i="2"/>
  <c r="G120" i="2"/>
  <c r="H120" i="2"/>
  <c r="F119" i="2"/>
  <c r="G119" i="2"/>
  <c r="F118" i="2"/>
  <c r="G118" i="2"/>
  <c r="H118" i="2"/>
  <c r="F117" i="2"/>
  <c r="G117" i="2"/>
  <c r="F116" i="2"/>
  <c r="G116" i="2"/>
  <c r="H116" i="2"/>
  <c r="F115" i="2"/>
  <c r="G115" i="2"/>
  <c r="F114" i="2"/>
  <c r="G114" i="2"/>
  <c r="H114" i="2"/>
  <c r="F113" i="2"/>
  <c r="G113" i="2"/>
  <c r="F82" i="2"/>
  <c r="G82" i="2"/>
  <c r="F83" i="2"/>
  <c r="G83" i="2"/>
  <c r="H82" i="2"/>
  <c r="F84" i="2"/>
  <c r="G84" i="2"/>
  <c r="F85" i="2"/>
  <c r="G85" i="2"/>
  <c r="H84" i="2"/>
  <c r="F86" i="2"/>
  <c r="G86" i="2"/>
  <c r="F87" i="2"/>
  <c r="G87" i="2"/>
  <c r="H86" i="2"/>
  <c r="F88" i="2"/>
  <c r="G88" i="2"/>
  <c r="F89" i="2"/>
  <c r="G89" i="2"/>
  <c r="H88" i="2"/>
  <c r="F90" i="2"/>
  <c r="G90" i="2"/>
  <c r="F91" i="2"/>
  <c r="G91" i="2"/>
  <c r="H90" i="2"/>
  <c r="F92" i="2"/>
  <c r="G92" i="2"/>
  <c r="F93" i="2"/>
  <c r="G93" i="2"/>
  <c r="H92" i="2"/>
  <c r="F94" i="2"/>
  <c r="G94" i="2"/>
  <c r="F95" i="2"/>
  <c r="G95" i="2"/>
  <c r="H94" i="2"/>
  <c r="F96" i="2"/>
  <c r="G96" i="2"/>
  <c r="F97" i="2"/>
  <c r="G97" i="2"/>
  <c r="H96" i="2"/>
  <c r="F112" i="2"/>
  <c r="G112" i="2"/>
  <c r="H112" i="2"/>
  <c r="J112" i="2"/>
  <c r="I112" i="2"/>
  <c r="F111" i="2"/>
  <c r="G111" i="2"/>
  <c r="F110" i="2"/>
  <c r="G110" i="2"/>
  <c r="H110" i="2"/>
  <c r="F109" i="2"/>
  <c r="G109" i="2"/>
  <c r="F108" i="2"/>
  <c r="G108" i="2"/>
  <c r="H108" i="2"/>
  <c r="F107" i="2"/>
  <c r="G107" i="2"/>
  <c r="F106" i="2"/>
  <c r="G106" i="2"/>
  <c r="H106" i="2"/>
  <c r="F105" i="2"/>
  <c r="G105" i="2"/>
  <c r="F104" i="2"/>
  <c r="G104" i="2"/>
  <c r="H104" i="2"/>
  <c r="F103" i="2"/>
  <c r="G103" i="2"/>
  <c r="F102" i="2"/>
  <c r="G102" i="2"/>
  <c r="H102" i="2"/>
  <c r="F101" i="2"/>
  <c r="G101" i="2"/>
  <c r="F100" i="2"/>
  <c r="G100" i="2"/>
  <c r="H100" i="2"/>
  <c r="F99" i="2"/>
  <c r="G99" i="2"/>
  <c r="F98" i="2"/>
  <c r="G98" i="2"/>
  <c r="H98" i="2"/>
  <c r="F68" i="2"/>
  <c r="G68" i="2"/>
  <c r="F69" i="2"/>
  <c r="G69" i="2"/>
  <c r="H68" i="2"/>
  <c r="F70" i="2"/>
  <c r="G70" i="2"/>
  <c r="F71" i="2"/>
  <c r="G71" i="2"/>
  <c r="H70" i="2"/>
  <c r="F72" i="2"/>
  <c r="G72" i="2"/>
  <c r="F73" i="2"/>
  <c r="G73" i="2"/>
  <c r="H72" i="2"/>
  <c r="F74" i="2"/>
  <c r="G74" i="2"/>
  <c r="F75" i="2"/>
  <c r="G75" i="2"/>
  <c r="H74" i="2"/>
  <c r="F76" i="2"/>
  <c r="G76" i="2"/>
  <c r="F77" i="2"/>
  <c r="G77" i="2"/>
  <c r="H76" i="2"/>
  <c r="F78" i="2"/>
  <c r="G78" i="2"/>
  <c r="F79" i="2"/>
  <c r="G79" i="2"/>
  <c r="H78" i="2"/>
  <c r="F80" i="2"/>
  <c r="G80" i="2"/>
  <c r="F81" i="2"/>
  <c r="G81" i="2"/>
  <c r="H80" i="2"/>
  <c r="J98" i="2"/>
  <c r="I98" i="2"/>
  <c r="J82" i="2"/>
  <c r="I82" i="2"/>
  <c r="J68" i="2"/>
  <c r="I68" i="2"/>
  <c r="G67" i="2"/>
  <c r="J173" i="2"/>
  <c r="K173" i="2"/>
  <c r="I173" i="2"/>
  <c r="J159" i="2"/>
  <c r="K159" i="2"/>
  <c r="I159" i="2"/>
  <c r="J143" i="2"/>
  <c r="K143" i="2"/>
  <c r="I143" i="2"/>
  <c r="J129" i="2"/>
  <c r="K129" i="2"/>
  <c r="I129" i="2"/>
  <c r="L35" i="2"/>
  <c r="K49" i="2"/>
  <c r="K35" i="2"/>
  <c r="K5" i="2"/>
  <c r="K19" i="2"/>
  <c r="F155" i="2"/>
  <c r="G155" i="2"/>
  <c r="F156" i="2"/>
  <c r="G156" i="2"/>
  <c r="H155" i="2"/>
  <c r="F31" i="2"/>
  <c r="G31" i="2"/>
  <c r="F32" i="2"/>
  <c r="G32" i="2"/>
  <c r="H31" i="2"/>
  <c r="F25" i="2"/>
  <c r="G25" i="2"/>
  <c r="F26" i="2"/>
  <c r="G26" i="2"/>
  <c r="H25" i="2"/>
  <c r="F186" i="2"/>
  <c r="G186" i="2"/>
  <c r="F185" i="2"/>
  <c r="G185" i="2"/>
  <c r="H185" i="2"/>
  <c r="F184" i="2"/>
  <c r="G184" i="2"/>
  <c r="F183" i="2"/>
  <c r="G183" i="2"/>
  <c r="H183" i="2"/>
  <c r="F182" i="2"/>
  <c r="G182" i="2"/>
  <c r="F181" i="2"/>
  <c r="G181" i="2"/>
  <c r="H181" i="2"/>
  <c r="F180" i="2"/>
  <c r="G180" i="2"/>
  <c r="F179" i="2"/>
  <c r="G179" i="2"/>
  <c r="H179" i="2"/>
  <c r="F178" i="2"/>
  <c r="G178" i="2"/>
  <c r="F177" i="2"/>
  <c r="G177" i="2"/>
  <c r="H177" i="2"/>
  <c r="F176" i="2"/>
  <c r="G176" i="2"/>
  <c r="F175" i="2"/>
  <c r="G175" i="2"/>
  <c r="H175" i="2"/>
  <c r="F174" i="2"/>
  <c r="G174" i="2"/>
  <c r="F143" i="2"/>
  <c r="G143" i="2"/>
  <c r="F144" i="2"/>
  <c r="G144" i="2"/>
  <c r="H143" i="2"/>
  <c r="F145" i="2"/>
  <c r="G145" i="2"/>
  <c r="F146" i="2"/>
  <c r="G146" i="2"/>
  <c r="H145" i="2"/>
  <c r="F147" i="2"/>
  <c r="G147" i="2"/>
  <c r="F148" i="2"/>
  <c r="G148" i="2"/>
  <c r="H147" i="2"/>
  <c r="F149" i="2"/>
  <c r="G149" i="2"/>
  <c r="F150" i="2"/>
  <c r="G150" i="2"/>
  <c r="H149" i="2"/>
  <c r="F151" i="2"/>
  <c r="G151" i="2"/>
  <c r="F152" i="2"/>
  <c r="G152" i="2"/>
  <c r="H151" i="2"/>
  <c r="F153" i="2"/>
  <c r="G153" i="2"/>
  <c r="F154" i="2"/>
  <c r="G154" i="2"/>
  <c r="H153" i="2"/>
  <c r="F157" i="2"/>
  <c r="G157" i="2"/>
  <c r="F158" i="2"/>
  <c r="G158" i="2"/>
  <c r="H157" i="2"/>
  <c r="F173" i="2"/>
  <c r="G173" i="2"/>
  <c r="H173" i="2"/>
  <c r="F172" i="2"/>
  <c r="G172" i="2"/>
  <c r="F171" i="2"/>
  <c r="G171" i="2"/>
  <c r="H171" i="2"/>
  <c r="F170" i="2"/>
  <c r="G170" i="2"/>
  <c r="F169" i="2"/>
  <c r="G169" i="2"/>
  <c r="H169" i="2"/>
  <c r="F168" i="2"/>
  <c r="G168" i="2"/>
  <c r="F167" i="2"/>
  <c r="G167" i="2"/>
  <c r="H167" i="2"/>
  <c r="F166" i="2"/>
  <c r="G166" i="2"/>
  <c r="F165" i="2"/>
  <c r="G165" i="2"/>
  <c r="H165" i="2"/>
  <c r="F164" i="2"/>
  <c r="G164" i="2"/>
  <c r="F163" i="2"/>
  <c r="G163" i="2"/>
  <c r="H163" i="2"/>
  <c r="F162" i="2"/>
  <c r="G162" i="2"/>
  <c r="F161" i="2"/>
  <c r="G161" i="2"/>
  <c r="H161" i="2"/>
  <c r="F160" i="2"/>
  <c r="G160" i="2"/>
  <c r="F159" i="2"/>
  <c r="G159" i="2"/>
  <c r="H159" i="2"/>
  <c r="F129" i="2"/>
  <c r="G129" i="2"/>
  <c r="F130" i="2"/>
  <c r="G130" i="2"/>
  <c r="H129" i="2"/>
  <c r="F131" i="2"/>
  <c r="G131" i="2"/>
  <c r="F132" i="2"/>
  <c r="G132" i="2"/>
  <c r="H131" i="2"/>
  <c r="F133" i="2"/>
  <c r="G133" i="2"/>
  <c r="F134" i="2"/>
  <c r="G134" i="2"/>
  <c r="H133" i="2"/>
  <c r="F135" i="2"/>
  <c r="G135" i="2"/>
  <c r="F136" i="2"/>
  <c r="G136" i="2"/>
  <c r="H135" i="2"/>
  <c r="F137" i="2"/>
  <c r="G137" i="2"/>
  <c r="F138" i="2"/>
  <c r="G138" i="2"/>
  <c r="H137" i="2"/>
  <c r="F139" i="2"/>
  <c r="G139" i="2"/>
  <c r="F140" i="2"/>
  <c r="G140" i="2"/>
  <c r="H139" i="2"/>
  <c r="F141" i="2"/>
  <c r="G141" i="2"/>
  <c r="F142" i="2"/>
  <c r="G142" i="2"/>
  <c r="H141" i="2"/>
  <c r="G128" i="2"/>
  <c r="F62" i="2"/>
  <c r="G62" i="2"/>
  <c r="F61" i="2"/>
  <c r="G61" i="2"/>
  <c r="H61" i="2"/>
  <c r="F60" i="2"/>
  <c r="G60" i="2"/>
  <c r="F59" i="2"/>
  <c r="G59" i="2"/>
  <c r="H59" i="2"/>
  <c r="F58" i="2"/>
  <c r="G58" i="2"/>
  <c r="F57" i="2"/>
  <c r="G57" i="2"/>
  <c r="H57" i="2"/>
  <c r="F56" i="2"/>
  <c r="G56" i="2"/>
  <c r="F55" i="2"/>
  <c r="G55" i="2"/>
  <c r="H55" i="2"/>
  <c r="F54" i="2"/>
  <c r="G54" i="2"/>
  <c r="F53" i="2"/>
  <c r="G53" i="2"/>
  <c r="H53" i="2"/>
  <c r="F52" i="2"/>
  <c r="G52" i="2"/>
  <c r="F51" i="2"/>
  <c r="G51" i="2"/>
  <c r="H51" i="2"/>
  <c r="F50" i="2"/>
  <c r="G50" i="2"/>
  <c r="F19" i="2"/>
  <c r="G19" i="2"/>
  <c r="F20" i="2"/>
  <c r="G20" i="2"/>
  <c r="H19" i="2"/>
  <c r="F21" i="2"/>
  <c r="G21" i="2"/>
  <c r="F22" i="2"/>
  <c r="G22" i="2"/>
  <c r="H21" i="2"/>
  <c r="F23" i="2"/>
  <c r="G23" i="2"/>
  <c r="F24" i="2"/>
  <c r="G24" i="2"/>
  <c r="H23" i="2"/>
  <c r="F27" i="2"/>
  <c r="G27" i="2"/>
  <c r="F28" i="2"/>
  <c r="G28" i="2"/>
  <c r="H27" i="2"/>
  <c r="F29" i="2"/>
  <c r="G29" i="2"/>
  <c r="F30" i="2"/>
  <c r="G30" i="2"/>
  <c r="H29" i="2"/>
  <c r="F33" i="2"/>
  <c r="G33" i="2"/>
  <c r="F34" i="2"/>
  <c r="G34" i="2"/>
  <c r="H33" i="2"/>
  <c r="F49" i="2"/>
  <c r="G49" i="2"/>
  <c r="H49" i="2"/>
  <c r="J49" i="2"/>
  <c r="I49" i="2"/>
  <c r="F48" i="2"/>
  <c r="G48" i="2"/>
  <c r="F47" i="2"/>
  <c r="G47" i="2"/>
  <c r="H47" i="2"/>
  <c r="F46" i="2"/>
  <c r="G46" i="2"/>
  <c r="F45" i="2"/>
  <c r="G45" i="2"/>
  <c r="H45" i="2"/>
  <c r="F44" i="2"/>
  <c r="G44" i="2"/>
  <c r="F43" i="2"/>
  <c r="G43" i="2"/>
  <c r="H43" i="2"/>
  <c r="F42" i="2"/>
  <c r="G42" i="2"/>
  <c r="F41" i="2"/>
  <c r="G41" i="2"/>
  <c r="H41" i="2"/>
  <c r="F40" i="2"/>
  <c r="G40" i="2"/>
  <c r="F39" i="2"/>
  <c r="G39" i="2"/>
  <c r="H39" i="2"/>
  <c r="F38" i="2"/>
  <c r="G38" i="2"/>
  <c r="F37" i="2"/>
  <c r="G37" i="2"/>
  <c r="H37" i="2"/>
  <c r="F36" i="2"/>
  <c r="G36" i="2"/>
  <c r="F35" i="2"/>
  <c r="G35" i="2"/>
  <c r="H35" i="2"/>
  <c r="F5" i="2"/>
  <c r="G5" i="2"/>
  <c r="F6" i="2"/>
  <c r="G6" i="2"/>
  <c r="H5" i="2"/>
  <c r="F7" i="2"/>
  <c r="G7" i="2"/>
  <c r="F8" i="2"/>
  <c r="G8" i="2"/>
  <c r="H7" i="2"/>
  <c r="F9" i="2"/>
  <c r="G9" i="2"/>
  <c r="F10" i="2"/>
  <c r="G10" i="2"/>
  <c r="H9" i="2"/>
  <c r="F11" i="2"/>
  <c r="G11" i="2"/>
  <c r="F12" i="2"/>
  <c r="G12" i="2"/>
  <c r="H11" i="2"/>
  <c r="F13" i="2"/>
  <c r="G13" i="2"/>
  <c r="F14" i="2"/>
  <c r="G14" i="2"/>
  <c r="H13" i="2"/>
  <c r="F15" i="2"/>
  <c r="G15" i="2"/>
  <c r="F16" i="2"/>
  <c r="G16" i="2"/>
  <c r="H15" i="2"/>
  <c r="F17" i="2"/>
  <c r="G17" i="2"/>
  <c r="F18" i="2"/>
  <c r="G18" i="2"/>
  <c r="H17" i="2"/>
  <c r="J35" i="2"/>
  <c r="I35" i="2"/>
  <c r="J19" i="2"/>
  <c r="I19" i="2"/>
  <c r="L19" i="2"/>
  <c r="J5" i="2"/>
  <c r="I5" i="2"/>
  <c r="G4" i="2"/>
  <c r="J73" i="1"/>
  <c r="J61" i="1"/>
  <c r="J45" i="1"/>
  <c r="J33" i="1"/>
  <c r="J18" i="1"/>
  <c r="J6" i="1"/>
  <c r="E29" i="1"/>
  <c r="F29" i="1"/>
  <c r="E28" i="1"/>
  <c r="F28" i="1"/>
  <c r="G28" i="1"/>
  <c r="E27" i="1"/>
  <c r="F27" i="1"/>
  <c r="E26" i="1"/>
  <c r="F26" i="1"/>
  <c r="G26" i="1"/>
  <c r="E25" i="1"/>
  <c r="F25" i="1"/>
  <c r="E24" i="1"/>
  <c r="F24" i="1"/>
  <c r="G24" i="1"/>
  <c r="E23" i="1"/>
  <c r="F23" i="1"/>
  <c r="E22" i="1"/>
  <c r="F22" i="1"/>
  <c r="G22" i="1"/>
  <c r="E21" i="1"/>
  <c r="F21" i="1"/>
  <c r="E20" i="1"/>
  <c r="F20" i="1"/>
  <c r="G20" i="1"/>
  <c r="E19" i="1"/>
  <c r="F19" i="1"/>
  <c r="E18" i="1"/>
  <c r="F18" i="1"/>
  <c r="G18" i="1"/>
  <c r="I18" i="1"/>
  <c r="H18" i="1"/>
  <c r="E17" i="1"/>
  <c r="F17" i="1"/>
  <c r="E16" i="1"/>
  <c r="F16" i="1"/>
  <c r="G16" i="1"/>
  <c r="E15" i="1"/>
  <c r="F15" i="1"/>
  <c r="E14" i="1"/>
  <c r="F14" i="1"/>
  <c r="G14" i="1"/>
  <c r="E13" i="1"/>
  <c r="F13" i="1"/>
  <c r="E12" i="1"/>
  <c r="F12" i="1"/>
  <c r="G12" i="1"/>
  <c r="E11" i="1"/>
  <c r="F11" i="1"/>
  <c r="E10" i="1"/>
  <c r="F10" i="1"/>
  <c r="G10" i="1"/>
  <c r="E9" i="1"/>
  <c r="F9" i="1"/>
  <c r="E8" i="1"/>
  <c r="F8" i="1"/>
  <c r="G8" i="1"/>
  <c r="E7" i="1"/>
  <c r="F7" i="1"/>
  <c r="E6" i="1"/>
  <c r="F6" i="1"/>
  <c r="G6" i="1"/>
  <c r="K18" i="1"/>
  <c r="I6" i="1"/>
  <c r="H6" i="1"/>
  <c r="F5" i="1"/>
  <c r="E84" i="1"/>
  <c r="F84" i="1"/>
  <c r="E83" i="1"/>
  <c r="F83" i="1"/>
  <c r="G83" i="1"/>
  <c r="E82" i="1"/>
  <c r="F82" i="1"/>
  <c r="E81" i="1"/>
  <c r="F81" i="1"/>
  <c r="G81" i="1"/>
  <c r="E80" i="1"/>
  <c r="F80" i="1"/>
  <c r="E79" i="1"/>
  <c r="F79" i="1"/>
  <c r="G79" i="1"/>
  <c r="E78" i="1"/>
  <c r="F78" i="1"/>
  <c r="E77" i="1"/>
  <c r="F77" i="1"/>
  <c r="G77" i="1"/>
  <c r="E76" i="1"/>
  <c r="F76" i="1"/>
  <c r="E75" i="1"/>
  <c r="F75" i="1"/>
  <c r="G75" i="1"/>
  <c r="E74" i="1"/>
  <c r="F74" i="1"/>
  <c r="E73" i="1"/>
  <c r="F73" i="1"/>
  <c r="G73" i="1"/>
  <c r="I73" i="1"/>
  <c r="H73" i="1"/>
  <c r="E72" i="1"/>
  <c r="F72" i="1"/>
  <c r="E71" i="1"/>
  <c r="F71" i="1"/>
  <c r="G71" i="1"/>
  <c r="E70" i="1"/>
  <c r="F70" i="1"/>
  <c r="E69" i="1"/>
  <c r="F69" i="1"/>
  <c r="G69" i="1"/>
  <c r="E68" i="1"/>
  <c r="F68" i="1"/>
  <c r="E67" i="1"/>
  <c r="F67" i="1"/>
  <c r="G67" i="1"/>
  <c r="E66" i="1"/>
  <c r="F66" i="1"/>
  <c r="E65" i="1"/>
  <c r="F65" i="1"/>
  <c r="G65" i="1"/>
  <c r="E64" i="1"/>
  <c r="F64" i="1"/>
  <c r="E63" i="1"/>
  <c r="F63" i="1"/>
  <c r="G63" i="1"/>
  <c r="E62" i="1"/>
  <c r="F62" i="1"/>
  <c r="E61" i="1"/>
  <c r="F61" i="1"/>
  <c r="G61" i="1"/>
  <c r="K73" i="1"/>
  <c r="I61" i="1"/>
  <c r="H61" i="1"/>
  <c r="F60" i="1"/>
  <c r="E56" i="1"/>
  <c r="F56" i="1"/>
  <c r="E55" i="1"/>
  <c r="F55" i="1"/>
  <c r="G55" i="1"/>
  <c r="E54" i="1"/>
  <c r="F54" i="1"/>
  <c r="E53" i="1"/>
  <c r="F53" i="1"/>
  <c r="G53" i="1"/>
  <c r="E52" i="1"/>
  <c r="F52" i="1"/>
  <c r="E51" i="1"/>
  <c r="F51" i="1"/>
  <c r="G51" i="1"/>
  <c r="E50" i="1"/>
  <c r="F50" i="1"/>
  <c r="E49" i="1"/>
  <c r="F49" i="1"/>
  <c r="G49" i="1"/>
  <c r="E48" i="1"/>
  <c r="F48" i="1"/>
  <c r="E47" i="1"/>
  <c r="F47" i="1"/>
  <c r="G47" i="1"/>
  <c r="E46" i="1"/>
  <c r="F46" i="1"/>
  <c r="E45" i="1"/>
  <c r="F45" i="1"/>
  <c r="G45" i="1"/>
  <c r="I45" i="1"/>
  <c r="H45" i="1"/>
  <c r="E44" i="1"/>
  <c r="F44" i="1"/>
  <c r="E43" i="1"/>
  <c r="F43" i="1"/>
  <c r="G43" i="1"/>
  <c r="E42" i="1"/>
  <c r="F42" i="1"/>
  <c r="E41" i="1"/>
  <c r="F41" i="1"/>
  <c r="G41" i="1"/>
  <c r="E40" i="1"/>
  <c r="F40" i="1"/>
  <c r="E39" i="1"/>
  <c r="F39" i="1"/>
  <c r="G39" i="1"/>
  <c r="E38" i="1"/>
  <c r="F38" i="1"/>
  <c r="E37" i="1"/>
  <c r="F37" i="1"/>
  <c r="G37" i="1"/>
  <c r="E36" i="1"/>
  <c r="F36" i="1"/>
  <c r="E35" i="1"/>
  <c r="F35" i="1"/>
  <c r="G35" i="1"/>
  <c r="E34" i="1"/>
  <c r="F34" i="1"/>
  <c r="E33" i="1"/>
  <c r="F33" i="1"/>
  <c r="G33" i="1"/>
  <c r="K45" i="1"/>
  <c r="I33" i="1"/>
  <c r="H33" i="1"/>
  <c r="F32" i="1"/>
</calcChain>
</file>

<file path=xl/sharedStrings.xml><?xml version="1.0" encoding="utf-8"?>
<sst xmlns="http://schemas.openxmlformats.org/spreadsheetml/2006/main" count="62" uniqueCount="19">
  <si>
    <t>Dnmt3a</t>
  </si>
  <si>
    <t>Dnmt3b</t>
  </si>
  <si>
    <t>Dnmt1</t>
  </si>
  <si>
    <t>cyclophilin</t>
  </si>
  <si>
    <t>AVG</t>
  </si>
  <si>
    <t>STD</t>
  </si>
  <si>
    <t>SEM</t>
  </si>
  <si>
    <t>p-value</t>
  </si>
  <si>
    <t>Chow</t>
  </si>
  <si>
    <t>HFD</t>
  </si>
  <si>
    <t>ob/+</t>
  </si>
  <si>
    <t>ob/ob</t>
  </si>
  <si>
    <t>ob/+, Rosi</t>
  </si>
  <si>
    <t>ob/ob +Rosi</t>
  </si>
  <si>
    <t>Actin</t>
  </si>
  <si>
    <t>Dnmt3a/Actin</t>
  </si>
  <si>
    <t>Density</t>
  </si>
  <si>
    <t>P-value</t>
  </si>
  <si>
    <t>Sample#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</si>
</sst>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sz val="10"/>
      <name val="Tahoma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5">
    <xf numFmtId="0" fontId="0" fillId="0" borderId="0" xfId="0"/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0" xfId="0" applyFont="1"/>
    <xf numFmtId="0" fontId="0" fillId="0" borderId="0" xfId="0" applyAlignment="1">
      <alignment vertical="center"/>
    </xf>
  </cellXfs>
  <cellStyles count="2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K84"/>
  <sheetViews>
    <sheetView topLeftCell="C1" workbookViewId="0">
      <selection activeCell="O15" sqref="O15"/>
    </sheetView>
  </sheetViews>
  <sheetFormatPr baseColWidth="10" defaultRowHeight="16" x14ac:dyDescent="0.2"/>
  <sheetData>
    <row r="5" spans="1:11" x14ac:dyDescent="0.2">
      <c r="C5" t="s">
        <v>3</v>
      </c>
      <c r="D5" t="s">
        <v>2</v>
      </c>
      <c r="F5">
        <f>AVERAGE(E6:E17)</f>
        <v>4.5338043333333333</v>
      </c>
      <c r="H5" t="s">
        <v>4</v>
      </c>
      <c r="I5" t="s">
        <v>5</v>
      </c>
      <c r="J5" t="s">
        <v>6</v>
      </c>
      <c r="K5" t="s">
        <v>7</v>
      </c>
    </row>
    <row r="6" spans="1:11" x14ac:dyDescent="0.2">
      <c r="A6" t="s">
        <v>8</v>
      </c>
      <c r="B6">
        <v>1</v>
      </c>
      <c r="C6" s="2">
        <v>23.215786000000001</v>
      </c>
      <c r="D6" s="1">
        <v>27.474651000000001</v>
      </c>
      <c r="E6">
        <f>D6-C6</f>
        <v>4.2588650000000001</v>
      </c>
      <c r="F6">
        <f>2^(4.533804-E6)</f>
        <v>1.2099429293573924</v>
      </c>
      <c r="G6">
        <f>AVERAGE(F6:F7)</f>
        <v>1.1111674603565884</v>
      </c>
      <c r="H6">
        <f>AVERAGE(G6:G16)</f>
        <v>1.0535789014727275</v>
      </c>
      <c r="I6">
        <f>STDEV(G6:G16)</f>
        <v>0.3675668834590784</v>
      </c>
      <c r="J6">
        <f>I6/SQRT(6)</f>
        <v>0.15005855180329875</v>
      </c>
    </row>
    <row r="7" spans="1:11" x14ac:dyDescent="0.2">
      <c r="C7" s="2">
        <v>23.33398</v>
      </c>
      <c r="D7" s="1">
        <v>27.850016</v>
      </c>
      <c r="E7">
        <f t="shared" ref="E7:E29" si="0">D7-C7</f>
        <v>4.5160359999999997</v>
      </c>
      <c r="F7">
        <f t="shared" ref="F7:F29" si="1">2^(4.533804-E7)</f>
        <v>1.0123919913557844</v>
      </c>
    </row>
    <row r="8" spans="1:11" x14ac:dyDescent="0.2">
      <c r="B8">
        <v>2</v>
      </c>
      <c r="C8" s="2">
        <v>22.873116</v>
      </c>
      <c r="D8" s="1">
        <v>26.57039</v>
      </c>
      <c r="E8">
        <f t="shared" si="0"/>
        <v>3.6972740000000002</v>
      </c>
      <c r="F8">
        <f t="shared" si="1"/>
        <v>1.7857498498199778</v>
      </c>
      <c r="G8">
        <f>AVERAGE(F8:F9)</f>
        <v>1.6662622362499369</v>
      </c>
    </row>
    <row r="9" spans="1:11" x14ac:dyDescent="0.2">
      <c r="C9" s="2">
        <v>23.025580999999999</v>
      </c>
      <c r="D9" s="1">
        <v>26.930122000000001</v>
      </c>
      <c r="E9">
        <f t="shared" si="0"/>
        <v>3.9045410000000018</v>
      </c>
      <c r="F9">
        <f t="shared" si="1"/>
        <v>1.546774622679896</v>
      </c>
    </row>
    <row r="10" spans="1:11" x14ac:dyDescent="0.2">
      <c r="B10">
        <v>3</v>
      </c>
      <c r="C10" s="2">
        <v>22.837289999999999</v>
      </c>
      <c r="D10" s="1">
        <v>26.998781000000001</v>
      </c>
      <c r="E10">
        <f t="shared" si="0"/>
        <v>4.1614910000000016</v>
      </c>
      <c r="F10">
        <f t="shared" si="1"/>
        <v>1.294426456400293</v>
      </c>
      <c r="G10">
        <f>AVERAGE(F10:F11)</f>
        <v>1.219161270992422</v>
      </c>
    </row>
    <row r="11" spans="1:11" x14ac:dyDescent="0.2">
      <c r="C11" s="2">
        <v>22.834997000000001</v>
      </c>
      <c r="D11" s="1">
        <v>27.174845000000001</v>
      </c>
      <c r="E11">
        <f t="shared" si="0"/>
        <v>4.3398479999999999</v>
      </c>
      <c r="F11">
        <f t="shared" si="1"/>
        <v>1.1438960855845512</v>
      </c>
    </row>
    <row r="12" spans="1:11" x14ac:dyDescent="0.2">
      <c r="B12">
        <v>4</v>
      </c>
      <c r="C12" s="2">
        <v>22.754375</v>
      </c>
      <c r="D12" s="1">
        <v>27.494802</v>
      </c>
      <c r="E12">
        <f t="shared" si="0"/>
        <v>4.7404270000000004</v>
      </c>
      <c r="F12">
        <f t="shared" si="1"/>
        <v>0.86656327408607048</v>
      </c>
      <c r="G12">
        <f>AVERAGE(F12:F13)</f>
        <v>0.92609080482290029</v>
      </c>
    </row>
    <row r="13" spans="1:11" x14ac:dyDescent="0.2">
      <c r="C13" s="2">
        <v>22.765127</v>
      </c>
      <c r="D13" s="1">
        <v>27.31983</v>
      </c>
      <c r="E13">
        <f t="shared" si="0"/>
        <v>4.5547029999999999</v>
      </c>
      <c r="F13">
        <f t="shared" si="1"/>
        <v>0.98561833555973011</v>
      </c>
    </row>
    <row r="14" spans="1:11" x14ac:dyDescent="0.2">
      <c r="B14">
        <v>5</v>
      </c>
      <c r="C14" s="2">
        <v>22.899350999999999</v>
      </c>
      <c r="D14" s="1">
        <v>28.0685</v>
      </c>
      <c r="E14">
        <f t="shared" si="0"/>
        <v>5.1691490000000009</v>
      </c>
      <c r="F14">
        <f t="shared" si="1"/>
        <v>0.6437868438783515</v>
      </c>
      <c r="G14">
        <f>AVERAGE(F14:F15)</f>
        <v>0.73306857741284204</v>
      </c>
    </row>
    <row r="15" spans="1:11" x14ac:dyDescent="0.2">
      <c r="C15" s="2">
        <v>22.868300999999999</v>
      </c>
      <c r="D15" s="1">
        <v>27.684280000000001</v>
      </c>
      <c r="E15">
        <f t="shared" si="0"/>
        <v>4.8159790000000022</v>
      </c>
      <c r="F15">
        <f t="shared" si="1"/>
        <v>0.82235031094733257</v>
      </c>
    </row>
    <row r="16" spans="1:11" x14ac:dyDescent="0.2">
      <c r="B16">
        <v>6</v>
      </c>
      <c r="C16" s="2">
        <v>22.746649999999999</v>
      </c>
      <c r="D16" s="1">
        <v>27.961183999999999</v>
      </c>
      <c r="E16">
        <f t="shared" si="0"/>
        <v>5.2145340000000004</v>
      </c>
      <c r="F16">
        <f t="shared" si="1"/>
        <v>0.6238495283087746</v>
      </c>
      <c r="G16">
        <f>AVERAGE(F16:F17)</f>
        <v>0.66572305900167583</v>
      </c>
    </row>
    <row r="17" spans="1:11" x14ac:dyDescent="0.2">
      <c r="C17" s="2">
        <v>22.749442999999999</v>
      </c>
      <c r="D17" s="1">
        <v>27.782247999999999</v>
      </c>
      <c r="E17">
        <f t="shared" si="0"/>
        <v>5.0328049999999998</v>
      </c>
      <c r="F17">
        <f t="shared" si="1"/>
        <v>0.70759658969457706</v>
      </c>
    </row>
    <row r="18" spans="1:11" x14ac:dyDescent="0.2">
      <c r="A18" t="s">
        <v>9</v>
      </c>
      <c r="B18">
        <v>1</v>
      </c>
      <c r="C18" s="2">
        <v>22.526909</v>
      </c>
      <c r="D18" s="1">
        <v>25.968520999999999</v>
      </c>
      <c r="E18">
        <f t="shared" si="0"/>
        <v>3.4416119999999992</v>
      </c>
      <c r="F18">
        <f t="shared" si="1"/>
        <v>2.131977185859828</v>
      </c>
      <c r="G18">
        <f>AVERAGE(F18:F19)</f>
        <v>2.3510568580583797</v>
      </c>
      <c r="H18">
        <f>AVERAGE(G18:G28)</f>
        <v>2.2798369978829718</v>
      </c>
      <c r="I18">
        <f>STDEV(G18:G28)</f>
        <v>0.45546318875278485</v>
      </c>
      <c r="J18">
        <f>I18/SQRT(6)</f>
        <v>0.18594206817754419</v>
      </c>
      <c r="K18">
        <f>TTEST(G6:G16,G18:G28,2,2)</f>
        <v>4.4282720791506702E-4</v>
      </c>
    </row>
    <row r="19" spans="1:11" x14ac:dyDescent="0.2">
      <c r="C19" s="2">
        <v>22.502383999999999</v>
      </c>
      <c r="D19" s="1">
        <v>25.674343</v>
      </c>
      <c r="E19">
        <f t="shared" si="0"/>
        <v>3.1719590000000011</v>
      </c>
      <c r="F19">
        <f t="shared" si="1"/>
        <v>2.570136530256931</v>
      </c>
    </row>
    <row r="20" spans="1:11" x14ac:dyDescent="0.2">
      <c r="B20">
        <v>2</v>
      </c>
      <c r="C20" s="2">
        <v>22.678595000000001</v>
      </c>
      <c r="D20" s="1">
        <v>25.7483</v>
      </c>
      <c r="E20">
        <f t="shared" si="0"/>
        <v>3.069704999999999</v>
      </c>
      <c r="F20">
        <f t="shared" si="1"/>
        <v>2.7589111579760917</v>
      </c>
      <c r="G20">
        <f>AVERAGE(F20:F21)</f>
        <v>2.8469357404564617</v>
      </c>
    </row>
    <row r="21" spans="1:11" x14ac:dyDescent="0.2">
      <c r="C21" s="2">
        <v>22.609825000000001</v>
      </c>
      <c r="D21" s="1">
        <v>25.590288000000001</v>
      </c>
      <c r="E21">
        <f t="shared" si="0"/>
        <v>2.9804630000000003</v>
      </c>
      <c r="F21">
        <f t="shared" si="1"/>
        <v>2.9349603229368322</v>
      </c>
    </row>
    <row r="22" spans="1:11" x14ac:dyDescent="0.2">
      <c r="B22">
        <v>3</v>
      </c>
      <c r="C22" s="2">
        <v>22.503740000000001</v>
      </c>
      <c r="D22" s="1">
        <v>26.027729000000001</v>
      </c>
      <c r="E22">
        <f t="shared" si="0"/>
        <v>3.5239890000000003</v>
      </c>
      <c r="F22">
        <f t="shared" si="1"/>
        <v>2.0136528683624331</v>
      </c>
      <c r="G22">
        <f>AVERAGE(F22:F23)</f>
        <v>2.065112752513941</v>
      </c>
    </row>
    <row r="23" spans="1:11" x14ac:dyDescent="0.2">
      <c r="C23" s="2">
        <v>22.485876000000001</v>
      </c>
      <c r="D23" s="1">
        <v>25.937950000000001</v>
      </c>
      <c r="E23">
        <f t="shared" si="0"/>
        <v>3.4520739999999996</v>
      </c>
      <c r="F23">
        <f t="shared" si="1"/>
        <v>2.1165726366654494</v>
      </c>
    </row>
    <row r="24" spans="1:11" x14ac:dyDescent="0.2">
      <c r="B24">
        <v>4</v>
      </c>
      <c r="C24" s="2">
        <v>22.476130000000001</v>
      </c>
      <c r="D24" s="1">
        <v>25.997927000000001</v>
      </c>
      <c r="E24">
        <f t="shared" si="0"/>
        <v>3.5217969999999994</v>
      </c>
      <c r="F24">
        <f t="shared" si="1"/>
        <v>2.0167146949261854</v>
      </c>
      <c r="G24">
        <f>AVERAGE(F24:F25)</f>
        <v>1.8441540662622744</v>
      </c>
    </row>
    <row r="25" spans="1:11" x14ac:dyDescent="0.2">
      <c r="C25" s="2">
        <v>22.282489999999999</v>
      </c>
      <c r="D25" s="1">
        <v>26.07507</v>
      </c>
      <c r="E25">
        <f t="shared" si="0"/>
        <v>3.792580000000001</v>
      </c>
      <c r="F25">
        <f t="shared" si="1"/>
        <v>1.6715934375983637</v>
      </c>
    </row>
    <row r="26" spans="1:11" x14ac:dyDescent="0.2">
      <c r="B26">
        <v>5</v>
      </c>
      <c r="C26" s="2">
        <v>22.182683999999998</v>
      </c>
      <c r="D26" s="1">
        <v>25.217200999999999</v>
      </c>
      <c r="E26">
        <f t="shared" si="0"/>
        <v>3.034517000000001</v>
      </c>
      <c r="F26">
        <f t="shared" si="1"/>
        <v>2.8270296219947166</v>
      </c>
      <c r="G26">
        <f>AVERAGE(F26:F27)</f>
        <v>2.7729958218240087</v>
      </c>
    </row>
    <row r="27" spans="1:11" x14ac:dyDescent="0.2">
      <c r="C27" s="2">
        <v>22.148775000000001</v>
      </c>
      <c r="D27" s="1">
        <v>25.239522999999998</v>
      </c>
      <c r="E27">
        <f t="shared" si="0"/>
        <v>3.0907479999999978</v>
      </c>
      <c r="F27">
        <f t="shared" si="1"/>
        <v>2.7189620216533013</v>
      </c>
    </row>
    <row r="28" spans="1:11" x14ac:dyDescent="0.2">
      <c r="B28">
        <v>6</v>
      </c>
      <c r="C28" s="2">
        <v>22.083307000000001</v>
      </c>
      <c r="D28" s="1">
        <v>25.692872999999999</v>
      </c>
      <c r="E28">
        <f t="shared" si="0"/>
        <v>3.6095659999999974</v>
      </c>
      <c r="F28">
        <f t="shared" si="1"/>
        <v>1.8976816631611082</v>
      </c>
      <c r="G28">
        <f>AVERAGE(F28:F29)</f>
        <v>1.7987667481827652</v>
      </c>
    </row>
    <row r="29" spans="1:11" x14ac:dyDescent="0.2">
      <c r="C29" s="2">
        <v>21.967140000000001</v>
      </c>
      <c r="D29" s="1">
        <v>25.735534999999999</v>
      </c>
      <c r="E29">
        <f t="shared" si="0"/>
        <v>3.7683949999999982</v>
      </c>
      <c r="F29">
        <f t="shared" si="1"/>
        <v>1.6998518332044219</v>
      </c>
    </row>
    <row r="32" spans="1:11" x14ac:dyDescent="0.2">
      <c r="C32" t="s">
        <v>3</v>
      </c>
      <c r="D32" t="s">
        <v>0</v>
      </c>
      <c r="F32">
        <f>AVERAGE(E33:E44)</f>
        <v>3.4665990833333331</v>
      </c>
    </row>
    <row r="33" spans="1:11" x14ac:dyDescent="0.2">
      <c r="A33" t="s">
        <v>8</v>
      </c>
      <c r="B33">
        <v>1</v>
      </c>
      <c r="C33" s="2">
        <v>23.215786000000001</v>
      </c>
      <c r="D33" s="2">
        <v>26.389589999999998</v>
      </c>
      <c r="E33">
        <f>D33-C33</f>
        <v>3.173803999999997</v>
      </c>
      <c r="F33">
        <f>2^(3.466599-E33)</f>
        <v>1.2250112513524876</v>
      </c>
      <c r="G33">
        <f>AVERAGE(F33:F34)</f>
        <v>1.2483514949965877</v>
      </c>
      <c r="H33">
        <f>AVERAGE(G33:G43)</f>
        <v>1.0466235332992133</v>
      </c>
      <c r="I33">
        <f>STDEV(G33:G43)</f>
        <v>0.33752629532859663</v>
      </c>
      <c r="J33">
        <f>I33/SQRT(6)</f>
        <v>0.13779453305450054</v>
      </c>
    </row>
    <row r="34" spans="1:11" x14ac:dyDescent="0.2">
      <c r="C34" s="2">
        <v>23.33398</v>
      </c>
      <c r="D34" s="2">
        <v>26.45383</v>
      </c>
      <c r="E34">
        <f t="shared" ref="E34:E56" si="2">D34-C34</f>
        <v>3.1198499999999996</v>
      </c>
      <c r="F34">
        <f t="shared" ref="F34:F56" si="3">2^(3.466599-E34)</f>
        <v>1.2716917386406881</v>
      </c>
    </row>
    <row r="35" spans="1:11" x14ac:dyDescent="0.2">
      <c r="B35">
        <v>2</v>
      </c>
      <c r="C35" s="2">
        <v>22.873116</v>
      </c>
      <c r="D35" s="2">
        <v>25.728055999999999</v>
      </c>
      <c r="E35">
        <f t="shared" si="2"/>
        <v>2.8549399999999991</v>
      </c>
      <c r="F35">
        <f t="shared" si="3"/>
        <v>1.52801531150735</v>
      </c>
      <c r="G35">
        <f>AVERAGE(F35:F36)</f>
        <v>1.5655140860835388</v>
      </c>
    </row>
    <row r="36" spans="1:11" x14ac:dyDescent="0.2">
      <c r="C36" s="2">
        <v>23.025580999999999</v>
      </c>
      <c r="D36" s="2">
        <v>25.811394</v>
      </c>
      <c r="E36">
        <f t="shared" si="2"/>
        <v>2.785813000000001</v>
      </c>
      <c r="F36">
        <f t="shared" si="3"/>
        <v>1.6030128606597274</v>
      </c>
    </row>
    <row r="37" spans="1:11" x14ac:dyDescent="0.2">
      <c r="B37">
        <v>3</v>
      </c>
      <c r="C37" s="2">
        <v>22.837289999999999</v>
      </c>
      <c r="D37" s="2">
        <v>26.0443</v>
      </c>
      <c r="E37">
        <f t="shared" si="2"/>
        <v>3.2070100000000004</v>
      </c>
      <c r="F37">
        <f t="shared" si="3"/>
        <v>1.1971376112931422</v>
      </c>
      <c r="G37">
        <f>AVERAGE(F37:F38)</f>
        <v>1.1342134072901726</v>
      </c>
    </row>
    <row r="38" spans="1:11" x14ac:dyDescent="0.2">
      <c r="C38" s="2">
        <v>22.834997000000001</v>
      </c>
      <c r="D38" s="2">
        <v>26.202248000000001</v>
      </c>
      <c r="E38">
        <f t="shared" si="2"/>
        <v>3.3672509999999996</v>
      </c>
      <c r="F38">
        <f t="shared" si="3"/>
        <v>1.071289203287203</v>
      </c>
    </row>
    <row r="39" spans="1:11" x14ac:dyDescent="0.2">
      <c r="B39">
        <v>4</v>
      </c>
      <c r="C39" s="2">
        <v>22.754375</v>
      </c>
      <c r="D39" s="2">
        <v>26.388538</v>
      </c>
      <c r="E39">
        <f t="shared" si="2"/>
        <v>3.6341630000000009</v>
      </c>
      <c r="F39">
        <f t="shared" si="3"/>
        <v>0.89034476562233167</v>
      </c>
      <c r="G39">
        <f>AVERAGE(F39:F40)</f>
        <v>0.90491808717981903</v>
      </c>
    </row>
    <row r="40" spans="1:11" x14ac:dyDescent="0.2">
      <c r="C40" s="2">
        <v>22.765127</v>
      </c>
      <c r="D40" s="2">
        <v>26.352817999999999</v>
      </c>
      <c r="E40">
        <f t="shared" si="2"/>
        <v>3.5876909999999995</v>
      </c>
      <c r="F40">
        <f t="shared" si="3"/>
        <v>0.91949140873730628</v>
      </c>
    </row>
    <row r="41" spans="1:11" x14ac:dyDescent="0.2">
      <c r="B41">
        <v>5</v>
      </c>
      <c r="C41" s="2">
        <v>22.899350999999999</v>
      </c>
      <c r="D41" s="2">
        <v>26.854958</v>
      </c>
      <c r="E41">
        <f t="shared" si="2"/>
        <v>3.9556070000000005</v>
      </c>
      <c r="F41">
        <f t="shared" si="3"/>
        <v>0.71251485604212861</v>
      </c>
      <c r="G41">
        <f>AVERAGE(F41:F42)</f>
        <v>0.64332594044761771</v>
      </c>
    </row>
    <row r="42" spans="1:11" x14ac:dyDescent="0.2">
      <c r="C42" s="2">
        <v>22.868300999999999</v>
      </c>
      <c r="D42" s="2">
        <v>27.135432999999999</v>
      </c>
      <c r="E42">
        <f t="shared" si="2"/>
        <v>4.2671320000000001</v>
      </c>
      <c r="F42">
        <f t="shared" si="3"/>
        <v>0.57413702485310691</v>
      </c>
    </row>
    <row r="43" spans="1:11" x14ac:dyDescent="0.2">
      <c r="B43">
        <v>6</v>
      </c>
      <c r="C43" s="2">
        <v>22.746649999999999</v>
      </c>
      <c r="D43" s="2">
        <v>26.680008000000001</v>
      </c>
      <c r="E43">
        <f t="shared" si="2"/>
        <v>3.9333580000000019</v>
      </c>
      <c r="F43">
        <f t="shared" si="3"/>
        <v>0.72358830715988254</v>
      </c>
      <c r="G43">
        <f>AVERAGE(F43:F44)</f>
        <v>0.78341818379754358</v>
      </c>
    </row>
    <row r="44" spans="1:11" x14ac:dyDescent="0.2">
      <c r="C44" s="2">
        <v>22.749442999999999</v>
      </c>
      <c r="D44" s="2">
        <v>26.462012999999999</v>
      </c>
      <c r="E44">
        <f t="shared" si="2"/>
        <v>3.7125699999999995</v>
      </c>
      <c r="F44">
        <f t="shared" si="3"/>
        <v>0.84324806043520462</v>
      </c>
    </row>
    <row r="45" spans="1:11" x14ac:dyDescent="0.2">
      <c r="A45" t="s">
        <v>9</v>
      </c>
      <c r="B45">
        <v>1</v>
      </c>
      <c r="C45" s="2">
        <v>22.526909</v>
      </c>
      <c r="D45" s="2">
        <v>24.815529999999999</v>
      </c>
      <c r="E45">
        <f t="shared" si="2"/>
        <v>2.2886209999999991</v>
      </c>
      <c r="F45">
        <f t="shared" si="3"/>
        <v>2.2625944225879446</v>
      </c>
      <c r="G45">
        <f>AVERAGE(F45:F46)</f>
        <v>2.1582052558789355</v>
      </c>
      <c r="H45">
        <f>AVERAGE(G45:G55)</f>
        <v>2.4984370160899094</v>
      </c>
      <c r="I45">
        <f>STDEV(G45:G55)</f>
        <v>0.67638648065303952</v>
      </c>
      <c r="J45">
        <f>I45/SQRT(6)</f>
        <v>0.27613362441947215</v>
      </c>
      <c r="K45">
        <f>TTEST(G33:G43,G45:G55,2,2)</f>
        <v>8.3592108775316291E-4</v>
      </c>
    </row>
    <row r="46" spans="1:11" x14ac:dyDescent="0.2">
      <c r="C46" s="2">
        <v>22.502383999999999</v>
      </c>
      <c r="D46" s="2">
        <v>24.930675999999998</v>
      </c>
      <c r="E46">
        <f t="shared" si="2"/>
        <v>2.428291999999999</v>
      </c>
      <c r="F46">
        <f t="shared" si="3"/>
        <v>2.053816089169926</v>
      </c>
    </row>
    <row r="47" spans="1:11" x14ac:dyDescent="0.2">
      <c r="B47">
        <v>2</v>
      </c>
      <c r="C47" s="2">
        <v>22.678595000000001</v>
      </c>
      <c r="D47" s="2">
        <v>24.448198000000001</v>
      </c>
      <c r="E47">
        <f t="shared" si="2"/>
        <v>1.769603</v>
      </c>
      <c r="F47">
        <f t="shared" si="3"/>
        <v>3.2422514900988584</v>
      </c>
      <c r="G47">
        <f>AVERAGE(F47:F48)</f>
        <v>3.1446547855680045</v>
      </c>
    </row>
    <row r="48" spans="1:11" x14ac:dyDescent="0.2">
      <c r="C48" s="2">
        <v>22.609825000000001</v>
      </c>
      <c r="D48" s="2">
        <v>24.469007000000001</v>
      </c>
      <c r="E48">
        <f t="shared" si="2"/>
        <v>1.8591820000000006</v>
      </c>
      <c r="F48">
        <f t="shared" si="3"/>
        <v>3.0470580810371506</v>
      </c>
    </row>
    <row r="49" spans="1:10" x14ac:dyDescent="0.2">
      <c r="B49">
        <v>3</v>
      </c>
      <c r="C49" s="2">
        <v>22.503740000000001</v>
      </c>
      <c r="D49" s="2">
        <v>24.420673000000001</v>
      </c>
      <c r="E49">
        <f t="shared" si="2"/>
        <v>1.9169330000000002</v>
      </c>
      <c r="F49">
        <f t="shared" si="3"/>
        <v>2.9274935660057477</v>
      </c>
      <c r="G49">
        <f>AVERAGE(F49:F50)</f>
        <v>3.1395119599517995</v>
      </c>
    </row>
    <row r="50" spans="1:10" x14ac:dyDescent="0.2">
      <c r="C50" s="2">
        <v>22.485876000000001</v>
      </c>
      <c r="D50" s="2">
        <v>24.207654999999999</v>
      </c>
      <c r="E50">
        <f t="shared" si="2"/>
        <v>1.7217789999999979</v>
      </c>
      <c r="F50">
        <f t="shared" si="3"/>
        <v>3.3515303538978518</v>
      </c>
    </row>
    <row r="51" spans="1:10" x14ac:dyDescent="0.2">
      <c r="B51">
        <v>4</v>
      </c>
      <c r="C51" s="2">
        <v>22.476130000000001</v>
      </c>
      <c r="D51" s="2">
        <v>24.968503999999999</v>
      </c>
      <c r="E51">
        <f t="shared" si="2"/>
        <v>2.4923739999999981</v>
      </c>
      <c r="F51">
        <f t="shared" si="3"/>
        <v>1.9645855596976616</v>
      </c>
      <c r="G51">
        <f>AVERAGE(F51:F52)</f>
        <v>1.9255080630227077</v>
      </c>
    </row>
    <row r="52" spans="1:10" x14ac:dyDescent="0.2">
      <c r="C52" s="2">
        <v>22.282489999999999</v>
      </c>
      <c r="D52" s="2">
        <v>24.83343</v>
      </c>
      <c r="E52">
        <f t="shared" si="2"/>
        <v>2.5509400000000007</v>
      </c>
      <c r="F52">
        <f t="shared" si="3"/>
        <v>1.8864305663477541</v>
      </c>
    </row>
    <row r="53" spans="1:10" x14ac:dyDescent="0.2">
      <c r="B53">
        <v>5</v>
      </c>
      <c r="C53" s="2">
        <v>22.182683999999998</v>
      </c>
      <c r="D53" s="2">
        <v>24.062304999999999</v>
      </c>
      <c r="E53">
        <f t="shared" si="2"/>
        <v>1.8796210000000002</v>
      </c>
      <c r="F53">
        <f t="shared" si="3"/>
        <v>3.0041940418627004</v>
      </c>
      <c r="G53">
        <f>AVERAGE(F53:F54)</f>
        <v>2.9987305486764662</v>
      </c>
    </row>
    <row r="54" spans="1:10" x14ac:dyDescent="0.2">
      <c r="C54" s="2">
        <v>22.148775000000001</v>
      </c>
      <c r="D54" s="2">
        <v>24.033653000000001</v>
      </c>
      <c r="E54">
        <f t="shared" si="2"/>
        <v>1.8848780000000005</v>
      </c>
      <c r="F54">
        <f t="shared" si="3"/>
        <v>2.9932670554902319</v>
      </c>
    </row>
    <row r="55" spans="1:10" x14ac:dyDescent="0.2">
      <c r="B55">
        <v>6</v>
      </c>
      <c r="C55" s="2">
        <v>22.083307000000001</v>
      </c>
      <c r="D55" s="2">
        <v>24.772299</v>
      </c>
      <c r="E55">
        <f t="shared" si="2"/>
        <v>2.6889919999999989</v>
      </c>
      <c r="F55">
        <f t="shared" si="3"/>
        <v>1.7142850266875513</v>
      </c>
      <c r="G55">
        <f>AVERAGE(F55:F56)</f>
        <v>1.6240114834415431</v>
      </c>
    </row>
    <row r="56" spans="1:10" x14ac:dyDescent="0.2">
      <c r="C56" s="2">
        <v>21.967140000000001</v>
      </c>
      <c r="D56" s="2">
        <v>24.816687000000002</v>
      </c>
      <c r="E56">
        <f t="shared" si="2"/>
        <v>2.8495470000000012</v>
      </c>
      <c r="F56">
        <f t="shared" si="3"/>
        <v>1.5337379401955351</v>
      </c>
    </row>
    <row r="60" spans="1:10" x14ac:dyDescent="0.2">
      <c r="C60" t="s">
        <v>3</v>
      </c>
      <c r="D60" t="s">
        <v>1</v>
      </c>
      <c r="F60">
        <f>AVERAGE(E61:E72)</f>
        <v>8.8000061666666678</v>
      </c>
    </row>
    <row r="61" spans="1:10" x14ac:dyDescent="0.2">
      <c r="A61" t="s">
        <v>8</v>
      </c>
      <c r="B61">
        <v>1</v>
      </c>
      <c r="C61" s="2">
        <v>23.215786000000001</v>
      </c>
      <c r="D61" s="2">
        <v>31.23218</v>
      </c>
      <c r="E61">
        <f>D61-C61</f>
        <v>8.0163939999999982</v>
      </c>
      <c r="F61">
        <f>2^(8.8-E61)</f>
        <v>1.7214281904566873</v>
      </c>
      <c r="G61">
        <f>AVERAGE(F61:F62)</f>
        <v>1.5712640569337213</v>
      </c>
      <c r="H61">
        <f>AVERAGE(G61:G71)</f>
        <v>1.0504156790742014</v>
      </c>
      <c r="I61">
        <f>STDEV(G61:G71)</f>
        <v>0.32784836162552655</v>
      </c>
      <c r="J61">
        <f>I61/SQRT(6)</f>
        <v>0.13384353316499958</v>
      </c>
    </row>
    <row r="62" spans="1:10" x14ac:dyDescent="0.2">
      <c r="C62" s="2">
        <v>23.33398</v>
      </c>
      <c r="D62" s="2">
        <v>31.626971999999999</v>
      </c>
      <c r="E62">
        <f t="shared" ref="E62:E84" si="4">D62-C62</f>
        <v>8.2929919999999981</v>
      </c>
      <c r="F62">
        <f t="shared" ref="F62:F84" si="5">2^(8.8-E62)</f>
        <v>1.4210999234107553</v>
      </c>
    </row>
    <row r="63" spans="1:10" x14ac:dyDescent="0.2">
      <c r="B63">
        <v>2</v>
      </c>
      <c r="C63" s="2">
        <v>22.873116</v>
      </c>
      <c r="D63" s="2">
        <v>31.546126999999998</v>
      </c>
      <c r="E63">
        <f t="shared" si="4"/>
        <v>8.6730109999999989</v>
      </c>
      <c r="F63">
        <f t="shared" si="5"/>
        <v>1.0920122195368092</v>
      </c>
      <c r="G63">
        <f>AVERAGE(F63:F64)</f>
        <v>1.2838313254100684</v>
      </c>
    </row>
    <row r="64" spans="1:10" x14ac:dyDescent="0.2">
      <c r="C64" s="2">
        <v>23.025580999999999</v>
      </c>
      <c r="D64" s="2">
        <v>31.264230000000001</v>
      </c>
      <c r="E64">
        <f t="shared" si="4"/>
        <v>8.2386490000000023</v>
      </c>
      <c r="F64">
        <f t="shared" si="5"/>
        <v>1.4756504312833276</v>
      </c>
    </row>
    <row r="65" spans="1:11" x14ac:dyDescent="0.2">
      <c r="B65">
        <v>3</v>
      </c>
      <c r="C65" s="2">
        <v>22.837289999999999</v>
      </c>
      <c r="D65" s="2">
        <v>31.595140000000001</v>
      </c>
      <c r="E65">
        <f t="shared" si="4"/>
        <v>8.7578500000000012</v>
      </c>
      <c r="F65">
        <f t="shared" si="5"/>
        <v>1.0296471324198688</v>
      </c>
      <c r="G65">
        <f>AVERAGE(F65:F66)</f>
        <v>1.0868005501590616</v>
      </c>
    </row>
    <row r="66" spans="1:11" x14ac:dyDescent="0.2">
      <c r="C66" s="2">
        <v>22.834997000000001</v>
      </c>
      <c r="D66" s="2">
        <v>31.440968000000002</v>
      </c>
      <c r="E66">
        <f t="shared" si="4"/>
        <v>8.6059710000000003</v>
      </c>
      <c r="F66">
        <f t="shared" si="5"/>
        <v>1.1439539678982544</v>
      </c>
    </row>
    <row r="67" spans="1:11" x14ac:dyDescent="0.2">
      <c r="B67">
        <v>4</v>
      </c>
      <c r="C67" s="2">
        <v>22.754375</v>
      </c>
      <c r="D67" s="2">
        <v>31.613689999999998</v>
      </c>
      <c r="E67">
        <f t="shared" si="4"/>
        <v>8.8593149999999987</v>
      </c>
      <c r="F67">
        <f t="shared" si="5"/>
        <v>0.9597196916564138</v>
      </c>
      <c r="G67">
        <f>AVERAGE(F67:F68)</f>
        <v>0.75436877827208382</v>
      </c>
    </row>
    <row r="68" spans="1:11" x14ac:dyDescent="0.2">
      <c r="C68" s="2">
        <v>22.765127</v>
      </c>
      <c r="D68" s="2">
        <v>32.430202000000001</v>
      </c>
      <c r="E68">
        <f t="shared" si="4"/>
        <v>9.6650750000000016</v>
      </c>
      <c r="F68">
        <f t="shared" si="5"/>
        <v>0.54901786488775373</v>
      </c>
    </row>
    <row r="69" spans="1:11" x14ac:dyDescent="0.2">
      <c r="B69">
        <v>5</v>
      </c>
      <c r="C69" s="2">
        <v>22.899350999999999</v>
      </c>
      <c r="D69" s="2">
        <v>32.191035999999997</v>
      </c>
      <c r="E69">
        <f t="shared" si="4"/>
        <v>9.2916849999999975</v>
      </c>
      <c r="F69">
        <f t="shared" si="5"/>
        <v>0.71119397140278962</v>
      </c>
      <c r="G69">
        <f>AVERAGE(F69:F70)</f>
        <v>0.8167831060338917</v>
      </c>
    </row>
    <row r="70" spans="1:11" x14ac:dyDescent="0.2">
      <c r="C70" s="2">
        <v>22.868300999999999</v>
      </c>
      <c r="D70" s="2">
        <v>31.784880000000001</v>
      </c>
      <c r="E70">
        <f t="shared" si="4"/>
        <v>8.9165790000000023</v>
      </c>
      <c r="F70">
        <f t="shared" si="5"/>
        <v>0.9223722406649939</v>
      </c>
    </row>
    <row r="71" spans="1:11" x14ac:dyDescent="0.2">
      <c r="B71">
        <v>6</v>
      </c>
      <c r="C71" s="2">
        <v>22.746649999999999</v>
      </c>
      <c r="D71" s="2">
        <v>31.911307999999998</v>
      </c>
      <c r="E71">
        <f t="shared" si="4"/>
        <v>9.1646579999999993</v>
      </c>
      <c r="F71">
        <f t="shared" si="5"/>
        <v>0.77665296368620573</v>
      </c>
      <c r="G71">
        <f>AVERAGE(F71:F72)</f>
        <v>0.78944625763638121</v>
      </c>
    </row>
    <row r="72" spans="1:11" x14ac:dyDescent="0.2">
      <c r="C72" s="2">
        <v>22.749442999999999</v>
      </c>
      <c r="D72" s="2">
        <v>31.867338</v>
      </c>
      <c r="E72">
        <f t="shared" si="4"/>
        <v>9.1178950000000007</v>
      </c>
      <c r="F72">
        <f t="shared" si="5"/>
        <v>0.8022395515865568</v>
      </c>
    </row>
    <row r="73" spans="1:11" x14ac:dyDescent="0.2">
      <c r="A73" t="s">
        <v>9</v>
      </c>
      <c r="B73">
        <v>1</v>
      </c>
      <c r="C73" s="2">
        <v>22.526909</v>
      </c>
      <c r="D73" s="2">
        <v>30.762484000000001</v>
      </c>
      <c r="E73">
        <f t="shared" si="4"/>
        <v>8.2355750000000008</v>
      </c>
      <c r="F73">
        <f t="shared" si="5"/>
        <v>1.478798002596847</v>
      </c>
      <c r="G73">
        <f>AVERAGE(F73:F74)</f>
        <v>1.286918405445032</v>
      </c>
      <c r="H73">
        <f>AVERAGE(G73:G83)</f>
        <v>0.9099710344945664</v>
      </c>
      <c r="I73">
        <f>STDEV(G73:G83)</f>
        <v>0.28091361111971414</v>
      </c>
      <c r="J73">
        <f>I73/SQRT(6)</f>
        <v>0.11468250150765373</v>
      </c>
      <c r="K73">
        <f>TTEST(G61:G71,G73:G83,2,2)</f>
        <v>0.44406093085241982</v>
      </c>
    </row>
    <row r="74" spans="1:11" x14ac:dyDescent="0.2">
      <c r="C74" s="2">
        <v>22.502383999999999</v>
      </c>
      <c r="D74" s="2">
        <v>31.171402</v>
      </c>
      <c r="E74">
        <f t="shared" si="4"/>
        <v>8.6690180000000012</v>
      </c>
      <c r="F74">
        <f t="shared" si="5"/>
        <v>1.095038808293217</v>
      </c>
    </row>
    <row r="75" spans="1:11" x14ac:dyDescent="0.2">
      <c r="B75">
        <v>2</v>
      </c>
      <c r="C75" s="2">
        <v>22.678595000000001</v>
      </c>
      <c r="D75" s="2">
        <v>31.433530000000001</v>
      </c>
      <c r="E75">
        <f t="shared" si="4"/>
        <v>8.7549349999999997</v>
      </c>
      <c r="F75">
        <f t="shared" si="5"/>
        <v>1.0317296623871421</v>
      </c>
      <c r="G75">
        <f>AVERAGE(F75:F76)</f>
        <v>1.1287798661487729</v>
      </c>
    </row>
    <row r="76" spans="1:11" x14ac:dyDescent="0.2">
      <c r="C76" s="2">
        <v>22.609825000000001</v>
      </c>
      <c r="D76" s="2">
        <v>31.116066</v>
      </c>
      <c r="E76">
        <f t="shared" si="4"/>
        <v>8.5062409999999993</v>
      </c>
      <c r="F76">
        <f t="shared" si="5"/>
        <v>1.2258300699104039</v>
      </c>
    </row>
    <row r="77" spans="1:11" x14ac:dyDescent="0.2">
      <c r="B77">
        <v>3</v>
      </c>
      <c r="C77" s="2">
        <v>22.503740000000001</v>
      </c>
      <c r="D77" s="2">
        <v>31.433693000000002</v>
      </c>
      <c r="E77">
        <f t="shared" si="4"/>
        <v>8.9299530000000011</v>
      </c>
      <c r="F77">
        <f t="shared" si="5"/>
        <v>0.91386122143992166</v>
      </c>
      <c r="G77">
        <f>AVERAGE(F77:F78)</f>
        <v>0.98292379114171724</v>
      </c>
    </row>
    <row r="78" spans="1:11" x14ac:dyDescent="0.2">
      <c r="C78" s="2">
        <v>22.485876000000001</v>
      </c>
      <c r="D78" s="2">
        <v>31.212759999999999</v>
      </c>
      <c r="E78">
        <f t="shared" si="4"/>
        <v>8.7268839999999983</v>
      </c>
      <c r="F78">
        <f t="shared" si="5"/>
        <v>1.0519863608435127</v>
      </c>
    </row>
    <row r="79" spans="1:11" x14ac:dyDescent="0.2">
      <c r="B79">
        <v>4</v>
      </c>
      <c r="C79" s="2">
        <v>22.476130000000001</v>
      </c>
      <c r="D79" s="2">
        <v>32.392581999999997</v>
      </c>
      <c r="E79">
        <f t="shared" si="4"/>
        <v>9.916451999999996</v>
      </c>
      <c r="F79">
        <f t="shared" si="5"/>
        <v>0.46122672019156502</v>
      </c>
      <c r="G79">
        <f>AVERAGE(F79:F80)</f>
        <v>0.62529135779954348</v>
      </c>
    </row>
    <row r="80" spans="1:11" x14ac:dyDescent="0.2">
      <c r="C80" s="2">
        <v>22.282489999999999</v>
      </c>
      <c r="D80" s="2">
        <v>31.423742000000001</v>
      </c>
      <c r="E80">
        <f t="shared" si="4"/>
        <v>9.1412520000000015</v>
      </c>
      <c r="F80">
        <f t="shared" si="5"/>
        <v>0.78935599540752199</v>
      </c>
    </row>
    <row r="81" spans="2:7" x14ac:dyDescent="0.2">
      <c r="B81">
        <v>5</v>
      </c>
      <c r="C81" s="2">
        <v>22.182683999999998</v>
      </c>
      <c r="D81" s="2">
        <v>31.076142999999998</v>
      </c>
      <c r="E81">
        <f t="shared" si="4"/>
        <v>8.893459</v>
      </c>
      <c r="F81">
        <f t="shared" si="5"/>
        <v>0.93727285138784333</v>
      </c>
      <c r="G81">
        <f>AVERAGE(F81:F82)</f>
        <v>0.86710697371972345</v>
      </c>
    </row>
    <row r="82" spans="2:7" x14ac:dyDescent="0.2">
      <c r="C82" s="2">
        <v>22.148775000000001</v>
      </c>
      <c r="D82" s="2">
        <v>31.276230000000002</v>
      </c>
      <c r="E82">
        <f t="shared" si="4"/>
        <v>9.1274550000000012</v>
      </c>
      <c r="F82">
        <f t="shared" si="5"/>
        <v>0.79694109605160368</v>
      </c>
    </row>
    <row r="83" spans="2:7" x14ac:dyDescent="0.2">
      <c r="B83">
        <v>6</v>
      </c>
      <c r="C83" s="2">
        <v>22.083307000000001</v>
      </c>
      <c r="D83" s="2">
        <v>31.521108999999999</v>
      </c>
      <c r="E83">
        <f t="shared" si="4"/>
        <v>9.4378019999999978</v>
      </c>
      <c r="F83">
        <f t="shared" si="5"/>
        <v>0.64269136766467472</v>
      </c>
      <c r="G83">
        <f>AVERAGE(F83:F84)</f>
        <v>0.56880581271260955</v>
      </c>
    </row>
    <row r="84" spans="2:7" x14ac:dyDescent="0.2">
      <c r="C84" s="2">
        <v>21.967140000000001</v>
      </c>
      <c r="D84" s="2">
        <v>31.781872</v>
      </c>
      <c r="E84">
        <f t="shared" si="4"/>
        <v>9.8147319999999993</v>
      </c>
      <c r="F84">
        <f t="shared" si="5"/>
        <v>0.49492025776054438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M214"/>
  <sheetViews>
    <sheetView topLeftCell="A150" workbookViewId="0">
      <selection activeCell="Q3" sqref="Q3:AF13"/>
    </sheetView>
  </sheetViews>
  <sheetFormatPr baseColWidth="10" defaultRowHeight="16" x14ac:dyDescent="0.2"/>
  <cols>
    <col min="13" max="13" width="11.83203125" bestFit="1" customWidth="1"/>
  </cols>
  <sheetData>
    <row r="4" spans="2:13" x14ac:dyDescent="0.2">
      <c r="D4" t="s">
        <v>3</v>
      </c>
      <c r="E4" t="s">
        <v>2</v>
      </c>
      <c r="G4">
        <f>AVERAGE(F5:F18)</f>
        <v>1.9867224999999995</v>
      </c>
      <c r="I4" t="s">
        <v>4</v>
      </c>
      <c r="J4" t="s">
        <v>5</v>
      </c>
      <c r="K4" t="s">
        <v>6</v>
      </c>
      <c r="L4" t="s">
        <v>7</v>
      </c>
      <c r="M4" t="s">
        <v>7</v>
      </c>
    </row>
    <row r="5" spans="2:13" x14ac:dyDescent="0.2">
      <c r="B5" t="s">
        <v>10</v>
      </c>
      <c r="C5">
        <v>1</v>
      </c>
      <c r="D5">
        <v>22.218285000000002</v>
      </c>
      <c r="E5">
        <v>24.398878</v>
      </c>
      <c r="F5">
        <f>E5-D5</f>
        <v>2.1805929999999982</v>
      </c>
      <c r="G5">
        <f>2^(1.98672-F5)</f>
        <v>0.87425557747222526</v>
      </c>
      <c r="H5">
        <f>AVERAGE(G5:G6)</f>
        <v>0.79106221479759675</v>
      </c>
      <c r="I5">
        <f>AVERAGE(H5:H17)</f>
        <v>1.040297819796334</v>
      </c>
      <c r="J5">
        <f>STDEV(H5:H17)</f>
        <v>0.22525526035409887</v>
      </c>
      <c r="K5">
        <f>J5/SQRT(7)</f>
        <v>8.5138485772293257E-2</v>
      </c>
    </row>
    <row r="6" spans="2:13" x14ac:dyDescent="0.2">
      <c r="D6">
        <v>22.183222000000001</v>
      </c>
      <c r="E6">
        <v>24.668388</v>
      </c>
      <c r="F6">
        <f t="shared" ref="F6:F62" si="0">E6-D6</f>
        <v>2.4851659999999995</v>
      </c>
      <c r="G6">
        <f t="shared" ref="G6:G62" si="1">2^(1.98672-F6)</f>
        <v>0.70786885212296835</v>
      </c>
    </row>
    <row r="7" spans="2:13" x14ac:dyDescent="0.2">
      <c r="C7">
        <v>2</v>
      </c>
      <c r="D7">
        <v>21.449311999999999</v>
      </c>
      <c r="E7">
        <v>23.370125000000002</v>
      </c>
      <c r="F7">
        <f t="shared" si="0"/>
        <v>1.9208130000000025</v>
      </c>
      <c r="G7">
        <f t="shared" si="1"/>
        <v>1.0467428039451205</v>
      </c>
      <c r="H7">
        <f>AVERAGE(G7:G8)</f>
        <v>1.1886303890211951</v>
      </c>
    </row>
    <row r="8" spans="2:13" x14ac:dyDescent="0.2">
      <c r="D8">
        <v>21.406659999999999</v>
      </c>
      <c r="E8">
        <v>22.981392</v>
      </c>
      <c r="F8">
        <f t="shared" si="0"/>
        <v>1.5747320000000009</v>
      </c>
      <c r="G8">
        <f t="shared" si="1"/>
        <v>1.3305179740972699</v>
      </c>
    </row>
    <row r="9" spans="2:13" x14ac:dyDescent="0.2">
      <c r="C9">
        <v>3</v>
      </c>
      <c r="D9">
        <v>21.991579999999999</v>
      </c>
      <c r="E9">
        <v>23.825136000000001</v>
      </c>
      <c r="F9">
        <f t="shared" si="0"/>
        <v>1.8335560000000015</v>
      </c>
      <c r="G9">
        <f t="shared" si="1"/>
        <v>1.1120055588294937</v>
      </c>
      <c r="H9">
        <f>AVERAGE(G9:G10)</f>
        <v>1.1535045941613169</v>
      </c>
    </row>
    <row r="10" spans="2:13" x14ac:dyDescent="0.2">
      <c r="D10">
        <v>21.989075</v>
      </c>
      <c r="E10">
        <v>23.718779999999999</v>
      </c>
      <c r="F10">
        <f t="shared" si="0"/>
        <v>1.7297049999999992</v>
      </c>
      <c r="G10">
        <f t="shared" si="1"/>
        <v>1.1950036294931403</v>
      </c>
    </row>
    <row r="11" spans="2:13" x14ac:dyDescent="0.2">
      <c r="C11">
        <v>4</v>
      </c>
      <c r="D11">
        <v>22.231766</v>
      </c>
      <c r="E11">
        <v>24.612295</v>
      </c>
      <c r="F11">
        <f t="shared" si="0"/>
        <v>2.3805289999999992</v>
      </c>
      <c r="G11">
        <f t="shared" si="1"/>
        <v>0.76111744893480304</v>
      </c>
      <c r="H11">
        <f>AVERAGE(G11:G12)</f>
        <v>0.85108754571308309</v>
      </c>
    </row>
    <row r="12" spans="2:13" x14ac:dyDescent="0.2">
      <c r="D12">
        <v>22.331816</v>
      </c>
      <c r="E12">
        <v>24.406181</v>
      </c>
      <c r="F12">
        <f t="shared" si="0"/>
        <v>2.0743650000000002</v>
      </c>
      <c r="G12">
        <f t="shared" si="1"/>
        <v>0.94105764249136303</v>
      </c>
    </row>
    <row r="13" spans="2:13" x14ac:dyDescent="0.2">
      <c r="C13">
        <v>5</v>
      </c>
      <c r="D13">
        <v>21.828434000000001</v>
      </c>
      <c r="E13">
        <v>24.183834000000001</v>
      </c>
      <c r="F13">
        <f t="shared" si="0"/>
        <v>2.3553999999999995</v>
      </c>
      <c r="G13">
        <f t="shared" si="1"/>
        <v>0.77449079635857665</v>
      </c>
      <c r="H13">
        <f>AVERAGE(G13:G14)</f>
        <v>0.79369376605665398</v>
      </c>
    </row>
    <row r="14" spans="2:13" x14ac:dyDescent="0.2">
      <c r="D14">
        <v>21.806835</v>
      </c>
      <c r="E14">
        <v>24.092410999999998</v>
      </c>
      <c r="F14">
        <f t="shared" si="0"/>
        <v>2.2855759999999989</v>
      </c>
      <c r="G14">
        <f t="shared" si="1"/>
        <v>0.81289673575473131</v>
      </c>
    </row>
    <row r="15" spans="2:13" x14ac:dyDescent="0.2">
      <c r="C15">
        <v>6</v>
      </c>
      <c r="D15">
        <v>21.935932000000001</v>
      </c>
      <c r="E15">
        <v>22.950195000000001</v>
      </c>
      <c r="F15">
        <f t="shared" si="0"/>
        <v>1.0142629999999997</v>
      </c>
      <c r="G15">
        <f t="shared" si="1"/>
        <v>1.9621794657210005</v>
      </c>
      <c r="H15">
        <f>AVERAGE(G15:G16)</f>
        <v>1.3550292900885943</v>
      </c>
    </row>
    <row r="16" spans="2:13" x14ac:dyDescent="0.2">
      <c r="D16">
        <v>21.965347000000001</v>
      </c>
      <c r="E16">
        <v>24.371189999999999</v>
      </c>
      <c r="F16">
        <f t="shared" si="0"/>
        <v>2.4058429999999973</v>
      </c>
      <c r="G16">
        <f t="shared" si="1"/>
        <v>0.74787911445618815</v>
      </c>
    </row>
    <row r="17" spans="2:12" x14ac:dyDescent="0.2">
      <c r="C17">
        <v>7</v>
      </c>
      <c r="D17">
        <v>21.414570000000001</v>
      </c>
      <c r="E17">
        <v>23.240919999999999</v>
      </c>
      <c r="F17">
        <f t="shared" si="0"/>
        <v>1.8263499999999979</v>
      </c>
      <c r="G17">
        <f t="shared" si="1"/>
        <v>1.1175737192585582</v>
      </c>
      <c r="H17">
        <f>AVERAGE(G17:G18)</f>
        <v>1.1490769387358979</v>
      </c>
    </row>
    <row r="18" spans="2:12" x14ac:dyDescent="0.2">
      <c r="D18">
        <v>21.592009000000001</v>
      </c>
      <c r="E18">
        <v>23.339233</v>
      </c>
      <c r="F18">
        <f t="shared" si="0"/>
        <v>1.7472239999999992</v>
      </c>
      <c r="G18">
        <f t="shared" si="1"/>
        <v>1.1805801582132376</v>
      </c>
    </row>
    <row r="19" spans="2:12" x14ac:dyDescent="0.2">
      <c r="B19" t="s">
        <v>11</v>
      </c>
      <c r="C19">
        <v>1</v>
      </c>
      <c r="D19">
        <v>21.572604999999999</v>
      </c>
      <c r="E19">
        <v>22.343779000000001</v>
      </c>
      <c r="F19">
        <f t="shared" si="0"/>
        <v>0.77117400000000202</v>
      </c>
      <c r="G19">
        <f t="shared" si="1"/>
        <v>2.3222865512380078</v>
      </c>
      <c r="H19">
        <f>AVERAGE(G19:G20)</f>
        <v>2.3553139122944464</v>
      </c>
      <c r="I19">
        <f>AVERAGE(H19:H33)</f>
        <v>2.3806127064785012</v>
      </c>
      <c r="J19">
        <f>STDEV(H19:H33)</f>
        <v>0.21739900244708402</v>
      </c>
      <c r="K19">
        <f>J19/SQRT(7)</f>
        <v>8.2169099392643802E-2</v>
      </c>
      <c r="L19">
        <f>TTEST(H5:H17,H19:H33,2,2)</f>
        <v>2.7863290272912463E-8</v>
      </c>
    </row>
    <row r="20" spans="2:12" x14ac:dyDescent="0.2">
      <c r="D20">
        <v>21.555136000000001</v>
      </c>
      <c r="E20">
        <v>22.285847</v>
      </c>
      <c r="F20">
        <f t="shared" si="0"/>
        <v>0.73071099999999944</v>
      </c>
      <c r="G20">
        <f t="shared" si="1"/>
        <v>2.3883412733508851</v>
      </c>
    </row>
    <row r="21" spans="2:12" x14ac:dyDescent="0.2">
      <c r="C21">
        <v>2</v>
      </c>
      <c r="D21">
        <v>21.713107999999998</v>
      </c>
      <c r="E21">
        <v>22.849219999999999</v>
      </c>
      <c r="F21">
        <f t="shared" si="0"/>
        <v>1.1361120000000007</v>
      </c>
      <c r="G21">
        <f t="shared" si="1"/>
        <v>1.8032607195598411</v>
      </c>
      <c r="H21">
        <f>AVERAGE(G21:G22)</f>
        <v>2.0888320079997258</v>
      </c>
    </row>
    <row r="22" spans="2:12" x14ac:dyDescent="0.2">
      <c r="D22">
        <v>21.77215</v>
      </c>
      <c r="E22">
        <v>22.511305</v>
      </c>
      <c r="F22">
        <f t="shared" si="0"/>
        <v>0.73915500000000023</v>
      </c>
      <c r="G22">
        <f t="shared" si="1"/>
        <v>2.3744032964396102</v>
      </c>
    </row>
    <row r="23" spans="2:12" x14ac:dyDescent="0.2">
      <c r="C23">
        <v>3</v>
      </c>
      <c r="D23">
        <v>21.237524000000001</v>
      </c>
      <c r="E23">
        <v>21.912165000000002</v>
      </c>
      <c r="F23">
        <f t="shared" si="0"/>
        <v>0.67464100000000116</v>
      </c>
      <c r="G23">
        <f t="shared" si="1"/>
        <v>2.4829909445052878</v>
      </c>
      <c r="H23">
        <f>AVERAGE(G23:G24)</f>
        <v>2.5061760085379428</v>
      </c>
    </row>
    <row r="24" spans="2:12" x14ac:dyDescent="0.2">
      <c r="D24">
        <v>21.268003</v>
      </c>
      <c r="E24">
        <v>21.915949999999999</v>
      </c>
      <c r="F24">
        <f t="shared" si="0"/>
        <v>0.6479469999999985</v>
      </c>
      <c r="G24">
        <f t="shared" si="1"/>
        <v>2.5293610725705973</v>
      </c>
    </row>
    <row r="25" spans="2:12" x14ac:dyDescent="0.2">
      <c r="C25">
        <v>4</v>
      </c>
      <c r="D25">
        <v>21.297863</v>
      </c>
      <c r="E25">
        <v>21.867660000000001</v>
      </c>
      <c r="F25">
        <f t="shared" si="0"/>
        <v>0.56979700000000122</v>
      </c>
      <c r="G25">
        <f t="shared" si="1"/>
        <v>2.6701540904356209</v>
      </c>
      <c r="H25">
        <f>AVERAGE(G25:G26)</f>
        <v>2.5864544849705924</v>
      </c>
    </row>
    <row r="26" spans="2:12" x14ac:dyDescent="0.2">
      <c r="D26">
        <v>21.356570000000001</v>
      </c>
      <c r="E26">
        <v>22.019773000000001</v>
      </c>
      <c r="F26">
        <f t="shared" si="0"/>
        <v>0.66320299999999932</v>
      </c>
      <c r="G26">
        <f t="shared" si="1"/>
        <v>2.5027548795055639</v>
      </c>
    </row>
    <row r="27" spans="2:12" x14ac:dyDescent="0.2">
      <c r="C27">
        <v>5</v>
      </c>
      <c r="D27">
        <v>21.397863000000001</v>
      </c>
      <c r="E27">
        <v>21.898368999999999</v>
      </c>
      <c r="F27">
        <f t="shared" si="0"/>
        <v>0.5005059999999979</v>
      </c>
      <c r="G27">
        <f t="shared" si="1"/>
        <v>2.8015281714247706</v>
      </c>
      <c r="H27">
        <f>AVERAGE(G27:G28)</f>
        <v>2.7019255493708023</v>
      </c>
    </row>
    <row r="28" spans="2:12" x14ac:dyDescent="0.2">
      <c r="D28">
        <v>21.391819999999999</v>
      </c>
      <c r="E28">
        <v>21.998740000000002</v>
      </c>
      <c r="F28">
        <f t="shared" si="0"/>
        <v>0.60692000000000235</v>
      </c>
      <c r="G28">
        <f t="shared" si="1"/>
        <v>2.6023229273168345</v>
      </c>
    </row>
    <row r="29" spans="2:12" x14ac:dyDescent="0.2">
      <c r="C29">
        <v>6</v>
      </c>
      <c r="D29">
        <v>21.804120000000001</v>
      </c>
      <c r="E29">
        <v>22.314630000000001</v>
      </c>
      <c r="F29">
        <f t="shared" si="0"/>
        <v>0.51051000000000002</v>
      </c>
      <c r="G29">
        <f t="shared" si="1"/>
        <v>2.782168888976599</v>
      </c>
      <c r="H29">
        <f>AVERAGE(G29:G30)</f>
        <v>2.241781284379937</v>
      </c>
    </row>
    <row r="30" spans="2:12" x14ac:dyDescent="0.2">
      <c r="D30">
        <v>21.768660000000001</v>
      </c>
      <c r="E30">
        <v>22.988662999999999</v>
      </c>
      <c r="F30">
        <f t="shared" si="0"/>
        <v>1.2200029999999984</v>
      </c>
      <c r="G30">
        <f t="shared" si="1"/>
        <v>1.7013936797832752</v>
      </c>
    </row>
    <row r="31" spans="2:12" x14ac:dyDescent="0.2">
      <c r="C31">
        <v>7</v>
      </c>
      <c r="D31">
        <v>21.56936</v>
      </c>
      <c r="E31">
        <v>22.434553000000001</v>
      </c>
      <c r="F31">
        <f t="shared" si="0"/>
        <v>0.86519300000000143</v>
      </c>
      <c r="G31">
        <f t="shared" si="1"/>
        <v>2.1757714209829087</v>
      </c>
      <c r="H31">
        <f>AVERAGE(G31:G32)</f>
        <v>2.1321413971899563</v>
      </c>
    </row>
    <row r="32" spans="2:12" x14ac:dyDescent="0.2">
      <c r="D32">
        <v>21.751535000000001</v>
      </c>
      <c r="E32">
        <v>22.67578</v>
      </c>
      <c r="F32">
        <f t="shared" si="0"/>
        <v>0.9242449999999991</v>
      </c>
      <c r="G32">
        <f t="shared" si="1"/>
        <v>2.088511373397004</v>
      </c>
    </row>
    <row r="33" spans="2:13" x14ac:dyDescent="0.2">
      <c r="C33">
        <v>8</v>
      </c>
      <c r="D33">
        <v>21.621466000000002</v>
      </c>
      <c r="E33">
        <v>22.200726</v>
      </c>
      <c r="F33">
        <f t="shared" si="0"/>
        <v>0.57925999999999789</v>
      </c>
      <c r="G33">
        <f t="shared" si="1"/>
        <v>2.6526971921765679</v>
      </c>
      <c r="H33">
        <f>AVERAGE(G33:G34)</f>
        <v>2.432277007084604</v>
      </c>
    </row>
    <row r="34" spans="2:13" x14ac:dyDescent="0.2">
      <c r="D34">
        <v>21.549868</v>
      </c>
      <c r="E34">
        <v>22.39133</v>
      </c>
      <c r="F34">
        <f t="shared" si="0"/>
        <v>0.84146199999999993</v>
      </c>
      <c r="G34">
        <f t="shared" si="1"/>
        <v>2.2118568219926398</v>
      </c>
    </row>
    <row r="35" spans="2:13" x14ac:dyDescent="0.2">
      <c r="B35" t="s">
        <v>12</v>
      </c>
      <c r="C35">
        <v>1</v>
      </c>
      <c r="D35">
        <v>21.968481000000001</v>
      </c>
      <c r="E35">
        <v>24.492349999999998</v>
      </c>
      <c r="F35">
        <f t="shared" si="0"/>
        <v>2.5238689999999977</v>
      </c>
      <c r="G35">
        <f t="shared" si="1"/>
        <v>0.68913140005880613</v>
      </c>
      <c r="H35">
        <f>AVERAGE(G35:G36)</f>
        <v>0.66273333661175404</v>
      </c>
      <c r="I35">
        <f>AVERAGE(H35:H47)</f>
        <v>0.76667224885388918</v>
      </c>
      <c r="J35">
        <f>STDEV(H35:H47)</f>
        <v>0.30549585742247964</v>
      </c>
      <c r="K35">
        <f>J35/SQRT(7)</f>
        <v>0.11546658075718953</v>
      </c>
      <c r="L35">
        <f>TTEST(H5:H17,H35:H49,2,2)</f>
        <v>0.69266644653255538</v>
      </c>
      <c r="M35">
        <f>TTEST(H19:H33,H35:H47,2,2)</f>
        <v>2.2805060392714621E-8</v>
      </c>
    </row>
    <row r="36" spans="2:13" x14ac:dyDescent="0.2">
      <c r="D36">
        <v>21.985658999999998</v>
      </c>
      <c r="E36">
        <v>24.62452</v>
      </c>
      <c r="F36">
        <f t="shared" si="0"/>
        <v>2.6388610000000021</v>
      </c>
      <c r="G36">
        <f t="shared" si="1"/>
        <v>0.63633527316470206</v>
      </c>
    </row>
    <row r="37" spans="2:13" x14ac:dyDescent="0.2">
      <c r="C37">
        <v>2</v>
      </c>
      <c r="D37">
        <v>21.997285999999999</v>
      </c>
      <c r="E37">
        <v>23.963753000000001</v>
      </c>
      <c r="F37">
        <f t="shared" si="0"/>
        <v>1.9664670000000015</v>
      </c>
      <c r="G37">
        <f t="shared" si="1"/>
        <v>1.0141373096403667</v>
      </c>
      <c r="H37">
        <f>AVERAGE(G37:G38)</f>
        <v>1.034079296888458</v>
      </c>
    </row>
    <row r="38" spans="2:13" x14ac:dyDescent="0.2">
      <c r="D38">
        <v>22.132479</v>
      </c>
      <c r="E38">
        <v>24.043295000000001</v>
      </c>
      <c r="F38">
        <f t="shared" si="0"/>
        <v>1.9108160000000005</v>
      </c>
      <c r="G38">
        <f t="shared" si="1"/>
        <v>1.0540212841365495</v>
      </c>
    </row>
    <row r="39" spans="2:13" x14ac:dyDescent="0.2">
      <c r="C39">
        <v>3</v>
      </c>
      <c r="D39">
        <v>22.223085000000001</v>
      </c>
      <c r="E39">
        <v>23.993563000000002</v>
      </c>
      <c r="F39">
        <f t="shared" si="0"/>
        <v>1.7704780000000007</v>
      </c>
      <c r="G39">
        <f t="shared" si="1"/>
        <v>1.161703581621127</v>
      </c>
      <c r="H39">
        <f>AVERAGE(G39:G40)</f>
        <v>1.0271509519419102</v>
      </c>
    </row>
    <row r="40" spans="2:13" x14ac:dyDescent="0.2">
      <c r="D40">
        <v>22.109190000000002</v>
      </c>
      <c r="E40">
        <v>24.259827000000001</v>
      </c>
      <c r="F40">
        <f t="shared" si="0"/>
        <v>2.1506369999999997</v>
      </c>
      <c r="G40">
        <f t="shared" si="1"/>
        <v>0.89259832226269331</v>
      </c>
    </row>
    <row r="41" spans="2:13" x14ac:dyDescent="0.2">
      <c r="C41">
        <v>4</v>
      </c>
      <c r="D41">
        <v>22.39744</v>
      </c>
      <c r="E41">
        <v>25.414688000000002</v>
      </c>
      <c r="F41">
        <f t="shared" si="0"/>
        <v>3.0172480000000022</v>
      </c>
      <c r="G41">
        <f t="shared" si="1"/>
        <v>0.48953095662767676</v>
      </c>
      <c r="H41">
        <f>AVERAGE(G41:G42)</f>
        <v>0.44891611895838179</v>
      </c>
    </row>
    <row r="42" spans="2:13" x14ac:dyDescent="0.2">
      <c r="D42">
        <v>22.847113</v>
      </c>
      <c r="E42">
        <v>26.126127</v>
      </c>
      <c r="F42">
        <f t="shared" si="0"/>
        <v>3.2790140000000001</v>
      </c>
      <c r="G42">
        <f t="shared" si="1"/>
        <v>0.40830128128908677</v>
      </c>
    </row>
    <row r="43" spans="2:13" x14ac:dyDescent="0.2">
      <c r="C43">
        <v>5</v>
      </c>
      <c r="D43">
        <v>22.8446</v>
      </c>
      <c r="E43">
        <v>24.823772000000002</v>
      </c>
      <c r="F43">
        <f t="shared" si="0"/>
        <v>1.9791720000000019</v>
      </c>
      <c r="G43">
        <f t="shared" si="1"/>
        <v>1.0052455850759627</v>
      </c>
      <c r="H43">
        <f>AVERAGE(G43:G44)</f>
        <v>1.0156915206224202</v>
      </c>
    </row>
    <row r="44" spans="2:13" x14ac:dyDescent="0.2">
      <c r="D44">
        <v>22.972197999999999</v>
      </c>
      <c r="E44">
        <v>24.921693999999999</v>
      </c>
      <c r="F44">
        <f t="shared" si="0"/>
        <v>1.9494959999999999</v>
      </c>
      <c r="G44">
        <f t="shared" si="1"/>
        <v>1.0261374561688776</v>
      </c>
    </row>
    <row r="45" spans="2:13" x14ac:dyDescent="0.2">
      <c r="C45">
        <v>6</v>
      </c>
      <c r="D45">
        <v>23.360765000000001</v>
      </c>
      <c r="E45">
        <v>27.129124000000001</v>
      </c>
      <c r="F45">
        <f t="shared" si="0"/>
        <v>3.7683590000000002</v>
      </c>
      <c r="G45">
        <f t="shared" si="1"/>
        <v>0.29085278024835848</v>
      </c>
      <c r="H45">
        <f>AVERAGE(G45:G46)</f>
        <v>0.28596602883350841</v>
      </c>
    </row>
    <row r="46" spans="2:13" x14ac:dyDescent="0.2">
      <c r="D46">
        <v>23.361708</v>
      </c>
      <c r="E46">
        <v>27.179379000000001</v>
      </c>
      <c r="F46">
        <f t="shared" si="0"/>
        <v>3.8176710000000007</v>
      </c>
      <c r="G46">
        <f t="shared" si="1"/>
        <v>0.28107927741865835</v>
      </c>
    </row>
    <row r="47" spans="2:13" x14ac:dyDescent="0.2">
      <c r="C47">
        <v>7</v>
      </c>
      <c r="D47">
        <v>21.862494000000002</v>
      </c>
      <c r="E47">
        <v>23.918977999999999</v>
      </c>
      <c r="F47">
        <f t="shared" si="0"/>
        <v>2.0564839999999975</v>
      </c>
      <c r="G47">
        <f t="shared" si="1"/>
        <v>0.95279384591941785</v>
      </c>
      <c r="H47">
        <f>AVERAGE(G47:G48)</f>
        <v>0.8921684881207913</v>
      </c>
    </row>
    <row r="48" spans="2:13" x14ac:dyDescent="0.2">
      <c r="D48">
        <v>21.888279000000001</v>
      </c>
      <c r="E48">
        <v>24.141135999999999</v>
      </c>
      <c r="F48">
        <f t="shared" si="0"/>
        <v>2.2528569999999988</v>
      </c>
      <c r="G48">
        <f t="shared" si="1"/>
        <v>0.83154313032216476</v>
      </c>
    </row>
    <row r="49" spans="2:13" x14ac:dyDescent="0.2">
      <c r="B49" t="s">
        <v>13</v>
      </c>
      <c r="C49">
        <v>1</v>
      </c>
      <c r="D49">
        <v>21.995152999999998</v>
      </c>
      <c r="E49">
        <v>22.800232000000001</v>
      </c>
      <c r="F49">
        <f t="shared" si="0"/>
        <v>0.80507900000000276</v>
      </c>
      <c r="G49">
        <f t="shared" si="1"/>
        <v>2.2683464446752226</v>
      </c>
      <c r="H49">
        <f>AVERAGE(G49:G50)</f>
        <v>2.1988547872403172</v>
      </c>
      <c r="I49">
        <f>AVERAGE(H49:H61)</f>
        <v>1.3804475943730046</v>
      </c>
      <c r="J49">
        <f>STDEV(H49:H61)</f>
        <v>0.91462782000471032</v>
      </c>
      <c r="K49">
        <f>J49/SQRT(7)</f>
        <v>0.34569682198765866</v>
      </c>
      <c r="L49">
        <f>TTEST(H5:H17,H49:H63,2,2)</f>
        <v>0.3582240236359423</v>
      </c>
      <c r="M49">
        <f>TTEST(H19:H33,H49:H61,2,2)</f>
        <v>9.9978590704941448E-3</v>
      </c>
    </row>
    <row r="50" spans="2:13" x14ac:dyDescent="0.2">
      <c r="D50">
        <v>21.981674000000002</v>
      </c>
      <c r="E50">
        <v>22.877972</v>
      </c>
      <c r="F50">
        <f t="shared" si="0"/>
        <v>0.89629799999999804</v>
      </c>
      <c r="G50">
        <f t="shared" si="1"/>
        <v>2.1293631298054119</v>
      </c>
    </row>
    <row r="51" spans="2:13" x14ac:dyDescent="0.2">
      <c r="C51">
        <v>2</v>
      </c>
      <c r="D51">
        <v>21.32893</v>
      </c>
      <c r="E51">
        <v>23.007908</v>
      </c>
      <c r="F51">
        <f t="shared" si="0"/>
        <v>1.6789780000000007</v>
      </c>
      <c r="G51">
        <f t="shared" si="1"/>
        <v>1.2377689183865201</v>
      </c>
      <c r="H51">
        <f>AVERAGE(G51:G52)</f>
        <v>1.3842590968011814</v>
      </c>
    </row>
    <row r="52" spans="2:13" x14ac:dyDescent="0.2">
      <c r="D52">
        <v>21.535608</v>
      </c>
      <c r="E52">
        <v>22.908090000000001</v>
      </c>
      <c r="F52">
        <f t="shared" si="0"/>
        <v>1.3724820000000015</v>
      </c>
      <c r="G52">
        <f t="shared" si="1"/>
        <v>1.5307492752158425</v>
      </c>
    </row>
    <row r="53" spans="2:13" x14ac:dyDescent="0.2">
      <c r="C53">
        <v>3</v>
      </c>
      <c r="D53">
        <v>21.702884999999998</v>
      </c>
      <c r="E53">
        <v>26.194148999999999</v>
      </c>
      <c r="F53">
        <f t="shared" si="0"/>
        <v>4.491264000000001</v>
      </c>
      <c r="G53">
        <f t="shared" si="1"/>
        <v>0.17622078459578441</v>
      </c>
      <c r="H53">
        <f>AVERAGE(G53:G54)</f>
        <v>0.23585188866822387</v>
      </c>
    </row>
    <row r="54" spans="2:13" x14ac:dyDescent="0.2">
      <c r="D54">
        <v>22.294668000000001</v>
      </c>
      <c r="E54">
        <v>26.040241000000002</v>
      </c>
      <c r="F54">
        <f t="shared" si="0"/>
        <v>3.7455730000000003</v>
      </c>
      <c r="G54">
        <f t="shared" si="1"/>
        <v>0.29548299274066331</v>
      </c>
    </row>
    <row r="55" spans="2:13" x14ac:dyDescent="0.2">
      <c r="C55">
        <v>4</v>
      </c>
      <c r="D55">
        <v>21.743141000000001</v>
      </c>
      <c r="E55">
        <v>26.356188</v>
      </c>
      <c r="F55">
        <f t="shared" si="0"/>
        <v>4.6130469999999981</v>
      </c>
      <c r="G55">
        <f t="shared" si="1"/>
        <v>0.16195590773383364</v>
      </c>
      <c r="H55">
        <f>AVERAGE(G55:G56)</f>
        <v>0.18928469906807105</v>
      </c>
    </row>
    <row r="56" spans="2:13" x14ac:dyDescent="0.2">
      <c r="D56">
        <v>21.769874999999999</v>
      </c>
      <c r="E56">
        <v>25.9634</v>
      </c>
      <c r="F56">
        <f t="shared" si="0"/>
        <v>4.1935250000000011</v>
      </c>
      <c r="G56">
        <f t="shared" si="1"/>
        <v>0.21661349040230843</v>
      </c>
    </row>
    <row r="57" spans="2:13" x14ac:dyDescent="0.2">
      <c r="C57">
        <v>5</v>
      </c>
      <c r="D57">
        <v>22.155888000000001</v>
      </c>
      <c r="E57">
        <v>22.692038</v>
      </c>
      <c r="F57">
        <f t="shared" si="0"/>
        <v>0.53614999999999924</v>
      </c>
      <c r="G57">
        <f t="shared" si="1"/>
        <v>2.7331601551004989</v>
      </c>
      <c r="H57">
        <f>AVERAGE(G57:G58)</f>
        <v>2.6044802701710656</v>
      </c>
    </row>
    <row r="58" spans="2:13" x14ac:dyDescent="0.2">
      <c r="D58">
        <v>21.924247999999999</v>
      </c>
      <c r="E58">
        <v>22.603072999999998</v>
      </c>
      <c r="F58">
        <f t="shared" si="0"/>
        <v>0.67882499999999979</v>
      </c>
      <c r="G58">
        <f t="shared" si="1"/>
        <v>2.4758003852416328</v>
      </c>
    </row>
    <row r="59" spans="2:13" x14ac:dyDescent="0.2">
      <c r="C59">
        <v>6</v>
      </c>
      <c r="D59">
        <v>21.609459999999999</v>
      </c>
      <c r="E59">
        <v>23.385994</v>
      </c>
      <c r="F59">
        <f t="shared" si="0"/>
        <v>1.7765340000000016</v>
      </c>
      <c r="G59">
        <f t="shared" si="1"/>
        <v>1.1568373199773354</v>
      </c>
      <c r="H59">
        <f>AVERAGE(G59:G60)</f>
        <v>1.3247918137249757</v>
      </c>
    </row>
    <row r="60" spans="2:13" x14ac:dyDescent="0.2">
      <c r="D60">
        <v>21.681566</v>
      </c>
      <c r="E60">
        <v>23.090316999999999</v>
      </c>
      <c r="F60">
        <f t="shared" si="0"/>
        <v>1.4087509999999988</v>
      </c>
      <c r="G60">
        <f t="shared" si="1"/>
        <v>1.4927463074726162</v>
      </c>
    </row>
    <row r="61" spans="2:13" x14ac:dyDescent="0.2">
      <c r="C61">
        <v>7</v>
      </c>
      <c r="D61">
        <v>22.375395000000001</v>
      </c>
      <c r="E61">
        <v>23.708131999999999</v>
      </c>
      <c r="F61">
        <f t="shared" si="0"/>
        <v>1.3327369999999981</v>
      </c>
      <c r="G61">
        <f t="shared" si="1"/>
        <v>1.5735063491825703</v>
      </c>
      <c r="H61">
        <f>AVERAGE(G61:G62)</f>
        <v>1.7256106049371982</v>
      </c>
    </row>
    <row r="62" spans="2:13" x14ac:dyDescent="0.2">
      <c r="D62">
        <v>22.436631999999999</v>
      </c>
      <c r="E62">
        <v>23.514374</v>
      </c>
      <c r="F62">
        <f t="shared" si="0"/>
        <v>1.0777420000000006</v>
      </c>
      <c r="G62">
        <f t="shared" si="1"/>
        <v>1.8777148606918261</v>
      </c>
    </row>
    <row r="67" spans="2:13" x14ac:dyDescent="0.2">
      <c r="D67" t="s">
        <v>3</v>
      </c>
      <c r="E67" t="s">
        <v>0</v>
      </c>
      <c r="G67">
        <f>AVERAGE(F68:F81)</f>
        <v>4.8918792857142845</v>
      </c>
      <c r="I67" t="s">
        <v>4</v>
      </c>
      <c r="J67" t="s">
        <v>5</v>
      </c>
      <c r="K67" t="s">
        <v>6</v>
      </c>
      <c r="L67" t="s">
        <v>7</v>
      </c>
      <c r="M67" t="s">
        <v>7</v>
      </c>
    </row>
    <row r="68" spans="2:13" x14ac:dyDescent="0.2">
      <c r="B68" t="s">
        <v>10</v>
      </c>
      <c r="C68">
        <v>1</v>
      </c>
      <c r="D68">
        <v>22.218285000000002</v>
      </c>
      <c r="E68">
        <v>27.342507999999999</v>
      </c>
      <c r="F68">
        <f>E68-D68</f>
        <v>5.1242229999999971</v>
      </c>
      <c r="G68">
        <f>2^(4.891879-F68)</f>
        <v>0.85125070909018097</v>
      </c>
      <c r="H68">
        <f>AVERAGE(G68:G69)</f>
        <v>0.83779723826744945</v>
      </c>
      <c r="I68">
        <f>AVERAGE(H68:H80)</f>
        <v>1.0332937271280902</v>
      </c>
      <c r="J68">
        <f>STDEV(H68:H80)</f>
        <v>0.26457962310927385</v>
      </c>
      <c r="K68">
        <f>J68/SQRT(7)</f>
        <v>0.10000169781747664</v>
      </c>
    </row>
    <row r="69" spans="2:13" x14ac:dyDescent="0.2">
      <c r="D69">
        <v>22.183222000000001</v>
      </c>
      <c r="E69">
        <v>27.353783</v>
      </c>
      <c r="F69">
        <f t="shared" ref="F69:F125" si="2">E69-D69</f>
        <v>5.1705609999999993</v>
      </c>
      <c r="G69">
        <f t="shared" ref="G69:G125" si="3">2^(4.891879-F69)</f>
        <v>0.82434376744471805</v>
      </c>
    </row>
    <row r="70" spans="2:13" x14ac:dyDescent="0.2">
      <c r="C70">
        <v>2</v>
      </c>
      <c r="D70">
        <v>21.449311999999999</v>
      </c>
      <c r="E70">
        <v>26.124886</v>
      </c>
      <c r="F70">
        <f t="shared" si="2"/>
        <v>4.675574000000001</v>
      </c>
      <c r="G70">
        <f t="shared" si="3"/>
        <v>1.1617543123172012</v>
      </c>
      <c r="H70">
        <f>AVERAGE(G70:G71)</f>
        <v>1.1210507420833078</v>
      </c>
    </row>
    <row r="71" spans="2:13" x14ac:dyDescent="0.2">
      <c r="D71">
        <v>21.406659999999999</v>
      </c>
      <c r="E71">
        <v>26.187044</v>
      </c>
      <c r="F71">
        <f t="shared" si="2"/>
        <v>4.7803840000000015</v>
      </c>
      <c r="G71">
        <f t="shared" si="3"/>
        <v>1.0803471718494144</v>
      </c>
    </row>
    <row r="72" spans="2:13" x14ac:dyDescent="0.2">
      <c r="C72">
        <v>3</v>
      </c>
      <c r="D72">
        <v>21.991579999999999</v>
      </c>
      <c r="E72">
        <v>26.655277000000002</v>
      </c>
      <c r="F72">
        <f t="shared" si="2"/>
        <v>4.6636970000000026</v>
      </c>
      <c r="G72">
        <f t="shared" si="3"/>
        <v>1.1713579419671889</v>
      </c>
      <c r="H72">
        <f>AVERAGE(G72:G73)</f>
        <v>1.2871001997258169</v>
      </c>
    </row>
    <row r="73" spans="2:13" x14ac:dyDescent="0.2">
      <c r="D73">
        <v>21.989075</v>
      </c>
      <c r="E73">
        <v>26.392600999999999</v>
      </c>
      <c r="F73">
        <f t="shared" si="2"/>
        <v>4.4035259999999994</v>
      </c>
      <c r="G73">
        <f t="shared" si="3"/>
        <v>1.4028424574844447</v>
      </c>
    </row>
    <row r="74" spans="2:13" x14ac:dyDescent="0.2">
      <c r="C74">
        <v>4</v>
      </c>
      <c r="D74">
        <v>22.231766</v>
      </c>
      <c r="E74">
        <v>27.596309999999999</v>
      </c>
      <c r="F74">
        <f t="shared" si="2"/>
        <v>5.3645439999999986</v>
      </c>
      <c r="G74">
        <f t="shared" si="3"/>
        <v>0.72063218888957248</v>
      </c>
      <c r="H74">
        <f>AVERAGE(G74:G75)</f>
        <v>0.8099771983243047</v>
      </c>
    </row>
    <row r="75" spans="2:13" x14ac:dyDescent="0.2">
      <c r="D75">
        <v>22.331816</v>
      </c>
      <c r="E75">
        <v>27.376785000000002</v>
      </c>
      <c r="F75">
        <f t="shared" si="2"/>
        <v>5.0449690000000018</v>
      </c>
      <c r="G75">
        <f t="shared" si="3"/>
        <v>0.89932220775903704</v>
      </c>
    </row>
    <row r="76" spans="2:13" x14ac:dyDescent="0.2">
      <c r="C76">
        <v>5</v>
      </c>
      <c r="D76">
        <v>21.828434000000001</v>
      </c>
      <c r="E76">
        <v>27.370804</v>
      </c>
      <c r="F76">
        <f t="shared" si="2"/>
        <v>5.5423699999999982</v>
      </c>
      <c r="G76">
        <f t="shared" si="3"/>
        <v>0.63706346159808103</v>
      </c>
      <c r="H76">
        <f>AVERAGE(G76:G77)</f>
        <v>0.65113125271830707</v>
      </c>
    </row>
    <row r="77" spans="2:13" x14ac:dyDescent="0.2">
      <c r="D77">
        <v>21.806835</v>
      </c>
      <c r="E77">
        <v>27.286856</v>
      </c>
      <c r="F77">
        <f t="shared" si="2"/>
        <v>5.4800210000000007</v>
      </c>
      <c r="G77">
        <f t="shared" si="3"/>
        <v>0.66519904383853312</v>
      </c>
    </row>
    <row r="78" spans="2:13" x14ac:dyDescent="0.2">
      <c r="C78">
        <v>6</v>
      </c>
      <c r="D78">
        <v>21.935932000000001</v>
      </c>
      <c r="E78">
        <v>26.517423999999998</v>
      </c>
      <c r="F78">
        <f t="shared" si="2"/>
        <v>4.5814919999999972</v>
      </c>
      <c r="G78">
        <f t="shared" si="3"/>
        <v>1.2400402936058934</v>
      </c>
      <c r="H78">
        <f>AVERAGE(G78:G79)</f>
        <v>1.3271411418754337</v>
      </c>
    </row>
    <row r="79" spans="2:13" x14ac:dyDescent="0.2">
      <c r="D79">
        <v>21.965347000000001</v>
      </c>
      <c r="E79">
        <v>26.357196999999999</v>
      </c>
      <c r="F79">
        <f t="shared" si="2"/>
        <v>4.391849999999998</v>
      </c>
      <c r="G79">
        <f t="shared" si="3"/>
        <v>1.4142419901449741</v>
      </c>
    </row>
    <row r="80" spans="2:13" x14ac:dyDescent="0.2">
      <c r="C80">
        <v>7</v>
      </c>
      <c r="D80">
        <v>21.414570000000001</v>
      </c>
      <c r="E80">
        <v>25.984123</v>
      </c>
      <c r="F80">
        <f t="shared" si="2"/>
        <v>4.5695529999999991</v>
      </c>
      <c r="G80">
        <f t="shared" si="3"/>
        <v>1.2503448060564379</v>
      </c>
      <c r="H80">
        <f>AVERAGE(G80:G81)</f>
        <v>1.1988583169020108</v>
      </c>
    </row>
    <row r="81" spans="2:12" x14ac:dyDescent="0.2">
      <c r="D81">
        <v>21.592009000000001</v>
      </c>
      <c r="E81">
        <v>26.285554999999999</v>
      </c>
      <c r="F81">
        <f t="shared" si="2"/>
        <v>4.6935459999999978</v>
      </c>
      <c r="G81">
        <f t="shared" si="3"/>
        <v>1.1473718277475837</v>
      </c>
    </row>
    <row r="82" spans="2:12" x14ac:dyDescent="0.2">
      <c r="B82" t="s">
        <v>11</v>
      </c>
      <c r="C82">
        <v>1</v>
      </c>
      <c r="D82">
        <v>21.572604999999999</v>
      </c>
      <c r="E82">
        <v>23.931128000000001</v>
      </c>
      <c r="F82">
        <f t="shared" si="2"/>
        <v>2.3585230000000017</v>
      </c>
      <c r="G82">
        <f t="shared" si="3"/>
        <v>5.7891679046096396</v>
      </c>
      <c r="H82">
        <f>AVERAGE(G82:G83)</f>
        <v>5.3719293040474714</v>
      </c>
      <c r="I82">
        <f>AVERAGE(H82:H96)</f>
        <v>4.8969008430433014</v>
      </c>
      <c r="J82">
        <f>STDEV(H82:H96)</f>
        <v>0.8582564348769337</v>
      </c>
      <c r="K82">
        <f>J82/SQRT(7)</f>
        <v>0.3243904411150384</v>
      </c>
      <c r="L82">
        <f>TTEST(H68:H80,H82:H96,2,2)</f>
        <v>3.8632635620307313E-8</v>
      </c>
    </row>
    <row r="83" spans="2:12" x14ac:dyDescent="0.2">
      <c r="D83">
        <v>21.555136000000001</v>
      </c>
      <c r="E83">
        <v>24.13822</v>
      </c>
      <c r="F83">
        <f t="shared" si="2"/>
        <v>2.5830839999999995</v>
      </c>
      <c r="G83">
        <f t="shared" si="3"/>
        <v>4.9546907034853032</v>
      </c>
    </row>
    <row r="84" spans="2:12" x14ac:dyDescent="0.2">
      <c r="C84">
        <v>2</v>
      </c>
      <c r="D84">
        <v>21.713107999999998</v>
      </c>
      <c r="E84">
        <v>24.366146000000001</v>
      </c>
      <c r="F84">
        <f t="shared" si="2"/>
        <v>2.6530380000000022</v>
      </c>
      <c r="G84">
        <f t="shared" si="3"/>
        <v>4.7201771320594643</v>
      </c>
      <c r="H84">
        <f>AVERAGE(G84:G85)</f>
        <v>4.8136068115370376</v>
      </c>
    </row>
    <row r="85" spans="2:12" x14ac:dyDescent="0.2">
      <c r="D85">
        <v>21.77215</v>
      </c>
      <c r="E85">
        <v>24.369177000000001</v>
      </c>
      <c r="F85">
        <f t="shared" si="2"/>
        <v>2.5970270000000006</v>
      </c>
      <c r="G85">
        <f t="shared" si="3"/>
        <v>4.9070364910146109</v>
      </c>
    </row>
    <row r="86" spans="2:12" x14ac:dyDescent="0.2">
      <c r="C86">
        <v>3</v>
      </c>
      <c r="D86">
        <v>21.237524000000001</v>
      </c>
      <c r="E86">
        <v>24.218536</v>
      </c>
      <c r="F86">
        <f t="shared" si="2"/>
        <v>2.9810119999999998</v>
      </c>
      <c r="G86">
        <f t="shared" si="3"/>
        <v>3.7603501327366153</v>
      </c>
      <c r="H86">
        <f>AVERAGE(G86:G87)</f>
        <v>3.9167247348468566</v>
      </c>
    </row>
    <row r="87" spans="2:12" x14ac:dyDescent="0.2">
      <c r="D87">
        <v>21.268003</v>
      </c>
      <c r="E87">
        <v>24.133755000000001</v>
      </c>
      <c r="F87">
        <f t="shared" si="2"/>
        <v>2.8657520000000005</v>
      </c>
      <c r="G87">
        <f t="shared" si="3"/>
        <v>4.0730993369570978</v>
      </c>
    </row>
    <row r="88" spans="2:12" x14ac:dyDescent="0.2">
      <c r="C88">
        <v>4</v>
      </c>
      <c r="D88">
        <v>21.297863</v>
      </c>
      <c r="E88">
        <v>23.734279999999998</v>
      </c>
      <c r="F88">
        <f t="shared" si="2"/>
        <v>2.4364169999999987</v>
      </c>
      <c r="G88">
        <f t="shared" si="3"/>
        <v>5.4848873861247993</v>
      </c>
      <c r="H88">
        <f>AVERAGE(G88:G89)</f>
        <v>5.8100981804827345</v>
      </c>
    </row>
    <row r="89" spans="2:12" x14ac:dyDescent="0.2">
      <c r="D89">
        <v>21.356570000000001</v>
      </c>
      <c r="E89">
        <v>23.631312999999999</v>
      </c>
      <c r="F89">
        <f t="shared" si="2"/>
        <v>2.2747429999999973</v>
      </c>
      <c r="G89">
        <f t="shared" si="3"/>
        <v>6.1353089748406688</v>
      </c>
    </row>
    <row r="90" spans="2:12" x14ac:dyDescent="0.2">
      <c r="C90">
        <v>5</v>
      </c>
      <c r="D90">
        <v>21.397863000000001</v>
      </c>
      <c r="E90">
        <v>24.097296</v>
      </c>
      <c r="F90">
        <f t="shared" si="2"/>
        <v>2.6994329999999991</v>
      </c>
      <c r="G90">
        <f t="shared" si="3"/>
        <v>4.5707978020833959</v>
      </c>
      <c r="H90">
        <f>AVERAGE(G90:G91)</f>
        <v>4.4889754277656859</v>
      </c>
    </row>
    <row r="91" spans="2:12" x14ac:dyDescent="0.2">
      <c r="D91">
        <v>21.391819999999999</v>
      </c>
      <c r="E91">
        <v>24.143851999999999</v>
      </c>
      <c r="F91">
        <f t="shared" si="2"/>
        <v>2.7520319999999998</v>
      </c>
      <c r="G91">
        <f t="shared" si="3"/>
        <v>4.407153053447975</v>
      </c>
    </row>
    <row r="92" spans="2:12" x14ac:dyDescent="0.2">
      <c r="C92">
        <v>6</v>
      </c>
      <c r="D92">
        <v>21.804120000000001</v>
      </c>
      <c r="E92">
        <v>24.677320000000002</v>
      </c>
      <c r="F92">
        <f t="shared" si="2"/>
        <v>2.8732000000000006</v>
      </c>
      <c r="G92">
        <f t="shared" si="3"/>
        <v>4.0521259013202497</v>
      </c>
      <c r="H92">
        <f>AVERAGE(G92:G93)</f>
        <v>4.0846736072585728</v>
      </c>
    </row>
    <row r="93" spans="2:12" x14ac:dyDescent="0.2">
      <c r="D93">
        <v>21.768660000000001</v>
      </c>
      <c r="E93">
        <v>24.618867999999999</v>
      </c>
      <c r="F93">
        <f t="shared" si="2"/>
        <v>2.8502079999999985</v>
      </c>
      <c r="G93">
        <f t="shared" si="3"/>
        <v>4.1172213131968958</v>
      </c>
    </row>
    <row r="94" spans="2:12" x14ac:dyDescent="0.2">
      <c r="C94">
        <v>7</v>
      </c>
      <c r="D94">
        <v>21.56936</v>
      </c>
      <c r="E94">
        <v>24.314364999999999</v>
      </c>
      <c r="F94">
        <f t="shared" si="2"/>
        <v>2.745004999999999</v>
      </c>
      <c r="G94">
        <f t="shared" si="3"/>
        <v>4.42867153617662</v>
      </c>
      <c r="H94">
        <f>AVERAGE(G94:G95)</f>
        <v>4.3694121449919461</v>
      </c>
    </row>
    <row r="95" spans="2:12" x14ac:dyDescent="0.2">
      <c r="D95">
        <v>21.751535000000001</v>
      </c>
      <c r="E95">
        <v>24.535675000000001</v>
      </c>
      <c r="F95">
        <f t="shared" si="2"/>
        <v>2.7841400000000007</v>
      </c>
      <c r="G95">
        <f t="shared" si="3"/>
        <v>4.310152753807273</v>
      </c>
    </row>
    <row r="96" spans="2:12" x14ac:dyDescent="0.2">
      <c r="C96">
        <v>8</v>
      </c>
      <c r="D96">
        <v>21.621466000000002</v>
      </c>
      <c r="E96">
        <v>23.824331000000001</v>
      </c>
      <c r="F96">
        <f t="shared" si="2"/>
        <v>2.2028649999999992</v>
      </c>
      <c r="G96">
        <f t="shared" si="3"/>
        <v>6.4487252304600755</v>
      </c>
      <c r="H96">
        <f>AVERAGE(G96:G97)</f>
        <v>6.319786533416103</v>
      </c>
    </row>
    <row r="97" spans="2:13" x14ac:dyDescent="0.2">
      <c r="D97">
        <v>21.549868</v>
      </c>
      <c r="E97">
        <v>23.811610000000002</v>
      </c>
      <c r="F97">
        <f t="shared" si="2"/>
        <v>2.2617420000000017</v>
      </c>
      <c r="G97">
        <f t="shared" si="3"/>
        <v>6.1908478363721304</v>
      </c>
    </row>
    <row r="98" spans="2:13" x14ac:dyDescent="0.2">
      <c r="B98" t="s">
        <v>12</v>
      </c>
      <c r="C98">
        <v>1</v>
      </c>
      <c r="D98">
        <v>21.968481000000001</v>
      </c>
      <c r="E98">
        <v>27.418028</v>
      </c>
      <c r="F98">
        <f t="shared" si="2"/>
        <v>5.449546999999999</v>
      </c>
      <c r="G98">
        <f t="shared" si="3"/>
        <v>0.67939947099704823</v>
      </c>
      <c r="H98">
        <f>AVERAGE(G98:G99)</f>
        <v>0.65516126837894384</v>
      </c>
      <c r="I98">
        <f>AVERAGE(H98:H110)</f>
        <v>0.89562313933700233</v>
      </c>
      <c r="J98">
        <f>STDEV(H98:H110)</f>
        <v>0.32441443748031612</v>
      </c>
      <c r="K98">
        <f>J98/SQRT(7)</f>
        <v>0.12261713189883257</v>
      </c>
      <c r="L98">
        <f>TTEST(H68:H80,H98:H112,2,2)</f>
        <v>0.50811754908331219</v>
      </c>
      <c r="M98">
        <f>TTEST(H82:H96,H98:H110,2,2)</f>
        <v>3.1775909189482627E-8</v>
      </c>
    </row>
    <row r="99" spans="2:13" x14ac:dyDescent="0.2">
      <c r="D99">
        <v>21.985658999999998</v>
      </c>
      <c r="E99">
        <v>27.542002</v>
      </c>
      <c r="F99">
        <f t="shared" si="2"/>
        <v>5.5563430000000018</v>
      </c>
      <c r="G99">
        <f t="shared" si="3"/>
        <v>0.63092306576083934</v>
      </c>
    </row>
    <row r="100" spans="2:13" x14ac:dyDescent="0.2">
      <c r="C100">
        <v>2</v>
      </c>
      <c r="D100">
        <v>21.997285999999999</v>
      </c>
      <c r="E100">
        <v>26.886638999999999</v>
      </c>
      <c r="F100">
        <f t="shared" si="2"/>
        <v>4.8893529999999998</v>
      </c>
      <c r="G100">
        <f t="shared" si="3"/>
        <v>1.0017524234805864</v>
      </c>
      <c r="H100">
        <f>AVERAGE(G100:G101)</f>
        <v>1.2112744948007299</v>
      </c>
    </row>
    <row r="101" spans="2:13" x14ac:dyDescent="0.2">
      <c r="D101">
        <v>22.132479</v>
      </c>
      <c r="E101">
        <v>26.517658000000001</v>
      </c>
      <c r="F101">
        <f t="shared" si="2"/>
        <v>4.3851790000000008</v>
      </c>
      <c r="G101">
        <f t="shared" si="3"/>
        <v>1.4207965661208735</v>
      </c>
    </row>
    <row r="102" spans="2:13" x14ac:dyDescent="0.2">
      <c r="C102">
        <v>3</v>
      </c>
      <c r="D102">
        <v>22.223085000000001</v>
      </c>
      <c r="E102">
        <v>26.910105000000001</v>
      </c>
      <c r="F102">
        <f t="shared" si="2"/>
        <v>4.6870200000000004</v>
      </c>
      <c r="G102">
        <f t="shared" si="3"/>
        <v>1.1525736959417685</v>
      </c>
      <c r="H102">
        <f>AVERAGE(G102:G103)</f>
        <v>1.0585665510058568</v>
      </c>
    </row>
    <row r="103" spans="2:13" x14ac:dyDescent="0.2">
      <c r="D103">
        <v>22.109190000000002</v>
      </c>
      <c r="E103">
        <v>27.053127</v>
      </c>
      <c r="F103">
        <f t="shared" si="2"/>
        <v>4.9439369999999982</v>
      </c>
      <c r="G103">
        <f t="shared" si="3"/>
        <v>0.96455940606994517</v>
      </c>
    </row>
    <row r="104" spans="2:13" x14ac:dyDescent="0.2">
      <c r="C104">
        <v>4</v>
      </c>
      <c r="D104">
        <v>22.39744</v>
      </c>
      <c r="E104">
        <v>27.794730999999999</v>
      </c>
      <c r="F104">
        <f t="shared" si="2"/>
        <v>5.3972909999999992</v>
      </c>
      <c r="G104">
        <f t="shared" si="3"/>
        <v>0.70445917176038331</v>
      </c>
      <c r="H104">
        <f>AVERAGE(G104:G105)</f>
        <v>0.80909527357915656</v>
      </c>
    </row>
    <row r="105" spans="2:13" x14ac:dyDescent="0.2">
      <c r="D105">
        <v>22.847113</v>
      </c>
      <c r="E105">
        <v>27.869150000000001</v>
      </c>
      <c r="F105">
        <f t="shared" si="2"/>
        <v>5.022037000000001</v>
      </c>
      <c r="G105">
        <f t="shared" si="3"/>
        <v>0.9137313753979297</v>
      </c>
    </row>
    <row r="106" spans="2:13" x14ac:dyDescent="0.2">
      <c r="C106">
        <v>5</v>
      </c>
      <c r="D106">
        <v>22.8446</v>
      </c>
      <c r="E106">
        <v>27.557938</v>
      </c>
      <c r="F106">
        <f t="shared" si="2"/>
        <v>4.7133380000000002</v>
      </c>
      <c r="G106">
        <f t="shared" si="3"/>
        <v>1.1317387769780274</v>
      </c>
      <c r="H106">
        <f>AVERAGE(G106:G107)</f>
        <v>1.2924632084072276</v>
      </c>
    </row>
    <row r="107" spans="2:13" x14ac:dyDescent="0.2">
      <c r="D107">
        <v>22.972197999999999</v>
      </c>
      <c r="E107">
        <v>27.324856</v>
      </c>
      <c r="F107">
        <f t="shared" si="2"/>
        <v>4.3526580000000017</v>
      </c>
      <c r="G107">
        <f t="shared" si="3"/>
        <v>1.4531876398364281</v>
      </c>
    </row>
    <row r="108" spans="2:13" x14ac:dyDescent="0.2">
      <c r="C108">
        <v>6</v>
      </c>
      <c r="D108">
        <v>23.360765000000001</v>
      </c>
      <c r="E108">
        <v>29.849126999999999</v>
      </c>
      <c r="F108">
        <f t="shared" si="2"/>
        <v>6.4883619999999986</v>
      </c>
      <c r="G108">
        <f t="shared" si="3"/>
        <v>0.33068213234255084</v>
      </c>
      <c r="H108">
        <f>AVERAGE(G108:G109)</f>
        <v>0.36440351477641919</v>
      </c>
    </row>
    <row r="109" spans="2:13" x14ac:dyDescent="0.2">
      <c r="D109">
        <v>23.361708</v>
      </c>
      <c r="E109">
        <v>29.582294000000001</v>
      </c>
      <c r="F109">
        <f t="shared" si="2"/>
        <v>6.2205860000000008</v>
      </c>
      <c r="G109">
        <f t="shared" si="3"/>
        <v>0.3981248972102876</v>
      </c>
    </row>
    <row r="110" spans="2:13" x14ac:dyDescent="0.2">
      <c r="C110">
        <v>7</v>
      </c>
      <c r="D110">
        <v>21.862494000000002</v>
      </c>
      <c r="E110">
        <v>26.825043000000001</v>
      </c>
      <c r="F110">
        <f t="shared" si="2"/>
        <v>4.9625489999999992</v>
      </c>
      <c r="G110">
        <f t="shared" si="3"/>
        <v>0.95219568746887384</v>
      </c>
      <c r="H110">
        <f>AVERAGE(G110:G111)</f>
        <v>0.8783976644106839</v>
      </c>
    </row>
    <row r="111" spans="2:13" x14ac:dyDescent="0.2">
      <c r="D111">
        <v>21.888279000000001</v>
      </c>
      <c r="E111">
        <v>27.093814999999999</v>
      </c>
      <c r="F111">
        <f t="shared" si="2"/>
        <v>5.2055359999999986</v>
      </c>
      <c r="G111">
        <f t="shared" si="3"/>
        <v>0.80459964135249407</v>
      </c>
    </row>
    <row r="112" spans="2:13" x14ac:dyDescent="0.2">
      <c r="B112" t="s">
        <v>13</v>
      </c>
      <c r="C112">
        <v>1</v>
      </c>
      <c r="D112">
        <v>21.995152999999998</v>
      </c>
      <c r="E112">
        <v>24.367825</v>
      </c>
      <c r="F112">
        <f t="shared" si="2"/>
        <v>2.3726720000000014</v>
      </c>
      <c r="G112">
        <f t="shared" si="3"/>
        <v>5.7326690742512056</v>
      </c>
      <c r="H112">
        <f>AVERAGE(G112:G113)</f>
        <v>5.3508646023441138</v>
      </c>
      <c r="I112">
        <f>AVERAGE(H112:H124)</f>
        <v>2.7455499444785532</v>
      </c>
      <c r="J112">
        <f>STDEV(H112:H124)</f>
        <v>1.7072317670441737</v>
      </c>
      <c r="K112">
        <f>J112/SQRT(7)</f>
        <v>0.6452729551354629</v>
      </c>
      <c r="L112">
        <f>TTEST(H68:H80,H112:H126,2,2)</f>
        <v>2.2292810373113738E-2</v>
      </c>
      <c r="M112">
        <f>TTEST(H82:H96,H112:H124,2,2)</f>
        <v>7.6776898470451767E-3</v>
      </c>
    </row>
    <row r="113" spans="3:13" x14ac:dyDescent="0.2">
      <c r="D113">
        <v>21.981674000000002</v>
      </c>
      <c r="E113">
        <v>24.560580000000002</v>
      </c>
      <c r="F113">
        <f t="shared" si="2"/>
        <v>2.5789059999999999</v>
      </c>
      <c r="G113">
        <f t="shared" si="3"/>
        <v>4.9690601304370219</v>
      </c>
    </row>
    <row r="114" spans="3:13" x14ac:dyDescent="0.2">
      <c r="C114">
        <v>2</v>
      </c>
      <c r="D114">
        <v>21.32893</v>
      </c>
      <c r="E114">
        <v>24.851489999999998</v>
      </c>
      <c r="F114">
        <f t="shared" si="2"/>
        <v>3.5225599999999986</v>
      </c>
      <c r="G114">
        <f t="shared" si="3"/>
        <v>2.5834858822239681</v>
      </c>
      <c r="H114">
        <f>AVERAGE(G114:G115)</f>
        <v>2.8346166759857927</v>
      </c>
    </row>
    <row r="115" spans="3:13" x14ac:dyDescent="0.2">
      <c r="D115">
        <v>21.535608</v>
      </c>
      <c r="E115">
        <v>24.801867000000001</v>
      </c>
      <c r="F115">
        <f t="shared" si="2"/>
        <v>3.2662590000000016</v>
      </c>
      <c r="G115">
        <f t="shared" si="3"/>
        <v>3.0857474697476173</v>
      </c>
    </row>
    <row r="116" spans="3:13" x14ac:dyDescent="0.2">
      <c r="C116">
        <v>3</v>
      </c>
      <c r="D116">
        <v>21.702884999999998</v>
      </c>
      <c r="E116">
        <v>26.980246999999999</v>
      </c>
      <c r="F116">
        <f t="shared" si="2"/>
        <v>5.2773620000000001</v>
      </c>
      <c r="G116">
        <f t="shared" si="3"/>
        <v>0.76552266623987042</v>
      </c>
      <c r="H116">
        <f>AVERAGE(G116:G117)</f>
        <v>0.9490576296428731</v>
      </c>
    </row>
    <row r="117" spans="3:13" x14ac:dyDescent="0.2">
      <c r="D117">
        <v>22.294668000000001</v>
      </c>
      <c r="E117">
        <v>27.006917999999999</v>
      </c>
      <c r="F117">
        <f t="shared" si="2"/>
        <v>4.7122499999999974</v>
      </c>
      <c r="G117">
        <f t="shared" si="3"/>
        <v>1.1325925930458758</v>
      </c>
    </row>
    <row r="118" spans="3:13" x14ac:dyDescent="0.2">
      <c r="C118">
        <v>4</v>
      </c>
      <c r="D118">
        <v>21.743141000000001</v>
      </c>
      <c r="E118">
        <v>26.785914999999999</v>
      </c>
      <c r="F118">
        <f t="shared" si="2"/>
        <v>5.0427739999999979</v>
      </c>
      <c r="G118">
        <f t="shared" si="3"/>
        <v>0.90069153020095449</v>
      </c>
      <c r="H118">
        <f>AVERAGE(G118:G119)</f>
        <v>0.90563460456739331</v>
      </c>
    </row>
    <row r="119" spans="3:13" x14ac:dyDescent="0.2">
      <c r="D119">
        <v>21.769874999999999</v>
      </c>
      <c r="E119">
        <v>26.796900000000001</v>
      </c>
      <c r="F119">
        <f t="shared" si="2"/>
        <v>5.0270250000000019</v>
      </c>
      <c r="G119">
        <f t="shared" si="3"/>
        <v>0.91057767893383224</v>
      </c>
    </row>
    <row r="120" spans="3:13" x14ac:dyDescent="0.2">
      <c r="C120">
        <v>5</v>
      </c>
      <c r="D120">
        <v>22.155888000000001</v>
      </c>
      <c r="E120">
        <v>24.907162</v>
      </c>
      <c r="F120">
        <f t="shared" si="2"/>
        <v>2.7512739999999987</v>
      </c>
      <c r="G120">
        <f t="shared" si="3"/>
        <v>4.4094692045847195</v>
      </c>
      <c r="H120">
        <f>AVERAGE(G120:G121)</f>
        <v>4.3440230215112798</v>
      </c>
    </row>
    <row r="121" spans="3:13" x14ac:dyDescent="0.2">
      <c r="D121">
        <v>21.924247999999999</v>
      </c>
      <c r="E121">
        <v>24.718996000000001</v>
      </c>
      <c r="F121">
        <f t="shared" si="2"/>
        <v>2.794748000000002</v>
      </c>
      <c r="G121">
        <f t="shared" si="3"/>
        <v>4.2785768384378393</v>
      </c>
    </row>
    <row r="122" spans="3:13" x14ac:dyDescent="0.2">
      <c r="C122">
        <v>6</v>
      </c>
      <c r="D122">
        <v>21.609459999999999</v>
      </c>
      <c r="E122">
        <v>25.894527</v>
      </c>
      <c r="F122">
        <f t="shared" si="2"/>
        <v>4.2850670000000015</v>
      </c>
      <c r="G122">
        <f t="shared" si="3"/>
        <v>1.5228902763974377</v>
      </c>
      <c r="H122">
        <f>AVERAGE(G122:G123)</f>
        <v>1.608316647576443</v>
      </c>
    </row>
    <row r="123" spans="3:13" x14ac:dyDescent="0.2">
      <c r="D123">
        <v>21.681566</v>
      </c>
      <c r="E123">
        <v>25.813230000000001</v>
      </c>
      <c r="F123">
        <f t="shared" si="2"/>
        <v>4.1316640000000007</v>
      </c>
      <c r="G123">
        <f t="shared" si="3"/>
        <v>1.6937430187554485</v>
      </c>
    </row>
    <row r="124" spans="3:13" x14ac:dyDescent="0.2">
      <c r="C124">
        <v>7</v>
      </c>
      <c r="D124">
        <v>22.375395000000001</v>
      </c>
      <c r="E124">
        <v>25.571532999999999</v>
      </c>
      <c r="F124">
        <f t="shared" si="2"/>
        <v>3.1961379999999977</v>
      </c>
      <c r="G124">
        <f t="shared" si="3"/>
        <v>3.2394322828542483</v>
      </c>
      <c r="H124">
        <f>AVERAGE(G124:G125)</f>
        <v>3.2263364297219761</v>
      </c>
    </row>
    <row r="125" spans="3:13" x14ac:dyDescent="0.2">
      <c r="D125">
        <v>22.436631999999999</v>
      </c>
      <c r="E125">
        <v>25.644482</v>
      </c>
      <c r="F125">
        <f t="shared" si="2"/>
        <v>3.2078500000000005</v>
      </c>
      <c r="G125">
        <f t="shared" si="3"/>
        <v>3.2132405765897039</v>
      </c>
    </row>
    <row r="128" spans="3:13" x14ac:dyDescent="0.2">
      <c r="D128" s="3" t="s">
        <v>3</v>
      </c>
      <c r="E128" t="s">
        <v>1</v>
      </c>
      <c r="G128">
        <f>AVERAGE(F129:F142)</f>
        <v>10.424940999999999</v>
      </c>
      <c r="H128" t="s">
        <v>1</v>
      </c>
      <c r="I128" t="s">
        <v>4</v>
      </c>
      <c r="J128" t="s">
        <v>5</v>
      </c>
      <c r="K128" t="s">
        <v>6</v>
      </c>
      <c r="L128" t="s">
        <v>7</v>
      </c>
      <c r="M128" t="s">
        <v>7</v>
      </c>
    </row>
    <row r="129" spans="2:12" x14ac:dyDescent="0.2">
      <c r="B129" t="s">
        <v>10</v>
      </c>
      <c r="C129">
        <v>1</v>
      </c>
      <c r="D129">
        <v>22.218285000000002</v>
      </c>
      <c r="E129" s="1">
        <v>32.380893999999998</v>
      </c>
      <c r="F129">
        <f t="shared" ref="F129:F186" si="4">E129-D129</f>
        <v>10.162608999999996</v>
      </c>
      <c r="G129">
        <f>2^(10.4022-F129)</f>
        <v>1.1806579007746152</v>
      </c>
      <c r="H129">
        <f>AVERAGE(G129:G130)</f>
        <v>1.1330534721003511</v>
      </c>
      <c r="I129">
        <f>AVERAGE(H129:H141)</f>
        <v>1.0035311589511628</v>
      </c>
      <c r="J129">
        <f>STDEV(H129:H141)</f>
        <v>0.15041739668117349</v>
      </c>
      <c r="K129">
        <f>J129/SQRT(7)</f>
        <v>5.6852432068019619E-2</v>
      </c>
    </row>
    <row r="130" spans="2:12" x14ac:dyDescent="0.2">
      <c r="D130">
        <v>22.183222000000001</v>
      </c>
      <c r="E130" s="1">
        <v>32.467129999999997</v>
      </c>
      <c r="F130">
        <f t="shared" si="4"/>
        <v>10.283907999999997</v>
      </c>
      <c r="G130">
        <f t="shared" ref="G130:G186" si="5">2^(10.4022-F130)</f>
        <v>1.0854490434260871</v>
      </c>
    </row>
    <row r="131" spans="2:12" x14ac:dyDescent="0.2">
      <c r="C131">
        <v>2</v>
      </c>
      <c r="D131">
        <v>21.449311999999999</v>
      </c>
      <c r="E131" s="1">
        <v>31.976765</v>
      </c>
      <c r="F131">
        <f t="shared" si="4"/>
        <v>10.527453000000001</v>
      </c>
      <c r="G131">
        <f t="shared" si="5"/>
        <v>0.91684324575622589</v>
      </c>
      <c r="H131">
        <f>AVERAGE(G131:G132)</f>
        <v>0.99666963824637445</v>
      </c>
    </row>
    <row r="132" spans="2:12" x14ac:dyDescent="0.2">
      <c r="D132">
        <v>21.406659999999999</v>
      </c>
      <c r="E132" s="1">
        <v>31.702517</v>
      </c>
      <c r="F132">
        <f t="shared" si="4"/>
        <v>10.295857000000002</v>
      </c>
      <c r="G132">
        <f t="shared" si="5"/>
        <v>1.076496030736523</v>
      </c>
    </row>
    <row r="133" spans="2:12" x14ac:dyDescent="0.2">
      <c r="C133">
        <v>3</v>
      </c>
      <c r="D133">
        <v>21.991579999999999</v>
      </c>
      <c r="E133" s="1">
        <v>32.624724999999998</v>
      </c>
      <c r="F133">
        <f t="shared" si="4"/>
        <v>10.633144999999999</v>
      </c>
      <c r="G133">
        <f t="shared" si="5"/>
        <v>0.85207657825196437</v>
      </c>
      <c r="H133">
        <f>AVERAGE(G133:G134)</f>
        <v>0.82707744286047946</v>
      </c>
    </row>
    <row r="134" spans="2:12" x14ac:dyDescent="0.2">
      <c r="D134">
        <v>21.989075</v>
      </c>
      <c r="E134" s="1">
        <v>32.70946</v>
      </c>
      <c r="F134">
        <f t="shared" si="4"/>
        <v>10.720385</v>
      </c>
      <c r="G134">
        <f t="shared" si="5"/>
        <v>0.80207830746899456</v>
      </c>
    </row>
    <row r="135" spans="2:12" x14ac:dyDescent="0.2">
      <c r="C135">
        <v>4</v>
      </c>
      <c r="D135">
        <v>22.231766</v>
      </c>
      <c r="E135" s="1">
        <v>32.580089999999998</v>
      </c>
      <c r="F135">
        <f t="shared" si="4"/>
        <v>10.348323999999998</v>
      </c>
      <c r="G135">
        <f t="shared" si="5"/>
        <v>1.0380500460473054</v>
      </c>
      <c r="H135">
        <f>AVERAGE(G135:G136)</f>
        <v>1.1420819977594934</v>
      </c>
    </row>
    <row r="136" spans="2:12" x14ac:dyDescent="0.2">
      <c r="D136">
        <v>22.331816</v>
      </c>
      <c r="E136" s="1">
        <v>32.416580000000003</v>
      </c>
      <c r="F136">
        <f t="shared" si="4"/>
        <v>10.084764000000003</v>
      </c>
      <c r="G136">
        <f t="shared" si="5"/>
        <v>1.2461139494716811</v>
      </c>
    </row>
    <row r="137" spans="2:12" x14ac:dyDescent="0.2">
      <c r="C137">
        <v>5</v>
      </c>
      <c r="D137">
        <v>21.828434000000001</v>
      </c>
      <c r="E137" s="1">
        <v>32.937781999999999</v>
      </c>
      <c r="F137">
        <f t="shared" si="4"/>
        <v>11.109347999999997</v>
      </c>
      <c r="G137">
        <f t="shared" si="5"/>
        <v>0.6125298258775167</v>
      </c>
      <c r="H137">
        <f>AVERAGE(G137:G138)</f>
        <v>0.76576116527006766</v>
      </c>
    </row>
    <row r="138" spans="2:12" x14ac:dyDescent="0.2">
      <c r="D138">
        <v>21.806835</v>
      </c>
      <c r="E138" s="1">
        <v>32.330910000000003</v>
      </c>
      <c r="F138">
        <f t="shared" si="4"/>
        <v>10.524075000000003</v>
      </c>
      <c r="G138">
        <f t="shared" si="5"/>
        <v>0.91899250466261861</v>
      </c>
    </row>
    <row r="139" spans="2:12" x14ac:dyDescent="0.2">
      <c r="C139">
        <v>6</v>
      </c>
      <c r="D139">
        <v>21.935932000000001</v>
      </c>
      <c r="E139" s="1">
        <v>31.921150000000001</v>
      </c>
      <c r="F139">
        <f t="shared" si="4"/>
        <v>9.9852179999999997</v>
      </c>
      <c r="G139">
        <f t="shared" si="5"/>
        <v>1.3351316452227506</v>
      </c>
      <c r="H139">
        <f>AVERAGE(G139:G140)</f>
        <v>1.0666939894890521</v>
      </c>
    </row>
    <row r="140" spans="2:12" x14ac:dyDescent="0.2">
      <c r="D140">
        <v>21.965347000000001</v>
      </c>
      <c r="E140" s="1">
        <v>32.692622999999998</v>
      </c>
      <c r="F140">
        <f t="shared" si="4"/>
        <v>10.727275999999996</v>
      </c>
      <c r="G140">
        <f t="shared" si="5"/>
        <v>0.79825633375535354</v>
      </c>
    </row>
    <row r="141" spans="2:12" x14ac:dyDescent="0.2">
      <c r="C141">
        <v>7</v>
      </c>
      <c r="D141">
        <v>21.414570000000001</v>
      </c>
      <c r="E141" s="1">
        <v>31.685946000000001</v>
      </c>
      <c r="F141">
        <f t="shared" si="4"/>
        <v>10.271376</v>
      </c>
      <c r="G141">
        <f t="shared" si="5"/>
        <v>1.0949188892160553</v>
      </c>
      <c r="H141">
        <f>AVERAGE(G141:G142)</f>
        <v>1.0933804069323223</v>
      </c>
    </row>
    <row r="142" spans="2:12" x14ac:dyDescent="0.2">
      <c r="D142">
        <v>21.592009000000001</v>
      </c>
      <c r="E142" s="1">
        <v>31.867445</v>
      </c>
      <c r="F142">
        <f t="shared" si="4"/>
        <v>10.275435999999999</v>
      </c>
      <c r="G142">
        <f t="shared" si="5"/>
        <v>1.0918419246485895</v>
      </c>
    </row>
    <row r="143" spans="2:12" x14ac:dyDescent="0.2">
      <c r="B143" t="s">
        <v>11</v>
      </c>
      <c r="C143">
        <v>1</v>
      </c>
      <c r="D143">
        <v>21.572604999999999</v>
      </c>
      <c r="E143" s="1">
        <v>30.730481999999999</v>
      </c>
      <c r="F143">
        <f t="shared" si="4"/>
        <v>9.1578769999999992</v>
      </c>
      <c r="G143">
        <f t="shared" si="5"/>
        <v>2.3690735680191164</v>
      </c>
      <c r="H143">
        <f>AVERAGE(G143:G144)</f>
        <v>2.4228325995159046</v>
      </c>
      <c r="I143">
        <f>AVERAGE(H143:H157)</f>
        <v>1.9698718261686798</v>
      </c>
      <c r="J143">
        <f>STDEV(H143:H157)</f>
        <v>0.43352080927138559</v>
      </c>
      <c r="K143">
        <f>J143/SQRT(7)</f>
        <v>0.16385546421479297</v>
      </c>
      <c r="L143">
        <f>TTEST(H129:H141,H143:H157,2,2)</f>
        <v>8.7993659832884873E-5</v>
      </c>
    </row>
    <row r="144" spans="2:12" x14ac:dyDescent="0.2">
      <c r="D144">
        <v>21.555136000000001</v>
      </c>
      <c r="E144" s="1">
        <v>30.648980000000002</v>
      </c>
      <c r="F144">
        <f t="shared" si="4"/>
        <v>9.0938440000000007</v>
      </c>
      <c r="G144">
        <f t="shared" si="5"/>
        <v>2.4765916310126928</v>
      </c>
    </row>
    <row r="145" spans="2:13" x14ac:dyDescent="0.2">
      <c r="C145">
        <v>2</v>
      </c>
      <c r="D145">
        <v>21.713107999999998</v>
      </c>
      <c r="E145" s="1">
        <v>30.793413000000001</v>
      </c>
      <c r="F145">
        <f t="shared" si="4"/>
        <v>9.0803050000000027</v>
      </c>
      <c r="G145">
        <f t="shared" si="5"/>
        <v>2.4999426515881091</v>
      </c>
      <c r="H145">
        <f>AVERAGE(G145:G146)</f>
        <v>2.3398412803207069</v>
      </c>
    </row>
    <row r="146" spans="2:13" x14ac:dyDescent="0.2">
      <c r="D146">
        <v>21.77215</v>
      </c>
      <c r="E146" s="1">
        <v>31.050194000000001</v>
      </c>
      <c r="F146">
        <f t="shared" si="4"/>
        <v>9.2780440000000013</v>
      </c>
      <c r="G146">
        <f t="shared" si="5"/>
        <v>2.1797399090533043</v>
      </c>
    </row>
    <row r="147" spans="2:13" x14ac:dyDescent="0.2">
      <c r="C147">
        <v>3</v>
      </c>
      <c r="D147">
        <v>21.237524000000001</v>
      </c>
      <c r="E147" s="1">
        <v>30.655446999999999</v>
      </c>
      <c r="F147">
        <f t="shared" si="4"/>
        <v>9.4179229999999983</v>
      </c>
      <c r="G147">
        <f t="shared" si="5"/>
        <v>1.9783216375531945</v>
      </c>
      <c r="H147">
        <f>AVERAGE(G147:G148)</f>
        <v>1.9746179373802291</v>
      </c>
    </row>
    <row r="148" spans="2:13" x14ac:dyDescent="0.2">
      <c r="D148">
        <v>21.268003</v>
      </c>
      <c r="E148" s="1">
        <v>30.691337999999998</v>
      </c>
      <c r="F148">
        <f t="shared" si="4"/>
        <v>9.423334999999998</v>
      </c>
      <c r="G148">
        <f t="shared" si="5"/>
        <v>1.9709142372072637</v>
      </c>
    </row>
    <row r="149" spans="2:13" x14ac:dyDescent="0.2">
      <c r="C149">
        <v>4</v>
      </c>
      <c r="D149">
        <v>21.297863</v>
      </c>
      <c r="E149" s="1">
        <v>30.577103000000001</v>
      </c>
      <c r="F149">
        <f t="shared" si="4"/>
        <v>9.2792400000000015</v>
      </c>
      <c r="G149">
        <f t="shared" si="5"/>
        <v>2.1779336446924771</v>
      </c>
      <c r="H149">
        <f>AVERAGE(G149:G150)</f>
        <v>2.0961995039866519</v>
      </c>
    </row>
    <row r="150" spans="2:13" x14ac:dyDescent="0.2">
      <c r="D150">
        <v>21.356570000000001</v>
      </c>
      <c r="E150" s="1">
        <v>30.748373000000001</v>
      </c>
      <c r="F150">
        <f t="shared" si="4"/>
        <v>9.3918029999999995</v>
      </c>
      <c r="G150">
        <f t="shared" si="5"/>
        <v>2.0144653632808267</v>
      </c>
    </row>
    <row r="151" spans="2:13" x14ac:dyDescent="0.2">
      <c r="C151">
        <v>5</v>
      </c>
      <c r="D151">
        <v>21.397863000000001</v>
      </c>
      <c r="E151" s="1">
        <v>30.956612</v>
      </c>
      <c r="F151">
        <f t="shared" si="4"/>
        <v>9.5587489999999988</v>
      </c>
      <c r="G151">
        <f t="shared" si="5"/>
        <v>1.7943371582814542</v>
      </c>
      <c r="H151">
        <f>AVERAGE(G151:G152)</f>
        <v>2.2323446463537637</v>
      </c>
    </row>
    <row r="152" spans="2:13" x14ac:dyDescent="0.2">
      <c r="D152">
        <v>21.391819999999999</v>
      </c>
      <c r="E152" s="1">
        <v>30.376989999999999</v>
      </c>
      <c r="F152">
        <f t="shared" si="4"/>
        <v>8.9851700000000001</v>
      </c>
      <c r="G152">
        <f t="shared" si="5"/>
        <v>2.6703521344260732</v>
      </c>
    </row>
    <row r="153" spans="2:13" x14ac:dyDescent="0.2">
      <c r="C153">
        <v>6</v>
      </c>
      <c r="D153">
        <v>21.804120000000001</v>
      </c>
      <c r="E153" s="1">
        <v>31.608167999999999</v>
      </c>
      <c r="F153">
        <f t="shared" si="4"/>
        <v>9.8040479999999981</v>
      </c>
      <c r="G153">
        <f t="shared" si="5"/>
        <v>1.5137762735710416</v>
      </c>
      <c r="H153">
        <f>AVERAGE(G153:G154)</f>
        <v>1.5109736294357963</v>
      </c>
    </row>
    <row r="154" spans="2:13" x14ac:dyDescent="0.2">
      <c r="D154">
        <v>21.768660000000001</v>
      </c>
      <c r="E154" s="1">
        <v>31.578060000000001</v>
      </c>
      <c r="F154">
        <f t="shared" si="4"/>
        <v>9.8094000000000001</v>
      </c>
      <c r="G154">
        <f t="shared" si="5"/>
        <v>1.5081709853005509</v>
      </c>
    </row>
    <row r="155" spans="2:13" x14ac:dyDescent="0.2">
      <c r="C155">
        <v>7</v>
      </c>
      <c r="D155">
        <v>21.56936</v>
      </c>
      <c r="E155" s="1">
        <v>30.564440000000001</v>
      </c>
      <c r="F155">
        <f t="shared" si="4"/>
        <v>8.9950800000000015</v>
      </c>
      <c r="G155">
        <f t="shared" si="5"/>
        <v>2.6520721045795885</v>
      </c>
      <c r="H155">
        <f>AVERAGE(G155:G156)</f>
        <v>2.0332972409900982</v>
      </c>
    </row>
    <row r="156" spans="2:13" x14ac:dyDescent="0.2">
      <c r="D156">
        <v>21.751535000000001</v>
      </c>
      <c r="E156" s="1">
        <v>31.653420000000001</v>
      </c>
      <c r="F156">
        <f t="shared" si="4"/>
        <v>9.901885</v>
      </c>
      <c r="G156">
        <f t="shared" si="5"/>
        <v>1.4145223774006082</v>
      </c>
    </row>
    <row r="157" spans="2:13" x14ac:dyDescent="0.2">
      <c r="C157">
        <v>8</v>
      </c>
      <c r="D157">
        <v>21.621466000000002</v>
      </c>
      <c r="E157" s="1">
        <v>32.013911999999998</v>
      </c>
      <c r="F157">
        <f t="shared" si="4"/>
        <v>10.392445999999996</v>
      </c>
      <c r="G157">
        <f t="shared" si="5"/>
        <v>1.006783864468038</v>
      </c>
      <c r="H157">
        <f>AVERAGE(G157:G158)</f>
        <v>1.1488677713662887</v>
      </c>
    </row>
    <row r="158" spans="2:13" x14ac:dyDescent="0.2">
      <c r="D158">
        <v>21.549868</v>
      </c>
      <c r="E158" s="1">
        <v>31.583632999999999</v>
      </c>
      <c r="F158">
        <f t="shared" si="4"/>
        <v>10.033764999999999</v>
      </c>
      <c r="G158">
        <f t="shared" si="5"/>
        <v>1.2909516782645394</v>
      </c>
    </row>
    <row r="159" spans="2:13" x14ac:dyDescent="0.2">
      <c r="B159" t="s">
        <v>12</v>
      </c>
      <c r="C159">
        <v>1</v>
      </c>
      <c r="D159">
        <v>21.968481000000001</v>
      </c>
      <c r="E159" s="1">
        <v>32.626860000000001</v>
      </c>
      <c r="F159">
        <f t="shared" si="4"/>
        <v>10.658379</v>
      </c>
      <c r="G159">
        <f t="shared" si="5"/>
        <v>0.83730259412946173</v>
      </c>
      <c r="H159">
        <f>AVERAGE(G159:G160)</f>
        <v>0.70488054411035583</v>
      </c>
      <c r="I159">
        <f>AVERAGE(H159:H171)</f>
        <v>1.0408028367324849</v>
      </c>
      <c r="J159">
        <f>STDEV(H159:H171)</f>
        <v>0.54606382986300173</v>
      </c>
      <c r="K159">
        <f>J159/SQRT(7)</f>
        <v>0.20639272768356975</v>
      </c>
      <c r="L159">
        <f>TTEST(H129:H141,H159:H173,2,2)</f>
        <v>0.5193201459215655</v>
      </c>
      <c r="M159">
        <f>TTEST(H143:H157,H159:H171,2,2)</f>
        <v>2.8094507009003653E-3</v>
      </c>
    </row>
    <row r="160" spans="2:13" x14ac:dyDescent="0.2">
      <c r="D160">
        <v>21.985658999999998</v>
      </c>
      <c r="E160" s="1">
        <v>33.192616000000001</v>
      </c>
      <c r="F160">
        <f t="shared" si="4"/>
        <v>11.206957000000003</v>
      </c>
      <c r="G160">
        <f t="shared" si="5"/>
        <v>0.57245849409124994</v>
      </c>
    </row>
    <row r="161" spans="2:13" x14ac:dyDescent="0.2">
      <c r="C161">
        <v>2</v>
      </c>
      <c r="D161">
        <v>21.997285999999999</v>
      </c>
      <c r="E161" s="1">
        <v>31.746403000000001</v>
      </c>
      <c r="F161">
        <f t="shared" si="4"/>
        <v>9.7491170000000018</v>
      </c>
      <c r="G161">
        <f t="shared" si="5"/>
        <v>1.5725250509566588</v>
      </c>
      <c r="H161">
        <f>AVERAGE(G161:G162)</f>
        <v>1.5411418825162877</v>
      </c>
    </row>
    <row r="162" spans="2:13" x14ac:dyDescent="0.2">
      <c r="D162">
        <v>22.132479</v>
      </c>
      <c r="E162" s="1">
        <v>31.940360999999999</v>
      </c>
      <c r="F162">
        <f t="shared" si="4"/>
        <v>9.8078819999999993</v>
      </c>
      <c r="G162">
        <f t="shared" si="5"/>
        <v>1.5097587140759166</v>
      </c>
    </row>
    <row r="163" spans="2:13" x14ac:dyDescent="0.2">
      <c r="C163">
        <v>3</v>
      </c>
      <c r="D163">
        <v>22.223085000000001</v>
      </c>
      <c r="E163" s="1">
        <v>31.390139999999999</v>
      </c>
      <c r="F163">
        <f t="shared" si="4"/>
        <v>9.1670549999999977</v>
      </c>
      <c r="G163">
        <f t="shared" si="5"/>
        <v>2.3540500595066285</v>
      </c>
      <c r="H163">
        <f>AVERAGE(G163:G164)</f>
        <v>1.8324125015033728</v>
      </c>
    </row>
    <row r="164" spans="2:13" x14ac:dyDescent="0.2">
      <c r="D164">
        <v>22.109190000000002</v>
      </c>
      <c r="E164" s="1">
        <v>32.12097</v>
      </c>
      <c r="F164">
        <f t="shared" si="4"/>
        <v>10.011779999999998</v>
      </c>
      <c r="G164">
        <f t="shared" si="5"/>
        <v>1.310774943500117</v>
      </c>
    </row>
    <row r="165" spans="2:13" x14ac:dyDescent="0.2">
      <c r="C165">
        <v>4</v>
      </c>
      <c r="D165">
        <v>22.39744</v>
      </c>
      <c r="E165" s="1">
        <v>32.653312999999997</v>
      </c>
      <c r="F165">
        <f t="shared" si="4"/>
        <v>10.255872999999998</v>
      </c>
      <c r="G165">
        <f t="shared" si="5"/>
        <v>1.1067481792424527</v>
      </c>
      <c r="H165">
        <f>AVERAGE(G165:G166)</f>
        <v>0.93536573758793329</v>
      </c>
    </row>
    <row r="166" spans="2:13" x14ac:dyDescent="0.2">
      <c r="D166">
        <v>22.847113</v>
      </c>
      <c r="E166" s="1">
        <v>33.637700000000002</v>
      </c>
      <c r="F166">
        <f t="shared" si="4"/>
        <v>10.790587000000002</v>
      </c>
      <c r="G166">
        <f t="shared" si="5"/>
        <v>0.76398329593341385</v>
      </c>
    </row>
    <row r="167" spans="2:13" x14ac:dyDescent="0.2">
      <c r="C167">
        <v>5</v>
      </c>
      <c r="D167">
        <v>22.8446</v>
      </c>
      <c r="E167" s="1">
        <v>32.948129999999999</v>
      </c>
      <c r="F167">
        <f t="shared" si="4"/>
        <v>10.103529999999999</v>
      </c>
      <c r="G167">
        <f t="shared" si="5"/>
        <v>1.2300099618515623</v>
      </c>
      <c r="H167">
        <f>AVERAGE(G167:G168)</f>
        <v>1.1909759492810674</v>
      </c>
    </row>
    <row r="168" spans="2:13" x14ac:dyDescent="0.2">
      <c r="D168">
        <v>22.972197999999999</v>
      </c>
      <c r="E168" s="1">
        <v>33.17033</v>
      </c>
      <c r="F168">
        <f t="shared" si="4"/>
        <v>10.198132000000001</v>
      </c>
      <c r="G168">
        <f t="shared" si="5"/>
        <v>1.1519419367105725</v>
      </c>
    </row>
    <row r="169" spans="2:13" x14ac:dyDescent="0.2">
      <c r="C169">
        <v>6</v>
      </c>
      <c r="D169">
        <v>23.360765000000001</v>
      </c>
      <c r="E169" s="1">
        <v>36.956882</v>
      </c>
      <c r="F169">
        <f t="shared" si="4"/>
        <v>13.596117</v>
      </c>
      <c r="G169">
        <f t="shared" si="5"/>
        <v>0.10927861430201492</v>
      </c>
      <c r="H169">
        <f>AVERAGE(G169:G170)</f>
        <v>0.17651657758653133</v>
      </c>
    </row>
    <row r="170" spans="2:13" x14ac:dyDescent="0.2">
      <c r="D170">
        <v>23.361708</v>
      </c>
      <c r="E170" s="1">
        <v>35.800407</v>
      </c>
      <c r="F170">
        <f t="shared" si="4"/>
        <v>12.438699</v>
      </c>
      <c r="G170">
        <f t="shared" si="5"/>
        <v>0.24375454087104773</v>
      </c>
    </row>
    <row r="171" spans="2:13" x14ac:dyDescent="0.2">
      <c r="C171">
        <v>7</v>
      </c>
      <c r="D171">
        <v>21.862494000000002</v>
      </c>
      <c r="E171" s="1">
        <v>32.783347999999997</v>
      </c>
      <c r="F171">
        <f t="shared" si="4"/>
        <v>10.920853999999995</v>
      </c>
      <c r="G171">
        <f t="shared" si="5"/>
        <v>0.69802276803800101</v>
      </c>
      <c r="H171">
        <f>AVERAGE(G171:G172)</f>
        <v>0.90432666454184618</v>
      </c>
    </row>
    <row r="172" spans="2:13" x14ac:dyDescent="0.2">
      <c r="D172">
        <v>21.888279000000001</v>
      </c>
      <c r="E172" s="1">
        <v>32.139099999999999</v>
      </c>
      <c r="F172">
        <f t="shared" si="4"/>
        <v>10.250820999999998</v>
      </c>
      <c r="G172">
        <f t="shared" si="5"/>
        <v>1.1106305610456912</v>
      </c>
    </row>
    <row r="173" spans="2:13" x14ac:dyDescent="0.2">
      <c r="B173" t="s">
        <v>13</v>
      </c>
      <c r="C173">
        <v>1</v>
      </c>
      <c r="D173">
        <v>21.995152999999998</v>
      </c>
      <c r="E173" s="1">
        <v>31.34065</v>
      </c>
      <c r="F173">
        <f t="shared" si="4"/>
        <v>9.3454970000000017</v>
      </c>
      <c r="G173">
        <f t="shared" si="5"/>
        <v>2.0801722548983359</v>
      </c>
      <c r="H173">
        <f>AVERAGE(G173:G174)</f>
        <v>1.9988962198924387</v>
      </c>
      <c r="I173">
        <f>AVERAGE(H173:H185)</f>
        <v>1.2733536930150635</v>
      </c>
      <c r="J173">
        <f>STDEV(H173:H185)</f>
        <v>0.61512329042521896</v>
      </c>
      <c r="K173">
        <f>J173/SQRT(7)</f>
        <v>0.2324947503012697</v>
      </c>
      <c r="L173">
        <f>TTEST(H129:H141,H173:H187,2,2)</f>
        <v>0.28163731435001066</v>
      </c>
      <c r="M173">
        <f>TTEST(H143:H157,H173:H185,2,2)</f>
        <v>2.3628833050532642E-2</v>
      </c>
    </row>
    <row r="174" spans="2:13" x14ac:dyDescent="0.2">
      <c r="D174">
        <v>21.981674000000002</v>
      </c>
      <c r="E174" s="1">
        <v>31.444557</v>
      </c>
      <c r="F174">
        <f t="shared" si="4"/>
        <v>9.4628829999999979</v>
      </c>
      <c r="G174">
        <f t="shared" si="5"/>
        <v>1.9176201848865415</v>
      </c>
    </row>
    <row r="175" spans="2:13" x14ac:dyDescent="0.2">
      <c r="C175">
        <v>2</v>
      </c>
      <c r="D175">
        <v>21.32893</v>
      </c>
      <c r="E175" s="1">
        <v>31.572120000000002</v>
      </c>
      <c r="F175">
        <f t="shared" si="4"/>
        <v>10.243190000000002</v>
      </c>
      <c r="G175">
        <f t="shared" si="5"/>
        <v>1.1165207010875096</v>
      </c>
      <c r="H175">
        <f>AVERAGE(G175:G176)</f>
        <v>1.2743181747289842</v>
      </c>
    </row>
    <row r="176" spans="2:13" x14ac:dyDescent="0.2">
      <c r="D176">
        <v>21.535608</v>
      </c>
      <c r="E176" s="1">
        <v>31.41966</v>
      </c>
      <c r="F176">
        <f t="shared" si="4"/>
        <v>9.8840520000000005</v>
      </c>
      <c r="G176">
        <f t="shared" si="5"/>
        <v>1.4321156483704591</v>
      </c>
    </row>
    <row r="177" spans="3:8" x14ac:dyDescent="0.2">
      <c r="C177">
        <v>3</v>
      </c>
      <c r="D177">
        <v>21.702884999999998</v>
      </c>
      <c r="E177" s="1">
        <v>32.971249999999998</v>
      </c>
      <c r="F177">
        <f t="shared" si="4"/>
        <v>11.268364999999999</v>
      </c>
      <c r="G177">
        <f t="shared" si="5"/>
        <v>0.5486032218434117</v>
      </c>
      <c r="H177">
        <f>AVERAGE(G177:G178)</f>
        <v>0.6851870185504163</v>
      </c>
    </row>
    <row r="178" spans="3:8" x14ac:dyDescent="0.2">
      <c r="D178">
        <v>22.294668000000001</v>
      </c>
      <c r="E178" s="1">
        <v>32.980060000000002</v>
      </c>
      <c r="F178">
        <f t="shared" si="4"/>
        <v>10.685392</v>
      </c>
      <c r="G178">
        <f t="shared" si="5"/>
        <v>0.82177081525742091</v>
      </c>
    </row>
    <row r="179" spans="3:8" x14ac:dyDescent="0.2">
      <c r="C179">
        <v>4</v>
      </c>
      <c r="D179">
        <v>21.743141000000001</v>
      </c>
      <c r="E179" s="1">
        <v>33.117336000000002</v>
      </c>
      <c r="F179">
        <f t="shared" si="4"/>
        <v>11.374195</v>
      </c>
      <c r="G179">
        <f t="shared" si="5"/>
        <v>0.50980060833030527</v>
      </c>
      <c r="H179">
        <f>AVERAGE(G179:G180)</f>
        <v>0.43871856515736063</v>
      </c>
    </row>
    <row r="180" spans="3:8" x14ac:dyDescent="0.2">
      <c r="D180">
        <v>21.769874999999999</v>
      </c>
      <c r="E180" s="1">
        <v>33.615723000000003</v>
      </c>
      <c r="F180">
        <f t="shared" si="4"/>
        <v>11.845848000000004</v>
      </c>
      <c r="G180">
        <f t="shared" si="5"/>
        <v>0.36763652198441593</v>
      </c>
    </row>
    <row r="181" spans="3:8" x14ac:dyDescent="0.2">
      <c r="C181">
        <v>5</v>
      </c>
      <c r="D181">
        <v>22.155888000000001</v>
      </c>
      <c r="E181" s="1">
        <v>31.436866999999999</v>
      </c>
      <c r="F181">
        <f t="shared" si="4"/>
        <v>9.2809789999999985</v>
      </c>
      <c r="G181">
        <f t="shared" si="5"/>
        <v>2.175309982194173</v>
      </c>
      <c r="H181">
        <f>AVERAGE(G181:G182)</f>
        <v>2.0862315876420681</v>
      </c>
    </row>
    <row r="182" spans="3:8" x14ac:dyDescent="0.2">
      <c r="D182">
        <v>21.924247999999999</v>
      </c>
      <c r="E182" s="1">
        <v>31.328503000000001</v>
      </c>
      <c r="F182">
        <f t="shared" si="4"/>
        <v>9.4042550000000027</v>
      </c>
      <c r="G182">
        <f t="shared" si="5"/>
        <v>1.9971531930899633</v>
      </c>
    </row>
    <row r="183" spans="3:8" x14ac:dyDescent="0.2">
      <c r="C183">
        <v>6</v>
      </c>
      <c r="D183">
        <v>21.609459999999999</v>
      </c>
      <c r="E183" s="1">
        <v>32.0916</v>
      </c>
      <c r="F183">
        <f t="shared" si="4"/>
        <v>10.482140000000001</v>
      </c>
      <c r="G183">
        <f t="shared" si="5"/>
        <v>0.94609699297520067</v>
      </c>
      <c r="H183">
        <f>AVERAGE(G183:G184)</f>
        <v>1.0852065090285874</v>
      </c>
    </row>
    <row r="184" spans="3:8" x14ac:dyDescent="0.2">
      <c r="D184">
        <v>21.681566</v>
      </c>
      <c r="E184" s="1">
        <v>31.791789999999999</v>
      </c>
      <c r="F184">
        <f t="shared" si="4"/>
        <v>10.110223999999999</v>
      </c>
      <c r="G184">
        <f t="shared" si="5"/>
        <v>1.2243160250819742</v>
      </c>
    </row>
    <row r="185" spans="3:8" x14ac:dyDescent="0.2">
      <c r="C185">
        <v>7</v>
      </c>
      <c r="D185">
        <v>22.375395000000001</v>
      </c>
      <c r="E185" s="1">
        <v>32.215110000000003</v>
      </c>
      <c r="F185">
        <f t="shared" si="4"/>
        <v>9.8397150000000018</v>
      </c>
      <c r="G185">
        <f t="shared" si="5"/>
        <v>1.4768107911511332</v>
      </c>
      <c r="H185">
        <f>AVERAGE(G185:G186)</f>
        <v>1.3449177761055884</v>
      </c>
    </row>
    <row r="186" spans="3:8" x14ac:dyDescent="0.2">
      <c r="D186">
        <v>22.436631999999999</v>
      </c>
      <c r="E186" s="1">
        <v>32.560223000000001</v>
      </c>
      <c r="F186">
        <f t="shared" si="4"/>
        <v>10.123591000000001</v>
      </c>
      <c r="G186">
        <f t="shared" si="5"/>
        <v>1.2130247610600433</v>
      </c>
    </row>
    <row r="189" spans="3:8" x14ac:dyDescent="0.2">
      <c r="E189" s="1"/>
    </row>
    <row r="190" spans="3:8" x14ac:dyDescent="0.2">
      <c r="E190" s="1"/>
    </row>
    <row r="191" spans="3:8" x14ac:dyDescent="0.2">
      <c r="E191" s="1"/>
    </row>
    <row r="192" spans="3:8" x14ac:dyDescent="0.2">
      <c r="E192" s="1"/>
    </row>
    <row r="193" spans="3:5" x14ac:dyDescent="0.2">
      <c r="E193" s="1"/>
    </row>
    <row r="194" spans="3:5" x14ac:dyDescent="0.2">
      <c r="E194" s="1"/>
    </row>
    <row r="195" spans="3:5" x14ac:dyDescent="0.2">
      <c r="E195" s="1"/>
    </row>
    <row r="196" spans="3:5" x14ac:dyDescent="0.2">
      <c r="E196" s="1"/>
    </row>
    <row r="197" spans="3:5" x14ac:dyDescent="0.2">
      <c r="E197" s="1"/>
    </row>
    <row r="198" spans="3:5" x14ac:dyDescent="0.2">
      <c r="E198" s="1"/>
    </row>
    <row r="199" spans="3:5" x14ac:dyDescent="0.2">
      <c r="E199" s="1"/>
    </row>
    <row r="200" spans="3:5" x14ac:dyDescent="0.2">
      <c r="E200" s="1"/>
    </row>
    <row r="201" spans="3:5" x14ac:dyDescent="0.2">
      <c r="C201" s="1"/>
    </row>
    <row r="202" spans="3:5" x14ac:dyDescent="0.2">
      <c r="C202" s="1"/>
    </row>
    <row r="203" spans="3:5" x14ac:dyDescent="0.2">
      <c r="C203" s="1"/>
    </row>
    <row r="204" spans="3:5" x14ac:dyDescent="0.2">
      <c r="C204" s="1"/>
    </row>
    <row r="205" spans="3:5" x14ac:dyDescent="0.2">
      <c r="C205" s="1"/>
    </row>
    <row r="206" spans="3:5" x14ac:dyDescent="0.2">
      <c r="C206" s="1"/>
    </row>
    <row r="207" spans="3:5" x14ac:dyDescent="0.2">
      <c r="C207" s="1"/>
    </row>
    <row r="208" spans="3:5" x14ac:dyDescent="0.2">
      <c r="C208" s="1"/>
    </row>
    <row r="209" spans="3:3" x14ac:dyDescent="0.2">
      <c r="C209" s="1"/>
    </row>
    <row r="210" spans="3:3" x14ac:dyDescent="0.2">
      <c r="C210" s="1"/>
    </row>
    <row r="211" spans="3:3" x14ac:dyDescent="0.2">
      <c r="C211" s="1"/>
    </row>
    <row r="212" spans="3:3" x14ac:dyDescent="0.2">
      <c r="C212" s="1"/>
    </row>
    <row r="213" spans="3:3" x14ac:dyDescent="0.2">
      <c r="C213" s="1"/>
    </row>
    <row r="214" spans="3:3" x14ac:dyDescent="0.2">
      <c r="C214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11"/>
  <sheetViews>
    <sheetView tabSelected="1" workbookViewId="0">
      <selection activeCell="H22" sqref="H22"/>
    </sheetView>
  </sheetViews>
  <sheetFormatPr baseColWidth="10" defaultRowHeight="16" x14ac:dyDescent="0.2"/>
  <sheetData>
    <row r="3" spans="1:10" x14ac:dyDescent="0.2">
      <c r="B3" s="4" t="s">
        <v>8</v>
      </c>
      <c r="C3" s="4"/>
      <c r="D3" s="4"/>
      <c r="E3" s="4"/>
      <c r="F3" s="4" t="s">
        <v>9</v>
      </c>
    </row>
    <row r="4" spans="1:10" x14ac:dyDescent="0.2">
      <c r="A4" t="s">
        <v>18</v>
      </c>
      <c r="B4">
        <v>1</v>
      </c>
      <c r="C4">
        <v>2</v>
      </c>
      <c r="D4">
        <v>3</v>
      </c>
      <c r="E4">
        <v>4</v>
      </c>
      <c r="F4">
        <v>1</v>
      </c>
      <c r="G4">
        <v>2</v>
      </c>
      <c r="H4">
        <v>3</v>
      </c>
      <c r="I4">
        <v>4</v>
      </c>
      <c r="J4" s="4"/>
    </row>
    <row r="5" spans="1:10" x14ac:dyDescent="0.2">
      <c r="A5" t="s">
        <v>16</v>
      </c>
      <c r="B5" s="4">
        <v>26.875</v>
      </c>
      <c r="C5" s="4">
        <v>2.6709999999999998</v>
      </c>
      <c r="D5" s="4">
        <v>17.425000000000001</v>
      </c>
      <c r="E5" s="4">
        <v>17.068000000000001</v>
      </c>
      <c r="F5" s="4">
        <v>66.337000000000003</v>
      </c>
      <c r="G5" s="4">
        <v>55.677999999999997</v>
      </c>
      <c r="H5" s="4">
        <v>79.171000000000006</v>
      </c>
      <c r="I5" s="4">
        <v>79.372</v>
      </c>
      <c r="J5" s="4" t="s">
        <v>0</v>
      </c>
    </row>
    <row r="6" spans="1:10" x14ac:dyDescent="0.2">
      <c r="A6" t="s">
        <v>16</v>
      </c>
      <c r="B6" s="4">
        <v>17.923999999999999</v>
      </c>
      <c r="C6" s="4">
        <v>23.012</v>
      </c>
      <c r="D6" s="4">
        <v>21.093</v>
      </c>
      <c r="E6" s="4">
        <v>27.645</v>
      </c>
      <c r="F6" s="4">
        <v>13.762</v>
      </c>
      <c r="G6" s="4">
        <v>18.52</v>
      </c>
      <c r="H6" s="4">
        <v>30.806999999999999</v>
      </c>
      <c r="I6" s="4">
        <v>38.593000000000004</v>
      </c>
      <c r="J6" s="4" t="s">
        <v>14</v>
      </c>
    </row>
    <row r="7" spans="1:10" x14ac:dyDescent="0.2">
      <c r="B7" s="4">
        <f>(B5/B6)</f>
        <v>1.4993862977014061</v>
      </c>
      <c r="C7" s="4">
        <f t="shared" ref="C7:I7" si="0">(C5/C6)</f>
        <v>0.11606987658612897</v>
      </c>
      <c r="D7" s="4">
        <f t="shared" si="0"/>
        <v>0.82610344664106583</v>
      </c>
      <c r="E7" s="4">
        <f t="shared" si="0"/>
        <v>0.61739916802315076</v>
      </c>
      <c r="F7" s="4">
        <f t="shared" si="0"/>
        <v>4.8203022816451098</v>
      </c>
      <c r="G7" s="4">
        <f t="shared" si="0"/>
        <v>3.0063714902807774</v>
      </c>
      <c r="H7" s="4">
        <f t="shared" si="0"/>
        <v>2.5699029441360732</v>
      </c>
      <c r="I7" s="4">
        <f t="shared" si="0"/>
        <v>2.0566423962894822</v>
      </c>
      <c r="J7" s="4" t="s">
        <v>15</v>
      </c>
    </row>
    <row r="8" spans="1:10" x14ac:dyDescent="0.2">
      <c r="A8" t="s">
        <v>4</v>
      </c>
      <c r="B8">
        <f>AVERAGE(B7:E7)</f>
        <v>0.76473969723793789</v>
      </c>
      <c r="F8">
        <f>AVERAGE(F7:I7)</f>
        <v>3.1133047780878611</v>
      </c>
      <c r="J8" s="4"/>
    </row>
    <row r="9" spans="1:10" x14ac:dyDescent="0.2">
      <c r="A9" t="s">
        <v>5</v>
      </c>
      <c r="B9">
        <f>STDEV(B7:E7)</f>
        <v>0.57328088086239315</v>
      </c>
      <c r="F9">
        <f>STDEV(F7:I7)</f>
        <v>1.2023721203579048</v>
      </c>
      <c r="J9" s="4"/>
    </row>
    <row r="10" spans="1:10" x14ac:dyDescent="0.2">
      <c r="A10" t="s">
        <v>6</v>
      </c>
      <c r="B10">
        <f>B9/SQRT(2)</f>
        <v>0.40537079838239543</v>
      </c>
      <c r="F10">
        <f>F9/SQRT(2)</f>
        <v>0.85020547981472205</v>
      </c>
      <c r="J10" s="4"/>
    </row>
    <row r="11" spans="1:10" x14ac:dyDescent="0.2">
      <c r="A11" s="4" t="s">
        <v>17</v>
      </c>
      <c r="B11">
        <f>TTEST(B7:E7,F7:I7,2,2)</f>
        <v>1.2424060201117132E-2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Fig1A</vt:lpstr>
      <vt:lpstr>Fig1B</vt:lpstr>
      <vt:lpstr>Fig1D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2017-07-31T17:32:25Z</dcterms:created>
  <dcterms:modified xsi:type="dcterms:W3CDTF">2017-10-17T23:34:31Z</dcterms:modified>
</cp:coreProperties>
</file>