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kangs/Desktop/CLASS/"/>
    </mc:Choice>
  </mc:AlternateContent>
  <bookViews>
    <workbookView xWindow="2900" yWindow="960" windowWidth="27760" windowHeight="15940" tabRatio="500" activeTab="1"/>
  </bookViews>
  <sheets>
    <sheet name="Fig4A" sheetId="1" r:id="rId1"/>
    <sheet name="Fig4B" sheetId="4" r:id="rId2"/>
    <sheet name="Fig4C" sheetId="6" r:id="rId3"/>
    <sheet name="Fig4D, 4E" sheetId="2" r:id="rId4"/>
    <sheet name="Fig4F, 4G" sheetId="3" r:id="rId5"/>
    <sheet name="Fig4H" sheetId="5" r:id="rId6"/>
    <sheet name="Fig4J" sheetId="8" r:id="rId7"/>
    <sheet name="Fig 4K" sheetId="7" r:id="rId8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8" i="4" l="1"/>
  <c r="G18" i="4"/>
  <c r="D10" i="7"/>
  <c r="J10" i="7"/>
  <c r="H10" i="7"/>
  <c r="B10" i="7"/>
  <c r="J24" i="5"/>
  <c r="I24" i="5"/>
  <c r="E43" i="5"/>
  <c r="D43" i="5"/>
  <c r="E24" i="5"/>
  <c r="D24" i="5"/>
  <c r="M26" i="3"/>
  <c r="M27" i="3"/>
  <c r="H134" i="3"/>
  <c r="G134" i="3"/>
  <c r="F134" i="3"/>
  <c r="E133" i="3"/>
  <c r="E134" i="3"/>
  <c r="D134" i="3"/>
  <c r="E118" i="3"/>
  <c r="F118" i="3"/>
  <c r="G118" i="3"/>
  <c r="H118" i="3"/>
  <c r="D118" i="3"/>
  <c r="E99" i="3"/>
  <c r="F99" i="3"/>
  <c r="G99" i="3"/>
  <c r="H99" i="3"/>
  <c r="I99" i="3"/>
  <c r="D99" i="3"/>
  <c r="E87" i="3"/>
  <c r="F87" i="3"/>
  <c r="G87" i="3"/>
  <c r="H87" i="3"/>
  <c r="I87" i="3"/>
  <c r="D87" i="3"/>
  <c r="E73" i="3"/>
  <c r="F73" i="3"/>
  <c r="G73" i="3"/>
  <c r="H73" i="3"/>
  <c r="I73" i="3"/>
  <c r="D73" i="3"/>
  <c r="E57" i="3"/>
  <c r="F57" i="3"/>
  <c r="G57" i="3"/>
  <c r="H57" i="3"/>
  <c r="I57" i="3"/>
  <c r="D57" i="3"/>
  <c r="E40" i="3"/>
  <c r="F40" i="3"/>
  <c r="G40" i="3"/>
  <c r="H40" i="3"/>
  <c r="I40" i="3"/>
  <c r="D40" i="3"/>
  <c r="E24" i="3"/>
  <c r="F24" i="3"/>
  <c r="G24" i="3"/>
  <c r="H24" i="3"/>
  <c r="I24" i="3"/>
  <c r="D24" i="3"/>
  <c r="I97" i="2"/>
  <c r="I98" i="2"/>
  <c r="H97" i="2"/>
  <c r="H98" i="2"/>
  <c r="G97" i="2"/>
  <c r="G98" i="2"/>
  <c r="F97" i="2"/>
  <c r="F98" i="2"/>
  <c r="E97" i="2"/>
  <c r="E98" i="2"/>
  <c r="F85" i="2"/>
  <c r="G85" i="2"/>
  <c r="H85" i="2"/>
  <c r="I85" i="2"/>
  <c r="E85" i="2"/>
  <c r="E44" i="5"/>
  <c r="E42" i="5"/>
  <c r="E41" i="5"/>
  <c r="D42" i="5"/>
  <c r="D41" i="5"/>
  <c r="J9" i="8"/>
  <c r="K9" i="8"/>
  <c r="L9" i="8"/>
  <c r="M9" i="8"/>
  <c r="N9" i="8"/>
  <c r="J12" i="8"/>
  <c r="J13" i="8"/>
  <c r="H9" i="8"/>
  <c r="I9" i="8"/>
  <c r="H12" i="8"/>
  <c r="H13" i="8"/>
  <c r="D9" i="8"/>
  <c r="E9" i="8"/>
  <c r="F9" i="8"/>
  <c r="G9" i="8"/>
  <c r="D12" i="8"/>
  <c r="D13" i="8"/>
  <c r="B9" i="8"/>
  <c r="C9" i="8"/>
  <c r="B12" i="8"/>
  <c r="B13" i="8"/>
  <c r="J11" i="8"/>
  <c r="H11" i="8"/>
  <c r="D11" i="8"/>
  <c r="B11" i="8"/>
  <c r="J6" i="7"/>
  <c r="K6" i="7"/>
  <c r="L6" i="7"/>
  <c r="M6" i="7"/>
  <c r="N6" i="7"/>
  <c r="J9" i="7"/>
  <c r="J8" i="7"/>
  <c r="H6" i="7"/>
  <c r="I6" i="7"/>
  <c r="H9" i="7"/>
  <c r="D6" i="7"/>
  <c r="E6" i="7"/>
  <c r="F6" i="7"/>
  <c r="G6" i="7"/>
  <c r="D9" i="7"/>
  <c r="B6" i="7"/>
  <c r="C6" i="7"/>
  <c r="B9" i="7"/>
  <c r="H8" i="7"/>
  <c r="D8" i="7"/>
  <c r="B8" i="7"/>
  <c r="J25" i="5"/>
  <c r="E25" i="5"/>
  <c r="M28" i="3"/>
  <c r="D38" i="3"/>
  <c r="E38" i="3"/>
  <c r="F38" i="3"/>
  <c r="G38" i="3"/>
  <c r="H38" i="3"/>
  <c r="I38" i="3"/>
  <c r="D39" i="3"/>
  <c r="E39" i="3"/>
  <c r="F39" i="3"/>
  <c r="G39" i="3"/>
  <c r="H39" i="3"/>
  <c r="I39" i="3"/>
  <c r="D41" i="3"/>
  <c r="E41" i="3"/>
  <c r="F41" i="3"/>
  <c r="G41" i="3"/>
  <c r="H41" i="3"/>
  <c r="I41" i="3"/>
  <c r="M82" i="1"/>
  <c r="N82" i="1"/>
  <c r="D82" i="1"/>
  <c r="E82" i="1"/>
  <c r="F82" i="1"/>
  <c r="G82" i="1"/>
  <c r="I82" i="1"/>
  <c r="J82" i="1"/>
  <c r="K82" i="1"/>
  <c r="L82" i="1"/>
  <c r="N80" i="1"/>
  <c r="N81" i="1"/>
  <c r="M80" i="1"/>
  <c r="M81" i="1"/>
  <c r="L80" i="1"/>
  <c r="L81" i="1"/>
  <c r="K80" i="1"/>
  <c r="K81" i="1"/>
  <c r="C82" i="1"/>
  <c r="G80" i="1"/>
  <c r="G81" i="1"/>
  <c r="F80" i="1"/>
  <c r="F81" i="1"/>
  <c r="E80" i="1"/>
  <c r="E81" i="1"/>
  <c r="D66" i="1"/>
  <c r="E66" i="1"/>
  <c r="F66" i="1"/>
  <c r="G66" i="1"/>
  <c r="I66" i="1"/>
  <c r="J66" i="1"/>
  <c r="K66" i="1"/>
  <c r="L66" i="1"/>
  <c r="M66" i="1"/>
  <c r="N66" i="1"/>
  <c r="D67" i="1"/>
  <c r="E67" i="1"/>
  <c r="F67" i="1"/>
  <c r="G67" i="1"/>
  <c r="I67" i="1"/>
  <c r="J67" i="1"/>
  <c r="K67" i="1"/>
  <c r="L67" i="1"/>
  <c r="M67" i="1"/>
  <c r="N67" i="1"/>
  <c r="C67" i="1"/>
  <c r="C66" i="1"/>
  <c r="J81" i="1"/>
  <c r="I81" i="1"/>
  <c r="D81" i="1"/>
  <c r="C81" i="1"/>
  <c r="J80" i="1"/>
  <c r="I80" i="1"/>
  <c r="D80" i="1"/>
  <c r="C80" i="1"/>
  <c r="I131" i="2"/>
  <c r="H131" i="2"/>
  <c r="G131" i="2"/>
  <c r="F131" i="2"/>
  <c r="E131" i="2"/>
  <c r="I129" i="2"/>
  <c r="I130" i="2"/>
  <c r="H129" i="2"/>
  <c r="H130" i="2"/>
  <c r="G129" i="2"/>
  <c r="G130" i="2"/>
  <c r="F129" i="2"/>
  <c r="F130" i="2"/>
  <c r="E129" i="2"/>
  <c r="E130" i="2"/>
  <c r="I128" i="2"/>
  <c r="H128" i="2"/>
  <c r="G128" i="2"/>
  <c r="F128" i="2"/>
  <c r="E128" i="2"/>
  <c r="I115" i="2"/>
  <c r="I116" i="2"/>
  <c r="H115" i="2"/>
  <c r="H116" i="2"/>
  <c r="G115" i="2"/>
  <c r="G116" i="2"/>
  <c r="F115" i="2"/>
  <c r="F116" i="2"/>
  <c r="E115" i="2"/>
  <c r="E116" i="2"/>
  <c r="I114" i="2"/>
  <c r="H114" i="2"/>
  <c r="G114" i="2"/>
  <c r="F114" i="2"/>
  <c r="E114" i="2"/>
  <c r="D135" i="3"/>
  <c r="E135" i="3"/>
  <c r="F135" i="3"/>
  <c r="G135" i="3"/>
  <c r="H135" i="3"/>
  <c r="H133" i="3"/>
  <c r="G133" i="3"/>
  <c r="F133" i="3"/>
  <c r="D133" i="3"/>
  <c r="H132" i="3"/>
  <c r="G132" i="3"/>
  <c r="F132" i="3"/>
  <c r="E132" i="3"/>
  <c r="D132" i="3"/>
  <c r="E116" i="3"/>
  <c r="F116" i="3"/>
  <c r="G116" i="3"/>
  <c r="H116" i="3"/>
  <c r="E117" i="3"/>
  <c r="F117" i="3"/>
  <c r="G117" i="3"/>
  <c r="H117" i="3"/>
  <c r="D117" i="3"/>
  <c r="D116" i="3"/>
  <c r="E100" i="3"/>
  <c r="F100" i="3"/>
  <c r="G100" i="3"/>
  <c r="H100" i="3"/>
  <c r="I100" i="3"/>
  <c r="D100" i="3"/>
  <c r="E74" i="3"/>
  <c r="F74" i="3"/>
  <c r="G74" i="3"/>
  <c r="H74" i="3"/>
  <c r="I74" i="3"/>
  <c r="D74" i="3"/>
  <c r="I98" i="3"/>
  <c r="H98" i="3"/>
  <c r="G98" i="3"/>
  <c r="F98" i="3"/>
  <c r="E98" i="3"/>
  <c r="D98" i="3"/>
  <c r="I97" i="3"/>
  <c r="H97" i="3"/>
  <c r="G97" i="3"/>
  <c r="F97" i="3"/>
  <c r="E97" i="3"/>
  <c r="D97" i="3"/>
  <c r="E85" i="3"/>
  <c r="F85" i="3"/>
  <c r="G85" i="3"/>
  <c r="H85" i="3"/>
  <c r="I85" i="3"/>
  <c r="E86" i="3"/>
  <c r="F86" i="3"/>
  <c r="G86" i="3"/>
  <c r="H86" i="3"/>
  <c r="I86" i="3"/>
  <c r="D86" i="3"/>
  <c r="D85" i="3"/>
  <c r="E99" i="2"/>
  <c r="G99" i="2"/>
  <c r="H99" i="2"/>
  <c r="I99" i="2"/>
  <c r="F99" i="2"/>
  <c r="F96" i="2"/>
  <c r="G96" i="2"/>
  <c r="H96" i="2"/>
  <c r="I96" i="2"/>
  <c r="F86" i="2"/>
  <c r="G86" i="2"/>
  <c r="H86" i="2"/>
  <c r="I86" i="2"/>
  <c r="E86" i="2"/>
  <c r="E96" i="2"/>
  <c r="F84" i="2"/>
  <c r="G84" i="2"/>
  <c r="H84" i="2"/>
  <c r="I84" i="2"/>
  <c r="E84" i="2"/>
  <c r="I72" i="2"/>
  <c r="H72" i="2"/>
  <c r="G72" i="2"/>
  <c r="F72" i="2"/>
  <c r="E72" i="2"/>
  <c r="I70" i="2"/>
  <c r="I71" i="2"/>
  <c r="H70" i="2"/>
  <c r="H71" i="2"/>
  <c r="G70" i="2"/>
  <c r="G71" i="2"/>
  <c r="F70" i="2"/>
  <c r="F71" i="2"/>
  <c r="E70" i="2"/>
  <c r="E71" i="2"/>
  <c r="I69" i="2"/>
  <c r="H69" i="2"/>
  <c r="G69" i="2"/>
  <c r="F69" i="2"/>
  <c r="E69" i="2"/>
  <c r="I54" i="2"/>
  <c r="I55" i="2"/>
  <c r="H54" i="2"/>
  <c r="H55" i="2"/>
  <c r="G54" i="2"/>
  <c r="G55" i="2"/>
  <c r="F54" i="2"/>
  <c r="F55" i="2"/>
  <c r="E54" i="2"/>
  <c r="E55" i="2"/>
  <c r="I53" i="2"/>
  <c r="H53" i="2"/>
  <c r="G53" i="2"/>
  <c r="F53" i="2"/>
  <c r="E53" i="2"/>
  <c r="F35" i="2"/>
  <c r="G35" i="2"/>
  <c r="H35" i="2"/>
  <c r="I35" i="2"/>
  <c r="F36" i="2"/>
  <c r="G36" i="2"/>
  <c r="H36" i="2"/>
  <c r="I36" i="2"/>
  <c r="E36" i="2"/>
  <c r="E35" i="2"/>
  <c r="F20" i="2"/>
  <c r="G20" i="2"/>
  <c r="H20" i="2"/>
  <c r="I20" i="2"/>
  <c r="E20" i="2"/>
  <c r="F19" i="2"/>
  <c r="G19" i="2"/>
  <c r="H19" i="2"/>
  <c r="I19" i="2"/>
  <c r="E19" i="2"/>
  <c r="D22" i="5"/>
  <c r="E22" i="5"/>
  <c r="I22" i="5"/>
  <c r="J22" i="5"/>
  <c r="D23" i="5"/>
  <c r="E23" i="5"/>
  <c r="I23" i="5"/>
  <c r="J23" i="5"/>
  <c r="L17" i="3"/>
  <c r="L19" i="3"/>
  <c r="M19" i="3"/>
  <c r="N19" i="3"/>
  <c r="O19" i="3"/>
  <c r="P19" i="3"/>
  <c r="Q19" i="3"/>
  <c r="R19" i="3"/>
  <c r="S19" i="3"/>
  <c r="T19" i="3"/>
  <c r="M25" i="3"/>
  <c r="M22" i="3"/>
  <c r="I81" i="6"/>
  <c r="F44" i="6"/>
  <c r="F45" i="6"/>
  <c r="F43" i="6"/>
  <c r="E44" i="6"/>
  <c r="E45" i="6"/>
  <c r="E43" i="6"/>
  <c r="C44" i="6"/>
  <c r="C43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28" i="6"/>
  <c r="K50" i="6"/>
  <c r="K66" i="6"/>
  <c r="K51" i="6"/>
  <c r="K67" i="6"/>
  <c r="K52" i="6"/>
  <c r="K68" i="6"/>
  <c r="K53" i="6"/>
  <c r="K69" i="6"/>
  <c r="K54" i="6"/>
  <c r="K70" i="6"/>
  <c r="K55" i="6"/>
  <c r="K71" i="6"/>
  <c r="K56" i="6"/>
  <c r="K72" i="6"/>
  <c r="K57" i="6"/>
  <c r="K73" i="6"/>
  <c r="K58" i="6"/>
  <c r="K74" i="6"/>
  <c r="K59" i="6"/>
  <c r="K75" i="6"/>
  <c r="K60" i="6"/>
  <c r="K76" i="6"/>
  <c r="K61" i="6"/>
  <c r="K77" i="6"/>
  <c r="K62" i="6"/>
  <c r="K78" i="6"/>
  <c r="K80" i="6"/>
  <c r="J50" i="6"/>
  <c r="J66" i="6"/>
  <c r="J51" i="6"/>
  <c r="J67" i="6"/>
  <c r="J52" i="6"/>
  <c r="J68" i="6"/>
  <c r="J53" i="6"/>
  <c r="J69" i="6"/>
  <c r="J54" i="6"/>
  <c r="J70" i="6"/>
  <c r="J55" i="6"/>
  <c r="J71" i="6"/>
  <c r="J56" i="6"/>
  <c r="J72" i="6"/>
  <c r="J57" i="6"/>
  <c r="J73" i="6"/>
  <c r="J58" i="6"/>
  <c r="J74" i="6"/>
  <c r="J59" i="6"/>
  <c r="J75" i="6"/>
  <c r="J60" i="6"/>
  <c r="J76" i="6"/>
  <c r="J61" i="6"/>
  <c r="J77" i="6"/>
  <c r="J62" i="6"/>
  <c r="J78" i="6"/>
  <c r="J80" i="6"/>
  <c r="I50" i="6"/>
  <c r="I66" i="6"/>
  <c r="I51" i="6"/>
  <c r="I67" i="6"/>
  <c r="I52" i="6"/>
  <c r="I68" i="6"/>
  <c r="I53" i="6"/>
  <c r="I69" i="6"/>
  <c r="I54" i="6"/>
  <c r="I70" i="6"/>
  <c r="I80" i="6"/>
  <c r="E50" i="6"/>
  <c r="E66" i="6"/>
  <c r="E51" i="6"/>
  <c r="E67" i="6"/>
  <c r="E52" i="6"/>
  <c r="E68" i="6"/>
  <c r="E53" i="6"/>
  <c r="E69" i="6"/>
  <c r="E54" i="6"/>
  <c r="E70" i="6"/>
  <c r="E55" i="6"/>
  <c r="E71" i="6"/>
  <c r="E56" i="6"/>
  <c r="E72" i="6"/>
  <c r="E57" i="6"/>
  <c r="E73" i="6"/>
  <c r="E58" i="6"/>
  <c r="E74" i="6"/>
  <c r="E59" i="6"/>
  <c r="E75" i="6"/>
  <c r="E60" i="6"/>
  <c r="E76" i="6"/>
  <c r="E61" i="6"/>
  <c r="E77" i="6"/>
  <c r="E62" i="6"/>
  <c r="E78" i="6"/>
  <c r="E80" i="6"/>
  <c r="C50" i="6"/>
  <c r="C66" i="6"/>
  <c r="C51" i="6"/>
  <c r="C67" i="6"/>
  <c r="C52" i="6"/>
  <c r="C68" i="6"/>
  <c r="C53" i="6"/>
  <c r="C69" i="6"/>
  <c r="C54" i="6"/>
  <c r="C70" i="6"/>
  <c r="C55" i="6"/>
  <c r="C71" i="6"/>
  <c r="C56" i="6"/>
  <c r="C72" i="6"/>
  <c r="C57" i="6"/>
  <c r="C73" i="6"/>
  <c r="C58" i="6"/>
  <c r="C74" i="6"/>
  <c r="C59" i="6"/>
  <c r="C75" i="6"/>
  <c r="C60" i="6"/>
  <c r="C76" i="6"/>
  <c r="C61" i="6"/>
  <c r="C77" i="6"/>
  <c r="C62" i="6"/>
  <c r="C78" i="6"/>
  <c r="C80" i="6"/>
  <c r="D50" i="6"/>
  <c r="D66" i="6"/>
  <c r="D51" i="6"/>
  <c r="D67" i="6"/>
  <c r="D52" i="6"/>
  <c r="D68" i="6"/>
  <c r="D53" i="6"/>
  <c r="D69" i="6"/>
  <c r="D54" i="6"/>
  <c r="D70" i="6"/>
  <c r="D55" i="6"/>
  <c r="D71" i="6"/>
  <c r="D56" i="6"/>
  <c r="D72" i="6"/>
  <c r="D57" i="6"/>
  <c r="D73" i="6"/>
  <c r="D58" i="6"/>
  <c r="D74" i="6"/>
  <c r="D59" i="6"/>
  <c r="D75" i="6"/>
  <c r="D60" i="6"/>
  <c r="D76" i="6"/>
  <c r="D61" i="6"/>
  <c r="D77" i="6"/>
  <c r="D62" i="6"/>
  <c r="D78" i="6"/>
  <c r="D80" i="6"/>
  <c r="K83" i="6"/>
  <c r="J83" i="6"/>
  <c r="I55" i="6"/>
  <c r="I71" i="6"/>
  <c r="I56" i="6"/>
  <c r="I72" i="6"/>
  <c r="I57" i="6"/>
  <c r="I73" i="6"/>
  <c r="I58" i="6"/>
  <c r="I74" i="6"/>
  <c r="I59" i="6"/>
  <c r="I75" i="6"/>
  <c r="I60" i="6"/>
  <c r="I76" i="6"/>
  <c r="I61" i="6"/>
  <c r="I77" i="6"/>
  <c r="I62" i="6"/>
  <c r="I78" i="6"/>
  <c r="I83" i="6"/>
  <c r="K81" i="6"/>
  <c r="K82" i="6"/>
  <c r="J81" i="6"/>
  <c r="J82" i="6"/>
  <c r="I82" i="6"/>
  <c r="E81" i="6"/>
  <c r="E82" i="6"/>
  <c r="D81" i="6"/>
  <c r="D82" i="6"/>
  <c r="C81" i="6"/>
  <c r="C82" i="6"/>
  <c r="K46" i="6"/>
  <c r="J46" i="6"/>
  <c r="I46" i="6"/>
  <c r="K44" i="6"/>
  <c r="K45" i="6"/>
  <c r="J44" i="6"/>
  <c r="J45" i="6"/>
  <c r="I44" i="6"/>
  <c r="I45" i="6"/>
  <c r="C45" i="6"/>
  <c r="K43" i="6"/>
  <c r="J43" i="6"/>
  <c r="I43" i="6"/>
  <c r="K24" i="6"/>
  <c r="J24" i="6"/>
  <c r="I24" i="6"/>
  <c r="K22" i="6"/>
  <c r="K23" i="6"/>
  <c r="J22" i="6"/>
  <c r="J23" i="6"/>
  <c r="I22" i="6"/>
  <c r="I23" i="6"/>
  <c r="E22" i="6"/>
  <c r="E23" i="6"/>
  <c r="D22" i="6"/>
  <c r="D23" i="6"/>
  <c r="C22" i="6"/>
  <c r="C23" i="6"/>
  <c r="K21" i="6"/>
  <c r="J21" i="6"/>
  <c r="I21" i="6"/>
  <c r="E21" i="6"/>
  <c r="D21" i="6"/>
  <c r="C21" i="6"/>
  <c r="H16" i="4"/>
  <c r="H17" i="4"/>
  <c r="H15" i="4"/>
  <c r="G16" i="4"/>
  <c r="G17" i="4"/>
  <c r="G15" i="4"/>
  <c r="D15" i="4"/>
  <c r="D16" i="4"/>
  <c r="D17" i="4"/>
  <c r="C16" i="4"/>
  <c r="C17" i="4"/>
  <c r="C15" i="4"/>
  <c r="L18" i="3"/>
  <c r="M18" i="3"/>
  <c r="N18" i="3"/>
  <c r="O18" i="3"/>
  <c r="P18" i="3"/>
  <c r="Q18" i="3"/>
  <c r="R18" i="3"/>
  <c r="M24" i="3"/>
  <c r="M21" i="3"/>
  <c r="L22" i="2"/>
  <c r="T24" i="2"/>
  <c r="S24" i="2"/>
  <c r="L23" i="2"/>
  <c r="M23" i="2"/>
  <c r="N23" i="2"/>
  <c r="O23" i="2"/>
  <c r="P23" i="2"/>
  <c r="Q23" i="2"/>
  <c r="R23" i="2"/>
  <c r="M29" i="2"/>
  <c r="M26" i="2"/>
  <c r="R24" i="2"/>
  <c r="Q24" i="2"/>
  <c r="P24" i="2"/>
  <c r="O24" i="2"/>
  <c r="N24" i="2"/>
  <c r="M24" i="2"/>
  <c r="L24" i="2"/>
  <c r="I38" i="2"/>
  <c r="H38" i="2"/>
  <c r="G38" i="2"/>
  <c r="F38" i="2"/>
  <c r="E38" i="2"/>
  <c r="I23" i="3"/>
  <c r="H23" i="3"/>
  <c r="G23" i="3"/>
  <c r="F23" i="3"/>
  <c r="E23" i="3"/>
  <c r="I22" i="3"/>
  <c r="H22" i="3"/>
  <c r="G22" i="3"/>
  <c r="F22" i="3"/>
  <c r="E22" i="3"/>
  <c r="D23" i="3"/>
  <c r="D22" i="3"/>
  <c r="I37" i="2"/>
  <c r="H37" i="2"/>
  <c r="G37" i="2"/>
  <c r="F37" i="2"/>
  <c r="E37" i="2"/>
  <c r="I21" i="2"/>
  <c r="H21" i="2"/>
  <c r="G21" i="2"/>
  <c r="F21" i="2"/>
  <c r="E21" i="2"/>
  <c r="N50" i="1"/>
  <c r="M50" i="1"/>
  <c r="L50" i="1"/>
  <c r="K50" i="1"/>
  <c r="J50" i="1"/>
  <c r="I50" i="1"/>
  <c r="H50" i="1"/>
  <c r="G50" i="1"/>
  <c r="F50" i="1"/>
  <c r="E50" i="1"/>
  <c r="D50" i="1"/>
  <c r="C50" i="1"/>
  <c r="L49" i="1"/>
  <c r="K49" i="1"/>
  <c r="J49" i="1"/>
  <c r="I49" i="1"/>
  <c r="H49" i="1"/>
  <c r="L48" i="1"/>
  <c r="K48" i="1"/>
  <c r="J48" i="1"/>
  <c r="I48" i="1"/>
  <c r="H48" i="1"/>
  <c r="G49" i="1"/>
  <c r="G48" i="1"/>
  <c r="F49" i="1"/>
  <c r="F48" i="1"/>
  <c r="D49" i="1"/>
  <c r="D48" i="1"/>
  <c r="C49" i="1"/>
  <c r="C48" i="1"/>
  <c r="C30" i="1"/>
  <c r="N49" i="1"/>
  <c r="M49" i="1"/>
  <c r="E49" i="1"/>
  <c r="N48" i="1"/>
  <c r="M48" i="1"/>
  <c r="E48" i="1"/>
  <c r="N31" i="1"/>
  <c r="N30" i="1"/>
  <c r="M31" i="1"/>
  <c r="M30" i="1"/>
  <c r="L31" i="1"/>
  <c r="L30" i="1"/>
  <c r="K31" i="1"/>
  <c r="K30" i="1"/>
  <c r="J31" i="1"/>
  <c r="J30" i="1"/>
  <c r="I31" i="1"/>
  <c r="I30" i="1"/>
  <c r="G31" i="1"/>
  <c r="G30" i="1"/>
  <c r="H31" i="1"/>
  <c r="F31" i="1"/>
  <c r="H30" i="1"/>
  <c r="F30" i="1"/>
  <c r="E31" i="1"/>
  <c r="E30" i="1"/>
  <c r="D31" i="1"/>
  <c r="D30" i="1"/>
  <c r="C31" i="1"/>
  <c r="M33" i="2"/>
  <c r="M30" i="2"/>
  <c r="M31" i="2"/>
  <c r="M32" i="2"/>
  <c r="M27" i="2"/>
  <c r="J11" i="7"/>
  <c r="J14" i="8"/>
</calcChain>
</file>

<file path=xl/sharedStrings.xml><?xml version="1.0" encoding="utf-8"?>
<sst xmlns="http://schemas.openxmlformats.org/spreadsheetml/2006/main" count="390" uniqueCount="51">
  <si>
    <t>exclude</t>
  </si>
  <si>
    <t>AVG</t>
  </si>
  <si>
    <t>STD</t>
  </si>
  <si>
    <t>P-value</t>
  </si>
  <si>
    <t>f/f</t>
  </si>
  <si>
    <t>KO</t>
  </si>
  <si>
    <t>SEM</t>
  </si>
  <si>
    <t>AUC</t>
  </si>
  <si>
    <t>fat mass</t>
  </si>
  <si>
    <t>lean mass</t>
  </si>
  <si>
    <t>WT</t>
  </si>
  <si>
    <t>WT fed</t>
  </si>
  <si>
    <t>KO fed</t>
  </si>
  <si>
    <t>WT fasted</t>
  </si>
  <si>
    <t>KO fasted</t>
  </si>
  <si>
    <t>BW</t>
  </si>
  <si>
    <t>FAT mass</t>
  </si>
  <si>
    <t>Lean mass</t>
  </si>
  <si>
    <t>before fasting</t>
  </si>
  <si>
    <t>Fat mass</t>
  </si>
  <si>
    <t>16hr fasting</t>
  </si>
  <si>
    <t>p-value</t>
  </si>
  <si>
    <t>per cent loss</t>
  </si>
  <si>
    <t>per cent</t>
  </si>
  <si>
    <t>% AUC</t>
  </si>
  <si>
    <t>Cohort1</t>
  </si>
  <si>
    <t>GTT1</t>
  </si>
  <si>
    <t>ITT1</t>
  </si>
  <si>
    <t>GTT2</t>
  </si>
  <si>
    <t>ITT2</t>
  </si>
  <si>
    <t>%AUC</t>
  </si>
  <si>
    <t>Cohort3</t>
  </si>
  <si>
    <t>Wks on HFD</t>
  </si>
  <si>
    <t>N/A</t>
  </si>
  <si>
    <t>Animals</t>
  </si>
  <si>
    <t>Genotype</t>
  </si>
  <si>
    <t>Cohort3 (male)</t>
  </si>
  <si>
    <t>Cohort2 (female)</t>
  </si>
  <si>
    <t>Cohort1 (male)</t>
  </si>
  <si>
    <t xml:space="preserve">Cohort2 (female) </t>
  </si>
  <si>
    <t>pAkt</t>
    <phoneticPr fontId="0" type="noConversion"/>
  </si>
  <si>
    <t>Akt</t>
    <phoneticPr fontId="0" type="noConversion"/>
  </si>
  <si>
    <t>pAkt/Akt</t>
    <phoneticPr fontId="0" type="noConversion"/>
  </si>
  <si>
    <t>pIRS</t>
    <phoneticPr fontId="0" type="noConversion"/>
  </si>
  <si>
    <t>IRS</t>
    <phoneticPr fontId="0" type="noConversion"/>
  </si>
  <si>
    <t>pIRS/IRS</t>
    <phoneticPr fontId="0" type="noConversion"/>
  </si>
  <si>
    <t>WT(basal)</t>
  </si>
  <si>
    <t>WT(insulin)</t>
  </si>
  <si>
    <t>KO(basal)</t>
  </si>
  <si>
    <t>KO(insulin)</t>
  </si>
  <si>
    <t>Animal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</si>
</sst>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0"/>
    <numFmt numFmtId="165" formatCode="0.000000"/>
    <numFmt numFmtId="166" formatCode="0.00000000"/>
  </numFmts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name val="Arial "/>
    </font>
    <font>
      <sz val="11"/>
      <color theme="1"/>
      <name val="Arial "/>
    </font>
    <font>
      <b/>
      <sz val="11"/>
      <name val="Arial "/>
    </font>
    <font>
      <sz val="11"/>
      <color rgb="FF000000"/>
      <name val="Arial 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Arial 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/>
        <bgColor indexed="64"/>
      </patternFill>
    </fill>
  </fills>
  <borders count="1">
    <border>
      <left/>
      <right/>
      <top/>
      <bottom/>
      <diagonal/>
    </border>
  </borders>
  <cellStyleXfs count="13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4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horizontal="center"/>
    </xf>
    <xf numFmtId="0" fontId="3" fillId="0" borderId="0" xfId="0" applyFont="1" applyBorder="1"/>
    <xf numFmtId="0" fontId="5" fillId="0" borderId="0" xfId="0" applyFont="1" applyFill="1" applyBorder="1" applyAlignment="1">
      <alignment horizontal="center"/>
    </xf>
    <xf numFmtId="0" fontId="5" fillId="0" borderId="0" xfId="0" applyFont="1" applyBorder="1"/>
    <xf numFmtId="0" fontId="5" fillId="0" borderId="0" xfId="0" applyFont="1" applyFill="1" applyBorder="1"/>
    <xf numFmtId="0" fontId="6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0" xfId="0" applyFont="1"/>
    <xf numFmtId="164" fontId="4" fillId="0" borderId="0" xfId="0" applyNumberFormat="1" applyFont="1" applyBorder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8" fillId="0" borderId="0" xfId="0" applyFont="1"/>
    <xf numFmtId="0" fontId="7" fillId="0" borderId="0" xfId="0" applyFont="1"/>
    <xf numFmtId="0" fontId="7" fillId="3" borderId="0" xfId="0" applyFont="1" applyFill="1"/>
    <xf numFmtId="0" fontId="7" fillId="2" borderId="0" xfId="0" applyFont="1" applyFill="1"/>
    <xf numFmtId="0" fontId="8" fillId="2" borderId="0" xfId="0" applyFont="1" applyFill="1"/>
    <xf numFmtId="0" fontId="7" fillId="0" borderId="0" xfId="0" applyFont="1" applyFill="1"/>
    <xf numFmtId="0" fontId="7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Fill="1"/>
    <xf numFmtId="0" fontId="4" fillId="0" borderId="0" xfId="0" applyFont="1" applyFill="1" applyBorder="1"/>
    <xf numFmtId="0" fontId="6" fillId="0" borderId="0" xfId="0" applyFont="1" applyBorder="1"/>
    <xf numFmtId="0" fontId="3" fillId="0" borderId="0" xfId="0" applyFont="1" applyBorder="1" applyAlignment="1">
      <alignment horizontal="center"/>
    </xf>
    <xf numFmtId="0" fontId="11" fillId="0" borderId="0" xfId="0" applyFont="1" applyBorder="1"/>
    <xf numFmtId="0" fontId="3" fillId="0" borderId="0" xfId="0" applyFont="1" applyFill="1" applyBorder="1" applyAlignment="1">
      <alignment horizontal="center"/>
    </xf>
    <xf numFmtId="165" fontId="7" fillId="0" borderId="0" xfId="0" applyNumberFormat="1" applyFont="1" applyFill="1"/>
    <xf numFmtId="165" fontId="7" fillId="0" borderId="0" xfId="0" applyNumberFormat="1" applyFont="1"/>
    <xf numFmtId="165" fontId="8" fillId="0" borderId="0" xfId="0" applyNumberFormat="1" applyFont="1" applyFill="1"/>
    <xf numFmtId="165" fontId="8" fillId="0" borderId="0" xfId="0" applyNumberFormat="1" applyFont="1"/>
    <xf numFmtId="166" fontId="7" fillId="0" borderId="0" xfId="0" applyNumberFormat="1" applyFont="1" applyFill="1"/>
    <xf numFmtId="166" fontId="8" fillId="0" borderId="0" xfId="0" applyNumberFormat="1" applyFont="1" applyFill="1"/>
    <xf numFmtId="166" fontId="7" fillId="0" borderId="0" xfId="0" applyNumberFormat="1" applyFont="1"/>
    <xf numFmtId="166" fontId="8" fillId="0" borderId="0" xfId="0" applyNumberFormat="1" applyFont="1"/>
    <xf numFmtId="0" fontId="10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</cellXfs>
  <cellStyles count="1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P82"/>
  <sheetViews>
    <sheetView topLeftCell="A36" workbookViewId="0">
      <selection activeCell="A20" sqref="A20"/>
    </sheetView>
  </sheetViews>
  <sheetFormatPr baseColWidth="10" defaultRowHeight="14" x14ac:dyDescent="0.15"/>
  <cols>
    <col min="1" max="16384" width="10.83203125" style="29"/>
  </cols>
  <sheetData>
    <row r="5" spans="12:16" x14ac:dyDescent="0.15">
      <c r="L5" s="28"/>
      <c r="M5" s="28"/>
      <c r="N5" s="28"/>
      <c r="O5" s="28"/>
      <c r="P5" s="28"/>
    </row>
    <row r="6" spans="12:16" x14ac:dyDescent="0.15">
      <c r="L6" s="28"/>
      <c r="M6" s="28"/>
      <c r="N6" s="28"/>
      <c r="O6" s="28"/>
      <c r="P6" s="28"/>
    </row>
    <row r="7" spans="12:16" x14ac:dyDescent="0.15">
      <c r="L7" s="28"/>
      <c r="M7" s="28"/>
      <c r="N7" s="28"/>
      <c r="O7" s="28"/>
      <c r="P7" s="28"/>
    </row>
    <row r="8" spans="12:16" x14ac:dyDescent="0.15">
      <c r="L8" s="28"/>
      <c r="M8" s="28"/>
      <c r="N8" s="28"/>
      <c r="O8" s="28"/>
      <c r="P8" s="28"/>
    </row>
    <row r="9" spans="12:16" x14ac:dyDescent="0.15">
      <c r="L9" s="28"/>
      <c r="M9" s="28"/>
      <c r="N9" s="28"/>
      <c r="O9" s="28"/>
      <c r="P9" s="28"/>
    </row>
    <row r="10" spans="12:16" x14ac:dyDescent="0.15">
      <c r="L10" s="28"/>
      <c r="M10" s="28"/>
      <c r="N10" s="28"/>
      <c r="O10" s="28"/>
      <c r="P10" s="28"/>
    </row>
    <row r="11" spans="12:16" x14ac:dyDescent="0.15">
      <c r="L11" s="28"/>
      <c r="M11" s="28"/>
      <c r="N11" s="28"/>
      <c r="O11" s="28"/>
      <c r="P11" s="28"/>
    </row>
    <row r="12" spans="12:16" x14ac:dyDescent="0.15">
      <c r="L12" s="28"/>
      <c r="M12" s="28"/>
      <c r="N12" s="28"/>
      <c r="O12" s="28"/>
      <c r="P12" s="28"/>
    </row>
    <row r="13" spans="12:16" x14ac:dyDescent="0.15">
      <c r="L13" s="28"/>
      <c r="M13" s="28"/>
      <c r="N13" s="28"/>
      <c r="O13" s="28"/>
      <c r="P13" s="28"/>
    </row>
    <row r="14" spans="12:16" x14ac:dyDescent="0.15">
      <c r="L14" s="28"/>
      <c r="M14" s="28"/>
      <c r="N14" s="28"/>
      <c r="O14" s="28"/>
      <c r="P14" s="28"/>
    </row>
    <row r="15" spans="12:16" x14ac:dyDescent="0.15">
      <c r="L15" s="28"/>
      <c r="M15" s="28"/>
      <c r="N15" s="28"/>
      <c r="O15" s="28"/>
      <c r="P15" s="28"/>
    </row>
    <row r="16" spans="12:16" x14ac:dyDescent="0.15">
      <c r="L16" s="28"/>
      <c r="M16" s="28"/>
      <c r="N16" s="28"/>
      <c r="O16" s="28"/>
      <c r="P16" s="28"/>
    </row>
    <row r="18" spans="1:16" x14ac:dyDescent="0.15">
      <c r="A18" s="30" t="s">
        <v>25</v>
      </c>
      <c r="C18" s="29" t="s">
        <v>32</v>
      </c>
    </row>
    <row r="19" spans="1:16" x14ac:dyDescent="0.15">
      <c r="A19" s="29" t="s">
        <v>10</v>
      </c>
      <c r="C19" s="29">
        <v>1</v>
      </c>
      <c r="D19" s="29">
        <v>2</v>
      </c>
      <c r="E19" s="29">
        <v>3</v>
      </c>
      <c r="F19" s="29">
        <v>4</v>
      </c>
      <c r="G19" s="29">
        <v>5</v>
      </c>
      <c r="H19" s="29">
        <v>6</v>
      </c>
      <c r="I19" s="29">
        <v>7</v>
      </c>
      <c r="J19" s="29">
        <v>8</v>
      </c>
      <c r="K19" s="29">
        <v>9</v>
      </c>
      <c r="L19" s="28">
        <v>10</v>
      </c>
      <c r="M19" s="28">
        <v>11</v>
      </c>
      <c r="N19" s="29">
        <v>12</v>
      </c>
    </row>
    <row r="20" spans="1:16" x14ac:dyDescent="0.15">
      <c r="B20" s="29">
        <v>1</v>
      </c>
      <c r="C20" s="29">
        <v>23.85</v>
      </c>
      <c r="D20" s="29">
        <v>24.55</v>
      </c>
      <c r="E20" s="29">
        <v>25.67</v>
      </c>
      <c r="F20" s="29">
        <v>27.43</v>
      </c>
      <c r="G20" s="29">
        <v>30.44</v>
      </c>
      <c r="H20" s="29">
        <v>31.78</v>
      </c>
      <c r="I20" s="29">
        <v>33.01</v>
      </c>
      <c r="J20" s="29">
        <v>35.11</v>
      </c>
      <c r="K20" s="29">
        <v>36.369999999999997</v>
      </c>
      <c r="L20" s="28">
        <v>38.32</v>
      </c>
      <c r="M20" s="28">
        <v>39.08</v>
      </c>
      <c r="N20" s="29">
        <v>40.619999999999997</v>
      </c>
    </row>
    <row r="21" spans="1:16" x14ac:dyDescent="0.15">
      <c r="B21" s="29">
        <v>2</v>
      </c>
      <c r="C21" s="29">
        <v>24.57</v>
      </c>
      <c r="D21" s="29">
        <v>26.04</v>
      </c>
      <c r="E21" s="29">
        <v>26.88</v>
      </c>
      <c r="F21" s="29">
        <v>27.56</v>
      </c>
      <c r="G21" s="29">
        <v>30.3</v>
      </c>
      <c r="H21" s="29">
        <v>31.07</v>
      </c>
      <c r="I21" s="29">
        <v>32.76</v>
      </c>
      <c r="J21" s="29">
        <v>34.42</v>
      </c>
      <c r="K21" s="29">
        <v>36.44</v>
      </c>
      <c r="L21" s="28">
        <v>38.130000000000003</v>
      </c>
      <c r="M21" s="28">
        <v>39.049999999999997</v>
      </c>
      <c r="N21" s="29">
        <v>42.56</v>
      </c>
    </row>
    <row r="22" spans="1:16" x14ac:dyDescent="0.15">
      <c r="B22" s="29">
        <v>3</v>
      </c>
      <c r="C22" s="29">
        <v>26.22</v>
      </c>
      <c r="D22" s="29">
        <v>27.48</v>
      </c>
      <c r="E22" s="29">
        <v>28.43</v>
      </c>
      <c r="F22" s="29">
        <v>31.67</v>
      </c>
      <c r="G22" s="29">
        <v>33.11</v>
      </c>
      <c r="H22" s="29">
        <v>34.229999999999997</v>
      </c>
      <c r="I22" s="29">
        <v>35.69</v>
      </c>
      <c r="J22" s="29">
        <v>37.880000000000003</v>
      </c>
      <c r="K22" s="29">
        <v>39.799999999999997</v>
      </c>
      <c r="L22" s="28">
        <v>41.2</v>
      </c>
      <c r="M22" s="28">
        <v>41.76</v>
      </c>
      <c r="N22" s="29">
        <v>42.7</v>
      </c>
    </row>
    <row r="23" spans="1:16" x14ac:dyDescent="0.15">
      <c r="B23" s="29">
        <v>4</v>
      </c>
      <c r="C23" s="29">
        <v>21.42</v>
      </c>
      <c r="D23" s="29">
        <v>23.71</v>
      </c>
      <c r="E23" s="29">
        <v>24.83</v>
      </c>
      <c r="F23" s="29">
        <v>25.43</v>
      </c>
      <c r="G23" s="29">
        <v>27.39</v>
      </c>
      <c r="H23" s="29">
        <v>29.12</v>
      </c>
      <c r="I23" s="29">
        <v>33.08</v>
      </c>
      <c r="J23" s="29">
        <v>37.770000000000003</v>
      </c>
      <c r="K23" s="29">
        <v>38.36</v>
      </c>
      <c r="L23" s="28">
        <v>41.27</v>
      </c>
      <c r="M23" s="28">
        <v>42.98</v>
      </c>
      <c r="N23" s="29">
        <v>45</v>
      </c>
    </row>
    <row r="24" spans="1:16" x14ac:dyDescent="0.15">
      <c r="B24" s="29">
        <v>5</v>
      </c>
      <c r="C24" s="29">
        <v>25.87</v>
      </c>
      <c r="D24" s="29">
        <v>26.33</v>
      </c>
      <c r="E24" s="29">
        <v>28.32</v>
      </c>
      <c r="F24" s="29">
        <v>30.56</v>
      </c>
      <c r="G24" s="29">
        <v>31.2</v>
      </c>
      <c r="H24" s="29">
        <v>32.56</v>
      </c>
      <c r="I24" s="29">
        <v>35.520000000000003</v>
      </c>
      <c r="J24" s="29">
        <v>38.119999999999997</v>
      </c>
      <c r="K24" s="29">
        <v>40.32</v>
      </c>
      <c r="L24" s="28">
        <v>41.32</v>
      </c>
      <c r="M24" s="28">
        <v>43</v>
      </c>
      <c r="N24" s="29">
        <v>44.88</v>
      </c>
    </row>
    <row r="25" spans="1:16" x14ac:dyDescent="0.15">
      <c r="B25" s="29">
        <v>6</v>
      </c>
      <c r="C25" s="29">
        <v>26.93</v>
      </c>
      <c r="D25" s="29">
        <v>28</v>
      </c>
      <c r="E25" s="29">
        <v>29.05</v>
      </c>
      <c r="F25" s="29">
        <v>31.5</v>
      </c>
      <c r="G25" s="29">
        <v>33.450000000000003</v>
      </c>
      <c r="H25" s="29">
        <v>35.619999999999997</v>
      </c>
      <c r="I25" s="29">
        <v>38.33</v>
      </c>
      <c r="J25" s="29">
        <v>40.14</v>
      </c>
      <c r="K25" s="29">
        <v>42.11</v>
      </c>
      <c r="L25" s="28">
        <v>44.95</v>
      </c>
      <c r="M25" s="28">
        <v>45.72</v>
      </c>
      <c r="N25" s="29">
        <v>46.39</v>
      </c>
    </row>
    <row r="26" spans="1:16" x14ac:dyDescent="0.15">
      <c r="B26" s="29">
        <v>7</v>
      </c>
      <c r="C26" s="29">
        <v>26.54</v>
      </c>
      <c r="D26" s="29">
        <v>27.35</v>
      </c>
      <c r="E26" s="29">
        <v>29.22</v>
      </c>
      <c r="F26" s="29">
        <v>31.57</v>
      </c>
      <c r="G26" s="29">
        <v>32.299999999999997</v>
      </c>
      <c r="H26" s="29">
        <v>33.369999999999997</v>
      </c>
      <c r="I26" s="29">
        <v>35.53</v>
      </c>
      <c r="J26" s="29">
        <v>37</v>
      </c>
      <c r="K26" s="29">
        <v>38.979999999999997</v>
      </c>
      <c r="L26" s="28">
        <v>40.130000000000003</v>
      </c>
      <c r="M26" s="28">
        <v>40.549999999999997</v>
      </c>
      <c r="N26" s="29">
        <v>42.92</v>
      </c>
      <c r="P26" s="20"/>
    </row>
    <row r="27" spans="1:16" x14ac:dyDescent="0.15">
      <c r="A27" s="29" t="s">
        <v>0</v>
      </c>
      <c r="B27" s="31">
        <v>8</v>
      </c>
      <c r="C27" s="31">
        <v>22.3</v>
      </c>
      <c r="D27" s="31">
        <v>23.01</v>
      </c>
      <c r="E27" s="31">
        <v>23.76</v>
      </c>
      <c r="F27" s="31">
        <v>24.77</v>
      </c>
      <c r="G27" s="31">
        <v>25.6</v>
      </c>
      <c r="H27" s="31">
        <v>25.9</v>
      </c>
      <c r="I27" s="31">
        <v>27.4</v>
      </c>
      <c r="J27" s="31">
        <v>28.6</v>
      </c>
      <c r="K27" s="31">
        <v>30.13</v>
      </c>
      <c r="L27" s="32">
        <v>32.43</v>
      </c>
      <c r="M27" s="32">
        <v>33.5</v>
      </c>
      <c r="N27" s="31">
        <v>35.4</v>
      </c>
      <c r="P27" s="20"/>
    </row>
    <row r="28" spans="1:16" x14ac:dyDescent="0.15">
      <c r="B28" s="31">
        <v>9</v>
      </c>
      <c r="C28" s="31">
        <v>24.5</v>
      </c>
      <c r="D28" s="31">
        <v>24.6</v>
      </c>
      <c r="E28" s="31">
        <v>24.9</v>
      </c>
      <c r="F28" s="31">
        <v>25.32</v>
      </c>
      <c r="G28" s="31">
        <v>26.11</v>
      </c>
      <c r="H28" s="31">
        <v>27.88</v>
      </c>
      <c r="I28" s="31">
        <v>28.54</v>
      </c>
      <c r="J28" s="31">
        <v>29.5</v>
      </c>
      <c r="K28" s="31">
        <v>29.56</v>
      </c>
      <c r="L28" s="32">
        <v>30.54</v>
      </c>
      <c r="M28" s="32">
        <v>31.32</v>
      </c>
      <c r="N28" s="31">
        <v>32.43</v>
      </c>
      <c r="P28" s="20"/>
    </row>
    <row r="29" spans="1:16" x14ac:dyDescent="0.15">
      <c r="P29" s="20"/>
    </row>
    <row r="30" spans="1:16" x14ac:dyDescent="0.15">
      <c r="B30" s="29" t="s">
        <v>1</v>
      </c>
      <c r="C30" s="29">
        <f t="shared" ref="C30:N30" si="0">AVERAGE(C20:C26)</f>
        <v>25.057142857142857</v>
      </c>
      <c r="D30" s="29">
        <f t="shared" si="0"/>
        <v>26.208571428571428</v>
      </c>
      <c r="E30" s="29">
        <f t="shared" si="0"/>
        <v>27.485714285714288</v>
      </c>
      <c r="F30" s="29">
        <f t="shared" si="0"/>
        <v>29.388571428571428</v>
      </c>
      <c r="G30" s="29">
        <f t="shared" si="0"/>
        <v>31.169999999999998</v>
      </c>
      <c r="H30" s="29">
        <f t="shared" si="0"/>
        <v>32.535714285714285</v>
      </c>
      <c r="I30" s="29">
        <f t="shared" si="0"/>
        <v>34.845714285714287</v>
      </c>
      <c r="J30" s="29">
        <f t="shared" si="0"/>
        <v>37.205714285714286</v>
      </c>
      <c r="K30" s="29">
        <f t="shared" si="0"/>
        <v>38.911428571428573</v>
      </c>
      <c r="L30" s="29">
        <f t="shared" si="0"/>
        <v>40.76</v>
      </c>
      <c r="M30" s="29">
        <f t="shared" si="0"/>
        <v>41.734285714285711</v>
      </c>
      <c r="N30" s="29">
        <f t="shared" si="0"/>
        <v>43.581428571428567</v>
      </c>
      <c r="P30" s="20"/>
    </row>
    <row r="31" spans="1:16" x14ac:dyDescent="0.15">
      <c r="B31" s="29" t="s">
        <v>2</v>
      </c>
      <c r="C31" s="29">
        <f t="shared" ref="C31:N31" si="1">STDEV(C20:C26)</f>
        <v>1.9426246359475812</v>
      </c>
      <c r="D31" s="29">
        <f t="shared" si="1"/>
        <v>1.5898367690995676</v>
      </c>
      <c r="E31" s="29">
        <f t="shared" si="1"/>
        <v>1.7204152322705621</v>
      </c>
      <c r="F31" s="29">
        <f t="shared" si="1"/>
        <v>2.5378431037098457</v>
      </c>
      <c r="G31" s="29">
        <f t="shared" si="1"/>
        <v>2.0743673734418406</v>
      </c>
      <c r="H31" s="29">
        <f t="shared" si="1"/>
        <v>2.1395704953943206</v>
      </c>
      <c r="I31" s="29">
        <f t="shared" si="1"/>
        <v>2.0254123624820801</v>
      </c>
      <c r="J31" s="29">
        <f t="shared" si="1"/>
        <v>1.9327688009938586</v>
      </c>
      <c r="K31" s="29">
        <f t="shared" si="1"/>
        <v>2.076860038386704</v>
      </c>
      <c r="L31" s="29">
        <f t="shared" si="1"/>
        <v>2.2945878351750526</v>
      </c>
      <c r="M31" s="29">
        <f t="shared" si="1"/>
        <v>2.4046334241962759</v>
      </c>
      <c r="N31" s="29">
        <f t="shared" si="1"/>
        <v>1.9414121026667559</v>
      </c>
      <c r="P31" s="20"/>
    </row>
    <row r="32" spans="1:16" x14ac:dyDescent="0.15">
      <c r="P32" s="20"/>
    </row>
    <row r="33" spans="1:16" x14ac:dyDescent="0.15">
      <c r="P33" s="20"/>
    </row>
    <row r="34" spans="1:16" x14ac:dyDescent="0.15">
      <c r="P34" s="20"/>
    </row>
    <row r="35" spans="1:16" x14ac:dyDescent="0.15">
      <c r="P35" s="20"/>
    </row>
    <row r="36" spans="1:16" x14ac:dyDescent="0.15">
      <c r="A36" s="29" t="s">
        <v>5</v>
      </c>
      <c r="C36" s="29">
        <v>25.035</v>
      </c>
      <c r="D36" s="29">
        <v>26.103000000000002</v>
      </c>
      <c r="E36" s="29">
        <v>27.417000000000002</v>
      </c>
      <c r="F36" s="29">
        <v>29.385000000000002</v>
      </c>
      <c r="G36" s="29">
        <v>31.279</v>
      </c>
      <c r="H36" s="29">
        <v>32.591000000000001</v>
      </c>
      <c r="I36" s="29">
        <v>34.905000000000001</v>
      </c>
      <c r="J36" s="29">
        <v>37.302</v>
      </c>
      <c r="K36" s="29">
        <v>38.944000000000003</v>
      </c>
      <c r="L36" s="29">
        <v>40.06</v>
      </c>
      <c r="M36" s="29">
        <v>41.381999999999998</v>
      </c>
      <c r="N36" s="29">
        <v>43.644199999999998</v>
      </c>
      <c r="P36" s="20"/>
    </row>
    <row r="37" spans="1:16" x14ac:dyDescent="0.15">
      <c r="C37" s="28">
        <v>2.0569950000000001</v>
      </c>
      <c r="D37" s="28">
        <v>1.8615710000000001</v>
      </c>
      <c r="E37" s="28">
        <v>1.833073</v>
      </c>
      <c r="F37" s="28">
        <v>2.1678109999999999</v>
      </c>
      <c r="G37" s="28">
        <v>2.1012770000000001</v>
      </c>
      <c r="H37" s="28">
        <v>2.0387659999999999</v>
      </c>
      <c r="I37" s="28">
        <v>2.4334030000000002</v>
      </c>
      <c r="J37" s="28">
        <v>1.912234</v>
      </c>
      <c r="K37" s="28">
        <v>1.897959</v>
      </c>
      <c r="L37" s="28">
        <v>2.4194580000000001</v>
      </c>
      <c r="M37" s="28">
        <v>2.4673639999999999</v>
      </c>
      <c r="N37" s="28">
        <v>2.210817</v>
      </c>
      <c r="P37" s="20"/>
    </row>
    <row r="39" spans="1:16" x14ac:dyDescent="0.15">
      <c r="B39" s="29">
        <v>1</v>
      </c>
      <c r="C39" s="29">
        <v>23.43</v>
      </c>
      <c r="D39" s="29">
        <v>25.32</v>
      </c>
      <c r="E39" s="29">
        <v>25.3</v>
      </c>
      <c r="F39" s="29">
        <v>26.13</v>
      </c>
      <c r="G39" s="29">
        <v>27.77</v>
      </c>
      <c r="H39" s="29">
        <v>28.35</v>
      </c>
      <c r="I39" s="29">
        <v>34.799999999999997</v>
      </c>
      <c r="J39" s="29">
        <v>37.200000000000003</v>
      </c>
      <c r="K39" s="29">
        <v>38.76</v>
      </c>
      <c r="L39" s="29">
        <v>40.11</v>
      </c>
      <c r="M39" s="29">
        <v>41.67</v>
      </c>
      <c r="N39" s="29">
        <v>43.1</v>
      </c>
    </row>
    <row r="40" spans="1:16" x14ac:dyDescent="0.15">
      <c r="B40" s="29">
        <v>2</v>
      </c>
      <c r="C40" s="29">
        <v>23.6</v>
      </c>
      <c r="D40" s="29">
        <v>24.13</v>
      </c>
      <c r="E40" s="29">
        <v>25.39</v>
      </c>
      <c r="F40" s="29">
        <v>27.83</v>
      </c>
      <c r="G40" s="29">
        <v>28.01</v>
      </c>
      <c r="H40" s="29">
        <v>32.33</v>
      </c>
      <c r="I40" s="29">
        <v>33.5</v>
      </c>
      <c r="J40" s="29">
        <v>35.119999999999997</v>
      </c>
      <c r="K40" s="29">
        <v>36.32</v>
      </c>
      <c r="L40" s="29">
        <v>38.450000000000003</v>
      </c>
      <c r="M40" s="29">
        <v>38.9</v>
      </c>
      <c r="N40" s="29">
        <v>42</v>
      </c>
    </row>
    <row r="41" spans="1:16" x14ac:dyDescent="0.15">
      <c r="B41" s="29">
        <v>3</v>
      </c>
      <c r="C41" s="29">
        <v>24.7</v>
      </c>
      <c r="D41" s="29">
        <v>23.78</v>
      </c>
      <c r="E41" s="29">
        <v>25.2</v>
      </c>
      <c r="F41" s="29">
        <v>26.9</v>
      </c>
      <c r="G41" s="29">
        <v>27.46</v>
      </c>
      <c r="H41" s="29">
        <v>28.05</v>
      </c>
      <c r="I41" s="29">
        <v>32.82</v>
      </c>
      <c r="J41" s="29">
        <v>35.950000000000003</v>
      </c>
      <c r="K41" s="29">
        <v>37.549999999999997</v>
      </c>
      <c r="L41" s="29">
        <v>36.28</v>
      </c>
      <c r="M41" s="29">
        <v>38.89</v>
      </c>
      <c r="N41" s="29">
        <v>40.549999999999997</v>
      </c>
    </row>
    <row r="42" spans="1:16" x14ac:dyDescent="0.15">
      <c r="B42" s="29">
        <v>4</v>
      </c>
      <c r="C42" s="29">
        <v>24.43</v>
      </c>
      <c r="D42" s="29">
        <v>26.31</v>
      </c>
      <c r="E42" s="29">
        <v>28.44</v>
      </c>
      <c r="F42" s="29">
        <v>30.27</v>
      </c>
      <c r="G42" s="29">
        <v>32.299999999999997</v>
      </c>
      <c r="H42" s="29">
        <v>33.76</v>
      </c>
      <c r="I42" s="29">
        <v>35.409999999999997</v>
      </c>
      <c r="J42" s="29">
        <v>38.1</v>
      </c>
      <c r="K42" s="29">
        <v>40.39</v>
      </c>
      <c r="L42" s="29">
        <v>41.22</v>
      </c>
      <c r="M42" s="29">
        <v>42.26</v>
      </c>
      <c r="N42" s="29">
        <v>44.13</v>
      </c>
    </row>
    <row r="43" spans="1:16" x14ac:dyDescent="0.15">
      <c r="B43" s="29">
        <v>5</v>
      </c>
      <c r="C43" s="29">
        <v>26</v>
      </c>
      <c r="D43" s="29">
        <v>26.77</v>
      </c>
      <c r="E43" s="29">
        <v>28</v>
      </c>
      <c r="F43" s="29">
        <v>28.11</v>
      </c>
      <c r="G43" s="29">
        <v>32.9</v>
      </c>
      <c r="H43" s="29">
        <v>33.090000000000003</v>
      </c>
      <c r="I43" s="29">
        <v>33.78</v>
      </c>
      <c r="J43" s="29">
        <v>34.520000000000003</v>
      </c>
      <c r="K43" s="29">
        <v>36.520000000000003</v>
      </c>
      <c r="L43" s="29">
        <v>38.9</v>
      </c>
      <c r="M43" s="29">
        <v>40.770000000000003</v>
      </c>
      <c r="N43" s="29">
        <v>43.22</v>
      </c>
    </row>
    <row r="44" spans="1:16" x14ac:dyDescent="0.15">
      <c r="B44" s="29">
        <v>6</v>
      </c>
      <c r="C44" s="29">
        <v>26.1</v>
      </c>
      <c r="D44" s="29">
        <v>25.32</v>
      </c>
      <c r="E44" s="29">
        <v>26.12</v>
      </c>
      <c r="F44" s="29">
        <v>28</v>
      </c>
      <c r="G44" s="29">
        <v>28.52</v>
      </c>
      <c r="H44" s="29">
        <v>29.02</v>
      </c>
      <c r="I44" s="29">
        <v>33.99</v>
      </c>
      <c r="J44" s="29">
        <v>36.299999999999997</v>
      </c>
      <c r="K44" s="29">
        <v>39.200000000000003</v>
      </c>
      <c r="L44" s="29">
        <v>41.43</v>
      </c>
      <c r="M44" s="29">
        <v>43.5</v>
      </c>
      <c r="N44" s="29">
        <v>45.87</v>
      </c>
    </row>
    <row r="45" spans="1:16" x14ac:dyDescent="0.15">
      <c r="B45" s="29">
        <v>7</v>
      </c>
      <c r="C45" s="29">
        <v>23.53</v>
      </c>
      <c r="D45" s="29">
        <v>25.3</v>
      </c>
      <c r="E45" s="29">
        <v>26.43</v>
      </c>
      <c r="F45" s="29">
        <v>27.85</v>
      </c>
      <c r="G45" s="29">
        <v>27.5</v>
      </c>
      <c r="H45" s="29">
        <v>30.39</v>
      </c>
      <c r="I45" s="29">
        <v>32.06</v>
      </c>
      <c r="J45" s="29">
        <v>35</v>
      </c>
      <c r="K45" s="29">
        <v>36.299999999999997</v>
      </c>
      <c r="L45" s="29">
        <v>38.869999999999997</v>
      </c>
      <c r="M45" s="29">
        <v>40.22</v>
      </c>
      <c r="N45" s="29">
        <v>42.25</v>
      </c>
    </row>
    <row r="46" spans="1:16" x14ac:dyDescent="0.15">
      <c r="B46" s="33">
        <v>8</v>
      </c>
      <c r="C46" s="29">
        <v>23.59</v>
      </c>
      <c r="D46" s="29">
        <v>25</v>
      </c>
      <c r="E46" s="29">
        <v>25.2</v>
      </c>
      <c r="F46" s="29">
        <v>26.31</v>
      </c>
      <c r="G46" s="29">
        <v>27.32</v>
      </c>
      <c r="H46" s="29">
        <v>29.33</v>
      </c>
      <c r="I46" s="29">
        <v>32.11</v>
      </c>
      <c r="J46" s="29">
        <v>35.11</v>
      </c>
      <c r="K46" s="29">
        <v>37</v>
      </c>
      <c r="L46" s="29">
        <v>38.090000000000003</v>
      </c>
      <c r="M46" s="29">
        <v>40</v>
      </c>
      <c r="N46" s="29">
        <v>43.9</v>
      </c>
    </row>
    <row r="47" spans="1:16" x14ac:dyDescent="0.15">
      <c r="B47" s="33">
        <v>9</v>
      </c>
      <c r="C47" s="29">
        <v>23.11</v>
      </c>
      <c r="D47" s="29">
        <v>24.11</v>
      </c>
      <c r="E47" s="29">
        <v>25.33</v>
      </c>
      <c r="F47" s="29">
        <v>26.01</v>
      </c>
      <c r="G47" s="29">
        <v>28.55</v>
      </c>
      <c r="H47" s="29">
        <v>30.22</v>
      </c>
      <c r="I47" s="29">
        <v>30.5</v>
      </c>
      <c r="J47" s="29">
        <v>31.14</v>
      </c>
      <c r="K47" s="29">
        <v>33.69</v>
      </c>
      <c r="L47" s="29">
        <v>35.049999999999997</v>
      </c>
      <c r="M47" s="29">
        <v>37.6</v>
      </c>
      <c r="N47" s="29">
        <v>39.799999999999997</v>
      </c>
    </row>
    <row r="48" spans="1:16" x14ac:dyDescent="0.15">
      <c r="B48" s="29" t="s">
        <v>1</v>
      </c>
      <c r="C48" s="29">
        <f>AVERAGE(C39:C47)</f>
        <v>24.276666666666667</v>
      </c>
      <c r="D48" s="29">
        <f>AVERAGE(D39:D47)</f>
        <v>25.115555555555559</v>
      </c>
      <c r="E48" s="29">
        <f>AVERAGE(E38:E44)</f>
        <v>26.408333333333331</v>
      </c>
      <c r="F48" s="29">
        <f>AVERAGE(F38:F44)</f>
        <v>27.873333333333331</v>
      </c>
      <c r="G48" s="29">
        <f>AVERAGE(G38:G44)</f>
        <v>29.493333333333336</v>
      </c>
      <c r="H48" s="29">
        <f>AVERAGE(H39:H47)</f>
        <v>30.504444444444442</v>
      </c>
      <c r="I48" s="29">
        <f>AVERAGE(I39:I47)</f>
        <v>33.218888888888891</v>
      </c>
      <c r="J48" s="29">
        <f>AVERAGE(J38:J44)</f>
        <v>36.198333333333331</v>
      </c>
      <c r="K48" s="29">
        <f>AVERAGE(K38:K44)</f>
        <v>38.123333333333335</v>
      </c>
      <c r="L48" s="29">
        <f>AVERAGE(L38:L44)</f>
        <v>39.398333333333333</v>
      </c>
      <c r="M48" s="29">
        <f>AVERAGE(M38:M44)</f>
        <v>40.998333333333335</v>
      </c>
      <c r="N48" s="29">
        <f>AVERAGE(N38:N44)</f>
        <v>43.145000000000003</v>
      </c>
    </row>
    <row r="49" spans="1:14" x14ac:dyDescent="0.15">
      <c r="B49" s="29" t="s">
        <v>2</v>
      </c>
      <c r="C49" s="29">
        <f>STDEV(C39:C47)</f>
        <v>1.1214945385511248</v>
      </c>
      <c r="D49" s="29">
        <f>STDEV(D39:D47)</f>
        <v>1.0038066436210598</v>
      </c>
      <c r="E49" s="29">
        <f>STDEV(E38:E44)</f>
        <v>1.4470441135869589</v>
      </c>
      <c r="F49" s="29">
        <f>STDEV(F38:F44)</f>
        <v>1.4003237720851087</v>
      </c>
      <c r="G49" s="29">
        <f>STDEV(G38:G44)</f>
        <v>2.4386362309017433</v>
      </c>
      <c r="H49" s="29">
        <f>STDEV(H39:H47)</f>
        <v>2.0904312420593452</v>
      </c>
      <c r="I49" s="29">
        <f>STDEV(I39:I47)</f>
        <v>1.5171308813385573</v>
      </c>
      <c r="J49" s="29">
        <f>STDEV(J38:J44)</f>
        <v>1.3169117915284483</v>
      </c>
      <c r="K49" s="29">
        <f>STDEV(K38:K44)</f>
        <v>1.6033548162108928</v>
      </c>
      <c r="L49" s="29">
        <f>STDEV(L38:L44)</f>
        <v>1.9403238561298637</v>
      </c>
      <c r="M49" s="29">
        <f>STDEV(M38:M44)</f>
        <v>1.8548036733483861</v>
      </c>
      <c r="N49" s="29">
        <f>STDEV(N38:N44)</f>
        <v>1.8137557718722777</v>
      </c>
    </row>
    <row r="50" spans="1:14" x14ac:dyDescent="0.15">
      <c r="B50" s="29" t="s">
        <v>3</v>
      </c>
      <c r="C50" s="29">
        <f t="shared" ref="C50:N50" si="2">TTEST(C20:C26,C39:C47,2,2)</f>
        <v>0.32812015160535868</v>
      </c>
      <c r="D50" s="29">
        <f t="shared" si="2"/>
        <v>0.11436158731801575</v>
      </c>
      <c r="E50" s="29">
        <f t="shared" si="2"/>
        <v>9.4568861065236168E-2</v>
      </c>
      <c r="F50" s="29">
        <f t="shared" si="2"/>
        <v>7.3391910653832063E-2</v>
      </c>
      <c r="G50" s="29">
        <f t="shared" si="2"/>
        <v>5.3109852276730228E-2</v>
      </c>
      <c r="H50" s="29">
        <f t="shared" si="2"/>
        <v>7.7003007474070254E-2</v>
      </c>
      <c r="I50" s="29">
        <f t="shared" si="2"/>
        <v>8.6850856704448823E-2</v>
      </c>
      <c r="J50" s="29">
        <f t="shared" si="2"/>
        <v>8.4852049974123767E-2</v>
      </c>
      <c r="K50" s="29">
        <f t="shared" si="2"/>
        <v>0.13585948374839787</v>
      </c>
      <c r="L50" s="29">
        <f t="shared" si="2"/>
        <v>8.4385107624416297E-2</v>
      </c>
      <c r="M50" s="29">
        <f t="shared" si="2"/>
        <v>0.23700109404205449</v>
      </c>
      <c r="N50" s="29">
        <f t="shared" si="2"/>
        <v>0.40295804835094062</v>
      </c>
    </row>
    <row r="55" spans="1:14" x14ac:dyDescent="0.15">
      <c r="A55" s="30" t="s">
        <v>31</v>
      </c>
      <c r="C55" s="29" t="s">
        <v>32</v>
      </c>
    </row>
    <row r="56" spans="1:14" x14ac:dyDescent="0.15">
      <c r="C56" s="29">
        <v>1</v>
      </c>
      <c r="D56" s="29">
        <v>2</v>
      </c>
      <c r="E56" s="29">
        <v>3</v>
      </c>
      <c r="F56" s="29">
        <v>4</v>
      </c>
      <c r="G56" s="29">
        <v>5</v>
      </c>
      <c r="H56" s="29">
        <v>6</v>
      </c>
      <c r="I56" s="29">
        <v>7</v>
      </c>
      <c r="J56" s="29">
        <v>8</v>
      </c>
      <c r="K56" s="29">
        <v>9</v>
      </c>
      <c r="L56" s="28">
        <v>10</v>
      </c>
      <c r="M56" s="28">
        <v>11</v>
      </c>
      <c r="N56" s="29">
        <v>12</v>
      </c>
    </row>
    <row r="57" spans="1:14" x14ac:dyDescent="0.15">
      <c r="A57" s="29" t="s">
        <v>10</v>
      </c>
      <c r="B57" s="29">
        <v>1</v>
      </c>
      <c r="C57" s="28">
        <v>27.12</v>
      </c>
      <c r="D57" s="28">
        <v>28.2</v>
      </c>
      <c r="E57" s="28">
        <v>31.19</v>
      </c>
      <c r="F57" s="28">
        <v>34.47</v>
      </c>
      <c r="G57" s="28">
        <v>39.67</v>
      </c>
      <c r="H57" s="34" t="s">
        <v>33</v>
      </c>
      <c r="I57" s="28">
        <v>42.46</v>
      </c>
      <c r="J57" s="28">
        <v>43.12</v>
      </c>
      <c r="K57" s="28">
        <v>44.1</v>
      </c>
      <c r="L57" s="28">
        <v>46.4</v>
      </c>
      <c r="M57" s="28">
        <v>46.21</v>
      </c>
      <c r="N57" s="28">
        <v>48.41</v>
      </c>
    </row>
    <row r="58" spans="1:14" x14ac:dyDescent="0.15">
      <c r="B58" s="29">
        <v>2</v>
      </c>
      <c r="C58" s="28">
        <v>25.14</v>
      </c>
      <c r="D58" s="28">
        <v>26.44</v>
      </c>
      <c r="E58" s="28">
        <v>27.1</v>
      </c>
      <c r="F58" s="28">
        <v>28.92</v>
      </c>
      <c r="G58" s="28">
        <v>33.049999999999997</v>
      </c>
      <c r="H58" s="34" t="s">
        <v>33</v>
      </c>
      <c r="I58" s="28">
        <v>35.4</v>
      </c>
      <c r="J58" s="28">
        <v>37.65</v>
      </c>
      <c r="K58" s="28">
        <v>39.65</v>
      </c>
      <c r="L58" s="28">
        <v>42.13</v>
      </c>
      <c r="M58" s="28">
        <v>44.35</v>
      </c>
      <c r="N58" s="28">
        <v>45.65</v>
      </c>
    </row>
    <row r="59" spans="1:14" x14ac:dyDescent="0.15">
      <c r="B59" s="29">
        <v>3</v>
      </c>
      <c r="C59" s="28">
        <v>22.01</v>
      </c>
      <c r="D59" s="28">
        <v>23.95</v>
      </c>
      <c r="E59" s="28">
        <v>26.39</v>
      </c>
      <c r="F59" s="28">
        <v>27.88</v>
      </c>
      <c r="G59" s="28">
        <v>37.049999999999997</v>
      </c>
      <c r="H59" s="34" t="s">
        <v>33</v>
      </c>
      <c r="I59" s="28">
        <v>40.049999999999997</v>
      </c>
      <c r="J59" s="28">
        <v>42.12</v>
      </c>
      <c r="K59" s="28">
        <v>45.69</v>
      </c>
      <c r="L59" s="28">
        <v>47.65</v>
      </c>
      <c r="M59" s="28">
        <v>48.2</v>
      </c>
      <c r="N59" s="28">
        <v>50</v>
      </c>
    </row>
    <row r="60" spans="1:14" x14ac:dyDescent="0.15">
      <c r="B60" s="29">
        <v>4</v>
      </c>
      <c r="C60" s="28">
        <v>24.89</v>
      </c>
      <c r="D60" s="28">
        <v>26.21</v>
      </c>
      <c r="E60" s="28">
        <v>28.26</v>
      </c>
      <c r="F60" s="28">
        <v>31.38</v>
      </c>
      <c r="G60" s="28">
        <v>32.06</v>
      </c>
      <c r="H60" s="34" t="s">
        <v>33</v>
      </c>
      <c r="I60" s="28">
        <v>36.44</v>
      </c>
      <c r="J60" s="28">
        <v>37.89</v>
      </c>
      <c r="K60" s="28">
        <v>39.119999999999997</v>
      </c>
      <c r="L60" s="28">
        <v>42.32</v>
      </c>
      <c r="M60" s="28">
        <v>44.82</v>
      </c>
      <c r="N60" s="28">
        <v>45.52</v>
      </c>
    </row>
    <row r="61" spans="1:14" x14ac:dyDescent="0.15">
      <c r="B61" s="29">
        <v>5</v>
      </c>
      <c r="C61" s="28">
        <v>25.46</v>
      </c>
      <c r="D61" s="28">
        <v>27.16</v>
      </c>
      <c r="E61" s="28">
        <v>27.26</v>
      </c>
      <c r="F61" s="28">
        <v>31.39</v>
      </c>
      <c r="G61" s="28">
        <v>31.53</v>
      </c>
      <c r="H61" s="34" t="s">
        <v>33</v>
      </c>
      <c r="I61" s="28">
        <v>34.83</v>
      </c>
      <c r="J61" s="28">
        <v>36.1</v>
      </c>
      <c r="K61" s="28">
        <v>37.56</v>
      </c>
      <c r="L61" s="28">
        <v>39.67</v>
      </c>
      <c r="M61" s="28">
        <v>42.39</v>
      </c>
      <c r="N61" s="28">
        <v>44.96</v>
      </c>
    </row>
    <row r="62" spans="1:14" x14ac:dyDescent="0.15">
      <c r="B62" s="29">
        <v>6</v>
      </c>
      <c r="C62" s="28">
        <v>24.88</v>
      </c>
      <c r="D62" s="28">
        <v>25.3</v>
      </c>
      <c r="E62" s="28">
        <v>26.74</v>
      </c>
      <c r="F62" s="28">
        <v>28.9</v>
      </c>
      <c r="G62" s="28">
        <v>30.67</v>
      </c>
      <c r="H62" s="34" t="s">
        <v>33</v>
      </c>
      <c r="I62" s="28">
        <v>33.25</v>
      </c>
      <c r="J62" s="28">
        <v>35.119999999999997</v>
      </c>
      <c r="K62" s="28">
        <v>38.200000000000003</v>
      </c>
      <c r="L62" s="28">
        <v>40.9</v>
      </c>
      <c r="M62" s="28">
        <v>42.56</v>
      </c>
      <c r="N62" s="28">
        <v>44.23</v>
      </c>
    </row>
    <row r="63" spans="1:14" x14ac:dyDescent="0.15">
      <c r="B63" s="29">
        <v>7</v>
      </c>
      <c r="C63" s="28">
        <v>26.34</v>
      </c>
      <c r="D63" s="28">
        <v>27.13</v>
      </c>
      <c r="E63" s="28">
        <v>27.1</v>
      </c>
      <c r="F63" s="28">
        <v>29.11</v>
      </c>
      <c r="G63" s="28">
        <v>31.23</v>
      </c>
      <c r="H63" s="34" t="s">
        <v>33</v>
      </c>
      <c r="I63" s="28">
        <v>35.68</v>
      </c>
      <c r="J63" s="28">
        <v>37.799999999999997</v>
      </c>
      <c r="K63" s="28">
        <v>39</v>
      </c>
      <c r="L63" s="28">
        <v>42.11</v>
      </c>
      <c r="M63" s="28">
        <v>44.25</v>
      </c>
      <c r="N63" s="28">
        <v>46.97</v>
      </c>
    </row>
    <row r="64" spans="1:14" x14ac:dyDescent="0.15">
      <c r="B64" s="29">
        <v>8</v>
      </c>
      <c r="C64" s="28">
        <v>24.12</v>
      </c>
      <c r="D64" s="28">
        <v>25.42</v>
      </c>
      <c r="E64" s="28">
        <v>26.74</v>
      </c>
      <c r="F64" s="28">
        <v>28.35</v>
      </c>
      <c r="G64" s="28">
        <v>30.21</v>
      </c>
      <c r="H64" s="34" t="s">
        <v>33</v>
      </c>
      <c r="I64" s="28">
        <v>34.869999999999997</v>
      </c>
      <c r="J64" s="28">
        <v>36.32</v>
      </c>
      <c r="K64" s="28">
        <v>38.21</v>
      </c>
      <c r="L64" s="28">
        <v>39.64</v>
      </c>
      <c r="M64" s="28">
        <v>42.3</v>
      </c>
      <c r="N64" s="28">
        <v>44.13</v>
      </c>
    </row>
    <row r="65" spans="1:14" x14ac:dyDescent="0.15">
      <c r="B65" s="29">
        <v>9</v>
      </c>
      <c r="C65" s="28">
        <v>25.3</v>
      </c>
      <c r="D65" s="28">
        <v>25.9</v>
      </c>
      <c r="E65" s="28">
        <v>27</v>
      </c>
      <c r="F65" s="28">
        <v>28.2</v>
      </c>
      <c r="G65" s="28">
        <v>30.28</v>
      </c>
      <c r="H65" s="34" t="s">
        <v>33</v>
      </c>
      <c r="I65" s="28">
        <v>34.21</v>
      </c>
      <c r="J65" s="28">
        <v>36.770000000000003</v>
      </c>
      <c r="K65" s="28">
        <v>38.5</v>
      </c>
      <c r="L65" s="28">
        <v>41.28</v>
      </c>
      <c r="M65" s="28">
        <v>43.71</v>
      </c>
      <c r="N65" s="28">
        <v>45.7</v>
      </c>
    </row>
    <row r="66" spans="1:14" x14ac:dyDescent="0.15">
      <c r="B66" s="29" t="s">
        <v>1</v>
      </c>
      <c r="C66" s="29">
        <f>AVERAGE(C57:C65)</f>
        <v>25.02888888888889</v>
      </c>
      <c r="D66" s="29">
        <f t="shared" ref="D66:G66" si="3">AVERAGE(D57:D65)</f>
        <v>26.19</v>
      </c>
      <c r="E66" s="29">
        <f t="shared" si="3"/>
        <v>27.531111111111116</v>
      </c>
      <c r="F66" s="29">
        <f t="shared" si="3"/>
        <v>29.844444444444449</v>
      </c>
      <c r="G66" s="29">
        <f t="shared" si="3"/>
        <v>32.861111111111114</v>
      </c>
      <c r="H66" s="34"/>
      <c r="I66" s="29">
        <f t="shared" ref="I66:N66" si="4">AVERAGE(I57:I65)</f>
        <v>36.354444444444447</v>
      </c>
      <c r="J66" s="29">
        <f t="shared" si="4"/>
        <v>38.098888888888879</v>
      </c>
      <c r="K66" s="29">
        <f t="shared" si="4"/>
        <v>40.00333333333333</v>
      </c>
      <c r="L66" s="29">
        <f t="shared" si="4"/>
        <v>42.455555555555556</v>
      </c>
      <c r="M66" s="29">
        <f t="shared" si="4"/>
        <v>44.309999999999995</v>
      </c>
      <c r="N66" s="29">
        <f t="shared" si="4"/>
        <v>46.174444444444447</v>
      </c>
    </row>
    <row r="67" spans="1:14" x14ac:dyDescent="0.15">
      <c r="B67" s="29" t="s">
        <v>2</v>
      </c>
      <c r="C67" s="29">
        <f>STDEV(C57:C65)</f>
        <v>1.4293656324086956</v>
      </c>
      <c r="D67" s="29">
        <f t="shared" ref="D67:G67" si="5">STDEV(D57:D65)</f>
        <v>1.2457026129859403</v>
      </c>
      <c r="E67" s="29">
        <f t="shared" si="5"/>
        <v>1.4662830937820679</v>
      </c>
      <c r="F67" s="29">
        <f t="shared" si="5"/>
        <v>2.1571109794764332</v>
      </c>
      <c r="G67" s="29">
        <f t="shared" si="5"/>
        <v>3.307360898225518</v>
      </c>
      <c r="H67" s="34"/>
      <c r="I67" s="29">
        <f t="shared" ref="I67:N67" si="6">STDEV(I57:I65)</f>
        <v>2.980600237834282</v>
      </c>
      <c r="J67" s="29">
        <f t="shared" si="6"/>
        <v>2.7275238057826563</v>
      </c>
      <c r="K67" s="29">
        <f t="shared" si="6"/>
        <v>2.8664132639938709</v>
      </c>
      <c r="L67" s="29">
        <f t="shared" si="6"/>
        <v>2.7900049780919343</v>
      </c>
      <c r="M67" s="29">
        <f t="shared" si="6"/>
        <v>1.9415328995409795</v>
      </c>
      <c r="N67" s="29">
        <f t="shared" si="6"/>
        <v>1.9567007379202817</v>
      </c>
    </row>
    <row r="68" spans="1:14" x14ac:dyDescent="0.15">
      <c r="H68" s="34"/>
    </row>
    <row r="69" spans="1:14" x14ac:dyDescent="0.15">
      <c r="H69" s="34"/>
    </row>
    <row r="70" spans="1:14" x14ac:dyDescent="0.15">
      <c r="H70" s="34"/>
    </row>
    <row r="71" spans="1:14" x14ac:dyDescent="0.15">
      <c r="A71" s="29" t="s">
        <v>5</v>
      </c>
      <c r="B71" s="29">
        <v>1</v>
      </c>
      <c r="C71" s="28">
        <v>24.23</v>
      </c>
      <c r="D71" s="28">
        <v>25.8</v>
      </c>
      <c r="E71" s="28">
        <v>27.61</v>
      </c>
      <c r="F71" s="28">
        <v>27.69</v>
      </c>
      <c r="G71" s="28">
        <v>29.59</v>
      </c>
      <c r="H71" s="34" t="s">
        <v>33</v>
      </c>
      <c r="I71" s="28">
        <v>34.65</v>
      </c>
      <c r="J71" s="28">
        <v>35.68</v>
      </c>
      <c r="K71" s="28">
        <v>37.130000000000003</v>
      </c>
      <c r="L71" s="28">
        <v>38.49</v>
      </c>
      <c r="M71" s="28">
        <v>40.92</v>
      </c>
      <c r="N71" s="28">
        <v>43.28</v>
      </c>
    </row>
    <row r="72" spans="1:14" x14ac:dyDescent="0.15">
      <c r="B72" s="29">
        <v>2</v>
      </c>
      <c r="C72" s="28">
        <v>24.52</v>
      </c>
      <c r="D72" s="28">
        <v>26</v>
      </c>
      <c r="E72" s="28">
        <v>28.16</v>
      </c>
      <c r="F72" s="28">
        <v>29.61</v>
      </c>
      <c r="G72" s="28">
        <v>33.9</v>
      </c>
      <c r="H72" s="34" t="s">
        <v>33</v>
      </c>
      <c r="I72" s="28">
        <v>36.799999999999997</v>
      </c>
      <c r="J72" s="28">
        <v>38.46</v>
      </c>
      <c r="K72" s="28">
        <v>40.159999999999997</v>
      </c>
      <c r="L72" s="28">
        <v>43.65</v>
      </c>
      <c r="M72" s="28">
        <v>46.8</v>
      </c>
      <c r="N72" s="28">
        <v>48.9</v>
      </c>
    </row>
    <row r="73" spans="1:14" x14ac:dyDescent="0.15">
      <c r="B73" s="29">
        <v>3</v>
      </c>
      <c r="C73" s="28">
        <v>25.46</v>
      </c>
      <c r="D73" s="28">
        <v>27.03</v>
      </c>
      <c r="E73" s="28">
        <v>28.14</v>
      </c>
      <c r="F73" s="28">
        <v>31.23</v>
      </c>
      <c r="G73" s="28">
        <v>34.659999999999997</v>
      </c>
      <c r="H73" s="34" t="s">
        <v>33</v>
      </c>
      <c r="I73" s="28">
        <v>37.6</v>
      </c>
      <c r="J73" s="28">
        <v>39.32</v>
      </c>
      <c r="K73" s="28">
        <v>42.32</v>
      </c>
      <c r="L73" s="28">
        <v>45.57</v>
      </c>
      <c r="M73" s="28">
        <v>47</v>
      </c>
      <c r="N73" s="28">
        <v>49.13</v>
      </c>
    </row>
    <row r="74" spans="1:14" x14ac:dyDescent="0.15">
      <c r="B74" s="29">
        <v>4</v>
      </c>
      <c r="C74" s="28">
        <v>24.12</v>
      </c>
      <c r="D74" s="28">
        <v>26.3</v>
      </c>
      <c r="E74" s="28">
        <v>28.18</v>
      </c>
      <c r="F74" s="28">
        <v>30.07</v>
      </c>
      <c r="G74" s="28">
        <v>32.79</v>
      </c>
      <c r="H74" s="34" t="s">
        <v>33</v>
      </c>
      <c r="I74" s="28">
        <v>36.86</v>
      </c>
      <c r="J74" s="28">
        <v>39.46</v>
      </c>
      <c r="K74" s="28">
        <v>40.01</v>
      </c>
      <c r="L74" s="28">
        <v>42.13</v>
      </c>
      <c r="M74" s="28">
        <v>43.22</v>
      </c>
      <c r="N74" s="28">
        <v>45.85</v>
      </c>
    </row>
    <row r="75" spans="1:14" x14ac:dyDescent="0.15">
      <c r="B75" s="29">
        <v>5</v>
      </c>
      <c r="C75" s="28">
        <v>21.65</v>
      </c>
      <c r="D75" s="28">
        <v>23.97</v>
      </c>
      <c r="E75" s="28">
        <v>28.08</v>
      </c>
      <c r="F75" s="28">
        <v>31.39</v>
      </c>
      <c r="G75" s="28">
        <v>35.5</v>
      </c>
      <c r="H75" s="34" t="s">
        <v>33</v>
      </c>
      <c r="I75" s="28">
        <v>38.67</v>
      </c>
      <c r="J75" s="28">
        <v>40.119999999999997</v>
      </c>
      <c r="K75" s="28">
        <v>43.32</v>
      </c>
      <c r="L75" s="28">
        <v>44.98</v>
      </c>
      <c r="M75" s="29">
        <v>44</v>
      </c>
      <c r="N75" s="28">
        <v>46.25</v>
      </c>
    </row>
    <row r="76" spans="1:14" x14ac:dyDescent="0.15">
      <c r="B76" s="29">
        <v>6</v>
      </c>
      <c r="C76" s="28">
        <v>25.26</v>
      </c>
      <c r="D76" s="28">
        <v>26.9</v>
      </c>
      <c r="E76" s="28">
        <v>28.33</v>
      </c>
      <c r="F76" s="28">
        <v>30.22</v>
      </c>
      <c r="G76" s="28">
        <v>31.23</v>
      </c>
      <c r="H76" s="34" t="s">
        <v>33</v>
      </c>
      <c r="I76" s="28">
        <v>40.21</v>
      </c>
      <c r="J76" s="28">
        <v>41.3</v>
      </c>
      <c r="K76" s="28">
        <v>43.22</v>
      </c>
      <c r="L76" s="28">
        <v>45.1</v>
      </c>
      <c r="M76" s="28">
        <v>46.2</v>
      </c>
      <c r="N76" s="28">
        <v>48</v>
      </c>
    </row>
    <row r="77" spans="1:14" x14ac:dyDescent="0.15">
      <c r="B77" s="29">
        <v>7</v>
      </c>
      <c r="C77" s="28">
        <v>25</v>
      </c>
      <c r="D77" s="28">
        <v>26.54</v>
      </c>
      <c r="E77" s="28">
        <v>27.93</v>
      </c>
      <c r="F77" s="28">
        <v>28.3</v>
      </c>
      <c r="G77" s="28">
        <v>30.5</v>
      </c>
      <c r="H77" s="34" t="s">
        <v>33</v>
      </c>
      <c r="I77" s="28">
        <v>34.340000000000003</v>
      </c>
      <c r="J77" s="28">
        <v>36.9</v>
      </c>
      <c r="K77" s="28">
        <v>37.56</v>
      </c>
      <c r="L77" s="28">
        <v>38.43</v>
      </c>
      <c r="M77" s="28">
        <v>39.42</v>
      </c>
      <c r="N77" s="28">
        <v>42.9</v>
      </c>
    </row>
    <row r="78" spans="1:14" x14ac:dyDescent="0.15">
      <c r="B78" s="29">
        <v>8</v>
      </c>
      <c r="C78" s="28">
        <v>25.4</v>
      </c>
      <c r="D78" s="28">
        <v>26.92</v>
      </c>
      <c r="E78" s="28">
        <v>28.11</v>
      </c>
      <c r="F78" s="28">
        <v>29.83</v>
      </c>
      <c r="G78" s="29">
        <v>31.86</v>
      </c>
      <c r="H78" s="34" t="s">
        <v>33</v>
      </c>
      <c r="I78" s="28">
        <v>35</v>
      </c>
      <c r="J78" s="28">
        <v>36.74</v>
      </c>
      <c r="K78" s="28">
        <v>38.92</v>
      </c>
      <c r="L78" s="28">
        <v>40.11</v>
      </c>
      <c r="M78" s="28">
        <v>42.31</v>
      </c>
      <c r="N78" s="28">
        <v>44.22</v>
      </c>
    </row>
    <row r="79" spans="1:14" x14ac:dyDescent="0.15">
      <c r="B79" s="29">
        <v>9</v>
      </c>
      <c r="C79" s="28">
        <v>22.1</v>
      </c>
      <c r="D79" s="28">
        <v>24.88</v>
      </c>
      <c r="E79" s="28">
        <v>25.6</v>
      </c>
      <c r="F79" s="28">
        <v>27.4</v>
      </c>
      <c r="G79" s="28">
        <v>29.63</v>
      </c>
      <c r="H79" s="34" t="s">
        <v>33</v>
      </c>
      <c r="I79" s="28">
        <v>33.89</v>
      </c>
      <c r="J79" s="28">
        <v>35.22</v>
      </c>
      <c r="K79" s="28">
        <v>38.130000000000003</v>
      </c>
      <c r="L79" s="28">
        <v>39.4</v>
      </c>
      <c r="M79" s="28">
        <v>40.32</v>
      </c>
      <c r="N79" s="28">
        <v>43.11</v>
      </c>
    </row>
    <row r="80" spans="1:14" x14ac:dyDescent="0.15">
      <c r="B80" s="29" t="s">
        <v>1</v>
      </c>
      <c r="C80" s="29">
        <f>AVERAGE(C71:C79)</f>
        <v>24.193333333333335</v>
      </c>
      <c r="D80" s="29">
        <f>AVERAGE(D71:D79)</f>
        <v>26.037777777777777</v>
      </c>
      <c r="E80" s="29">
        <f>AVERAGE(E70:E79)</f>
        <v>27.793333333333337</v>
      </c>
      <c r="F80" s="29">
        <f>AVERAGE(F70:F79)</f>
        <v>29.526666666666667</v>
      </c>
      <c r="G80" s="29">
        <f>AVERAGE(G70:G77)</f>
        <v>32.595714285714287</v>
      </c>
      <c r="I80" s="29">
        <f>AVERAGE(I71:I79)</f>
        <v>36.446666666666665</v>
      </c>
      <c r="J80" s="29">
        <f>AVERAGE(J71:J79)</f>
        <v>38.13333333333334</v>
      </c>
      <c r="K80" s="29">
        <f>AVERAGE(K70:K79)</f>
        <v>40.085555555555551</v>
      </c>
      <c r="L80" s="29">
        <f>AVERAGE(L70:L79)</f>
        <v>41.984444444444449</v>
      </c>
      <c r="M80" s="29">
        <f>AVERAGE(M70:M79)</f>
        <v>43.354444444444447</v>
      </c>
      <c r="N80" s="29">
        <f>AVERAGE(N70:N79)</f>
        <v>45.737777777777779</v>
      </c>
    </row>
    <row r="81" spans="2:14" x14ac:dyDescent="0.15">
      <c r="B81" s="29" t="s">
        <v>2</v>
      </c>
      <c r="C81" s="29">
        <f>STDEV(C71:C79)</f>
        <v>1.4059249624357626</v>
      </c>
      <c r="D81" s="29">
        <f>STDEV(D71:D79)</f>
        <v>1.0308585957562004</v>
      </c>
      <c r="E81" s="29">
        <f>STDEV(E70:E79)</f>
        <v>0.84687661438960449</v>
      </c>
      <c r="F81" s="29">
        <f>STDEV(F70:F79)</f>
        <v>1.4426104810377609</v>
      </c>
      <c r="G81" s="29">
        <f>STDEV(G70:G77)</f>
        <v>2.2258545710420004</v>
      </c>
      <c r="I81" s="29">
        <f>STDEV(I71:I79)</f>
        <v>2.1513716554793598</v>
      </c>
      <c r="J81" s="29">
        <f>STDEV(J71:J79)</f>
        <v>2.0981658657027089</v>
      </c>
      <c r="K81" s="29">
        <f>STDEV(K70:K79)</f>
        <v>2.3871222796031568</v>
      </c>
      <c r="L81" s="29">
        <f>STDEV(L70:L79)</f>
        <v>2.9446906081586528</v>
      </c>
      <c r="M81" s="29">
        <f>STDEV(M70:M79)</f>
        <v>2.8591743174870912</v>
      </c>
      <c r="N81" s="29">
        <f>STDEV(N70:N79)</f>
        <v>2.5050438009033789</v>
      </c>
    </row>
    <row r="82" spans="2:14" x14ac:dyDescent="0.15">
      <c r="B82" s="29" t="s">
        <v>3</v>
      </c>
      <c r="C82" s="29">
        <f>TTEST(C57:C65,C71:C79,2,2)</f>
        <v>0.22918303458366276</v>
      </c>
      <c r="D82" s="29">
        <f t="shared" ref="D82:N82" si="7">TTEST(D57:D65,D71:D79,2,2)</f>
        <v>0.78123529459971963</v>
      </c>
      <c r="E82" s="29">
        <f t="shared" si="7"/>
        <v>0.64848975015309351</v>
      </c>
      <c r="F82" s="29">
        <f t="shared" si="7"/>
        <v>0.71815928026929865</v>
      </c>
      <c r="G82" s="29">
        <f t="shared" si="7"/>
        <v>0.61465289348906471</v>
      </c>
      <c r="I82" s="29">
        <f t="shared" si="7"/>
        <v>0.94093718790725545</v>
      </c>
      <c r="J82" s="29">
        <f t="shared" si="7"/>
        <v>0.97641570315102688</v>
      </c>
      <c r="K82" s="29">
        <f t="shared" si="7"/>
        <v>0.94809653632162671</v>
      </c>
      <c r="L82" s="29">
        <f t="shared" si="7"/>
        <v>0.73207400489158858</v>
      </c>
      <c r="M82" s="29">
        <f>TTEST(M57:M65,M71:M79,2,2)</f>
        <v>0.41904870433273766</v>
      </c>
      <c r="N82" s="29">
        <f t="shared" si="7"/>
        <v>0.68571837919208267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L41"/>
  <sheetViews>
    <sheetView tabSelected="1" workbookViewId="0">
      <selection activeCell="L10" sqref="L10"/>
    </sheetView>
  </sheetViews>
  <sheetFormatPr baseColWidth="10" defaultRowHeight="14" x14ac:dyDescent="0.15"/>
  <cols>
    <col min="1" max="16384" width="10.83203125" style="29"/>
  </cols>
  <sheetData>
    <row r="4" spans="2:12" x14ac:dyDescent="0.15">
      <c r="C4" s="29" t="s">
        <v>10</v>
      </c>
      <c r="G4" s="29" t="s">
        <v>5</v>
      </c>
    </row>
    <row r="5" spans="2:12" x14ac:dyDescent="0.15">
      <c r="B5" s="29" t="s">
        <v>50</v>
      </c>
      <c r="C5" s="28" t="s">
        <v>8</v>
      </c>
      <c r="D5" s="28" t="s">
        <v>9</v>
      </c>
      <c r="F5" s="29" t="s">
        <v>50</v>
      </c>
      <c r="G5" s="28" t="s">
        <v>8</v>
      </c>
      <c r="H5" s="28" t="s">
        <v>9</v>
      </c>
    </row>
    <row r="6" spans="2:12" x14ac:dyDescent="0.15">
      <c r="B6" s="29">
        <v>1</v>
      </c>
      <c r="C6" s="29">
        <v>13.92</v>
      </c>
      <c r="D6" s="29">
        <v>24.76</v>
      </c>
      <c r="F6" s="29">
        <v>1</v>
      </c>
      <c r="G6" s="29">
        <v>13.23</v>
      </c>
      <c r="H6" s="29">
        <v>23.43</v>
      </c>
    </row>
    <row r="7" spans="2:12" x14ac:dyDescent="0.15">
      <c r="B7" s="29">
        <v>2</v>
      </c>
      <c r="C7" s="28">
        <v>14.3</v>
      </c>
      <c r="D7" s="28">
        <v>23.87</v>
      </c>
      <c r="F7" s="29">
        <v>2</v>
      </c>
      <c r="G7" s="28">
        <v>13.54</v>
      </c>
      <c r="H7" s="28">
        <v>23.83</v>
      </c>
      <c r="K7" s="28"/>
      <c r="L7" s="28"/>
    </row>
    <row r="8" spans="2:12" x14ac:dyDescent="0.15">
      <c r="B8" s="29">
        <v>3</v>
      </c>
      <c r="C8" s="28">
        <v>11.35</v>
      </c>
      <c r="D8" s="28">
        <v>25.34</v>
      </c>
      <c r="F8" s="29">
        <v>3</v>
      </c>
      <c r="G8" s="28">
        <v>14.78</v>
      </c>
      <c r="H8" s="28">
        <v>23.35</v>
      </c>
      <c r="K8" s="28"/>
      <c r="L8" s="28"/>
    </row>
    <row r="9" spans="2:12" x14ac:dyDescent="0.15">
      <c r="B9" s="29">
        <v>4</v>
      </c>
      <c r="C9" s="28">
        <v>14.34</v>
      </c>
      <c r="D9" s="28">
        <v>23.56</v>
      </c>
      <c r="F9" s="29">
        <v>4</v>
      </c>
      <c r="G9" s="28">
        <v>11.85</v>
      </c>
      <c r="H9" s="28">
        <v>24.53</v>
      </c>
    </row>
    <row r="10" spans="2:12" x14ac:dyDescent="0.15">
      <c r="B10" s="29">
        <v>5</v>
      </c>
      <c r="C10" s="28">
        <v>11.54</v>
      </c>
      <c r="D10" s="28">
        <v>25.22</v>
      </c>
      <c r="F10" s="29">
        <v>5</v>
      </c>
      <c r="G10" s="28">
        <v>11.54</v>
      </c>
      <c r="H10" s="28">
        <v>24.26</v>
      </c>
    </row>
    <row r="11" spans="2:12" x14ac:dyDescent="0.15">
      <c r="B11" s="29">
        <v>6</v>
      </c>
      <c r="C11" s="28">
        <v>11.34</v>
      </c>
      <c r="D11" s="28">
        <v>25.7</v>
      </c>
      <c r="F11" s="29">
        <v>6</v>
      </c>
      <c r="G11" s="28">
        <v>13.77</v>
      </c>
      <c r="H11" s="28">
        <v>22.48</v>
      </c>
    </row>
    <row r="12" spans="2:12" x14ac:dyDescent="0.15">
      <c r="B12" s="29">
        <v>7</v>
      </c>
      <c r="C12" s="28">
        <v>14.53</v>
      </c>
      <c r="D12" s="28">
        <v>23.79</v>
      </c>
      <c r="F12" s="29">
        <v>7</v>
      </c>
      <c r="G12" s="28">
        <v>14.09</v>
      </c>
      <c r="H12" s="29">
        <v>22.45</v>
      </c>
    </row>
    <row r="13" spans="2:12" x14ac:dyDescent="0.15">
      <c r="F13" s="29">
        <v>8</v>
      </c>
      <c r="G13" s="28">
        <v>13.22</v>
      </c>
      <c r="H13" s="29">
        <v>24.05</v>
      </c>
    </row>
    <row r="14" spans="2:12" x14ac:dyDescent="0.15">
      <c r="F14" s="29">
        <v>9</v>
      </c>
      <c r="G14" s="28">
        <v>11.72</v>
      </c>
      <c r="H14" s="28">
        <v>24.92</v>
      </c>
    </row>
    <row r="15" spans="2:12" x14ac:dyDescent="0.15">
      <c r="B15" s="29" t="s">
        <v>1</v>
      </c>
      <c r="C15" s="29">
        <f>AVERAGE(C6:C12)</f>
        <v>13.045714285714284</v>
      </c>
      <c r="D15" s="29">
        <f>AVERAGE(D6:D12)</f>
        <v>24.605714285714281</v>
      </c>
      <c r="G15" s="29">
        <f>AVERAGE(G8:G14)</f>
        <v>12.995714285714286</v>
      </c>
      <c r="H15" s="29">
        <f>AVERAGE(H8:H14)</f>
        <v>23.720000000000002</v>
      </c>
    </row>
    <row r="16" spans="2:12" x14ac:dyDescent="0.15">
      <c r="B16" s="29" t="s">
        <v>2</v>
      </c>
      <c r="C16" s="29">
        <f>STDEV(C6:C12)</f>
        <v>1.5420749781042533</v>
      </c>
      <c r="D16" s="29">
        <f>STDEV(D6:D12)</f>
        <v>0.86003599038755629</v>
      </c>
      <c r="G16" s="29">
        <f>STDEV(G6:G14)</f>
        <v>1.1387468746145668</v>
      </c>
      <c r="H16" s="29">
        <f>STDEV(H6:H14)</f>
        <v>0.85707350909942437</v>
      </c>
    </row>
    <row r="17" spans="2:8" x14ac:dyDescent="0.15">
      <c r="B17" s="29" t="s">
        <v>6</v>
      </c>
      <c r="C17" s="29">
        <f>C16/2^0.5</f>
        <v>1.0904116741156142</v>
      </c>
      <c r="D17" s="29">
        <f>D16/2^0.5</f>
        <v>0.60813728086752938</v>
      </c>
      <c r="G17" s="29">
        <f>G16/2^0.5</f>
        <v>0.80521563709494726</v>
      </c>
      <c r="H17" s="29">
        <f>H16/2^0.5</f>
        <v>0.60604249025955303</v>
      </c>
    </row>
    <row r="18" spans="2:8" x14ac:dyDescent="0.15">
      <c r="G18" s="29">
        <f>TTEST(C6:C12,G6:G14,2,2)</f>
        <v>0.9572255488206679</v>
      </c>
      <c r="H18" s="29">
        <f>TTEST(D6:D12,H6:H14,2,2)</f>
        <v>5.4957362991147091E-2</v>
      </c>
    </row>
    <row r="22" spans="2:8" x14ac:dyDescent="0.15">
      <c r="C22" s="28"/>
      <c r="D22" s="28"/>
      <c r="E22" s="28"/>
    </row>
    <row r="23" spans="2:8" x14ac:dyDescent="0.15">
      <c r="C23" s="28"/>
      <c r="D23" s="28"/>
      <c r="E23" s="28"/>
    </row>
    <row r="24" spans="2:8" x14ac:dyDescent="0.15">
      <c r="C24" s="28"/>
      <c r="D24" s="28"/>
      <c r="E24" s="28"/>
    </row>
    <row r="25" spans="2:8" x14ac:dyDescent="0.15">
      <c r="C25" s="28"/>
      <c r="D25" s="28"/>
      <c r="E25" s="28"/>
    </row>
    <row r="26" spans="2:8" x14ac:dyDescent="0.15">
      <c r="C26" s="28"/>
      <c r="D26" s="28"/>
      <c r="E26" s="28"/>
    </row>
    <row r="27" spans="2:8" x14ac:dyDescent="0.15">
      <c r="C27" s="28"/>
      <c r="D27" s="28"/>
      <c r="E27" s="28"/>
    </row>
    <row r="28" spans="2:8" x14ac:dyDescent="0.15">
      <c r="C28" s="35"/>
      <c r="D28" s="35"/>
      <c r="E28" s="35"/>
    </row>
    <row r="29" spans="2:8" x14ac:dyDescent="0.15">
      <c r="C29" s="35"/>
      <c r="D29" s="35"/>
      <c r="E29" s="35"/>
    </row>
    <row r="30" spans="2:8" x14ac:dyDescent="0.15">
      <c r="C30" s="28"/>
      <c r="D30" s="28"/>
      <c r="E30" s="28"/>
    </row>
    <row r="31" spans="2:8" x14ac:dyDescent="0.15">
      <c r="C31" s="28"/>
      <c r="D31" s="28"/>
      <c r="E31" s="28"/>
    </row>
    <row r="32" spans="2:8" x14ac:dyDescent="0.15">
      <c r="C32" s="28"/>
      <c r="D32" s="28"/>
      <c r="E32" s="28"/>
    </row>
    <row r="33" spans="3:5" x14ac:dyDescent="0.15">
      <c r="C33" s="28"/>
      <c r="D33" s="28"/>
      <c r="E33" s="28"/>
    </row>
    <row r="34" spans="3:5" x14ac:dyDescent="0.15">
      <c r="C34" s="28"/>
      <c r="D34" s="28"/>
      <c r="E34" s="28"/>
    </row>
    <row r="35" spans="3:5" x14ac:dyDescent="0.15">
      <c r="C35" s="28"/>
      <c r="D35" s="28"/>
      <c r="E35" s="28"/>
    </row>
    <row r="36" spans="3:5" x14ac:dyDescent="0.15">
      <c r="C36" s="28"/>
      <c r="D36" s="28"/>
      <c r="E36" s="28"/>
    </row>
    <row r="37" spans="3:5" x14ac:dyDescent="0.15">
      <c r="C37" s="35"/>
      <c r="D37" s="35"/>
      <c r="E37" s="35"/>
    </row>
    <row r="38" spans="3:5" x14ac:dyDescent="0.15">
      <c r="C38" s="35"/>
      <c r="D38" s="35"/>
      <c r="E38" s="35"/>
    </row>
    <row r="39" spans="3:5" x14ac:dyDescent="0.15">
      <c r="C39" s="28"/>
      <c r="D39" s="28"/>
      <c r="E39" s="28"/>
    </row>
    <row r="40" spans="3:5" x14ac:dyDescent="0.15">
      <c r="C40" s="28"/>
      <c r="D40" s="28"/>
      <c r="E40" s="28"/>
    </row>
    <row r="41" spans="3:5" x14ac:dyDescent="0.15">
      <c r="C41" s="28"/>
      <c r="D41" s="28"/>
      <c r="E41" s="2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95"/>
  <sheetViews>
    <sheetView workbookViewId="0">
      <selection activeCell="G32" sqref="G32"/>
    </sheetView>
  </sheetViews>
  <sheetFormatPr baseColWidth="10" defaultRowHeight="14" x14ac:dyDescent="0.15"/>
  <cols>
    <col min="1" max="16384" width="10.83203125" style="29"/>
  </cols>
  <sheetData>
    <row r="4" spans="1:11" x14ac:dyDescent="0.15">
      <c r="B4" s="24" t="s">
        <v>50</v>
      </c>
      <c r="C4" s="36" t="s">
        <v>15</v>
      </c>
      <c r="D4" s="36" t="s">
        <v>16</v>
      </c>
      <c r="E4" s="36" t="s">
        <v>17</v>
      </c>
      <c r="H4" s="24" t="s">
        <v>50</v>
      </c>
      <c r="I4" s="36" t="s">
        <v>15</v>
      </c>
      <c r="J4" s="36" t="s">
        <v>16</v>
      </c>
      <c r="K4" s="36" t="s">
        <v>17</v>
      </c>
    </row>
    <row r="5" spans="1:11" x14ac:dyDescent="0.15">
      <c r="A5" s="36" t="s">
        <v>4</v>
      </c>
      <c r="C5" s="20"/>
      <c r="D5" s="20"/>
      <c r="E5" s="20"/>
      <c r="G5" s="36" t="s">
        <v>5</v>
      </c>
    </row>
    <row r="6" spans="1:11" x14ac:dyDescent="0.15">
      <c r="A6" s="36" t="s">
        <v>18</v>
      </c>
      <c r="B6" s="20">
        <v>1</v>
      </c>
      <c r="C6" s="20">
        <v>32.989999999999995</v>
      </c>
      <c r="D6" s="20">
        <v>5.85</v>
      </c>
      <c r="E6" s="20">
        <v>26.1</v>
      </c>
      <c r="G6" s="36" t="s">
        <v>18</v>
      </c>
      <c r="H6" s="20">
        <v>1</v>
      </c>
      <c r="I6" s="20">
        <v>33.130000000000003</v>
      </c>
      <c r="J6" s="20">
        <v>10.61</v>
      </c>
      <c r="K6" s="20">
        <v>21.31</v>
      </c>
    </row>
    <row r="7" spans="1:11" x14ac:dyDescent="0.15">
      <c r="B7" s="20">
        <v>2</v>
      </c>
      <c r="C7" s="20">
        <v>33.26</v>
      </c>
      <c r="D7" s="20">
        <v>8.39</v>
      </c>
      <c r="E7" s="20">
        <v>24.28</v>
      </c>
      <c r="H7" s="20">
        <v>2</v>
      </c>
      <c r="I7" s="20">
        <v>36.43</v>
      </c>
      <c r="J7" s="20">
        <v>12.21</v>
      </c>
      <c r="K7" s="20">
        <v>23.07</v>
      </c>
    </row>
    <row r="8" spans="1:11" x14ac:dyDescent="0.15">
      <c r="B8" s="20">
        <v>3</v>
      </c>
      <c r="C8" s="20">
        <v>41.169999999999995</v>
      </c>
      <c r="D8" s="20">
        <v>14.83</v>
      </c>
      <c r="E8" s="20">
        <v>26.19</v>
      </c>
      <c r="H8" s="20">
        <v>3</v>
      </c>
      <c r="I8" s="20">
        <v>43.62</v>
      </c>
      <c r="J8" s="20">
        <v>14.9</v>
      </c>
      <c r="K8" s="20">
        <v>27.05</v>
      </c>
    </row>
    <row r="9" spans="1:11" x14ac:dyDescent="0.15">
      <c r="B9" s="20">
        <v>4</v>
      </c>
      <c r="C9" s="20">
        <v>41.099999999999994</v>
      </c>
      <c r="D9" s="20">
        <v>17.54</v>
      </c>
      <c r="E9" s="20">
        <v>23.28</v>
      </c>
      <c r="H9" s="20">
        <v>4</v>
      </c>
      <c r="I9" s="20">
        <v>35.43</v>
      </c>
      <c r="J9" s="20">
        <v>10.45</v>
      </c>
      <c r="K9" s="20">
        <v>24.06</v>
      </c>
    </row>
    <row r="10" spans="1:11" x14ac:dyDescent="0.15">
      <c r="B10" s="20">
        <v>5</v>
      </c>
      <c r="C10" s="20">
        <v>40.25</v>
      </c>
      <c r="D10" s="20">
        <v>14.07</v>
      </c>
      <c r="E10" s="20">
        <v>25.78</v>
      </c>
      <c r="H10" s="20">
        <v>5</v>
      </c>
      <c r="I10" s="20">
        <v>37.82</v>
      </c>
      <c r="J10" s="20">
        <v>10.02</v>
      </c>
      <c r="K10" s="20">
        <v>26.16</v>
      </c>
    </row>
    <row r="11" spans="1:11" x14ac:dyDescent="0.15">
      <c r="B11" s="20">
        <v>6</v>
      </c>
      <c r="C11" s="20">
        <v>35.83</v>
      </c>
      <c r="D11" s="20">
        <v>9.42</v>
      </c>
      <c r="E11" s="20">
        <v>25.27</v>
      </c>
      <c r="H11" s="20">
        <v>6</v>
      </c>
      <c r="I11" s="20">
        <v>42.48</v>
      </c>
      <c r="J11" s="20">
        <v>16.95</v>
      </c>
      <c r="K11" s="20">
        <v>24.52</v>
      </c>
    </row>
    <row r="12" spans="1:11" x14ac:dyDescent="0.15">
      <c r="B12" s="20">
        <v>7</v>
      </c>
      <c r="C12" s="20">
        <v>39.119999999999997</v>
      </c>
      <c r="D12" s="20">
        <v>14.99</v>
      </c>
      <c r="E12" s="20">
        <v>23.65</v>
      </c>
      <c r="H12" s="20">
        <v>7</v>
      </c>
      <c r="I12" s="20">
        <v>37.89</v>
      </c>
      <c r="J12" s="20">
        <v>15.86</v>
      </c>
      <c r="K12" s="20">
        <v>21.31</v>
      </c>
    </row>
    <row r="13" spans="1:11" x14ac:dyDescent="0.15">
      <c r="B13" s="20">
        <v>8</v>
      </c>
      <c r="C13" s="20">
        <v>46.269999999999996</v>
      </c>
      <c r="D13" s="20">
        <v>19.53</v>
      </c>
      <c r="E13" s="20">
        <v>26.77</v>
      </c>
      <c r="H13" s="20">
        <v>8</v>
      </c>
      <c r="I13" s="20">
        <v>40.44</v>
      </c>
      <c r="J13" s="20">
        <v>17.55</v>
      </c>
      <c r="K13" s="20">
        <v>22.11</v>
      </c>
    </row>
    <row r="14" spans="1:11" x14ac:dyDescent="0.15">
      <c r="B14" s="20">
        <v>9</v>
      </c>
      <c r="C14" s="20">
        <v>43.709999999999994</v>
      </c>
      <c r="D14" s="20">
        <v>18.05</v>
      </c>
      <c r="E14" s="20">
        <v>24.93</v>
      </c>
      <c r="H14" s="20">
        <v>9</v>
      </c>
      <c r="I14" s="20">
        <v>32.42</v>
      </c>
      <c r="J14" s="20">
        <v>5.5</v>
      </c>
      <c r="K14" s="20">
        <v>24.75</v>
      </c>
    </row>
    <row r="15" spans="1:11" x14ac:dyDescent="0.15">
      <c r="B15" s="20">
        <v>10</v>
      </c>
      <c r="C15" s="20">
        <v>37.099999999999994</v>
      </c>
      <c r="D15" s="20">
        <v>12.06</v>
      </c>
      <c r="E15" s="20">
        <v>24.28</v>
      </c>
      <c r="H15" s="20">
        <v>10</v>
      </c>
      <c r="I15" s="20">
        <v>45.52</v>
      </c>
      <c r="J15" s="20">
        <v>17.34</v>
      </c>
      <c r="K15" s="20">
        <v>26.39</v>
      </c>
    </row>
    <row r="16" spans="1:11" x14ac:dyDescent="0.15">
      <c r="B16" s="20">
        <v>11</v>
      </c>
      <c r="C16" s="20">
        <v>38.519999999999996</v>
      </c>
      <c r="D16" s="20">
        <v>16.309999999999999</v>
      </c>
      <c r="E16" s="20">
        <v>21.43</v>
      </c>
      <c r="H16" s="20">
        <v>11</v>
      </c>
      <c r="I16" s="20">
        <v>42.39</v>
      </c>
      <c r="J16" s="20">
        <v>17.02</v>
      </c>
      <c r="K16" s="20">
        <v>24.41</v>
      </c>
    </row>
    <row r="17" spans="2:11" x14ac:dyDescent="0.15">
      <c r="B17" s="20">
        <v>12</v>
      </c>
      <c r="C17" s="20">
        <v>34.25</v>
      </c>
      <c r="D17" s="20">
        <v>7.56</v>
      </c>
      <c r="E17" s="20">
        <v>26.37</v>
      </c>
      <c r="H17" s="20">
        <v>12</v>
      </c>
      <c r="I17" s="20">
        <v>33.729999999999997</v>
      </c>
      <c r="J17" s="20">
        <v>10.029999999999999</v>
      </c>
      <c r="K17" s="20">
        <v>22.58</v>
      </c>
    </row>
    <row r="18" spans="2:11" x14ac:dyDescent="0.15">
      <c r="B18" s="20">
        <v>13</v>
      </c>
      <c r="C18" s="20">
        <v>40.25</v>
      </c>
      <c r="D18" s="20">
        <v>17.53</v>
      </c>
      <c r="E18" s="20">
        <v>22.49</v>
      </c>
      <c r="H18" s="20">
        <v>13</v>
      </c>
      <c r="I18" s="20">
        <v>43.4</v>
      </c>
      <c r="J18" s="20">
        <v>16.190000000000001</v>
      </c>
      <c r="K18" s="20">
        <v>25.2</v>
      </c>
    </row>
    <row r="19" spans="2:11" x14ac:dyDescent="0.15">
      <c r="B19" s="20">
        <v>14</v>
      </c>
      <c r="C19" s="20">
        <v>39.299999999999997</v>
      </c>
      <c r="D19" s="20">
        <v>13.99</v>
      </c>
      <c r="E19" s="20">
        <v>24.87</v>
      </c>
      <c r="H19" s="20">
        <v>14</v>
      </c>
      <c r="I19" s="20">
        <v>33.380000000000003</v>
      </c>
      <c r="J19" s="20">
        <v>10.56</v>
      </c>
      <c r="K19" s="20">
        <v>21.82</v>
      </c>
    </row>
    <row r="20" spans="2:11" x14ac:dyDescent="0.15">
      <c r="B20" s="20"/>
      <c r="C20" s="20"/>
      <c r="D20" s="20"/>
      <c r="E20" s="20"/>
      <c r="H20" s="20"/>
      <c r="I20" s="20"/>
      <c r="J20" s="20"/>
      <c r="K20" s="20"/>
    </row>
    <row r="21" spans="2:11" x14ac:dyDescent="0.15">
      <c r="B21" s="20" t="s">
        <v>1</v>
      </c>
      <c r="C21" s="29">
        <f>AVERAGE(C5:C19)</f>
        <v>38.794285714285706</v>
      </c>
      <c r="D21" s="29">
        <f>AVERAGE(D5:D19)</f>
        <v>13.58</v>
      </c>
      <c r="E21" s="29">
        <f>AVERAGE(E5:E19)</f>
        <v>24.692142857142862</v>
      </c>
      <c r="H21" s="20" t="s">
        <v>1</v>
      </c>
      <c r="I21" s="20">
        <f>AVERAGE(I6:I19)</f>
        <v>38.434285714285714</v>
      </c>
      <c r="J21" s="20">
        <f>AVERAGE(J6:J19)</f>
        <v>13.227857142857143</v>
      </c>
      <c r="K21" s="20">
        <f>AVERAGE(K6:K19)</f>
        <v>23.909999999999997</v>
      </c>
    </row>
    <row r="22" spans="2:11" x14ac:dyDescent="0.15">
      <c r="B22" s="20" t="s">
        <v>2</v>
      </c>
      <c r="C22" s="29">
        <f>STDEV(C5:C19)</f>
        <v>3.8462003513671954</v>
      </c>
      <c r="D22" s="29">
        <f>STDEV(D5:D19)</f>
        <v>4.3022766781536284</v>
      </c>
      <c r="E22" s="29">
        <f>STDEV(E5:E19)</f>
        <v>1.565857732860952</v>
      </c>
      <c r="H22" s="20" t="s">
        <v>2</v>
      </c>
      <c r="I22" s="20">
        <f>STDEV(I6:I19)</f>
        <v>4.5020964591479178</v>
      </c>
      <c r="J22" s="20">
        <f>STDEV(J6:J19)</f>
        <v>3.7752578690762308</v>
      </c>
      <c r="K22" s="20">
        <f>STDEV(K6:K19)</f>
        <v>1.9153107801647715</v>
      </c>
    </row>
    <row r="23" spans="2:11" x14ac:dyDescent="0.15">
      <c r="B23" s="20" t="s">
        <v>6</v>
      </c>
      <c r="C23" s="29">
        <f>C22/2^0.5</f>
        <v>2.7196743502538254</v>
      </c>
      <c r="D23" s="29">
        <f>D22/2^0.5</f>
        <v>3.0421690136631638</v>
      </c>
      <c r="E23" s="29">
        <f>E22/2^0.5</f>
        <v>1.1072286212793725</v>
      </c>
      <c r="H23" s="20" t="s">
        <v>6</v>
      </c>
      <c r="I23" s="29">
        <f>I22/2^0.5</f>
        <v>3.1834629358194371</v>
      </c>
      <c r="J23" s="29">
        <f>J22/2^0.5</f>
        <v>2.669510439951678</v>
      </c>
      <c r="K23" s="29">
        <f>K22/2^0.5</f>
        <v>1.3543292407342067</v>
      </c>
    </row>
    <row r="24" spans="2:11" x14ac:dyDescent="0.15">
      <c r="B24" s="20"/>
      <c r="C24" s="20"/>
      <c r="D24" s="20"/>
      <c r="E24" s="20"/>
      <c r="F24" s="20"/>
      <c r="H24" s="20" t="s">
        <v>21</v>
      </c>
      <c r="I24" s="29">
        <f>TTEST(C5:C19,I6:I19,2,2)</f>
        <v>0.82182816918825741</v>
      </c>
      <c r="J24" s="29">
        <f>TTEST(D5:D19,J6:J19,2,2)</f>
        <v>0.81974149049069778</v>
      </c>
      <c r="K24" s="29">
        <f>TTEST(E5:E19,K6:K19,2,2)</f>
        <v>0.24753732541405929</v>
      </c>
    </row>
    <row r="27" spans="2:11" x14ac:dyDescent="0.15">
      <c r="C27" s="20"/>
      <c r="D27" s="20"/>
      <c r="E27" s="20"/>
      <c r="F27" s="20"/>
    </row>
    <row r="28" spans="2:11" x14ac:dyDescent="0.15">
      <c r="B28" s="29" t="s">
        <v>20</v>
      </c>
      <c r="C28" s="20">
        <v>30.43</v>
      </c>
      <c r="D28" s="20"/>
      <c r="E28" s="20">
        <v>4.99</v>
      </c>
      <c r="F28" s="20">
        <v>24.5</v>
      </c>
      <c r="G28" s="29">
        <f>C28-0.7</f>
        <v>29.73</v>
      </c>
      <c r="I28" s="20">
        <v>31.27</v>
      </c>
      <c r="J28" s="20">
        <v>9.7799999999999994</v>
      </c>
      <c r="K28" s="20">
        <v>20.21</v>
      </c>
    </row>
    <row r="29" spans="2:11" x14ac:dyDescent="0.15">
      <c r="C29" s="20">
        <v>31</v>
      </c>
      <c r="D29" s="20"/>
      <c r="E29" s="20">
        <v>7.49</v>
      </c>
      <c r="F29" s="20">
        <v>23.24</v>
      </c>
      <c r="G29" s="29">
        <f t="shared" ref="G29:G41" si="0">C29-0.7</f>
        <v>30.3</v>
      </c>
      <c r="I29" s="20">
        <v>34.17</v>
      </c>
      <c r="J29" s="20">
        <v>11.2</v>
      </c>
      <c r="K29" s="20">
        <v>21.72</v>
      </c>
    </row>
    <row r="30" spans="2:11" x14ac:dyDescent="0.15">
      <c r="C30" s="20">
        <v>38.409999999999997</v>
      </c>
      <c r="D30" s="20"/>
      <c r="E30" s="20">
        <v>13.61</v>
      </c>
      <c r="F30" s="20">
        <v>24.97</v>
      </c>
      <c r="G30" s="29">
        <f t="shared" si="0"/>
        <v>37.709999999999994</v>
      </c>
      <c r="I30" s="20">
        <v>40</v>
      </c>
      <c r="J30" s="20">
        <v>13.58</v>
      </c>
      <c r="K30" s="20">
        <v>25.8</v>
      </c>
    </row>
    <row r="31" spans="2:11" x14ac:dyDescent="0.15">
      <c r="C31" s="20">
        <v>38.729999999999997</v>
      </c>
      <c r="D31" s="20"/>
      <c r="E31" s="20">
        <v>16.43</v>
      </c>
      <c r="F31" s="20">
        <v>21.98</v>
      </c>
      <c r="G31" s="29">
        <f t="shared" si="0"/>
        <v>38.029999999999994</v>
      </c>
      <c r="I31" s="20">
        <v>33.51</v>
      </c>
      <c r="J31" s="20">
        <v>9.57</v>
      </c>
      <c r="K31" s="20">
        <v>22.74</v>
      </c>
    </row>
    <row r="32" spans="2:11" x14ac:dyDescent="0.15">
      <c r="C32" s="20">
        <v>37.89</v>
      </c>
      <c r="D32" s="20"/>
      <c r="E32" s="20">
        <v>12.88</v>
      </c>
      <c r="F32" s="20">
        <v>24.48</v>
      </c>
      <c r="G32" s="29">
        <f t="shared" si="0"/>
        <v>37.19</v>
      </c>
      <c r="I32" s="20">
        <v>34.619999999999997</v>
      </c>
      <c r="J32" s="20">
        <v>8.92</v>
      </c>
      <c r="K32" s="20">
        <v>24.25</v>
      </c>
    </row>
    <row r="33" spans="2:11" x14ac:dyDescent="0.15">
      <c r="C33" s="20">
        <v>33.059999999999995</v>
      </c>
      <c r="D33" s="20"/>
      <c r="E33" s="20">
        <v>8.41</v>
      </c>
      <c r="F33" s="20">
        <v>24.14</v>
      </c>
      <c r="G33" s="29">
        <f t="shared" si="0"/>
        <v>32.359999999999992</v>
      </c>
      <c r="I33" s="20">
        <v>40.020000000000003</v>
      </c>
      <c r="J33" s="20">
        <v>15.96</v>
      </c>
      <c r="K33" s="20">
        <v>22.85</v>
      </c>
    </row>
    <row r="34" spans="2:11" x14ac:dyDescent="0.15">
      <c r="C34" s="20">
        <v>36.94</v>
      </c>
      <c r="D34" s="20"/>
      <c r="E34" s="20">
        <v>13.89</v>
      </c>
      <c r="F34" s="20">
        <v>22.33</v>
      </c>
      <c r="G34" s="29">
        <f t="shared" si="0"/>
        <v>36.239999999999995</v>
      </c>
      <c r="I34" s="20">
        <v>36.450000000000003</v>
      </c>
      <c r="J34" s="20">
        <v>15.29</v>
      </c>
      <c r="K34" s="20">
        <v>20.02</v>
      </c>
    </row>
    <row r="35" spans="2:11" x14ac:dyDescent="0.15">
      <c r="C35" s="20">
        <v>44.01</v>
      </c>
      <c r="D35" s="20"/>
      <c r="E35" s="20">
        <v>18.48</v>
      </c>
      <c r="F35" s="20">
        <v>25.27</v>
      </c>
      <c r="G35" s="29">
        <f t="shared" si="0"/>
        <v>43.309999999999995</v>
      </c>
      <c r="I35" s="20">
        <v>38.83</v>
      </c>
      <c r="J35" s="20">
        <v>16.95</v>
      </c>
      <c r="K35" s="20">
        <v>20.97</v>
      </c>
    </row>
    <row r="36" spans="2:11" x14ac:dyDescent="0.15">
      <c r="C36" s="20">
        <v>40.58</v>
      </c>
      <c r="D36" s="20"/>
      <c r="E36" s="20">
        <v>17.02</v>
      </c>
      <c r="F36" s="20">
        <v>23.02</v>
      </c>
      <c r="G36" s="29">
        <f t="shared" si="0"/>
        <v>39.879999999999995</v>
      </c>
      <c r="I36" s="20">
        <v>29.59</v>
      </c>
      <c r="J36" s="20">
        <v>4.6900000000000004</v>
      </c>
      <c r="K36" s="20">
        <v>23.33</v>
      </c>
    </row>
    <row r="37" spans="2:11" x14ac:dyDescent="0.15">
      <c r="C37" s="20">
        <v>34.519999999999996</v>
      </c>
      <c r="D37" s="20"/>
      <c r="E37" s="20">
        <v>11.11</v>
      </c>
      <c r="F37" s="20">
        <v>22.66</v>
      </c>
      <c r="G37" s="29">
        <f t="shared" si="0"/>
        <v>33.819999999999993</v>
      </c>
      <c r="I37" s="20">
        <v>41.61</v>
      </c>
      <c r="J37" s="20">
        <v>16.09</v>
      </c>
      <c r="K37" s="20">
        <v>24.3</v>
      </c>
    </row>
    <row r="38" spans="2:11" x14ac:dyDescent="0.15">
      <c r="C38" s="20">
        <v>36.049999999999997</v>
      </c>
      <c r="D38" s="20"/>
      <c r="E38" s="20">
        <v>15.45</v>
      </c>
      <c r="F38" s="20">
        <v>20.04</v>
      </c>
      <c r="G38" s="29">
        <f t="shared" si="0"/>
        <v>35.349999999999994</v>
      </c>
      <c r="I38" s="20">
        <v>39.840000000000003</v>
      </c>
      <c r="J38" s="20">
        <v>15.83</v>
      </c>
      <c r="K38" s="20">
        <v>22.73</v>
      </c>
    </row>
    <row r="39" spans="2:11" x14ac:dyDescent="0.15">
      <c r="C39" s="20">
        <v>32.129999999999995</v>
      </c>
      <c r="D39" s="20"/>
      <c r="E39" s="20">
        <v>7.31</v>
      </c>
      <c r="F39" s="20">
        <v>23.98</v>
      </c>
      <c r="G39" s="29">
        <f t="shared" si="0"/>
        <v>31.429999999999996</v>
      </c>
      <c r="I39" s="20">
        <v>31.41</v>
      </c>
      <c r="J39" s="20">
        <v>9.0299999999999994</v>
      </c>
      <c r="K39" s="20">
        <v>21.33</v>
      </c>
    </row>
    <row r="40" spans="2:11" x14ac:dyDescent="0.15">
      <c r="C40" s="20">
        <v>38.099999999999994</v>
      </c>
      <c r="D40" s="20"/>
      <c r="E40" s="20">
        <v>16.32</v>
      </c>
      <c r="F40" s="20">
        <v>21.45</v>
      </c>
      <c r="G40" s="29">
        <f t="shared" si="0"/>
        <v>37.399999999999991</v>
      </c>
      <c r="I40" s="20">
        <v>41.76</v>
      </c>
      <c r="J40" s="20">
        <v>15.77</v>
      </c>
      <c r="K40" s="20">
        <v>23.44</v>
      </c>
    </row>
    <row r="41" spans="2:11" x14ac:dyDescent="0.15">
      <c r="C41" s="20">
        <v>37.199999999999996</v>
      </c>
      <c r="D41" s="20"/>
      <c r="E41" s="20">
        <v>12.49</v>
      </c>
      <c r="F41" s="20">
        <v>24.2</v>
      </c>
      <c r="G41" s="29">
        <f t="shared" si="0"/>
        <v>36.499999999999993</v>
      </c>
      <c r="I41" s="20">
        <v>31.38</v>
      </c>
      <c r="J41" s="20">
        <v>9.6199999999999992</v>
      </c>
      <c r="K41" s="20">
        <v>20.91</v>
      </c>
    </row>
    <row r="42" spans="2:11" x14ac:dyDescent="0.15">
      <c r="H42" s="20"/>
    </row>
    <row r="43" spans="2:11" x14ac:dyDescent="0.15">
      <c r="B43" s="20" t="s">
        <v>1</v>
      </c>
      <c r="C43" s="29">
        <f>AVERAGE(C28:C41)</f>
        <v>36.36071428571428</v>
      </c>
      <c r="D43" s="20"/>
      <c r="E43" s="29">
        <f>AVERAGE(E28:E41)</f>
        <v>12.562857142857142</v>
      </c>
      <c r="F43" s="29">
        <f>AVERAGE(F28:F41)</f>
        <v>23.304285714285715</v>
      </c>
      <c r="H43" s="20" t="s">
        <v>1</v>
      </c>
      <c r="I43" s="20">
        <f>AVERAGE(I28:I41)</f>
        <v>36.032857142857139</v>
      </c>
      <c r="J43" s="20">
        <f>AVERAGE(J28:J41)</f>
        <v>12.305714285714286</v>
      </c>
      <c r="K43" s="20">
        <f>AVERAGE(K28:K41)</f>
        <v>22.471428571428572</v>
      </c>
    </row>
    <row r="44" spans="2:11" x14ac:dyDescent="0.15">
      <c r="B44" s="20" t="s">
        <v>2</v>
      </c>
      <c r="C44" s="29">
        <f>STDEV(C28:C41)</f>
        <v>3.8101069322481349</v>
      </c>
      <c r="D44" s="20"/>
      <c r="E44" s="29">
        <f>STDEV(E28:E41)</f>
        <v>4.1628437553994448</v>
      </c>
      <c r="F44" s="29">
        <f>STDEV(F28:F41)</f>
        <v>1.4859584541542634</v>
      </c>
      <c r="H44" s="20" t="s">
        <v>2</v>
      </c>
      <c r="I44" s="20">
        <f>STDEV(I28:I41)</f>
        <v>4.2704610246011123</v>
      </c>
      <c r="J44" s="20">
        <f>STDEV(J28:J41)</f>
        <v>3.7895315608330002</v>
      </c>
      <c r="K44" s="20">
        <f>STDEV(K28:K41)</f>
        <v>1.6922304677684885</v>
      </c>
    </row>
    <row r="45" spans="2:11" x14ac:dyDescent="0.15">
      <c r="B45" s="20" t="s">
        <v>6</v>
      </c>
      <c r="C45" s="29">
        <f>C44/2^0.5</f>
        <v>2.6941524488385298</v>
      </c>
      <c r="D45" s="20"/>
      <c r="E45" s="29">
        <f>E44/2^0.5</f>
        <v>2.9435750484630208</v>
      </c>
      <c r="F45" s="29">
        <f>F44/2^0.5</f>
        <v>1.050731299493959</v>
      </c>
      <c r="H45" s="20" t="s">
        <v>6</v>
      </c>
      <c r="I45" s="29">
        <f>I44/2^0.5</f>
        <v>3.019671949288298</v>
      </c>
      <c r="J45" s="29">
        <f>J44/2^0.5</f>
        <v>2.679603464185456</v>
      </c>
      <c r="K45" s="29">
        <f>K44/2^0.5</f>
        <v>1.1965876390895815</v>
      </c>
    </row>
    <row r="46" spans="2:11" x14ac:dyDescent="0.15">
      <c r="H46" s="20" t="s">
        <v>21</v>
      </c>
      <c r="I46" s="29">
        <f>TTEST(C27:C41,I28:I41,2,2)</f>
        <v>0.83194842095977084</v>
      </c>
      <c r="J46" s="29">
        <f>TTEST(E27:E41,J28:J41,2,2)</f>
        <v>0.86561424771376516</v>
      </c>
      <c r="K46" s="29">
        <f>TTEST(F27:F41,K28:K41,2,2)</f>
        <v>0.17820109951195767</v>
      </c>
    </row>
    <row r="50" spans="2:11" x14ac:dyDescent="0.15">
      <c r="B50" s="29" t="s">
        <v>23</v>
      </c>
      <c r="C50" s="29">
        <f t="shared" ref="C50:E62" si="1">C28/C6</f>
        <v>0.92240072749317992</v>
      </c>
      <c r="D50" s="29">
        <f>E28/D6</f>
        <v>0.85299145299145307</v>
      </c>
      <c r="E50" s="29">
        <f>F28/E6</f>
        <v>0.93869731800766276</v>
      </c>
      <c r="I50" s="29">
        <f>I28/I6</f>
        <v>0.94385753093872615</v>
      </c>
      <c r="J50" s="29">
        <f>J28/J6</f>
        <v>0.92177191328934971</v>
      </c>
      <c r="K50" s="29">
        <f>K28/K6</f>
        <v>0.94838104176442994</v>
      </c>
    </row>
    <row r="51" spans="2:11" x14ac:dyDescent="0.15">
      <c r="C51" s="29">
        <f t="shared" si="1"/>
        <v>0.9320505111244739</v>
      </c>
      <c r="D51" s="29">
        <f>E29/D7</f>
        <v>0.89272943980929675</v>
      </c>
      <c r="E51" s="29">
        <f>F29/E7</f>
        <v>0.95716639209225685</v>
      </c>
      <c r="I51" s="29">
        <f>I29/I7</f>
        <v>0.93796321712874009</v>
      </c>
      <c r="J51" s="29">
        <f>J29/J7</f>
        <v>0.91728091728091721</v>
      </c>
      <c r="K51" s="29">
        <f>K29/K7</f>
        <v>0.94148244473341991</v>
      </c>
    </row>
    <row r="52" spans="2:11" x14ac:dyDescent="0.15">
      <c r="C52" s="29">
        <f t="shared" si="1"/>
        <v>0.93296089385474867</v>
      </c>
      <c r="D52" s="29">
        <f>E30/D8</f>
        <v>0.91773432231962238</v>
      </c>
      <c r="E52" s="29">
        <f>F30/E8</f>
        <v>0.95341733486063374</v>
      </c>
      <c r="I52" s="29">
        <f>I30/I8</f>
        <v>0.91701054562127471</v>
      </c>
      <c r="J52" s="29">
        <f>J30/J8</f>
        <v>0.91140939597315429</v>
      </c>
      <c r="K52" s="29">
        <f>K30/K8</f>
        <v>0.95378927911275413</v>
      </c>
    </row>
    <row r="53" spans="2:11" x14ac:dyDescent="0.15">
      <c r="C53" s="29">
        <f t="shared" si="1"/>
        <v>0.9423357664233577</v>
      </c>
      <c r="D53" s="29">
        <f>E31/D9</f>
        <v>0.93671607753705821</v>
      </c>
      <c r="E53" s="29">
        <f>F31/E9</f>
        <v>0.94415807560137455</v>
      </c>
      <c r="I53" s="29">
        <f>I31/I9</f>
        <v>0.94580863674851812</v>
      </c>
      <c r="J53" s="29">
        <f>J31/J9</f>
        <v>0.9157894736842106</v>
      </c>
      <c r="K53" s="29">
        <f>K31/K9</f>
        <v>0.9451371571072319</v>
      </c>
    </row>
    <row r="54" spans="2:11" x14ac:dyDescent="0.15">
      <c r="C54" s="29">
        <f t="shared" si="1"/>
        <v>0.94136645962732923</v>
      </c>
      <c r="D54" s="29">
        <f>E32/D10</f>
        <v>0.91542288557213936</v>
      </c>
      <c r="E54" s="29">
        <f>F32/E10</f>
        <v>0.94957331264546152</v>
      </c>
      <c r="I54" s="29">
        <f>I32/I10</f>
        <v>0.91538868323638278</v>
      </c>
      <c r="J54" s="29">
        <f>J32/J10</f>
        <v>0.8902195608782435</v>
      </c>
      <c r="K54" s="29">
        <f>K32/K10</f>
        <v>0.92698776758409784</v>
      </c>
    </row>
    <row r="55" spans="2:11" x14ac:dyDescent="0.15">
      <c r="C55" s="29">
        <f t="shared" si="1"/>
        <v>0.9226904828356125</v>
      </c>
      <c r="D55" s="29">
        <f>E33/D11</f>
        <v>0.89278131634819535</v>
      </c>
      <c r="E55" s="29">
        <f>F33/E11</f>
        <v>0.95528294420261184</v>
      </c>
      <c r="I55" s="29">
        <f t="shared" ref="I55" si="2">I33/I11</f>
        <v>0.94209039548022611</v>
      </c>
      <c r="J55" s="29">
        <f>J33/J11</f>
        <v>0.94159292035398234</v>
      </c>
      <c r="K55" s="29">
        <f>K33/K11</f>
        <v>0.93189233278955963</v>
      </c>
    </row>
    <row r="56" spans="2:11" x14ac:dyDescent="0.15">
      <c r="C56" s="29">
        <f t="shared" si="1"/>
        <v>0.94427402862985688</v>
      </c>
      <c r="D56" s="29">
        <f>E34/D12</f>
        <v>0.92661774516344231</v>
      </c>
      <c r="E56" s="29">
        <f>F34/E12</f>
        <v>0.94418604651162785</v>
      </c>
      <c r="I56" s="29">
        <f t="shared" ref="I56" si="3">I34/I12</f>
        <v>0.96199524940617587</v>
      </c>
      <c r="J56" s="29">
        <f>J34/J12</f>
        <v>0.96406052963430011</v>
      </c>
      <c r="K56" s="29">
        <f>K34/K12</f>
        <v>0.93946503988737684</v>
      </c>
    </row>
    <row r="57" spans="2:11" x14ac:dyDescent="0.15">
      <c r="C57" s="29">
        <f t="shared" si="1"/>
        <v>0.95115625675383619</v>
      </c>
      <c r="D57" s="29">
        <f>E35/D13</f>
        <v>0.94623655913978488</v>
      </c>
      <c r="E57" s="29">
        <f>F35/E13</f>
        <v>0.9439671273813971</v>
      </c>
      <c r="I57" s="29">
        <f t="shared" ref="I57" si="4">I35/I13</f>
        <v>0.96018793273986158</v>
      </c>
      <c r="J57" s="29">
        <f>J35/J13</f>
        <v>0.96581196581196571</v>
      </c>
      <c r="K57" s="29">
        <f>K35/K13</f>
        <v>0.94843962008141114</v>
      </c>
    </row>
    <row r="58" spans="2:11" x14ac:dyDescent="0.15">
      <c r="C58" s="29">
        <f t="shared" si="1"/>
        <v>0.9283916723861817</v>
      </c>
      <c r="D58" s="29">
        <f>E36/D14</f>
        <v>0.9429362880886426</v>
      </c>
      <c r="E58" s="29">
        <f>F36/E14</f>
        <v>0.92338547934215809</v>
      </c>
      <c r="I58" s="29">
        <f t="shared" ref="I58" si="5">I36/I14</f>
        <v>0.91270820481184445</v>
      </c>
      <c r="J58" s="29">
        <f>J36/J14</f>
        <v>0.85272727272727278</v>
      </c>
      <c r="K58" s="29">
        <f>K36/K14</f>
        <v>0.94262626262626259</v>
      </c>
    </row>
    <row r="59" spans="2:11" x14ac:dyDescent="0.15">
      <c r="C59" s="29">
        <f t="shared" si="1"/>
        <v>0.93045822102425879</v>
      </c>
      <c r="D59" s="29">
        <f>E37/D15</f>
        <v>0.9212271973466003</v>
      </c>
      <c r="E59" s="29">
        <f>F37/E15</f>
        <v>0.93327841845140025</v>
      </c>
      <c r="I59" s="29">
        <f t="shared" ref="I59" si="6">I37/I15</f>
        <v>0.91410369068541297</v>
      </c>
      <c r="J59" s="29">
        <f>J37/J15</f>
        <v>0.92791234140715106</v>
      </c>
      <c r="K59" s="29">
        <f>K37/K15</f>
        <v>0.92080333459643804</v>
      </c>
    </row>
    <row r="60" spans="2:11" x14ac:dyDescent="0.15">
      <c r="C60" s="29">
        <f t="shared" si="1"/>
        <v>0.93587746625129808</v>
      </c>
      <c r="D60" s="29">
        <f>E38/D16</f>
        <v>0.94727161250766401</v>
      </c>
      <c r="E60" s="29">
        <f>F38/E16</f>
        <v>0.93513765748950062</v>
      </c>
      <c r="I60" s="29">
        <f t="shared" ref="I60" si="7">I38/I16</f>
        <v>0.93984430290162779</v>
      </c>
      <c r="J60" s="29">
        <f>J38/J16</f>
        <v>0.9300822561692127</v>
      </c>
      <c r="K60" s="29">
        <f>K38/K16</f>
        <v>0.93117574764440803</v>
      </c>
    </row>
    <row r="61" spans="2:11" x14ac:dyDescent="0.15">
      <c r="C61" s="29">
        <f t="shared" si="1"/>
        <v>0.93810218978102178</v>
      </c>
      <c r="D61" s="29">
        <f>E39/D17</f>
        <v>0.96693121693121697</v>
      </c>
      <c r="E61" s="29">
        <f>F39/E17</f>
        <v>0.90936670458854763</v>
      </c>
      <c r="I61" s="29">
        <f t="shared" ref="I61" si="8">I39/I17</f>
        <v>0.93121849985176408</v>
      </c>
      <c r="J61" s="29">
        <f>J39/J17</f>
        <v>0.90029910269192426</v>
      </c>
      <c r="K61" s="29">
        <f>K39/K17</f>
        <v>0.94464127546501331</v>
      </c>
    </row>
    <row r="62" spans="2:11" x14ac:dyDescent="0.15">
      <c r="C62" s="29">
        <f t="shared" si="1"/>
        <v>0.94658385093167685</v>
      </c>
      <c r="D62" s="29">
        <f>E40/D18</f>
        <v>0.9309754706217912</v>
      </c>
      <c r="E62" s="29">
        <f>F40/E18</f>
        <v>0.95375722543352603</v>
      </c>
      <c r="I62" s="29">
        <f t="shared" ref="I62" si="9">I40/I18</f>
        <v>0.96221198156682031</v>
      </c>
      <c r="J62" s="29">
        <f>J40/J18</f>
        <v>0.97405806053119204</v>
      </c>
      <c r="K62" s="29">
        <f>K40/K18</f>
        <v>0.93015873015873018</v>
      </c>
    </row>
    <row r="66" spans="2:11" x14ac:dyDescent="0.15">
      <c r="B66" s="29" t="s">
        <v>22</v>
      </c>
      <c r="C66" s="29">
        <f t="shared" ref="C66:E78" si="10">(1-C50)*100</f>
        <v>7.7599272506820078</v>
      </c>
      <c r="D66" s="29">
        <f>(1-D50)*100</f>
        <v>14.700854700854693</v>
      </c>
      <c r="E66" s="29">
        <f t="shared" ref="E66" si="11">(1-E50)*100</f>
        <v>6.1302681992337238</v>
      </c>
      <c r="I66" s="29">
        <f>(1-I50)*100</f>
        <v>5.6142469061273843</v>
      </c>
      <c r="J66" s="29">
        <f t="shared" ref="J66:K70" si="12">(1-J50)*100</f>
        <v>7.8228086710650295</v>
      </c>
      <c r="K66" s="29">
        <f t="shared" si="12"/>
        <v>5.1618958235570052</v>
      </c>
    </row>
    <row r="67" spans="2:11" x14ac:dyDescent="0.15">
      <c r="C67" s="29">
        <f t="shared" si="10"/>
        <v>6.7949488875526098</v>
      </c>
      <c r="D67" s="29">
        <f>(1-D51)*100</f>
        <v>10.727056019070325</v>
      </c>
      <c r="E67" s="29">
        <f t="shared" ref="E67" si="13">(1-E51)*100</f>
        <v>4.2833607907743154</v>
      </c>
      <c r="I67" s="29">
        <f>(1-I51)*100</f>
        <v>6.2036782871259906</v>
      </c>
      <c r="J67" s="29">
        <f t="shared" si="12"/>
        <v>8.2719082719082788</v>
      </c>
      <c r="K67" s="29">
        <f t="shared" si="12"/>
        <v>5.8517555266580086</v>
      </c>
    </row>
    <row r="68" spans="2:11" x14ac:dyDescent="0.15">
      <c r="C68" s="29">
        <f t="shared" si="10"/>
        <v>6.7039106145251326</v>
      </c>
      <c r="D68" s="29">
        <f>(1-D52)*100</f>
        <v>8.2265677680377625</v>
      </c>
      <c r="E68" s="29">
        <f t="shared" ref="E68" si="14">(1-E52)*100</f>
        <v>4.6582665139366259</v>
      </c>
      <c r="I68" s="29">
        <f>(1-I52)*100</f>
        <v>8.2989454378725291</v>
      </c>
      <c r="J68" s="29">
        <f t="shared" si="12"/>
        <v>8.8590604026845714</v>
      </c>
      <c r="K68" s="29">
        <f t="shared" si="12"/>
        <v>4.6210720887245866</v>
      </c>
    </row>
    <row r="69" spans="2:11" x14ac:dyDescent="0.15">
      <c r="C69" s="29">
        <f t="shared" si="10"/>
        <v>5.7664233576642303</v>
      </c>
      <c r="D69" s="29">
        <f>(1-D53)*100</f>
        <v>6.3283922462941788</v>
      </c>
      <c r="E69" s="29">
        <f t="shared" ref="E69" si="15">(1-E53)*100</f>
        <v>5.5841924398625453</v>
      </c>
      <c r="I69" s="29">
        <f>(1-I53)*100</f>
        <v>5.4191363251481883</v>
      </c>
      <c r="J69" s="29">
        <f t="shared" si="12"/>
        <v>8.4210526315789398</v>
      </c>
      <c r="K69" s="29">
        <f t="shared" si="12"/>
        <v>5.48628428927681</v>
      </c>
    </row>
    <row r="70" spans="2:11" x14ac:dyDescent="0.15">
      <c r="C70" s="29">
        <f t="shared" si="10"/>
        <v>5.8633540372670767</v>
      </c>
      <c r="D70" s="29">
        <f>(1-D54)*100</f>
        <v>8.4577114427860636</v>
      </c>
      <c r="E70" s="29">
        <f t="shared" ref="E70" si="16">(1-E54)*100</f>
        <v>5.042668735453848</v>
      </c>
      <c r="I70" s="29">
        <f>(1-I54)*100</f>
        <v>8.4611316763617221</v>
      </c>
      <c r="J70" s="29">
        <f t="shared" si="12"/>
        <v>10.97804391217565</v>
      </c>
      <c r="K70" s="29">
        <f t="shared" si="12"/>
        <v>7.3012232415902156</v>
      </c>
    </row>
    <row r="71" spans="2:11" x14ac:dyDescent="0.15">
      <c r="C71" s="29">
        <f t="shared" si="10"/>
        <v>7.7309517164387493</v>
      </c>
      <c r="D71" s="29">
        <f>(1-D55)*100</f>
        <v>10.721868365180464</v>
      </c>
      <c r="E71" s="29">
        <f t="shared" ref="E71" si="17">(1-E55)*100</f>
        <v>4.4717055797388161</v>
      </c>
      <c r="I71" s="29">
        <f t="shared" ref="I71" si="18">(1-I55)*100</f>
        <v>5.790960451977389</v>
      </c>
      <c r="J71" s="29">
        <f t="shared" ref="J71:K71" si="19">(1-J55)*100</f>
        <v>5.8407079646017657</v>
      </c>
      <c r="K71" s="29">
        <f t="shared" si="19"/>
        <v>6.810766721044037</v>
      </c>
    </row>
    <row r="72" spans="2:11" x14ac:dyDescent="0.15">
      <c r="C72" s="29">
        <f t="shared" si="10"/>
        <v>5.5725971370143128</v>
      </c>
      <c r="D72" s="29">
        <f>(1-D56)*100</f>
        <v>7.3382254836557692</v>
      </c>
      <c r="E72" s="29">
        <f t="shared" ref="E72" si="20">(1-E56)*100</f>
        <v>5.5813953488372148</v>
      </c>
      <c r="I72" s="29">
        <f t="shared" ref="I72" si="21">(1-I56)*100</f>
        <v>3.8004750593824133</v>
      </c>
      <c r="J72" s="29">
        <f t="shared" ref="J72:K72" si="22">(1-J56)*100</f>
        <v>3.5939470365699888</v>
      </c>
      <c r="K72" s="29">
        <f t="shared" si="22"/>
        <v>6.0534960112623164</v>
      </c>
    </row>
    <row r="73" spans="2:11" x14ac:dyDescent="0.15">
      <c r="C73" s="29">
        <f t="shared" si="10"/>
        <v>4.8843743246163811</v>
      </c>
      <c r="D73" s="29">
        <f>(1-D57)*100</f>
        <v>5.3763440860215113</v>
      </c>
      <c r="E73" s="29">
        <f t="shared" ref="E73" si="23">(1-E57)*100</f>
        <v>5.6032872618602898</v>
      </c>
      <c r="I73" s="29">
        <f t="shared" ref="I73" si="24">(1-I57)*100</f>
        <v>3.9812067260138417</v>
      </c>
      <c r="J73" s="29">
        <f t="shared" ref="J73:K73" si="25">(1-J57)*100</f>
        <v>3.4188034188034289</v>
      </c>
      <c r="K73" s="29">
        <f t="shared" si="25"/>
        <v>5.1560379918588861</v>
      </c>
    </row>
    <row r="74" spans="2:11" x14ac:dyDescent="0.15">
      <c r="C74" s="29">
        <f t="shared" si="10"/>
        <v>7.1608327613818297</v>
      </c>
      <c r="D74" s="29">
        <f>(1-D58)*100</f>
        <v>5.7063711911357391</v>
      </c>
      <c r="E74" s="29">
        <f t="shared" ref="E74" si="26">(1-E58)*100</f>
        <v>7.6614520657841911</v>
      </c>
      <c r="I74" s="29">
        <f t="shared" ref="I74" si="27">(1-I58)*100</f>
        <v>8.7291795188155561</v>
      </c>
      <c r="J74" s="29">
        <f t="shared" ref="J74:K74" si="28">(1-J58)*100</f>
        <v>14.727272727272723</v>
      </c>
      <c r="K74" s="29">
        <f t="shared" si="28"/>
        <v>5.7373737373737406</v>
      </c>
    </row>
    <row r="75" spans="2:11" x14ac:dyDescent="0.15">
      <c r="C75" s="29">
        <f t="shared" si="10"/>
        <v>6.9541778975741213</v>
      </c>
      <c r="D75" s="29">
        <f>(1-D59)*100</f>
        <v>7.8772802653399694</v>
      </c>
      <c r="E75" s="29">
        <f t="shared" ref="E75" si="29">(1-E59)*100</f>
        <v>6.6721581548599751</v>
      </c>
      <c r="I75" s="29">
        <f t="shared" ref="I75" si="30">(1-I59)*100</f>
        <v>8.5896309314587036</v>
      </c>
      <c r="J75" s="29">
        <f t="shared" ref="J75:K75" si="31">(1-J59)*100</f>
        <v>7.2087658592848936</v>
      </c>
      <c r="K75" s="29">
        <f t="shared" si="31"/>
        <v>7.9196665403561965</v>
      </c>
    </row>
    <row r="76" spans="2:11" x14ac:dyDescent="0.15">
      <c r="C76" s="29">
        <f t="shared" si="10"/>
        <v>6.4122533748701915</v>
      </c>
      <c r="D76" s="29">
        <f>(1-D60)*100</f>
        <v>5.2728387492335997</v>
      </c>
      <c r="E76" s="29">
        <f t="shared" ref="E76" si="32">(1-E60)*100</f>
        <v>6.4862342510499378</v>
      </c>
      <c r="I76" s="29">
        <f t="shared" ref="I76" si="33">(1-I60)*100</f>
        <v>6.0155697098372212</v>
      </c>
      <c r="J76" s="29">
        <f t="shared" ref="J76:K76" si="34">(1-J60)*100</f>
        <v>6.9917743830787309</v>
      </c>
      <c r="K76" s="29">
        <f t="shared" si="34"/>
        <v>6.8824252355591975</v>
      </c>
    </row>
    <row r="77" spans="2:11" x14ac:dyDescent="0.15">
      <c r="C77" s="29">
        <f t="shared" si="10"/>
        <v>6.1897810218978222</v>
      </c>
      <c r="D77" s="29">
        <f>(1-D61)*100</f>
        <v>3.3068783068783025</v>
      </c>
      <c r="E77" s="29">
        <f t="shared" ref="E77" si="35">(1-E61)*100</f>
        <v>9.0633295411452366</v>
      </c>
      <c r="I77" s="29">
        <f t="shared" ref="I77" si="36">(1-I61)*100</f>
        <v>6.8781500148235919</v>
      </c>
      <c r="J77" s="29">
        <f t="shared" ref="J77:K77" si="37">(1-J61)*100</f>
        <v>9.9700897308075742</v>
      </c>
      <c r="K77" s="29">
        <f t="shared" si="37"/>
        <v>5.5358724534986692</v>
      </c>
    </row>
    <row r="78" spans="2:11" x14ac:dyDescent="0.15">
      <c r="C78" s="29">
        <f t="shared" si="10"/>
        <v>5.3416149068323149</v>
      </c>
      <c r="D78" s="29">
        <f>(1-D62)*100</f>
        <v>6.9024529378208799</v>
      </c>
      <c r="E78" s="29">
        <f t="shared" ref="E78" si="38">(1-E62)*100</f>
        <v>4.6242774566473965</v>
      </c>
      <c r="I78" s="29">
        <f t="shared" ref="I78" si="39">(1-I62)*100</f>
        <v>3.7788018433179693</v>
      </c>
      <c r="J78" s="29">
        <f t="shared" ref="J78:K78" si="40">(1-J62)*100</f>
        <v>2.5941939468807962</v>
      </c>
      <c r="K78" s="29">
        <f t="shared" si="40"/>
        <v>6.9841269841269815</v>
      </c>
    </row>
    <row r="80" spans="2:11" x14ac:dyDescent="0.15">
      <c r="B80" s="20" t="s">
        <v>1</v>
      </c>
      <c r="C80" s="29">
        <f>AVERAGE(C65:C78)</f>
        <v>6.3950113298705231</v>
      </c>
      <c r="D80" s="29">
        <f>AVERAGE(D65:D78)</f>
        <v>7.76483396633148</v>
      </c>
      <c r="E80" s="29">
        <f>AVERAGE(E65:E78)</f>
        <v>5.8355843337833928</v>
      </c>
      <c r="H80" s="20" t="s">
        <v>1</v>
      </c>
      <c r="I80" s="20">
        <f>AVERAGE(I66:I78)</f>
        <v>6.2739317606355769</v>
      </c>
      <c r="J80" s="20">
        <f>AVERAGE(J66:J78)</f>
        <v>7.5921868428240282</v>
      </c>
      <c r="K80" s="20">
        <f>AVERAGE(K66:K78)</f>
        <v>6.1155382034528207</v>
      </c>
    </row>
    <row r="81" spans="2:11" x14ac:dyDescent="0.15">
      <c r="B81" s="20" t="s">
        <v>2</v>
      </c>
      <c r="C81" s="29">
        <f>STDEV(C64:C78)</f>
        <v>0.89398373839535605</v>
      </c>
      <c r="D81" s="29">
        <f>STDEV(D64:D78)</f>
        <v>2.9629340667432191</v>
      </c>
      <c r="E81" s="29">
        <f>STDEV(E64:E78)</f>
        <v>1.3812905660632082</v>
      </c>
      <c r="H81" s="20" t="s">
        <v>2</v>
      </c>
      <c r="I81" s="20">
        <f>STDEV(I64:I78)</f>
        <v>1.8191427545483305</v>
      </c>
      <c r="J81" s="20">
        <f>STDEV(J64:J78)</f>
        <v>3.3265756210638378</v>
      </c>
      <c r="K81" s="20">
        <f>STDEV(K64:K78)</f>
        <v>0.97888321264169842</v>
      </c>
    </row>
    <row r="82" spans="2:11" x14ac:dyDescent="0.15">
      <c r="B82" s="20" t="s">
        <v>6</v>
      </c>
      <c r="C82" s="29">
        <f>C81/2^0.5</f>
        <v>0.63214196368985676</v>
      </c>
      <c r="D82" s="29">
        <f>D81/2^0.5</f>
        <v>2.0951107708027648</v>
      </c>
      <c r="E82" s="29">
        <f>E81/2^0.5</f>
        <v>0.97671992605229929</v>
      </c>
      <c r="H82" s="20" t="s">
        <v>6</v>
      </c>
      <c r="I82" s="29">
        <f>I81/2^0.5</f>
        <v>1.2863281776874995</v>
      </c>
      <c r="J82" s="29">
        <f>J81/2^0.5</f>
        <v>2.3522441797840905</v>
      </c>
      <c r="K82" s="29">
        <f>K81/2^0.5</f>
        <v>0.69217495764861803</v>
      </c>
    </row>
    <row r="83" spans="2:11" x14ac:dyDescent="0.15">
      <c r="H83" s="20" t="s">
        <v>21</v>
      </c>
      <c r="I83" s="29">
        <f>TTEST(C64:C78,I64:I78,2,2)</f>
        <v>0.83129236574422205</v>
      </c>
      <c r="J83" s="29">
        <f>TTEST(D64:D78,J64:J78,2,2)</f>
        <v>0.89003558659178283</v>
      </c>
      <c r="K83" s="29">
        <f>TTEST(E64:E78,K64:K78,2,2)</f>
        <v>0.5566103084412406</v>
      </c>
    </row>
    <row r="90" spans="2:11" x14ac:dyDescent="0.15">
      <c r="D90" s="29" t="s">
        <v>10</v>
      </c>
      <c r="H90" s="29" t="s">
        <v>5</v>
      </c>
    </row>
    <row r="91" spans="2:11" x14ac:dyDescent="0.15">
      <c r="C91" s="29" t="s">
        <v>22</v>
      </c>
      <c r="D91" s="29" t="s">
        <v>15</v>
      </c>
      <c r="E91" s="29" t="s">
        <v>19</v>
      </c>
      <c r="F91" s="29" t="s">
        <v>17</v>
      </c>
      <c r="H91" s="29" t="s">
        <v>15</v>
      </c>
      <c r="I91" s="29" t="s">
        <v>19</v>
      </c>
      <c r="J91" s="29" t="s">
        <v>17</v>
      </c>
    </row>
    <row r="92" spans="2:11" x14ac:dyDescent="0.15">
      <c r="C92" s="29" t="s">
        <v>1</v>
      </c>
      <c r="D92" s="29">
        <v>6.3950113298705231</v>
      </c>
      <c r="E92" s="29">
        <v>7.76483396633148</v>
      </c>
      <c r="F92" s="29">
        <v>5.8355843337833928</v>
      </c>
      <c r="H92" s="29">
        <v>6.2739317606355769</v>
      </c>
      <c r="I92" s="29">
        <v>7.5921868428240282</v>
      </c>
      <c r="J92" s="29">
        <v>6.1155382034528207</v>
      </c>
    </row>
    <row r="93" spans="2:11" x14ac:dyDescent="0.15">
      <c r="C93" s="29" t="s">
        <v>2</v>
      </c>
      <c r="D93" s="29">
        <v>0.89398373839535605</v>
      </c>
      <c r="E93" s="29">
        <v>2.9629340667432191</v>
      </c>
      <c r="F93" s="29">
        <v>1.3812905660632082</v>
      </c>
      <c r="H93" s="29">
        <v>1.8191427545483305</v>
      </c>
      <c r="I93" s="29">
        <v>3.3265756210638378</v>
      </c>
      <c r="J93" s="29">
        <v>0.97888321264169842</v>
      </c>
    </row>
    <row r="94" spans="2:11" x14ac:dyDescent="0.15">
      <c r="C94" s="29" t="s">
        <v>6</v>
      </c>
      <c r="D94" s="29">
        <v>0.63214196368985676</v>
      </c>
      <c r="E94" s="29">
        <v>2.0951107708027648</v>
      </c>
      <c r="F94" s="29">
        <v>0.97671992605229929</v>
      </c>
      <c r="H94" s="29">
        <v>1.2863281776874995</v>
      </c>
      <c r="I94" s="29">
        <v>2.3522441797840905</v>
      </c>
      <c r="J94" s="29">
        <v>0.69217495764861803</v>
      </c>
    </row>
    <row r="95" spans="2:11" x14ac:dyDescent="0.15">
      <c r="C95" s="29" t="s">
        <v>21</v>
      </c>
      <c r="H95" s="29">
        <v>0.83129236574422205</v>
      </c>
      <c r="I95" s="29">
        <v>0.89003558659178283</v>
      </c>
      <c r="J95" s="29">
        <v>0.5566103084412406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W138"/>
  <sheetViews>
    <sheetView topLeftCell="A95" zoomScale="91" workbookViewId="0">
      <selection activeCell="M41" sqref="M41"/>
    </sheetView>
  </sheetViews>
  <sheetFormatPr baseColWidth="10" defaultRowHeight="14" x14ac:dyDescent="0.15"/>
  <cols>
    <col min="1" max="16384" width="10.83203125" style="20"/>
  </cols>
  <sheetData>
    <row r="3" spans="2:16" x14ac:dyDescent="0.15">
      <c r="K3" s="23"/>
      <c r="L3" s="23"/>
      <c r="M3" s="23"/>
      <c r="N3" s="23"/>
      <c r="O3" s="23"/>
      <c r="P3" s="23"/>
    </row>
    <row r="4" spans="2:16" x14ac:dyDescent="0.15">
      <c r="K4" s="23"/>
      <c r="L4" s="23"/>
      <c r="M4" s="23"/>
      <c r="N4" s="23"/>
      <c r="O4" s="23"/>
      <c r="P4" s="23"/>
    </row>
    <row r="5" spans="2:16" x14ac:dyDescent="0.15">
      <c r="K5" s="23"/>
      <c r="L5" s="23"/>
      <c r="M5" s="23"/>
      <c r="N5" s="23"/>
      <c r="O5" s="23"/>
      <c r="P5" s="23"/>
    </row>
    <row r="6" spans="2:16" x14ac:dyDescent="0.15">
      <c r="K6" s="23"/>
      <c r="L6" s="23"/>
      <c r="M6" s="23"/>
      <c r="N6" s="23"/>
      <c r="O6" s="23"/>
      <c r="P6" s="23"/>
    </row>
    <row r="7" spans="2:16" x14ac:dyDescent="0.15">
      <c r="K7" s="23"/>
      <c r="L7" s="23"/>
      <c r="M7" s="23"/>
      <c r="N7" s="23"/>
      <c r="O7" s="23"/>
      <c r="P7" s="23"/>
    </row>
    <row r="9" spans="2:16" x14ac:dyDescent="0.15">
      <c r="B9" s="20" t="s">
        <v>38</v>
      </c>
    </row>
    <row r="10" spans="2:16" x14ac:dyDescent="0.15">
      <c r="B10" s="15" t="s">
        <v>26</v>
      </c>
      <c r="C10" s="20" t="s">
        <v>35</v>
      </c>
      <c r="D10" s="20" t="s">
        <v>34</v>
      </c>
      <c r="E10" s="16">
        <v>0</v>
      </c>
      <c r="F10" s="16">
        <v>15</v>
      </c>
      <c r="G10" s="16">
        <v>30</v>
      </c>
      <c r="H10" s="16">
        <v>60</v>
      </c>
      <c r="I10" s="16">
        <v>120</v>
      </c>
    </row>
    <row r="11" spans="2:16" x14ac:dyDescent="0.15">
      <c r="C11" s="18" t="s">
        <v>10</v>
      </c>
      <c r="D11" s="17">
        <v>1</v>
      </c>
      <c r="E11" s="19">
        <v>167</v>
      </c>
      <c r="F11" s="19">
        <v>306</v>
      </c>
      <c r="G11" s="19">
        <v>352</v>
      </c>
      <c r="H11" s="19">
        <v>333</v>
      </c>
      <c r="I11" s="19">
        <v>221</v>
      </c>
      <c r="K11" s="17"/>
    </row>
    <row r="12" spans="2:16" x14ac:dyDescent="0.15">
      <c r="C12" s="18" t="s">
        <v>10</v>
      </c>
      <c r="D12" s="17">
        <v>2</v>
      </c>
      <c r="E12" s="19">
        <v>141</v>
      </c>
      <c r="F12" s="19">
        <v>355</v>
      </c>
      <c r="G12" s="19">
        <v>410</v>
      </c>
      <c r="H12" s="19">
        <v>352</v>
      </c>
      <c r="I12" s="19">
        <v>173</v>
      </c>
      <c r="K12" s="17"/>
    </row>
    <row r="13" spans="2:16" x14ac:dyDescent="0.15">
      <c r="C13" s="18" t="s">
        <v>10</v>
      </c>
      <c r="D13" s="17">
        <v>3</v>
      </c>
      <c r="E13" s="19">
        <v>165</v>
      </c>
      <c r="F13" s="19">
        <v>402</v>
      </c>
      <c r="G13" s="19">
        <v>431</v>
      </c>
      <c r="H13" s="19">
        <v>437</v>
      </c>
      <c r="I13" s="19">
        <v>181</v>
      </c>
      <c r="K13" s="17"/>
    </row>
    <row r="14" spans="2:16" x14ac:dyDescent="0.15">
      <c r="C14" s="18" t="s">
        <v>10</v>
      </c>
      <c r="D14" s="17">
        <v>4</v>
      </c>
      <c r="E14" s="19">
        <v>155</v>
      </c>
      <c r="F14" s="19">
        <v>455</v>
      </c>
      <c r="G14" s="19">
        <v>406</v>
      </c>
      <c r="H14" s="19">
        <v>376</v>
      </c>
      <c r="I14" s="19">
        <v>213</v>
      </c>
      <c r="K14" s="17"/>
    </row>
    <row r="15" spans="2:16" x14ac:dyDescent="0.15">
      <c r="C15" s="18" t="s">
        <v>10</v>
      </c>
      <c r="D15" s="17">
        <v>5</v>
      </c>
      <c r="E15" s="19">
        <v>131</v>
      </c>
      <c r="F15" s="19">
        <v>449</v>
      </c>
      <c r="G15" s="19">
        <v>417</v>
      </c>
      <c r="H15" s="19">
        <v>302</v>
      </c>
      <c r="I15" s="19">
        <v>180</v>
      </c>
      <c r="K15" s="17"/>
    </row>
    <row r="16" spans="2:16" x14ac:dyDescent="0.15">
      <c r="C16" s="18" t="s">
        <v>10</v>
      </c>
      <c r="D16" s="17">
        <v>6</v>
      </c>
      <c r="E16" s="19">
        <v>160</v>
      </c>
      <c r="F16" s="19">
        <v>405</v>
      </c>
      <c r="G16" s="19">
        <v>416</v>
      </c>
      <c r="H16" s="19">
        <v>334</v>
      </c>
      <c r="I16" s="19">
        <v>199</v>
      </c>
      <c r="K16" s="20" t="s">
        <v>38</v>
      </c>
    </row>
    <row r="17" spans="3:23" x14ac:dyDescent="0.15">
      <c r="C17" s="18" t="s">
        <v>10</v>
      </c>
      <c r="D17" s="17">
        <v>7</v>
      </c>
      <c r="E17" s="19">
        <v>138</v>
      </c>
      <c r="F17" s="19">
        <v>335</v>
      </c>
      <c r="G17" s="19">
        <v>377</v>
      </c>
      <c r="H17" s="19">
        <v>277</v>
      </c>
      <c r="I17" s="19">
        <v>205</v>
      </c>
      <c r="K17" s="17"/>
    </row>
    <row r="18" spans="3:23" x14ac:dyDescent="0.15">
      <c r="C18" s="19"/>
      <c r="D18" s="18"/>
      <c r="E18" s="19"/>
      <c r="F18" s="19"/>
      <c r="G18" s="19"/>
      <c r="H18" s="19"/>
      <c r="I18" s="19"/>
      <c r="K18" s="24" t="s">
        <v>7</v>
      </c>
    </row>
    <row r="19" spans="3:23" x14ac:dyDescent="0.15">
      <c r="C19" s="19"/>
      <c r="D19" s="16" t="s">
        <v>1</v>
      </c>
      <c r="E19" s="15">
        <f>AVERAGE(E11:E17)</f>
        <v>151</v>
      </c>
      <c r="F19" s="15">
        <f t="shared" ref="F19:I19" si="0">AVERAGE(F11:F17)</f>
        <v>386.71428571428572</v>
      </c>
      <c r="G19" s="15">
        <f t="shared" si="0"/>
        <v>401.28571428571428</v>
      </c>
      <c r="H19" s="15">
        <f t="shared" si="0"/>
        <v>344.42857142857144</v>
      </c>
      <c r="I19" s="15">
        <f t="shared" si="0"/>
        <v>196</v>
      </c>
      <c r="K19" s="24" t="s">
        <v>10</v>
      </c>
      <c r="L19" s="23">
        <v>1185</v>
      </c>
      <c r="M19" s="23">
        <v>1274</v>
      </c>
      <c r="N19" s="23">
        <v>1443</v>
      </c>
      <c r="O19" s="23">
        <v>1421</v>
      </c>
      <c r="P19" s="23">
        <v>1324</v>
      </c>
      <c r="Q19" s="23">
        <v>1335</v>
      </c>
      <c r="R19" s="23">
        <v>1161</v>
      </c>
    </row>
    <row r="20" spans="3:23" x14ac:dyDescent="0.15">
      <c r="C20" s="19"/>
      <c r="D20" s="16" t="s">
        <v>2</v>
      </c>
      <c r="E20" s="15">
        <f>STDEV(E11:E17)</f>
        <v>14.247806848775006</v>
      </c>
      <c r="F20" s="15">
        <f t="shared" ref="F20:I20" si="1">STDEV(F11:F17)</f>
        <v>56.723640826126633</v>
      </c>
      <c r="G20" s="15">
        <f t="shared" si="1"/>
        <v>27.27461753911064</v>
      </c>
      <c r="H20" s="15">
        <f t="shared" si="1"/>
        <v>51.977101185224377</v>
      </c>
      <c r="I20" s="15">
        <f t="shared" si="1"/>
        <v>18.321208111548394</v>
      </c>
      <c r="K20" s="24" t="s">
        <v>5</v>
      </c>
      <c r="L20" s="23">
        <v>1131</v>
      </c>
      <c r="M20" s="23">
        <v>885</v>
      </c>
      <c r="N20" s="23">
        <v>1232</v>
      </c>
      <c r="O20" s="23">
        <v>939</v>
      </c>
      <c r="P20" s="23">
        <v>1147</v>
      </c>
      <c r="Q20" s="23">
        <v>1108</v>
      </c>
      <c r="R20" s="23">
        <v>1121</v>
      </c>
      <c r="S20" s="23">
        <v>1169</v>
      </c>
      <c r="T20" s="23">
        <v>905</v>
      </c>
      <c r="U20" s="23"/>
      <c r="W20" s="23"/>
    </row>
    <row r="21" spans="3:23" x14ac:dyDescent="0.15">
      <c r="C21" s="15"/>
      <c r="D21" s="16" t="s">
        <v>6</v>
      </c>
      <c r="E21" s="15">
        <f>E20/2^0.5</f>
        <v>10.074720839804941</v>
      </c>
      <c r="F21" s="15">
        <f>F20/2^0.5</f>
        <v>40.109671081744239</v>
      </c>
      <c r="G21" s="15">
        <f>G20/2^0.5</f>
        <v>19.286067016174677</v>
      </c>
      <c r="H21" s="15">
        <f>H20/2^0.5</f>
        <v>36.753360714491492</v>
      </c>
      <c r="I21" s="15">
        <f>I20/2^0.5</f>
        <v>12.95505049520585</v>
      </c>
    </row>
    <row r="22" spans="3:23" x14ac:dyDescent="0.15">
      <c r="C22" s="15"/>
      <c r="K22" s="24" t="s">
        <v>30</v>
      </c>
      <c r="L22" s="20">
        <f>AVERAGE(L19:R19)</f>
        <v>1306.1428571428571</v>
      </c>
    </row>
    <row r="23" spans="3:23" x14ac:dyDescent="0.15">
      <c r="C23" s="15"/>
      <c r="J23" s="24"/>
      <c r="K23" s="24" t="s">
        <v>10</v>
      </c>
      <c r="L23" s="23">
        <f t="shared" ref="L23:R24" si="2">L19/$L$22</f>
        <v>0.90725144919610634</v>
      </c>
      <c r="M23" s="23">
        <f t="shared" si="2"/>
        <v>0.9753910095154763</v>
      </c>
      <c r="N23" s="23">
        <f t="shared" si="2"/>
        <v>1.1047796128185496</v>
      </c>
      <c r="O23" s="23">
        <f t="shared" si="2"/>
        <v>1.0879361259980314</v>
      </c>
      <c r="P23" s="23">
        <f t="shared" si="2"/>
        <v>1.013671661380291</v>
      </c>
      <c r="Q23" s="23">
        <f t="shared" si="2"/>
        <v>1.0220934047905501</v>
      </c>
      <c r="R23" s="23">
        <f t="shared" si="2"/>
        <v>0.88887673630099528</v>
      </c>
    </row>
    <row r="24" spans="3:23" x14ac:dyDescent="0.15">
      <c r="C24" s="20" t="s">
        <v>35</v>
      </c>
      <c r="D24" s="20" t="s">
        <v>34</v>
      </c>
      <c r="E24" s="16">
        <v>0</v>
      </c>
      <c r="F24" s="16">
        <v>15</v>
      </c>
      <c r="G24" s="16">
        <v>30</v>
      </c>
      <c r="H24" s="16">
        <v>60</v>
      </c>
      <c r="I24" s="16">
        <v>120</v>
      </c>
      <c r="J24" s="24"/>
      <c r="K24" s="24" t="s">
        <v>5</v>
      </c>
      <c r="L24" s="23">
        <f t="shared" si="2"/>
        <v>0.86590834518210658</v>
      </c>
      <c r="M24" s="23">
        <f t="shared" si="2"/>
        <v>0.67756753800721869</v>
      </c>
      <c r="N24" s="23">
        <f t="shared" si="2"/>
        <v>0.94323526194903207</v>
      </c>
      <c r="O24" s="23">
        <f t="shared" si="2"/>
        <v>0.71891064202121846</v>
      </c>
      <c r="P24" s="23">
        <f t="shared" si="2"/>
        <v>0.87815815377884721</v>
      </c>
      <c r="Q24" s="23">
        <f t="shared" si="2"/>
        <v>0.8482992453242918</v>
      </c>
      <c r="R24" s="23">
        <f t="shared" si="2"/>
        <v>0.8582522148091436</v>
      </c>
      <c r="S24" s="23">
        <f>S20/$L$22</f>
        <v>0.89500164059936571</v>
      </c>
      <c r="T24" s="23">
        <f>T20/$L$22</f>
        <v>0.69287979875314454</v>
      </c>
      <c r="U24" s="23"/>
    </row>
    <row r="25" spans="3:23" x14ac:dyDescent="0.15">
      <c r="C25" s="18" t="s">
        <v>5</v>
      </c>
      <c r="D25" s="19">
        <v>1</v>
      </c>
      <c r="E25" s="19">
        <v>151</v>
      </c>
      <c r="F25" s="19">
        <v>339</v>
      </c>
      <c r="G25" s="19">
        <v>333</v>
      </c>
      <c r="H25" s="19">
        <v>290</v>
      </c>
      <c r="I25" s="19">
        <v>187</v>
      </c>
      <c r="K25" s="17"/>
      <c r="L25" s="23"/>
      <c r="M25" s="23"/>
    </row>
    <row r="26" spans="3:23" x14ac:dyDescent="0.15">
      <c r="C26" s="18" t="s">
        <v>5</v>
      </c>
      <c r="D26" s="19">
        <v>2</v>
      </c>
      <c r="E26" s="19">
        <v>93</v>
      </c>
      <c r="F26" s="19">
        <v>267</v>
      </c>
      <c r="G26" s="19">
        <v>263</v>
      </c>
      <c r="H26" s="19">
        <v>238</v>
      </c>
      <c r="I26" s="19">
        <v>141</v>
      </c>
      <c r="K26" s="16" t="s">
        <v>1</v>
      </c>
      <c r="L26" s="20" t="s">
        <v>10</v>
      </c>
      <c r="M26" s="23">
        <f>AVERAGE(L23:R23)</f>
        <v>1.0000000000000002</v>
      </c>
    </row>
    <row r="27" spans="3:23" x14ac:dyDescent="0.15">
      <c r="C27" s="18" t="s">
        <v>5</v>
      </c>
      <c r="D27" s="17">
        <v>3</v>
      </c>
      <c r="E27" s="19">
        <v>128</v>
      </c>
      <c r="F27" s="19">
        <v>406</v>
      </c>
      <c r="G27" s="19">
        <v>380</v>
      </c>
      <c r="H27" s="19">
        <v>295</v>
      </c>
      <c r="I27" s="19">
        <v>174</v>
      </c>
      <c r="K27" s="16"/>
      <c r="L27" s="20" t="s">
        <v>5</v>
      </c>
      <c r="M27" s="23">
        <f>AVERAGE(L24:U24)</f>
        <v>0.81980142671381884</v>
      </c>
    </row>
    <row r="28" spans="3:23" x14ac:dyDescent="0.15">
      <c r="C28" s="18" t="s">
        <v>5</v>
      </c>
      <c r="D28" s="17">
        <v>4</v>
      </c>
      <c r="E28" s="19">
        <v>107</v>
      </c>
      <c r="F28" s="19">
        <v>282</v>
      </c>
      <c r="G28" s="19">
        <v>304</v>
      </c>
      <c r="H28" s="19">
        <v>228</v>
      </c>
      <c r="I28" s="19">
        <v>143</v>
      </c>
      <c r="K28" s="16"/>
      <c r="M28" s="23"/>
    </row>
    <row r="29" spans="3:23" x14ac:dyDescent="0.15">
      <c r="C29" s="16" t="s">
        <v>5</v>
      </c>
      <c r="D29" s="17">
        <v>5</v>
      </c>
      <c r="E29" s="17">
        <v>168</v>
      </c>
      <c r="F29" s="17">
        <v>365</v>
      </c>
      <c r="G29" s="17">
        <v>356</v>
      </c>
      <c r="H29" s="17">
        <v>259</v>
      </c>
      <c r="I29" s="17">
        <v>165</v>
      </c>
      <c r="K29" s="16" t="s">
        <v>2</v>
      </c>
      <c r="L29" s="20" t="s">
        <v>10</v>
      </c>
      <c r="M29" s="23">
        <f>STDEV(L23:R23)</f>
        <v>8.2606333697939113E-2</v>
      </c>
    </row>
    <row r="30" spans="3:23" x14ac:dyDescent="0.15">
      <c r="C30" s="18" t="s">
        <v>5</v>
      </c>
      <c r="D30" s="17">
        <v>6</v>
      </c>
      <c r="E30" s="19">
        <v>159</v>
      </c>
      <c r="F30" s="19">
        <v>348</v>
      </c>
      <c r="G30" s="19">
        <v>397</v>
      </c>
      <c r="H30" s="19">
        <v>213</v>
      </c>
      <c r="I30" s="19">
        <v>140</v>
      </c>
      <c r="K30" s="16"/>
      <c r="L30" s="20" t="s">
        <v>5</v>
      </c>
      <c r="M30" s="23">
        <f>STDEV(L24:U24)</f>
        <v>9.6973873621373566E-2</v>
      </c>
    </row>
    <row r="31" spans="3:23" x14ac:dyDescent="0.15">
      <c r="C31" s="18" t="s">
        <v>5</v>
      </c>
      <c r="D31" s="17">
        <v>7</v>
      </c>
      <c r="E31" s="19">
        <v>159</v>
      </c>
      <c r="F31" s="19">
        <v>362</v>
      </c>
      <c r="G31" s="19">
        <v>335</v>
      </c>
      <c r="H31" s="19">
        <v>263</v>
      </c>
      <c r="I31" s="19">
        <v>163</v>
      </c>
      <c r="K31" s="16" t="s">
        <v>6</v>
      </c>
      <c r="L31" s="20" t="s">
        <v>10</v>
      </c>
      <c r="M31" s="15">
        <f>M30/2^0.5</f>
        <v>6.8570883635600502E-2</v>
      </c>
    </row>
    <row r="32" spans="3:23" x14ac:dyDescent="0.15">
      <c r="C32" s="18" t="s">
        <v>5</v>
      </c>
      <c r="D32" s="17">
        <v>8</v>
      </c>
      <c r="E32" s="19">
        <v>155</v>
      </c>
      <c r="F32" s="19">
        <v>427</v>
      </c>
      <c r="G32" s="19">
        <v>324</v>
      </c>
      <c r="H32" s="19">
        <v>279</v>
      </c>
      <c r="I32" s="19">
        <v>122</v>
      </c>
      <c r="K32" s="24"/>
      <c r="L32" s="20" t="s">
        <v>5</v>
      </c>
      <c r="M32" s="15">
        <f>M31/2^0.5</f>
        <v>4.8486936810686776E-2</v>
      </c>
    </row>
    <row r="33" spans="2:15" x14ac:dyDescent="0.15">
      <c r="C33" s="18" t="s">
        <v>5</v>
      </c>
      <c r="D33" s="17">
        <v>9</v>
      </c>
      <c r="E33" s="19">
        <v>118</v>
      </c>
      <c r="F33" s="19">
        <v>301</v>
      </c>
      <c r="G33" s="19">
        <v>280</v>
      </c>
      <c r="H33" s="19">
        <v>203</v>
      </c>
      <c r="I33" s="19">
        <v>124</v>
      </c>
      <c r="K33" s="16" t="s">
        <v>21</v>
      </c>
      <c r="M33" s="20">
        <f>TTEST(L23:R23,L24:U24,2,2)</f>
        <v>1.5240416368557136E-3</v>
      </c>
    </row>
    <row r="34" spans="2:15" x14ac:dyDescent="0.15">
      <c r="C34" s="16"/>
      <c r="D34" s="18"/>
      <c r="E34" s="19"/>
      <c r="F34" s="19"/>
      <c r="G34" s="19"/>
      <c r="H34" s="19"/>
      <c r="I34" s="19"/>
      <c r="K34" s="17"/>
    </row>
    <row r="35" spans="2:15" x14ac:dyDescent="0.15">
      <c r="C35" s="15"/>
      <c r="D35" s="16" t="s">
        <v>1</v>
      </c>
      <c r="E35" s="15">
        <f>AVERAGE(E25:E33)</f>
        <v>137.55555555555554</v>
      </c>
      <c r="F35" s="15">
        <f t="shared" ref="F35:I35" si="3">AVERAGE(F25:F33)</f>
        <v>344.11111111111109</v>
      </c>
      <c r="G35" s="15">
        <f t="shared" si="3"/>
        <v>330.22222222222223</v>
      </c>
      <c r="H35" s="15">
        <f t="shared" si="3"/>
        <v>252</v>
      </c>
      <c r="I35" s="15">
        <f t="shared" si="3"/>
        <v>151</v>
      </c>
      <c r="K35" s="23"/>
      <c r="L35" s="23"/>
      <c r="M35" s="23"/>
      <c r="N35" s="23"/>
      <c r="O35" s="23"/>
    </row>
    <row r="36" spans="2:15" x14ac:dyDescent="0.15">
      <c r="C36" s="15"/>
      <c r="D36" s="16" t="s">
        <v>2</v>
      </c>
      <c r="E36" s="15">
        <f>STDEV(E25:E33)</f>
        <v>26.749350978627078</v>
      </c>
      <c r="F36" s="15">
        <f t="shared" ref="F36:I36" si="4">STDEV(F25:F33)</f>
        <v>53.806236730616313</v>
      </c>
      <c r="G36" s="15">
        <f t="shared" si="4"/>
        <v>43.874188818078885</v>
      </c>
      <c r="H36" s="15">
        <f t="shared" si="4"/>
        <v>33.32791622649097</v>
      </c>
      <c r="I36" s="15">
        <f t="shared" si="4"/>
        <v>22.416511771459895</v>
      </c>
      <c r="K36" s="23"/>
      <c r="L36" s="23"/>
      <c r="M36" s="23"/>
      <c r="N36" s="23"/>
      <c r="O36" s="23"/>
    </row>
    <row r="37" spans="2:15" x14ac:dyDescent="0.15">
      <c r="C37" s="15"/>
      <c r="D37" s="16" t="s">
        <v>6</v>
      </c>
      <c r="E37" s="15">
        <f>E36/2^0.5</f>
        <v>18.914647469326216</v>
      </c>
      <c r="F37" s="15">
        <f>F36/2^0.5</f>
        <v>38.046754862347484</v>
      </c>
      <c r="G37" s="15">
        <f>G36/2^0.5</f>
        <v>31.023736432322575</v>
      </c>
      <c r="H37" s="15">
        <f>H36/2^0.5</f>
        <v>23.566395566568936</v>
      </c>
      <c r="I37" s="15">
        <f>I36/2^0.5</f>
        <v>15.850867484147358</v>
      </c>
    </row>
    <row r="38" spans="2:15" x14ac:dyDescent="0.15">
      <c r="C38" s="15"/>
      <c r="D38" s="16" t="s">
        <v>3</v>
      </c>
      <c r="E38" s="15">
        <f>TTEST(E11:E17,E25:E33,2,2)</f>
        <v>0.25079429644220774</v>
      </c>
      <c r="F38" s="15">
        <f>TTEST(F11:F17,F25:F33,2,2)</f>
        <v>0.147082265409923</v>
      </c>
      <c r="G38" s="15">
        <f>TTEST(G11:G17,G25:G33,2,2)</f>
        <v>2.1804734606278419E-3</v>
      </c>
      <c r="H38" s="15">
        <f>TTEST(H11:H17,H25:H33,2,2)</f>
        <v>6.8964494376766547E-4</v>
      </c>
      <c r="I38" s="15">
        <f>TTEST(I11:I17,I25:I33,2,2)</f>
        <v>7.319195554503445E-4</v>
      </c>
    </row>
    <row r="39" spans="2:15" x14ac:dyDescent="0.15">
      <c r="C39" s="15"/>
      <c r="D39" s="16"/>
      <c r="E39" s="17"/>
      <c r="F39" s="17"/>
      <c r="G39" s="17"/>
      <c r="H39" s="17"/>
      <c r="I39" s="17"/>
      <c r="J39" s="25"/>
    </row>
    <row r="42" spans="2:15" x14ac:dyDescent="0.15">
      <c r="B42" s="20" t="s">
        <v>25</v>
      </c>
    </row>
    <row r="43" spans="2:15" x14ac:dyDescent="0.15">
      <c r="B43" s="20" t="s">
        <v>28</v>
      </c>
      <c r="D43" s="15"/>
      <c r="E43" s="15"/>
      <c r="F43" s="15"/>
      <c r="G43" s="15"/>
      <c r="H43" s="15"/>
      <c r="I43" s="15"/>
      <c r="J43" s="15"/>
    </row>
    <row r="44" spans="2:15" x14ac:dyDescent="0.15">
      <c r="C44" s="20" t="s">
        <v>35</v>
      </c>
      <c r="D44" s="20" t="s">
        <v>34</v>
      </c>
      <c r="E44" s="18">
        <v>0</v>
      </c>
      <c r="F44" s="18">
        <v>15</v>
      </c>
      <c r="G44" s="18">
        <v>30</v>
      </c>
      <c r="H44" s="18">
        <v>60</v>
      </c>
      <c r="I44" s="18">
        <v>120</v>
      </c>
      <c r="J44" s="15"/>
    </row>
    <row r="45" spans="2:15" x14ac:dyDescent="0.15">
      <c r="C45" s="18" t="s">
        <v>10</v>
      </c>
      <c r="D45" s="17">
        <v>1</v>
      </c>
      <c r="E45" s="15">
        <v>179</v>
      </c>
      <c r="F45" s="15">
        <v>374</v>
      </c>
      <c r="G45" s="15">
        <v>545</v>
      </c>
      <c r="H45" s="15">
        <v>582</v>
      </c>
      <c r="I45" s="15">
        <v>529</v>
      </c>
      <c r="J45" s="15"/>
    </row>
    <row r="46" spans="2:15" x14ac:dyDescent="0.15">
      <c r="C46" s="18" t="s">
        <v>10</v>
      </c>
      <c r="D46" s="17">
        <v>2</v>
      </c>
      <c r="E46" s="15">
        <v>193</v>
      </c>
      <c r="F46" s="15">
        <v>394</v>
      </c>
      <c r="G46" s="15">
        <v>472</v>
      </c>
      <c r="H46" s="15">
        <v>421</v>
      </c>
      <c r="I46" s="15">
        <v>443</v>
      </c>
      <c r="J46" s="15"/>
    </row>
    <row r="47" spans="2:15" x14ac:dyDescent="0.15">
      <c r="C47" s="18" t="s">
        <v>10</v>
      </c>
      <c r="D47" s="17">
        <v>3</v>
      </c>
      <c r="E47" s="15">
        <v>140</v>
      </c>
      <c r="F47" s="15">
        <v>399</v>
      </c>
      <c r="G47" s="15">
        <v>555</v>
      </c>
      <c r="H47" s="15">
        <v>600</v>
      </c>
      <c r="I47" s="15">
        <v>569</v>
      </c>
      <c r="J47" s="15"/>
    </row>
    <row r="48" spans="2:15" x14ac:dyDescent="0.15">
      <c r="C48" s="18" t="s">
        <v>10</v>
      </c>
      <c r="D48" s="17">
        <v>4</v>
      </c>
      <c r="E48" s="15">
        <v>163</v>
      </c>
      <c r="F48" s="15">
        <v>370</v>
      </c>
      <c r="G48" s="15">
        <v>478</v>
      </c>
      <c r="H48" s="15">
        <v>584</v>
      </c>
      <c r="I48" s="15">
        <v>381</v>
      </c>
      <c r="J48" s="15"/>
    </row>
    <row r="49" spans="3:11" x14ac:dyDescent="0.15">
      <c r="C49" s="18" t="s">
        <v>10</v>
      </c>
      <c r="D49" s="17">
        <v>5</v>
      </c>
      <c r="E49" s="15">
        <v>159</v>
      </c>
      <c r="F49" s="15">
        <v>553</v>
      </c>
      <c r="G49" s="15">
        <v>544</v>
      </c>
      <c r="H49" s="15">
        <v>600</v>
      </c>
      <c r="I49" s="15">
        <v>378</v>
      </c>
      <c r="J49" s="15"/>
    </row>
    <row r="50" spans="3:11" x14ac:dyDescent="0.15">
      <c r="C50" s="18" t="s">
        <v>10</v>
      </c>
      <c r="D50" s="17">
        <v>6</v>
      </c>
      <c r="E50" s="15">
        <v>157</v>
      </c>
      <c r="F50" s="15">
        <v>302</v>
      </c>
      <c r="G50" s="15">
        <v>417</v>
      </c>
      <c r="H50" s="15">
        <v>469</v>
      </c>
      <c r="I50" s="15">
        <v>535</v>
      </c>
      <c r="J50" s="15"/>
    </row>
    <row r="51" spans="3:11" x14ac:dyDescent="0.15">
      <c r="C51" s="18" t="s">
        <v>10</v>
      </c>
      <c r="D51" s="17">
        <v>7</v>
      </c>
      <c r="E51" s="15">
        <v>170</v>
      </c>
      <c r="F51" s="15">
        <v>453</v>
      </c>
      <c r="G51" s="15">
        <v>477</v>
      </c>
      <c r="H51" s="15">
        <v>530</v>
      </c>
      <c r="I51" s="15">
        <v>600</v>
      </c>
      <c r="J51" s="15"/>
    </row>
    <row r="52" spans="3:11" x14ac:dyDescent="0.15">
      <c r="D52" s="15"/>
      <c r="E52" s="15"/>
      <c r="F52" s="15"/>
      <c r="G52" s="15"/>
      <c r="H52" s="15"/>
      <c r="I52" s="15"/>
      <c r="J52" s="15"/>
    </row>
    <row r="53" spans="3:11" x14ac:dyDescent="0.15">
      <c r="D53" s="16" t="s">
        <v>1</v>
      </c>
      <c r="E53" s="15">
        <f>AVERAGE(E45:E51)</f>
        <v>165.85714285714286</v>
      </c>
      <c r="F53" s="15">
        <f t="shared" ref="F53:I53" si="5">AVERAGE(F45:F51)</f>
        <v>406.42857142857144</v>
      </c>
      <c r="G53" s="15">
        <f t="shared" si="5"/>
        <v>498.28571428571428</v>
      </c>
      <c r="H53" s="15">
        <f t="shared" si="5"/>
        <v>540.85714285714289</v>
      </c>
      <c r="I53" s="15">
        <f t="shared" si="5"/>
        <v>490.71428571428572</v>
      </c>
      <c r="J53" s="15"/>
    </row>
    <row r="54" spans="3:11" x14ac:dyDescent="0.15">
      <c r="D54" s="16" t="s">
        <v>2</v>
      </c>
      <c r="E54" s="15">
        <f>STDEV(E45:E51)</f>
        <v>16.974771195596631</v>
      </c>
      <c r="F54" s="15">
        <f t="shared" ref="F54:I54" si="6">STDEV(F45:F51)</f>
        <v>78.682605326414972</v>
      </c>
      <c r="G54" s="15">
        <f t="shared" si="6"/>
        <v>51.074175750289193</v>
      </c>
      <c r="H54" s="15">
        <f t="shared" si="6"/>
        <v>70.942297142181033</v>
      </c>
      <c r="I54" s="15">
        <f t="shared" si="6"/>
        <v>89.923512471645068</v>
      </c>
      <c r="J54" s="15"/>
    </row>
    <row r="55" spans="3:11" x14ac:dyDescent="0.15">
      <c r="D55" s="16" t="s">
        <v>6</v>
      </c>
      <c r="E55" s="15">
        <f>E54/2^0.5</f>
        <v>12.002975821496456</v>
      </c>
      <c r="F55" s="15">
        <f>F54/2^0.5</f>
        <v>55.637003787732787</v>
      </c>
      <c r="G55" s="15">
        <f>G54/2^0.5</f>
        <v>36.114896016543007</v>
      </c>
      <c r="H55" s="15">
        <f>H54/2^0.5</f>
        <v>50.163779382187236</v>
      </c>
      <c r="I55" s="15">
        <f>I54/2^0.5</f>
        <v>63.585525456813301</v>
      </c>
      <c r="J55" s="15"/>
    </row>
    <row r="57" spans="3:11" x14ac:dyDescent="0.15">
      <c r="D57" s="15"/>
      <c r="E57" s="15"/>
      <c r="F57" s="15"/>
      <c r="G57" s="15"/>
      <c r="H57" s="15"/>
      <c r="I57" s="15"/>
      <c r="J57" s="15"/>
      <c r="K57" s="15"/>
    </row>
    <row r="58" spans="3:11" x14ac:dyDescent="0.15">
      <c r="C58" s="20" t="s">
        <v>35</v>
      </c>
      <c r="D58" s="20" t="s">
        <v>34</v>
      </c>
      <c r="E58" s="18">
        <v>0</v>
      </c>
      <c r="F58" s="18">
        <v>15</v>
      </c>
      <c r="G58" s="18">
        <v>30</v>
      </c>
      <c r="H58" s="18">
        <v>60</v>
      </c>
      <c r="I58" s="18">
        <v>120</v>
      </c>
      <c r="J58" s="15"/>
      <c r="K58" s="15"/>
    </row>
    <row r="59" spans="3:11" x14ac:dyDescent="0.15">
      <c r="C59" s="18" t="s">
        <v>5</v>
      </c>
      <c r="D59" s="19">
        <v>1</v>
      </c>
      <c r="E59" s="15">
        <v>192</v>
      </c>
      <c r="F59" s="15">
        <v>347</v>
      </c>
      <c r="G59" s="15">
        <v>391</v>
      </c>
      <c r="H59" s="15">
        <v>306</v>
      </c>
      <c r="I59" s="15">
        <v>279</v>
      </c>
      <c r="J59" s="15"/>
      <c r="K59" s="15"/>
    </row>
    <row r="60" spans="3:11" x14ac:dyDescent="0.15">
      <c r="C60" s="18" t="s">
        <v>5</v>
      </c>
      <c r="D60" s="19">
        <v>2</v>
      </c>
      <c r="E60" s="15">
        <v>216</v>
      </c>
      <c r="F60" s="15">
        <v>426</v>
      </c>
      <c r="G60" s="15">
        <v>386</v>
      </c>
      <c r="H60" s="15">
        <v>496</v>
      </c>
      <c r="I60" s="15">
        <v>494</v>
      </c>
      <c r="J60" s="15"/>
      <c r="K60" s="15"/>
    </row>
    <row r="61" spans="3:11" x14ac:dyDescent="0.15">
      <c r="C61" s="18" t="s">
        <v>5</v>
      </c>
      <c r="D61" s="17">
        <v>3</v>
      </c>
      <c r="E61" s="15">
        <v>165</v>
      </c>
      <c r="F61" s="15">
        <v>396</v>
      </c>
      <c r="G61" s="15">
        <v>486</v>
      </c>
      <c r="H61" s="15">
        <v>498</v>
      </c>
      <c r="I61" s="15">
        <v>444</v>
      </c>
      <c r="J61" s="15"/>
      <c r="K61" s="15"/>
    </row>
    <row r="62" spans="3:11" x14ac:dyDescent="0.15">
      <c r="C62" s="18" t="s">
        <v>5</v>
      </c>
      <c r="D62" s="17">
        <v>4</v>
      </c>
      <c r="E62" s="15">
        <v>125</v>
      </c>
      <c r="F62" s="15">
        <v>441</v>
      </c>
      <c r="G62" s="15">
        <v>451</v>
      </c>
      <c r="H62" s="15">
        <v>550</v>
      </c>
      <c r="I62" s="15">
        <v>390</v>
      </c>
      <c r="J62" s="15"/>
      <c r="K62" s="15"/>
    </row>
    <row r="63" spans="3:11" x14ac:dyDescent="0.15">
      <c r="C63" s="16" t="s">
        <v>5</v>
      </c>
      <c r="D63" s="17">
        <v>5</v>
      </c>
      <c r="E63" s="15">
        <v>236</v>
      </c>
      <c r="F63" s="15">
        <v>401</v>
      </c>
      <c r="G63" s="15">
        <v>460</v>
      </c>
      <c r="H63" s="15">
        <v>483</v>
      </c>
      <c r="I63" s="15">
        <v>367</v>
      </c>
      <c r="J63" s="15"/>
      <c r="K63" s="15"/>
    </row>
    <row r="64" spans="3:11" x14ac:dyDescent="0.15">
      <c r="C64" s="18" t="s">
        <v>5</v>
      </c>
      <c r="D64" s="17">
        <v>6</v>
      </c>
      <c r="E64" s="15">
        <v>178</v>
      </c>
      <c r="F64" s="15">
        <v>351</v>
      </c>
      <c r="G64" s="15">
        <v>461</v>
      </c>
      <c r="H64" s="15">
        <v>379</v>
      </c>
      <c r="I64" s="15">
        <v>402</v>
      </c>
      <c r="J64" s="15"/>
      <c r="K64" s="15"/>
    </row>
    <row r="65" spans="2:11" x14ac:dyDescent="0.15">
      <c r="C65" s="18" t="s">
        <v>5</v>
      </c>
      <c r="D65" s="17">
        <v>7</v>
      </c>
      <c r="E65" s="15">
        <v>177</v>
      </c>
      <c r="F65" s="15">
        <v>299</v>
      </c>
      <c r="G65" s="15">
        <v>480</v>
      </c>
      <c r="H65" s="15">
        <v>464</v>
      </c>
      <c r="I65" s="15">
        <v>449</v>
      </c>
      <c r="J65" s="15"/>
      <c r="K65" s="15"/>
    </row>
    <row r="66" spans="2:11" x14ac:dyDescent="0.15">
      <c r="C66" s="18" t="s">
        <v>5</v>
      </c>
      <c r="D66" s="17">
        <v>8</v>
      </c>
      <c r="E66" s="15">
        <v>92</v>
      </c>
      <c r="F66" s="15">
        <v>457</v>
      </c>
      <c r="G66" s="15">
        <v>398</v>
      </c>
      <c r="H66" s="15">
        <v>305</v>
      </c>
      <c r="I66" s="15">
        <v>166</v>
      </c>
      <c r="J66" s="15"/>
      <c r="K66" s="15"/>
    </row>
    <row r="67" spans="2:11" x14ac:dyDescent="0.15">
      <c r="C67" s="18" t="s">
        <v>5</v>
      </c>
      <c r="D67" s="17">
        <v>9</v>
      </c>
      <c r="E67" s="15">
        <v>117</v>
      </c>
      <c r="F67" s="15">
        <v>421</v>
      </c>
      <c r="G67" s="15">
        <v>435</v>
      </c>
      <c r="H67" s="15">
        <v>345</v>
      </c>
      <c r="I67" s="15">
        <v>279</v>
      </c>
      <c r="J67" s="15"/>
      <c r="K67" s="15"/>
    </row>
    <row r="68" spans="2:11" x14ac:dyDescent="0.15">
      <c r="D68" s="15"/>
      <c r="E68" s="15"/>
      <c r="F68" s="15"/>
      <c r="G68" s="15"/>
      <c r="H68" s="15"/>
      <c r="I68" s="15"/>
      <c r="J68" s="15"/>
      <c r="K68" s="15"/>
    </row>
    <row r="69" spans="2:11" x14ac:dyDescent="0.15">
      <c r="D69" s="16" t="s">
        <v>1</v>
      </c>
      <c r="E69" s="15">
        <f>AVERAGE(E59:E67)</f>
        <v>166.44444444444446</v>
      </c>
      <c r="F69" s="15">
        <f t="shared" ref="F69:I69" si="7">AVERAGE(F59:F67)</f>
        <v>393.22222222222223</v>
      </c>
      <c r="G69" s="15">
        <f t="shared" si="7"/>
        <v>438.66666666666669</v>
      </c>
      <c r="H69" s="15">
        <f t="shared" si="7"/>
        <v>425.11111111111109</v>
      </c>
      <c r="I69" s="15">
        <f t="shared" si="7"/>
        <v>363.33333333333331</v>
      </c>
      <c r="J69" s="15"/>
      <c r="K69" s="15"/>
    </row>
    <row r="70" spans="2:11" x14ac:dyDescent="0.15">
      <c r="D70" s="16" t="s">
        <v>2</v>
      </c>
      <c r="E70" s="15">
        <f>STDEV(E59:E67)</f>
        <v>47.299870800857136</v>
      </c>
      <c r="F70" s="15">
        <f t="shared" ref="F70:I70" si="8">STDEV(F59:F67)</f>
        <v>51.309788972908841</v>
      </c>
      <c r="G70" s="15">
        <f t="shared" si="8"/>
        <v>38.353617821530214</v>
      </c>
      <c r="H70" s="15">
        <f t="shared" si="8"/>
        <v>92.166214585991995</v>
      </c>
      <c r="I70" s="15">
        <f t="shared" si="8"/>
        <v>103.86529738079028</v>
      </c>
      <c r="J70" s="15"/>
      <c r="K70" s="15"/>
    </row>
    <row r="71" spans="2:11" x14ac:dyDescent="0.15">
      <c r="D71" s="16" t="s">
        <v>6</v>
      </c>
      <c r="E71" s="15">
        <f>E70/2^0.5</f>
        <v>33.446059392533655</v>
      </c>
      <c r="F71" s="15">
        <f>F70/2^0.5</f>
        <v>36.281499723994578</v>
      </c>
      <c r="G71" s="15">
        <f>G70/2^0.5</f>
        <v>27.120103244641232</v>
      </c>
      <c r="H71" s="15">
        <f>H70/2^0.5</f>
        <v>65.171355330049423</v>
      </c>
      <c r="I71" s="15">
        <f>I70/2^0.5</f>
        <v>73.443856107914158</v>
      </c>
      <c r="J71" s="15"/>
      <c r="K71" s="15"/>
    </row>
    <row r="72" spans="2:11" x14ac:dyDescent="0.15">
      <c r="D72" s="16" t="s">
        <v>3</v>
      </c>
      <c r="E72" s="15">
        <f>TTEST(E45:E51,E59:E67,2,2)</f>
        <v>0.97560932208113016</v>
      </c>
      <c r="F72" s="15">
        <f>TTEST(F45:F51,F59:F67,2,2)</f>
        <v>0.6905830150205674</v>
      </c>
      <c r="G72" s="15">
        <f>TTEST(G45:G51,G59:G67,2,2)</f>
        <v>1.8186064964425847E-2</v>
      </c>
      <c r="H72" s="15">
        <f>TTEST(H45:H51,H59:H67,2,2)</f>
        <v>1.5861234003921958E-2</v>
      </c>
      <c r="I72" s="15">
        <f>TTEST(I45:I51,I59:I67,2,2)</f>
        <v>2.1991368447791721E-2</v>
      </c>
      <c r="J72" s="15"/>
      <c r="K72" s="15"/>
    </row>
    <row r="73" spans="2:11" x14ac:dyDescent="0.15">
      <c r="D73" s="15"/>
      <c r="E73" s="15"/>
      <c r="F73" s="15"/>
      <c r="G73" s="15"/>
      <c r="H73" s="15"/>
      <c r="I73" s="15"/>
      <c r="J73" s="15"/>
      <c r="K73" s="15"/>
    </row>
    <row r="74" spans="2:11" x14ac:dyDescent="0.15">
      <c r="D74" s="15"/>
      <c r="E74" s="15"/>
      <c r="F74" s="15"/>
      <c r="G74" s="15"/>
      <c r="H74" s="15"/>
      <c r="I74" s="15"/>
      <c r="J74" s="15"/>
      <c r="K74" s="15"/>
    </row>
    <row r="75" spans="2:11" x14ac:dyDescent="0.15">
      <c r="D75" s="15"/>
      <c r="E75" s="15"/>
      <c r="F75" s="15"/>
      <c r="G75" s="15"/>
      <c r="H75" s="15"/>
      <c r="I75" s="15"/>
      <c r="J75" s="15"/>
      <c r="K75" s="15"/>
    </row>
    <row r="76" spans="2:11" x14ac:dyDescent="0.15">
      <c r="B76" s="20" t="s">
        <v>39</v>
      </c>
      <c r="C76" s="20" t="s">
        <v>35</v>
      </c>
      <c r="D76" s="20" t="s">
        <v>34</v>
      </c>
      <c r="E76" s="18">
        <v>0</v>
      </c>
      <c r="F76" s="18">
        <v>15</v>
      </c>
      <c r="G76" s="18">
        <v>30</v>
      </c>
      <c r="H76" s="18">
        <v>60</v>
      </c>
      <c r="I76" s="18">
        <v>120</v>
      </c>
      <c r="J76" s="15"/>
      <c r="K76" s="15"/>
    </row>
    <row r="77" spans="2:11" x14ac:dyDescent="0.15">
      <c r="C77" s="18" t="s">
        <v>10</v>
      </c>
      <c r="D77" s="19">
        <v>1</v>
      </c>
      <c r="E77" s="15">
        <v>165</v>
      </c>
      <c r="F77" s="15">
        <v>546</v>
      </c>
      <c r="G77" s="15">
        <v>530</v>
      </c>
      <c r="H77" s="15">
        <v>553</v>
      </c>
      <c r="I77" s="15">
        <v>485</v>
      </c>
      <c r="J77" s="15"/>
      <c r="K77" s="15"/>
    </row>
    <row r="78" spans="2:11" x14ac:dyDescent="0.15">
      <c r="C78" s="18" t="s">
        <v>10</v>
      </c>
      <c r="D78" s="19">
        <v>2</v>
      </c>
      <c r="E78" s="19">
        <v>179</v>
      </c>
      <c r="F78" s="19">
        <v>435</v>
      </c>
      <c r="G78" s="19">
        <v>423</v>
      </c>
      <c r="H78" s="19">
        <v>559</v>
      </c>
      <c r="I78" s="19">
        <v>442</v>
      </c>
      <c r="J78" s="15"/>
      <c r="K78" s="15"/>
    </row>
    <row r="79" spans="2:11" x14ac:dyDescent="0.15">
      <c r="C79" s="18" t="s">
        <v>10</v>
      </c>
      <c r="D79" s="17">
        <v>3</v>
      </c>
      <c r="E79" s="19">
        <v>169</v>
      </c>
      <c r="F79" s="19">
        <v>588</v>
      </c>
      <c r="G79" s="19">
        <v>600</v>
      </c>
      <c r="H79" s="19">
        <v>473</v>
      </c>
      <c r="I79" s="19">
        <v>309</v>
      </c>
      <c r="J79" s="15"/>
      <c r="K79" s="15"/>
    </row>
    <row r="80" spans="2:11" x14ac:dyDescent="0.15">
      <c r="C80" s="18" t="s">
        <v>10</v>
      </c>
      <c r="D80" s="17">
        <v>4</v>
      </c>
      <c r="E80" s="19">
        <v>146</v>
      </c>
      <c r="F80" s="19">
        <v>600</v>
      </c>
      <c r="G80" s="19">
        <v>600</v>
      </c>
      <c r="H80" s="19">
        <v>454</v>
      </c>
      <c r="I80" s="19">
        <v>335</v>
      </c>
      <c r="J80" s="15"/>
      <c r="K80" s="15"/>
    </row>
    <row r="81" spans="3:11" x14ac:dyDescent="0.15">
      <c r="C81" s="18" t="s">
        <v>10</v>
      </c>
      <c r="D81" s="17">
        <v>5</v>
      </c>
      <c r="E81" s="19">
        <v>168</v>
      </c>
      <c r="F81" s="19">
        <v>488</v>
      </c>
      <c r="G81" s="19">
        <v>572</v>
      </c>
      <c r="H81" s="19">
        <v>527</v>
      </c>
      <c r="I81" s="19">
        <v>428</v>
      </c>
      <c r="J81" s="15"/>
      <c r="K81" s="15"/>
    </row>
    <row r="82" spans="3:11" x14ac:dyDescent="0.15">
      <c r="C82" s="18" t="s">
        <v>10</v>
      </c>
      <c r="D82" s="17">
        <v>6</v>
      </c>
      <c r="E82" s="19">
        <v>144</v>
      </c>
      <c r="F82" s="19">
        <v>395</v>
      </c>
      <c r="G82" s="19">
        <v>461</v>
      </c>
      <c r="H82" s="19">
        <v>443</v>
      </c>
      <c r="I82" s="19">
        <v>333</v>
      </c>
      <c r="J82" s="15"/>
      <c r="K82" s="15"/>
    </row>
    <row r="83" spans="3:11" x14ac:dyDescent="0.15">
      <c r="D83" s="15"/>
      <c r="E83" s="15"/>
      <c r="F83" s="15"/>
      <c r="G83" s="15"/>
      <c r="H83" s="15"/>
      <c r="I83" s="15"/>
      <c r="J83" s="15"/>
      <c r="K83" s="15"/>
    </row>
    <row r="84" spans="3:11" x14ac:dyDescent="0.15">
      <c r="D84" s="16" t="s">
        <v>1</v>
      </c>
      <c r="E84" s="15">
        <f>AVERAGE(E77:E82)</f>
        <v>161.83333333333334</v>
      </c>
      <c r="F84" s="15">
        <f t="shared" ref="F84:I84" si="9">AVERAGE(F77:F82)</f>
        <v>508.66666666666669</v>
      </c>
      <c r="G84" s="15">
        <f t="shared" si="9"/>
        <v>531</v>
      </c>
      <c r="H84" s="15">
        <f t="shared" si="9"/>
        <v>501.5</v>
      </c>
      <c r="I84" s="15">
        <f t="shared" si="9"/>
        <v>388.66666666666669</v>
      </c>
      <c r="J84" s="15"/>
      <c r="K84" s="15"/>
    </row>
    <row r="85" spans="3:11" x14ac:dyDescent="0.15">
      <c r="D85" s="16" t="s">
        <v>2</v>
      </c>
      <c r="E85" s="15">
        <f>STDEV(E77:E82)</f>
        <v>13.876839217439491</v>
      </c>
      <c r="F85" s="15">
        <f t="shared" ref="F85:I85" si="10">STDEV(F77:F82)</f>
        <v>83.430609890295372</v>
      </c>
      <c r="G85" s="15">
        <f t="shared" si="10"/>
        <v>74.522479829914417</v>
      </c>
      <c r="H85" s="15">
        <f t="shared" si="10"/>
        <v>51.184958728126375</v>
      </c>
      <c r="I85" s="15">
        <f t="shared" si="10"/>
        <v>72.107327413146265</v>
      </c>
      <c r="J85" s="15"/>
      <c r="K85" s="15"/>
    </row>
    <row r="86" spans="3:11" x14ac:dyDescent="0.15">
      <c r="D86" s="16" t="s">
        <v>6</v>
      </c>
      <c r="E86" s="15">
        <f>E85/2^0.5</f>
        <v>9.8124071120868859</v>
      </c>
      <c r="F86" s="15">
        <f>F85/2^0.5</f>
        <v>58.994350011957295</v>
      </c>
      <c r="G86" s="15">
        <f>G85/2^0.5</f>
        <v>52.695350838570192</v>
      </c>
      <c r="H86" s="15">
        <f>H85/2^0.5</f>
        <v>36.193231411411723</v>
      </c>
      <c r="I86" s="15">
        <f>I85/2^0.5</f>
        <v>50.98758018707435</v>
      </c>
      <c r="J86" s="15"/>
      <c r="K86" s="15"/>
    </row>
    <row r="87" spans="3:11" x14ac:dyDescent="0.15">
      <c r="D87" s="15"/>
      <c r="E87" s="15"/>
      <c r="F87" s="15"/>
      <c r="G87" s="15"/>
      <c r="H87" s="15"/>
      <c r="I87" s="15"/>
      <c r="J87" s="15"/>
      <c r="K87" s="15"/>
    </row>
    <row r="88" spans="3:11" x14ac:dyDescent="0.15">
      <c r="C88" s="20" t="s">
        <v>35</v>
      </c>
      <c r="D88" s="20" t="s">
        <v>34</v>
      </c>
      <c r="E88" s="18">
        <v>0</v>
      </c>
      <c r="F88" s="18">
        <v>15</v>
      </c>
      <c r="G88" s="18">
        <v>30</v>
      </c>
      <c r="H88" s="18">
        <v>60</v>
      </c>
      <c r="I88" s="18">
        <v>120</v>
      </c>
      <c r="J88" s="15"/>
      <c r="K88" s="15"/>
    </row>
    <row r="89" spans="3:11" x14ac:dyDescent="0.15">
      <c r="C89" s="18" t="s">
        <v>5</v>
      </c>
      <c r="D89" s="19">
        <v>1</v>
      </c>
      <c r="E89" s="15">
        <v>132</v>
      </c>
      <c r="F89" s="15">
        <v>443</v>
      </c>
      <c r="G89" s="15">
        <v>476</v>
      </c>
      <c r="H89" s="15">
        <v>462</v>
      </c>
      <c r="I89" s="15">
        <v>307</v>
      </c>
      <c r="J89" s="15"/>
      <c r="K89" s="15"/>
    </row>
    <row r="90" spans="3:11" x14ac:dyDescent="0.15">
      <c r="C90" s="18" t="s">
        <v>5</v>
      </c>
      <c r="D90" s="19">
        <v>2</v>
      </c>
      <c r="E90" s="19">
        <v>157</v>
      </c>
      <c r="F90" s="19">
        <v>426</v>
      </c>
      <c r="G90" s="19">
        <v>532</v>
      </c>
      <c r="H90" s="19">
        <v>460</v>
      </c>
      <c r="I90" s="19">
        <v>316</v>
      </c>
      <c r="J90" s="15"/>
      <c r="K90" s="15"/>
    </row>
    <row r="91" spans="3:11" x14ac:dyDescent="0.15">
      <c r="C91" s="18" t="s">
        <v>5</v>
      </c>
      <c r="D91" s="17">
        <v>3</v>
      </c>
      <c r="E91" s="19">
        <v>116</v>
      </c>
      <c r="F91" s="19">
        <v>491</v>
      </c>
      <c r="G91" s="19">
        <v>474</v>
      </c>
      <c r="H91" s="19">
        <v>383</v>
      </c>
      <c r="I91" s="19">
        <v>220</v>
      </c>
      <c r="J91" s="15"/>
      <c r="K91" s="15"/>
    </row>
    <row r="92" spans="3:11" x14ac:dyDescent="0.15">
      <c r="C92" s="18" t="s">
        <v>5</v>
      </c>
      <c r="D92" s="17">
        <v>4</v>
      </c>
      <c r="E92" s="19">
        <v>108</v>
      </c>
      <c r="F92" s="19">
        <v>414</v>
      </c>
      <c r="G92" s="19">
        <v>482</v>
      </c>
      <c r="H92" s="19">
        <v>401</v>
      </c>
      <c r="I92" s="19">
        <v>424</v>
      </c>
      <c r="J92" s="15"/>
      <c r="K92" s="15"/>
    </row>
    <row r="93" spans="3:11" x14ac:dyDescent="0.15">
      <c r="C93" s="18" t="s">
        <v>5</v>
      </c>
      <c r="D93" s="17">
        <v>5</v>
      </c>
      <c r="E93" s="19">
        <v>86</v>
      </c>
      <c r="F93" s="19">
        <v>357</v>
      </c>
      <c r="G93" s="19">
        <v>409</v>
      </c>
      <c r="H93" s="19">
        <v>456</v>
      </c>
      <c r="I93" s="19">
        <v>208</v>
      </c>
      <c r="J93" s="15"/>
      <c r="K93" s="15"/>
    </row>
    <row r="94" spans="3:11" x14ac:dyDescent="0.15">
      <c r="C94" s="18" t="s">
        <v>5</v>
      </c>
      <c r="D94" s="20">
        <v>6</v>
      </c>
      <c r="E94" s="19">
        <v>178</v>
      </c>
      <c r="F94" s="19">
        <v>461</v>
      </c>
      <c r="G94" s="19">
        <v>504</v>
      </c>
      <c r="H94" s="19">
        <v>388</v>
      </c>
      <c r="I94" s="19">
        <v>215</v>
      </c>
      <c r="J94" s="15"/>
      <c r="K94" s="15"/>
    </row>
    <row r="95" spans="3:11" x14ac:dyDescent="0.15">
      <c r="D95" s="15"/>
      <c r="E95" s="15"/>
      <c r="F95" s="15"/>
      <c r="G95" s="15"/>
      <c r="H95" s="15"/>
      <c r="I95" s="15"/>
      <c r="J95" s="15"/>
      <c r="K95" s="15"/>
    </row>
    <row r="96" spans="3:11" x14ac:dyDescent="0.15">
      <c r="D96" s="16" t="s">
        <v>1</v>
      </c>
      <c r="E96" s="15">
        <f>AVERAGE(E89:E94)</f>
        <v>129.5</v>
      </c>
      <c r="F96" s="15">
        <f t="shared" ref="F96:I96" si="11">AVERAGE(F89:F94)</f>
        <v>432</v>
      </c>
      <c r="G96" s="15">
        <f t="shared" si="11"/>
        <v>479.5</v>
      </c>
      <c r="H96" s="15">
        <f t="shared" si="11"/>
        <v>425</v>
      </c>
      <c r="I96" s="15">
        <f t="shared" si="11"/>
        <v>281.66666666666669</v>
      </c>
      <c r="J96" s="15"/>
      <c r="K96" s="15"/>
    </row>
    <row r="97" spans="2:11" x14ac:dyDescent="0.15">
      <c r="D97" s="16" t="s">
        <v>2</v>
      </c>
      <c r="E97" s="15">
        <f>STDEV(E89:E94)</f>
        <v>33.619934562696578</v>
      </c>
      <c r="F97" s="15">
        <f t="shared" ref="F97:I97" si="12">STDEV(F89:F94)</f>
        <v>45.66836979792469</v>
      </c>
      <c r="G97" s="15">
        <f t="shared" si="12"/>
        <v>40.927985535572112</v>
      </c>
      <c r="H97" s="15">
        <f t="shared" si="12"/>
        <v>38.115613598629103</v>
      </c>
      <c r="I97" s="15">
        <f t="shared" si="12"/>
        <v>84.561614617192959</v>
      </c>
      <c r="J97" s="15"/>
      <c r="K97" s="15"/>
    </row>
    <row r="98" spans="2:11" x14ac:dyDescent="0.15">
      <c r="D98" s="16" t="s">
        <v>6</v>
      </c>
      <c r="E98" s="15">
        <f>E97/2^0.5</f>
        <v>23.772883712330735</v>
      </c>
      <c r="F98" s="15">
        <f>F97/2^0.5</f>
        <v>32.292413969847466</v>
      </c>
      <c r="G98" s="15">
        <f>G97/2^0.5</f>
        <v>28.94045611250797</v>
      </c>
      <c r="H98" s="15">
        <f>H97/2^0.5</f>
        <v>26.951808844676822</v>
      </c>
      <c r="I98" s="15">
        <f>I97/2^0.5</f>
        <v>59.794091123900614</v>
      </c>
      <c r="J98" s="15"/>
      <c r="K98" s="15"/>
    </row>
    <row r="99" spans="2:11" x14ac:dyDescent="0.15">
      <c r="D99" s="16" t="s">
        <v>3</v>
      </c>
      <c r="E99" s="15">
        <f>TTEST(E77:E82,E89:E94,2,2)</f>
        <v>5.4470626999484038E-2</v>
      </c>
      <c r="F99" s="15">
        <f>TTEST(F77:F82,F89:F94,2,2)</f>
        <v>7.6575243115635405E-2</v>
      </c>
      <c r="G99" s="15">
        <f t="shared" ref="G99:I99" si="13">TTEST(G77:G82,G89:G94,2,2)</f>
        <v>0.16870193924367682</v>
      </c>
      <c r="H99" s="15">
        <f t="shared" si="13"/>
        <v>1.4880229790310631E-2</v>
      </c>
      <c r="I99" s="15">
        <f t="shared" si="13"/>
        <v>4.0060197029761511E-2</v>
      </c>
      <c r="J99" s="15"/>
      <c r="K99" s="15"/>
    </row>
    <row r="100" spans="2:11" x14ac:dyDescent="0.15">
      <c r="D100" s="15"/>
      <c r="E100" s="15"/>
      <c r="F100" s="15"/>
      <c r="G100" s="15"/>
      <c r="H100" s="15"/>
      <c r="I100" s="15"/>
      <c r="J100" s="15"/>
      <c r="K100" s="15"/>
    </row>
    <row r="101" spans="2:11" x14ac:dyDescent="0.15">
      <c r="D101" s="15"/>
      <c r="E101" s="15"/>
      <c r="F101" s="15"/>
      <c r="G101" s="15"/>
      <c r="H101" s="15"/>
      <c r="I101" s="15"/>
      <c r="J101" s="15"/>
      <c r="K101" s="15"/>
    </row>
    <row r="102" spans="2:11" x14ac:dyDescent="0.15">
      <c r="D102" s="15"/>
      <c r="E102" s="15"/>
      <c r="F102" s="15"/>
      <c r="G102" s="15"/>
      <c r="H102" s="15"/>
      <c r="I102" s="15"/>
      <c r="J102" s="15"/>
      <c r="K102" s="15"/>
    </row>
    <row r="103" spans="2:11" x14ac:dyDescent="0.15">
      <c r="B103" s="26" t="s">
        <v>36</v>
      </c>
      <c r="C103" s="26"/>
      <c r="D103" s="12"/>
      <c r="E103" s="5">
        <v>0</v>
      </c>
      <c r="F103" s="5">
        <v>15</v>
      </c>
      <c r="G103" s="5">
        <v>30</v>
      </c>
      <c r="H103" s="5">
        <v>60</v>
      </c>
      <c r="I103" s="5">
        <v>120</v>
      </c>
      <c r="J103" s="15"/>
      <c r="K103" s="15"/>
    </row>
    <row r="104" spans="2:11" x14ac:dyDescent="0.15">
      <c r="B104" s="26"/>
      <c r="C104" s="11">
        <v>1</v>
      </c>
      <c r="D104" s="5" t="s">
        <v>10</v>
      </c>
      <c r="E104" s="12">
        <v>188</v>
      </c>
      <c r="F104" s="12">
        <v>534</v>
      </c>
      <c r="G104" s="12">
        <v>578</v>
      </c>
      <c r="H104" s="12">
        <v>463</v>
      </c>
      <c r="I104" s="12">
        <v>322</v>
      </c>
      <c r="J104" s="15"/>
      <c r="K104" s="15"/>
    </row>
    <row r="105" spans="2:11" x14ac:dyDescent="0.15">
      <c r="B105" s="26"/>
      <c r="C105" s="11">
        <v>2</v>
      </c>
      <c r="D105" s="5" t="s">
        <v>10</v>
      </c>
      <c r="E105" s="12">
        <v>190</v>
      </c>
      <c r="F105" s="12">
        <v>476</v>
      </c>
      <c r="G105" s="12">
        <v>555</v>
      </c>
      <c r="H105" s="12">
        <v>510</v>
      </c>
      <c r="I105" s="12">
        <v>436</v>
      </c>
      <c r="J105" s="15"/>
      <c r="K105" s="15"/>
    </row>
    <row r="106" spans="2:11" x14ac:dyDescent="0.15">
      <c r="B106" s="26"/>
      <c r="C106" s="11">
        <v>3</v>
      </c>
      <c r="D106" s="5" t="s">
        <v>10</v>
      </c>
      <c r="E106" s="12">
        <v>202</v>
      </c>
      <c r="F106" s="12">
        <v>503</v>
      </c>
      <c r="G106" s="12">
        <v>473</v>
      </c>
      <c r="H106" s="12">
        <v>453</v>
      </c>
      <c r="I106" s="12">
        <v>356</v>
      </c>
      <c r="J106" s="15"/>
      <c r="K106" s="15"/>
    </row>
    <row r="107" spans="2:11" x14ac:dyDescent="0.15">
      <c r="B107" s="26"/>
      <c r="C107" s="11">
        <v>4</v>
      </c>
      <c r="D107" s="5" t="s">
        <v>10</v>
      </c>
      <c r="E107" s="12">
        <v>168</v>
      </c>
      <c r="F107" s="12">
        <v>555</v>
      </c>
      <c r="G107" s="12">
        <v>532</v>
      </c>
      <c r="H107" s="12">
        <v>502</v>
      </c>
      <c r="I107" s="12">
        <v>401</v>
      </c>
      <c r="J107" s="15"/>
      <c r="K107" s="15"/>
    </row>
    <row r="108" spans="2:11" x14ac:dyDescent="0.15">
      <c r="B108" s="26"/>
      <c r="C108" s="11">
        <v>5</v>
      </c>
      <c r="D108" s="5" t="s">
        <v>10</v>
      </c>
      <c r="E108" s="12">
        <v>187</v>
      </c>
      <c r="F108" s="12">
        <v>488</v>
      </c>
      <c r="G108" s="12">
        <v>500</v>
      </c>
      <c r="H108" s="12">
        <v>511</v>
      </c>
      <c r="I108" s="12">
        <v>412</v>
      </c>
      <c r="J108" s="15"/>
      <c r="K108" s="15"/>
    </row>
    <row r="109" spans="2:11" x14ac:dyDescent="0.15">
      <c r="B109" s="26"/>
      <c r="C109" s="11">
        <v>6</v>
      </c>
      <c r="D109" s="5" t="s">
        <v>10</v>
      </c>
      <c r="E109" s="12">
        <v>170</v>
      </c>
      <c r="F109" s="12">
        <v>506</v>
      </c>
      <c r="G109" s="12">
        <v>562</v>
      </c>
      <c r="H109" s="12">
        <v>528</v>
      </c>
      <c r="I109" s="12">
        <v>376</v>
      </c>
      <c r="J109" s="15"/>
      <c r="K109" s="15"/>
    </row>
    <row r="110" spans="2:11" x14ac:dyDescent="0.15">
      <c r="B110" s="26"/>
      <c r="C110" s="11">
        <v>7</v>
      </c>
      <c r="D110" s="5" t="s">
        <v>10</v>
      </c>
      <c r="E110" s="12">
        <v>189</v>
      </c>
      <c r="F110" s="12">
        <v>521</v>
      </c>
      <c r="G110" s="12">
        <v>551</v>
      </c>
      <c r="H110" s="12">
        <v>493</v>
      </c>
      <c r="I110" s="12">
        <v>435</v>
      </c>
      <c r="J110" s="15"/>
      <c r="K110" s="15"/>
    </row>
    <row r="111" spans="2:11" x14ac:dyDescent="0.15">
      <c r="B111" s="26"/>
      <c r="C111" s="11">
        <v>8</v>
      </c>
      <c r="D111" s="5" t="s">
        <v>10</v>
      </c>
      <c r="E111" s="12">
        <v>180</v>
      </c>
      <c r="F111" s="12">
        <v>538</v>
      </c>
      <c r="G111" s="12">
        <v>530</v>
      </c>
      <c r="H111" s="12">
        <v>522</v>
      </c>
      <c r="I111" s="12">
        <v>467</v>
      </c>
      <c r="J111" s="15"/>
      <c r="K111" s="15"/>
    </row>
    <row r="112" spans="2:11" x14ac:dyDescent="0.15">
      <c r="B112" s="26"/>
      <c r="C112" s="11">
        <v>9</v>
      </c>
      <c r="D112" s="5" t="s">
        <v>10</v>
      </c>
      <c r="E112" s="12">
        <v>209</v>
      </c>
      <c r="F112" s="12">
        <v>597</v>
      </c>
      <c r="G112" s="12">
        <v>600</v>
      </c>
      <c r="H112" s="12">
        <v>534</v>
      </c>
      <c r="I112" s="12">
        <v>420</v>
      </c>
      <c r="J112" s="15"/>
      <c r="K112" s="15"/>
    </row>
    <row r="113" spans="2:11" x14ac:dyDescent="0.15">
      <c r="B113" s="26"/>
      <c r="C113" s="26"/>
      <c r="D113" s="12"/>
      <c r="E113" s="12"/>
      <c r="F113" s="12"/>
      <c r="G113" s="12"/>
      <c r="H113" s="12"/>
      <c r="I113" s="12"/>
      <c r="J113" s="15"/>
      <c r="K113" s="15"/>
    </row>
    <row r="114" spans="2:11" x14ac:dyDescent="0.15">
      <c r="B114" s="26"/>
      <c r="C114" s="26"/>
      <c r="D114" s="7" t="s">
        <v>1</v>
      </c>
      <c r="E114" s="12">
        <f>AVERAGE(E104:E112)</f>
        <v>187</v>
      </c>
      <c r="F114" s="12">
        <f t="shared" ref="F114:I114" si="14">AVERAGE(F104:F112)</f>
        <v>524.22222222222217</v>
      </c>
      <c r="G114" s="12">
        <f t="shared" si="14"/>
        <v>542.33333333333337</v>
      </c>
      <c r="H114" s="12">
        <f t="shared" si="14"/>
        <v>501.77777777777777</v>
      </c>
      <c r="I114" s="12">
        <f t="shared" si="14"/>
        <v>402.77777777777777</v>
      </c>
      <c r="J114" s="15"/>
      <c r="K114" s="15"/>
    </row>
    <row r="115" spans="2:11" x14ac:dyDescent="0.15">
      <c r="B115" s="26"/>
      <c r="C115" s="26"/>
      <c r="D115" s="7" t="s">
        <v>2</v>
      </c>
      <c r="E115" s="12">
        <f>STDEV(E104:E112)</f>
        <v>13.332291625973383</v>
      </c>
      <c r="F115" s="12">
        <f t="shared" ref="F115:I115" si="15">STDEV(F104:F112)</f>
        <v>37.012760562330989</v>
      </c>
      <c r="G115" s="12">
        <f t="shared" si="15"/>
        <v>38.855501540965854</v>
      </c>
      <c r="H115" s="12">
        <f t="shared" si="15"/>
        <v>27.945383240249978</v>
      </c>
      <c r="I115" s="12">
        <f t="shared" si="15"/>
        <v>44.835192030863858</v>
      </c>
      <c r="J115" s="15"/>
      <c r="K115" s="15"/>
    </row>
    <row r="116" spans="2:11" x14ac:dyDescent="0.15">
      <c r="B116" s="26"/>
      <c r="C116" s="26"/>
      <c r="D116" s="7" t="s">
        <v>6</v>
      </c>
      <c r="E116" s="12">
        <f>E115/2^0.5</f>
        <v>9.4273538174824001</v>
      </c>
      <c r="F116" s="12">
        <f t="shared" ref="F116:I116" si="16">F115/2^0.5</f>
        <v>26.171973984058251</v>
      </c>
      <c r="G116" s="12">
        <f t="shared" si="16"/>
        <v>27.4749886260213</v>
      </c>
      <c r="H116" s="12">
        <f t="shared" si="16"/>
        <v>19.760369992037653</v>
      </c>
      <c r="I116" s="12">
        <f t="shared" si="16"/>
        <v>31.703268320824886</v>
      </c>
      <c r="J116" s="15"/>
      <c r="K116" s="15"/>
    </row>
    <row r="117" spans="2:11" x14ac:dyDescent="0.15">
      <c r="B117" s="26"/>
      <c r="C117" s="26"/>
      <c r="D117" s="12"/>
      <c r="E117" s="12"/>
      <c r="F117" s="12"/>
      <c r="G117" s="12"/>
      <c r="H117" s="12"/>
      <c r="I117" s="12"/>
      <c r="J117" s="15"/>
      <c r="K117" s="15"/>
    </row>
    <row r="118" spans="2:11" x14ac:dyDescent="0.15">
      <c r="B118" s="26"/>
      <c r="C118" s="11">
        <v>1</v>
      </c>
      <c r="D118" s="5" t="s">
        <v>5</v>
      </c>
      <c r="E118" s="12">
        <v>201</v>
      </c>
      <c r="F118" s="12">
        <v>489</v>
      </c>
      <c r="G118" s="12">
        <v>442</v>
      </c>
      <c r="H118" s="12">
        <v>421</v>
      </c>
      <c r="I118" s="12">
        <v>392</v>
      </c>
      <c r="J118" s="15"/>
      <c r="K118" s="15"/>
    </row>
    <row r="119" spans="2:11" x14ac:dyDescent="0.15">
      <c r="B119" s="26"/>
      <c r="C119" s="11">
        <v>2</v>
      </c>
      <c r="D119" s="5" t="s">
        <v>5</v>
      </c>
      <c r="E119" s="12">
        <v>186</v>
      </c>
      <c r="F119" s="12">
        <v>352</v>
      </c>
      <c r="G119" s="12">
        <v>521</v>
      </c>
      <c r="H119" s="12">
        <v>508</v>
      </c>
      <c r="I119" s="12">
        <v>400</v>
      </c>
      <c r="J119" s="15"/>
      <c r="K119" s="15"/>
    </row>
    <row r="120" spans="2:11" x14ac:dyDescent="0.15">
      <c r="B120" s="26"/>
      <c r="C120" s="11">
        <v>3</v>
      </c>
      <c r="D120" s="5" t="s">
        <v>5</v>
      </c>
      <c r="E120" s="12">
        <v>194</v>
      </c>
      <c r="F120" s="12">
        <v>386</v>
      </c>
      <c r="G120" s="12">
        <v>380</v>
      </c>
      <c r="H120" s="12">
        <v>423</v>
      </c>
      <c r="I120" s="12">
        <v>415</v>
      </c>
      <c r="J120" s="15"/>
      <c r="K120" s="15"/>
    </row>
    <row r="121" spans="2:11" x14ac:dyDescent="0.15">
      <c r="B121" s="26"/>
      <c r="C121" s="11">
        <v>4</v>
      </c>
      <c r="D121" s="5" t="s">
        <v>5</v>
      </c>
      <c r="E121" s="12">
        <v>177</v>
      </c>
      <c r="F121" s="12">
        <v>483</v>
      </c>
      <c r="G121" s="12">
        <v>452</v>
      </c>
      <c r="H121" s="12">
        <v>405</v>
      </c>
      <c r="I121" s="12">
        <v>467</v>
      </c>
      <c r="J121" s="15"/>
      <c r="K121" s="15"/>
    </row>
    <row r="122" spans="2:11" x14ac:dyDescent="0.15">
      <c r="B122" s="26"/>
      <c r="C122" s="11">
        <v>5</v>
      </c>
      <c r="D122" s="5" t="s">
        <v>5</v>
      </c>
      <c r="E122" s="12">
        <v>170</v>
      </c>
      <c r="F122" s="12">
        <v>499</v>
      </c>
      <c r="G122" s="12">
        <v>370</v>
      </c>
      <c r="H122" s="12">
        <v>532</v>
      </c>
      <c r="I122" s="12">
        <v>381</v>
      </c>
      <c r="J122" s="15"/>
      <c r="K122" s="15"/>
    </row>
    <row r="123" spans="2:11" x14ac:dyDescent="0.15">
      <c r="B123" s="26"/>
      <c r="C123" s="11">
        <v>6</v>
      </c>
      <c r="D123" s="5" t="s">
        <v>5</v>
      </c>
      <c r="E123" s="12">
        <v>192</v>
      </c>
      <c r="F123" s="12">
        <v>433</v>
      </c>
      <c r="G123" s="12">
        <v>412</v>
      </c>
      <c r="H123" s="12">
        <v>436</v>
      </c>
      <c r="I123" s="12">
        <v>427</v>
      </c>
      <c r="J123" s="15"/>
      <c r="K123" s="15"/>
    </row>
    <row r="124" spans="2:11" x14ac:dyDescent="0.15">
      <c r="B124" s="26"/>
      <c r="C124" s="11">
        <v>7</v>
      </c>
      <c r="D124" s="5" t="s">
        <v>5</v>
      </c>
      <c r="E124" s="12">
        <v>202</v>
      </c>
      <c r="F124" s="12">
        <v>357</v>
      </c>
      <c r="G124" s="12">
        <v>369</v>
      </c>
      <c r="H124" s="12">
        <v>411</v>
      </c>
      <c r="I124" s="12">
        <v>355</v>
      </c>
      <c r="J124" s="15"/>
      <c r="K124" s="15"/>
    </row>
    <row r="125" spans="2:11" x14ac:dyDescent="0.15">
      <c r="B125" s="26"/>
      <c r="C125" s="11">
        <v>8</v>
      </c>
      <c r="D125" s="5" t="s">
        <v>5</v>
      </c>
      <c r="E125" s="12">
        <v>213</v>
      </c>
      <c r="F125" s="12">
        <v>510</v>
      </c>
      <c r="G125" s="12">
        <v>555</v>
      </c>
      <c r="H125" s="12">
        <v>522</v>
      </c>
      <c r="I125" s="12">
        <v>481</v>
      </c>
      <c r="J125" s="15"/>
      <c r="K125" s="15"/>
    </row>
    <row r="126" spans="2:11" x14ac:dyDescent="0.15">
      <c r="B126" s="26"/>
      <c r="C126" s="11">
        <v>9</v>
      </c>
      <c r="D126" s="5" t="s">
        <v>5</v>
      </c>
      <c r="E126" s="12">
        <v>184</v>
      </c>
      <c r="F126" s="12">
        <v>463</v>
      </c>
      <c r="G126" s="12">
        <v>485</v>
      </c>
      <c r="H126" s="12">
        <v>411</v>
      </c>
      <c r="I126" s="12">
        <v>362</v>
      </c>
      <c r="J126" s="15"/>
      <c r="K126" s="15"/>
    </row>
    <row r="127" spans="2:11" x14ac:dyDescent="0.15">
      <c r="B127" s="26"/>
      <c r="C127" s="26"/>
      <c r="D127" s="12"/>
      <c r="E127" s="12"/>
      <c r="F127" s="12"/>
      <c r="G127" s="12"/>
      <c r="H127" s="12"/>
      <c r="I127" s="12"/>
      <c r="J127" s="15"/>
      <c r="K127" s="15"/>
    </row>
    <row r="128" spans="2:11" x14ac:dyDescent="0.15">
      <c r="B128" s="26"/>
      <c r="C128" s="26"/>
      <c r="D128" s="7" t="s">
        <v>1</v>
      </c>
      <c r="E128" s="12">
        <f>AVERAGE(E118:E126)</f>
        <v>191</v>
      </c>
      <c r="F128" s="12">
        <f t="shared" ref="F128:I128" si="17">AVERAGE(F118:F126)</f>
        <v>441.33333333333331</v>
      </c>
      <c r="G128" s="12">
        <f t="shared" si="17"/>
        <v>442.88888888888891</v>
      </c>
      <c r="H128" s="12">
        <f t="shared" si="17"/>
        <v>452.11111111111109</v>
      </c>
      <c r="I128" s="12">
        <f t="shared" si="17"/>
        <v>408.88888888888891</v>
      </c>
      <c r="J128" s="15"/>
      <c r="K128" s="15"/>
    </row>
    <row r="129" spans="2:11" x14ac:dyDescent="0.15">
      <c r="B129" s="26"/>
      <c r="C129" s="26"/>
      <c r="D129" s="7" t="s">
        <v>2</v>
      </c>
      <c r="E129" s="12">
        <f>STDEV(E118:E126)</f>
        <v>13.351029922818689</v>
      </c>
      <c r="F129" s="12">
        <f t="shared" ref="F129:I129" si="18">STDEV(F118:F126)</f>
        <v>61.989918535194093</v>
      </c>
      <c r="G129" s="12">
        <f t="shared" si="18"/>
        <v>67.276378552290723</v>
      </c>
      <c r="H129" s="12">
        <f t="shared" si="18"/>
        <v>52.517721876630596</v>
      </c>
      <c r="I129" s="12">
        <f t="shared" si="18"/>
        <v>43.570186034846252</v>
      </c>
      <c r="J129" s="15"/>
      <c r="K129" s="15"/>
    </row>
    <row r="130" spans="2:11" x14ac:dyDescent="0.15">
      <c r="B130" s="26"/>
      <c r="C130" s="26"/>
      <c r="D130" s="7" t="s">
        <v>6</v>
      </c>
      <c r="E130" s="12">
        <f>E129/2^0.5</f>
        <v>9.4406037942496024</v>
      </c>
      <c r="F130" s="12">
        <f t="shared" ref="F130:I130" si="19">F129/2^0.5</f>
        <v>43.833491761437394</v>
      </c>
      <c r="G130" s="12">
        <f t="shared" si="19"/>
        <v>47.57158348799797</v>
      </c>
      <c r="H130" s="12">
        <f t="shared" si="19"/>
        <v>37.135637271434589</v>
      </c>
      <c r="I130" s="12">
        <f t="shared" si="19"/>
        <v>30.808774002799193</v>
      </c>
      <c r="J130" s="15"/>
      <c r="K130" s="15"/>
    </row>
    <row r="131" spans="2:11" x14ac:dyDescent="0.15">
      <c r="B131" s="26"/>
      <c r="C131" s="26"/>
      <c r="D131" s="12"/>
      <c r="E131" s="27">
        <f>TTEST(E104:E112,E118:E126,2,2)</f>
        <v>0.53376989171661626</v>
      </c>
      <c r="F131" s="27">
        <f t="shared" ref="F131:I131" si="20">TTEST(F104:F112,F118:F126,2,2)</f>
        <v>3.3342567165861189E-3</v>
      </c>
      <c r="G131" s="27">
        <f t="shared" si="20"/>
        <v>1.4454585356747662E-3</v>
      </c>
      <c r="H131" s="27">
        <f t="shared" si="20"/>
        <v>2.3454946986509701E-2</v>
      </c>
      <c r="I131" s="27">
        <f t="shared" si="20"/>
        <v>0.77310284040691668</v>
      </c>
      <c r="J131" s="15"/>
      <c r="K131" s="15"/>
    </row>
    <row r="132" spans="2:11" x14ac:dyDescent="0.15">
      <c r="D132" s="15"/>
      <c r="E132" s="15"/>
      <c r="F132" s="15"/>
      <c r="G132" s="15"/>
      <c r="H132" s="15"/>
      <c r="I132" s="15"/>
      <c r="J132" s="15"/>
      <c r="K132" s="15"/>
    </row>
    <row r="133" spans="2:11" x14ac:dyDescent="0.15">
      <c r="D133" s="15"/>
      <c r="E133" s="15"/>
      <c r="F133" s="15"/>
      <c r="G133" s="15"/>
      <c r="H133" s="15"/>
      <c r="I133" s="15"/>
      <c r="J133" s="15"/>
      <c r="K133" s="15"/>
    </row>
    <row r="134" spans="2:11" x14ac:dyDescent="0.15">
      <c r="D134" s="15"/>
      <c r="E134" s="15"/>
      <c r="F134" s="15"/>
      <c r="G134" s="15"/>
      <c r="H134" s="15"/>
      <c r="I134" s="15"/>
      <c r="J134" s="15"/>
      <c r="K134" s="15"/>
    </row>
    <row r="135" spans="2:11" x14ac:dyDescent="0.15">
      <c r="D135" s="15"/>
      <c r="E135" s="15"/>
      <c r="F135" s="15"/>
      <c r="G135" s="15"/>
      <c r="H135" s="15"/>
      <c r="I135" s="15"/>
      <c r="J135" s="15"/>
      <c r="K135" s="15"/>
    </row>
    <row r="136" spans="2:11" x14ac:dyDescent="0.15">
      <c r="D136" s="15"/>
      <c r="E136" s="15"/>
      <c r="F136" s="15"/>
      <c r="G136" s="15"/>
      <c r="H136" s="15"/>
      <c r="I136" s="15"/>
      <c r="J136" s="15"/>
      <c r="K136" s="15"/>
    </row>
    <row r="137" spans="2:11" x14ac:dyDescent="0.15">
      <c r="D137" s="15"/>
      <c r="E137" s="15"/>
      <c r="F137" s="15"/>
      <c r="G137" s="15"/>
      <c r="H137" s="15"/>
      <c r="I137" s="15"/>
      <c r="J137" s="15"/>
      <c r="K137" s="15"/>
    </row>
    <row r="138" spans="2:11" x14ac:dyDescent="0.15">
      <c r="D138" s="15"/>
      <c r="E138" s="15"/>
      <c r="F138" s="15"/>
      <c r="G138" s="15"/>
      <c r="H138" s="15"/>
      <c r="I138" s="15"/>
      <c r="J138" s="15"/>
      <c r="K138" s="1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U146"/>
  <sheetViews>
    <sheetView topLeftCell="A11" zoomScale="87" workbookViewId="0">
      <selection activeCell="N34" sqref="N34"/>
    </sheetView>
  </sheetViews>
  <sheetFormatPr baseColWidth="10" defaultRowHeight="14" x14ac:dyDescent="0.15"/>
  <cols>
    <col min="1" max="1" width="16" style="3" customWidth="1"/>
    <col min="2" max="16384" width="10.83203125" style="3"/>
  </cols>
  <sheetData>
    <row r="4" spans="1:20" x14ac:dyDescent="0.15">
      <c r="A4" s="1"/>
      <c r="B4" s="2"/>
      <c r="C4" s="2"/>
      <c r="D4" s="2"/>
      <c r="E4" s="2"/>
      <c r="F4" s="2"/>
    </row>
    <row r="5" spans="1:20" x14ac:dyDescent="0.15">
      <c r="A5" s="1"/>
      <c r="B5" s="2"/>
      <c r="C5" s="2"/>
      <c r="D5" s="2"/>
      <c r="E5" s="2"/>
      <c r="F5" s="2"/>
    </row>
    <row r="6" spans="1:20" x14ac:dyDescent="0.15">
      <c r="A6" s="1"/>
      <c r="B6" s="2"/>
      <c r="C6" s="2"/>
      <c r="D6" s="2"/>
      <c r="E6" s="2"/>
      <c r="F6" s="2"/>
    </row>
    <row r="7" spans="1:20" x14ac:dyDescent="0.15">
      <c r="A7" s="1"/>
      <c r="B7" s="2"/>
      <c r="C7" s="2"/>
      <c r="D7" s="2"/>
      <c r="E7" s="2"/>
      <c r="F7" s="2"/>
    </row>
    <row r="8" spans="1:20" x14ac:dyDescent="0.15">
      <c r="A8" s="1"/>
      <c r="B8" s="2"/>
      <c r="C8" s="2"/>
      <c r="D8" s="2"/>
      <c r="E8" s="2"/>
      <c r="F8" s="2"/>
    </row>
    <row r="9" spans="1:20" x14ac:dyDescent="0.15">
      <c r="A9" s="1"/>
      <c r="B9" s="2"/>
      <c r="C9" s="2"/>
      <c r="D9" s="2"/>
      <c r="E9" s="2"/>
      <c r="F9" s="2"/>
    </row>
    <row r="12" spans="1:20" x14ac:dyDescent="0.15">
      <c r="A12" s="3" t="s">
        <v>38</v>
      </c>
      <c r="P12" s="4"/>
      <c r="Q12" s="4"/>
      <c r="R12" s="4"/>
      <c r="S12" s="4"/>
    </row>
    <row r="13" spans="1:20" x14ac:dyDescent="0.15">
      <c r="A13" s="3" t="s">
        <v>27</v>
      </c>
      <c r="B13" s="20" t="s">
        <v>35</v>
      </c>
      <c r="C13" s="20" t="s">
        <v>34</v>
      </c>
      <c r="D13" s="5">
        <v>0</v>
      </c>
      <c r="E13" s="5">
        <v>15</v>
      </c>
      <c r="F13" s="5">
        <v>30</v>
      </c>
      <c r="G13" s="5">
        <v>60</v>
      </c>
      <c r="H13" s="5">
        <v>90</v>
      </c>
      <c r="I13" s="5">
        <v>120</v>
      </c>
      <c r="J13" s="4"/>
      <c r="K13" s="21" t="s">
        <v>7</v>
      </c>
      <c r="L13" s="3">
        <v>1</v>
      </c>
      <c r="M13" s="3">
        <v>2</v>
      </c>
      <c r="N13" s="3">
        <v>3</v>
      </c>
      <c r="O13" s="3">
        <v>4</v>
      </c>
      <c r="P13" s="3">
        <v>5</v>
      </c>
      <c r="Q13" s="3">
        <v>6</v>
      </c>
      <c r="R13" s="3">
        <v>7</v>
      </c>
      <c r="S13" s="3">
        <v>8</v>
      </c>
      <c r="T13" s="3">
        <v>9</v>
      </c>
    </row>
    <row r="14" spans="1:20" x14ac:dyDescent="0.15">
      <c r="B14" s="18" t="s">
        <v>10</v>
      </c>
      <c r="C14" s="17">
        <v>1</v>
      </c>
      <c r="D14" s="12">
        <v>256</v>
      </c>
      <c r="E14" s="12">
        <v>268</v>
      </c>
      <c r="F14" s="12">
        <v>218</v>
      </c>
      <c r="G14" s="12">
        <v>180</v>
      </c>
      <c r="H14" s="12">
        <v>137</v>
      </c>
      <c r="I14" s="12">
        <v>107</v>
      </c>
      <c r="J14" s="4"/>
      <c r="K14" s="21" t="s">
        <v>10</v>
      </c>
      <c r="L14" s="2">
        <v>984.5</v>
      </c>
      <c r="M14" s="2">
        <v>1185</v>
      </c>
      <c r="N14" s="2">
        <v>1046</v>
      </c>
      <c r="O14" s="2">
        <v>844.5</v>
      </c>
      <c r="P14" s="2">
        <v>889.5</v>
      </c>
      <c r="Q14" s="2">
        <v>796.5</v>
      </c>
      <c r="R14" s="2">
        <v>815.5</v>
      </c>
    </row>
    <row r="15" spans="1:20" x14ac:dyDescent="0.15">
      <c r="B15" s="18" t="s">
        <v>10</v>
      </c>
      <c r="C15" s="17">
        <v>2</v>
      </c>
      <c r="D15" s="12">
        <v>255</v>
      </c>
      <c r="E15" s="12">
        <v>268</v>
      </c>
      <c r="F15" s="12">
        <v>221</v>
      </c>
      <c r="G15" s="12">
        <v>198</v>
      </c>
      <c r="H15" s="12">
        <v>249</v>
      </c>
      <c r="I15" s="12">
        <v>243</v>
      </c>
      <c r="J15" s="4"/>
      <c r="K15" s="21" t="s">
        <v>5</v>
      </c>
      <c r="L15" s="2">
        <v>821.5</v>
      </c>
      <c r="M15" s="2">
        <v>828</v>
      </c>
      <c r="N15" s="2">
        <v>641.5</v>
      </c>
      <c r="O15" s="2">
        <v>772.5</v>
      </c>
      <c r="P15" s="2">
        <v>769.5</v>
      </c>
      <c r="Q15" s="2">
        <v>653</v>
      </c>
      <c r="R15" s="2">
        <v>603</v>
      </c>
      <c r="S15" s="2">
        <v>722</v>
      </c>
      <c r="T15" s="2">
        <v>714</v>
      </c>
    </row>
    <row r="16" spans="1:20" x14ac:dyDescent="0.15">
      <c r="B16" s="18" t="s">
        <v>10</v>
      </c>
      <c r="C16" s="17">
        <v>3</v>
      </c>
      <c r="D16" s="12">
        <v>262</v>
      </c>
      <c r="E16" s="12">
        <v>257</v>
      </c>
      <c r="F16" s="12">
        <v>165</v>
      </c>
      <c r="G16" s="12">
        <v>174</v>
      </c>
      <c r="H16" s="12">
        <v>194</v>
      </c>
      <c r="I16" s="12">
        <v>250</v>
      </c>
      <c r="J16" s="4"/>
      <c r="K16" s="21"/>
    </row>
    <row r="17" spans="2:21" x14ac:dyDescent="0.15">
      <c r="B17" s="18" t="s">
        <v>10</v>
      </c>
      <c r="C17" s="17">
        <v>4</v>
      </c>
      <c r="D17" s="12">
        <v>228</v>
      </c>
      <c r="E17" s="12">
        <v>203</v>
      </c>
      <c r="F17" s="12">
        <v>153</v>
      </c>
      <c r="G17" s="12">
        <v>143</v>
      </c>
      <c r="H17" s="12">
        <v>154</v>
      </c>
      <c r="I17" s="12">
        <v>155</v>
      </c>
      <c r="J17" s="4"/>
      <c r="K17" s="21" t="s">
        <v>24</v>
      </c>
      <c r="L17" s="3">
        <f>AVERAGE(L14:R14)</f>
        <v>937.35714285714289</v>
      </c>
    </row>
    <row r="18" spans="2:21" x14ac:dyDescent="0.15">
      <c r="B18" s="18" t="s">
        <v>10</v>
      </c>
      <c r="C18" s="17">
        <v>5</v>
      </c>
      <c r="D18" s="12">
        <v>223</v>
      </c>
      <c r="E18" s="12">
        <v>254</v>
      </c>
      <c r="F18" s="12">
        <v>176</v>
      </c>
      <c r="G18" s="12">
        <v>131</v>
      </c>
      <c r="H18" s="12">
        <v>125</v>
      </c>
      <c r="I18" s="12">
        <v>184</v>
      </c>
      <c r="J18" s="4"/>
      <c r="K18" s="21" t="s">
        <v>10</v>
      </c>
      <c r="L18" s="2">
        <f t="shared" ref="L18:R19" si="0">L14/$L$17</f>
        <v>1.0502933780385582</v>
      </c>
      <c r="M18" s="2">
        <f t="shared" si="0"/>
        <v>1.2641926388783051</v>
      </c>
      <c r="N18" s="2">
        <f t="shared" si="0"/>
        <v>1.1159033757524957</v>
      </c>
      <c r="O18" s="2">
        <f t="shared" si="0"/>
        <v>0.90093728568162768</v>
      </c>
      <c r="P18" s="2">
        <f t="shared" si="0"/>
        <v>0.94894460108206957</v>
      </c>
      <c r="Q18" s="2">
        <f t="shared" si="0"/>
        <v>0.84972948258782288</v>
      </c>
      <c r="R18" s="2">
        <f t="shared" si="0"/>
        <v>0.8699992379791206</v>
      </c>
    </row>
    <row r="19" spans="2:21" x14ac:dyDescent="0.15">
      <c r="B19" s="18" t="s">
        <v>10</v>
      </c>
      <c r="C19" s="17">
        <v>6</v>
      </c>
      <c r="D19" s="12">
        <v>202</v>
      </c>
      <c r="E19" s="12">
        <v>175</v>
      </c>
      <c r="F19" s="12">
        <v>157</v>
      </c>
      <c r="G19" s="12">
        <v>149</v>
      </c>
      <c r="H19" s="12">
        <v>138</v>
      </c>
      <c r="I19" s="12">
        <v>153</v>
      </c>
      <c r="J19" s="4"/>
      <c r="K19" s="21" t="s">
        <v>5</v>
      </c>
      <c r="L19" s="2">
        <f t="shared" si="0"/>
        <v>0.87640021336584617</v>
      </c>
      <c r="M19" s="2">
        <f t="shared" si="0"/>
        <v>0.8833346033681323</v>
      </c>
      <c r="N19" s="2">
        <f t="shared" si="0"/>
        <v>0.68437095176407836</v>
      </c>
      <c r="O19" s="2">
        <f t="shared" si="0"/>
        <v>0.82412558104092049</v>
      </c>
      <c r="P19" s="2">
        <f t="shared" si="0"/>
        <v>0.8209250933475577</v>
      </c>
      <c r="Q19" s="2">
        <f t="shared" si="0"/>
        <v>0.69663948792196906</v>
      </c>
      <c r="R19" s="2">
        <f t="shared" si="0"/>
        <v>0.64329802636592237</v>
      </c>
      <c r="S19" s="2">
        <f>S15/$L$17</f>
        <v>0.77025070486931335</v>
      </c>
      <c r="T19" s="2">
        <f>T15/$L$17</f>
        <v>0.76171607102034589</v>
      </c>
    </row>
    <row r="20" spans="2:21" x14ac:dyDescent="0.15">
      <c r="B20" s="18" t="s">
        <v>10</v>
      </c>
      <c r="C20" s="17">
        <v>7</v>
      </c>
      <c r="D20" s="12">
        <v>269</v>
      </c>
      <c r="E20" s="12">
        <v>178</v>
      </c>
      <c r="F20" s="12">
        <v>173</v>
      </c>
      <c r="G20" s="12">
        <v>129</v>
      </c>
      <c r="H20" s="12">
        <v>125</v>
      </c>
      <c r="I20" s="12">
        <v>152</v>
      </c>
      <c r="J20" s="4"/>
      <c r="K20" s="9"/>
      <c r="L20" s="2"/>
      <c r="M20" s="2"/>
    </row>
    <row r="21" spans="2:21" x14ac:dyDescent="0.15">
      <c r="B21" s="6"/>
      <c r="C21" s="5"/>
      <c r="D21" s="12"/>
      <c r="E21" s="12"/>
      <c r="F21" s="12"/>
      <c r="G21" s="12"/>
      <c r="H21" s="12"/>
      <c r="I21" s="12"/>
      <c r="J21" s="4"/>
      <c r="K21" s="9" t="s">
        <v>1</v>
      </c>
      <c r="L21" s="3" t="s">
        <v>4</v>
      </c>
      <c r="M21" s="2">
        <f>AVERAGE(L18:R18)</f>
        <v>1</v>
      </c>
    </row>
    <row r="22" spans="2:21" x14ac:dyDescent="0.15">
      <c r="B22" s="6"/>
      <c r="C22" s="7" t="s">
        <v>1</v>
      </c>
      <c r="D22" s="13">
        <f t="shared" ref="D22:I22" si="1">AVERAGE(D14:D20)</f>
        <v>242.14285714285714</v>
      </c>
      <c r="E22" s="13">
        <f t="shared" si="1"/>
        <v>229</v>
      </c>
      <c r="F22" s="13">
        <f t="shared" si="1"/>
        <v>180.42857142857142</v>
      </c>
      <c r="G22" s="13">
        <f t="shared" si="1"/>
        <v>157.71428571428572</v>
      </c>
      <c r="H22" s="13">
        <f t="shared" si="1"/>
        <v>160.28571428571428</v>
      </c>
      <c r="I22" s="13">
        <f t="shared" si="1"/>
        <v>177.71428571428572</v>
      </c>
      <c r="J22" s="4"/>
      <c r="K22" s="9"/>
      <c r="L22" s="3" t="s">
        <v>5</v>
      </c>
      <c r="M22" s="2">
        <f>AVERAGE(L19:T19)</f>
        <v>0.77345119256267614</v>
      </c>
    </row>
    <row r="23" spans="2:21" x14ac:dyDescent="0.15">
      <c r="B23" s="6"/>
      <c r="C23" s="7" t="s">
        <v>2</v>
      </c>
      <c r="D23" s="13">
        <f t="shared" ref="D23:I23" si="2">STDEV(D14:D20)</f>
        <v>24.667310158916607</v>
      </c>
      <c r="E23" s="13">
        <f t="shared" si="2"/>
        <v>42.118879377305376</v>
      </c>
      <c r="F23" s="13">
        <f t="shared" si="2"/>
        <v>27.903746121606115</v>
      </c>
      <c r="G23" s="13">
        <f t="shared" si="2"/>
        <v>26.506063996214714</v>
      </c>
      <c r="H23" s="13">
        <f t="shared" si="2"/>
        <v>45.781052433345863</v>
      </c>
      <c r="I23" s="13">
        <f t="shared" si="2"/>
        <v>52.146314301569738</v>
      </c>
      <c r="J23" s="4"/>
      <c r="K23" s="9"/>
      <c r="M23" s="2"/>
    </row>
    <row r="24" spans="2:21" x14ac:dyDescent="0.15">
      <c r="B24" s="4"/>
      <c r="C24" s="7" t="s">
        <v>6</v>
      </c>
      <c r="D24" s="12">
        <f>D23/SQRT(7)</f>
        <v>9.3233668847700724</v>
      </c>
      <c r="E24" s="12">
        <f t="shared" ref="E24:I24" si="3">E23/SQRT(7)</f>
        <v>15.919440047582434</v>
      </c>
      <c r="F24" s="12">
        <f t="shared" si="3"/>
        <v>10.546624697836123</v>
      </c>
      <c r="G24" s="12">
        <f t="shared" si="3"/>
        <v>10.018350509878145</v>
      </c>
      <c r="H24" s="12">
        <f t="shared" si="3"/>
        <v>17.303611356777367</v>
      </c>
      <c r="I24" s="12">
        <f t="shared" si="3"/>
        <v>19.709454204366335</v>
      </c>
      <c r="J24" s="4"/>
      <c r="K24" s="9" t="s">
        <v>2</v>
      </c>
      <c r="L24" s="3" t="s">
        <v>4</v>
      </c>
      <c r="M24" s="2">
        <f>STDEV(L18:R18)</f>
        <v>0.15147181722406397</v>
      </c>
    </row>
    <row r="25" spans="2:21" x14ac:dyDescent="0.15">
      <c r="B25" s="4"/>
      <c r="C25" s="4"/>
      <c r="D25" s="13"/>
      <c r="E25" s="13"/>
      <c r="F25" s="13"/>
      <c r="G25" s="14"/>
      <c r="H25" s="14"/>
      <c r="I25" s="13"/>
      <c r="J25" s="4"/>
      <c r="K25" s="9"/>
      <c r="L25" s="3" t="s">
        <v>5</v>
      </c>
      <c r="M25" s="2">
        <f>STDEV(L19:T19)</f>
        <v>8.5452954819175309E-2</v>
      </c>
    </row>
    <row r="26" spans="2:21" x14ac:dyDescent="0.15">
      <c r="B26" s="4"/>
      <c r="C26" s="4"/>
      <c r="D26" s="12"/>
      <c r="E26" s="12"/>
      <c r="F26" s="12"/>
      <c r="G26" s="12"/>
      <c r="H26" s="12"/>
      <c r="I26" s="12"/>
      <c r="J26" s="4"/>
      <c r="K26" s="9" t="s">
        <v>6</v>
      </c>
      <c r="L26" s="3" t="s">
        <v>4</v>
      </c>
      <c r="M26" s="4">
        <f>M24/SQRT(7)</f>
        <v>5.7250965572843322E-2</v>
      </c>
    </row>
    <row r="27" spans="2:21" x14ac:dyDescent="0.15">
      <c r="B27" s="20" t="s">
        <v>35</v>
      </c>
      <c r="C27" s="20" t="s">
        <v>34</v>
      </c>
      <c r="D27" s="12"/>
      <c r="E27" s="12"/>
      <c r="F27" s="12"/>
      <c r="G27" s="12"/>
      <c r="H27" s="12"/>
      <c r="I27" s="12"/>
      <c r="J27" s="4"/>
      <c r="K27" s="21"/>
      <c r="L27" s="3" t="s">
        <v>5</v>
      </c>
      <c r="M27" s="4">
        <f>M25/SQRT(9)</f>
        <v>2.8484318273058435E-2</v>
      </c>
      <c r="U27" s="2"/>
    </row>
    <row r="28" spans="2:21" x14ac:dyDescent="0.15">
      <c r="B28" s="18" t="s">
        <v>5</v>
      </c>
      <c r="C28" s="19">
        <v>1</v>
      </c>
      <c r="D28" s="12">
        <v>250</v>
      </c>
      <c r="E28" s="12">
        <v>229</v>
      </c>
      <c r="F28" s="12">
        <v>145</v>
      </c>
      <c r="G28" s="12">
        <v>111</v>
      </c>
      <c r="H28" s="12">
        <v>132</v>
      </c>
      <c r="I28" s="12">
        <v>159</v>
      </c>
      <c r="J28" s="4"/>
      <c r="K28" s="9" t="s">
        <v>21</v>
      </c>
      <c r="M28" s="3">
        <f>TTEST(L18:R18,L19:T19,2,2)</f>
        <v>1.9563461439317019E-3</v>
      </c>
    </row>
    <row r="29" spans="2:21" x14ac:dyDescent="0.15">
      <c r="B29" s="18" t="s">
        <v>5</v>
      </c>
      <c r="C29" s="19">
        <v>2</v>
      </c>
      <c r="D29" s="12">
        <v>305</v>
      </c>
      <c r="E29" s="12">
        <v>220</v>
      </c>
      <c r="F29" s="12">
        <v>130</v>
      </c>
      <c r="G29" s="12">
        <v>126</v>
      </c>
      <c r="H29" s="12">
        <v>133</v>
      </c>
      <c r="I29" s="12">
        <v>133</v>
      </c>
      <c r="J29" s="4"/>
    </row>
    <row r="30" spans="2:21" x14ac:dyDescent="0.15">
      <c r="B30" s="18" t="s">
        <v>5</v>
      </c>
      <c r="C30" s="17">
        <v>3</v>
      </c>
      <c r="D30" s="12">
        <v>216</v>
      </c>
      <c r="E30" s="12">
        <v>180</v>
      </c>
      <c r="F30" s="12">
        <v>132</v>
      </c>
      <c r="G30" s="12">
        <v>80</v>
      </c>
      <c r="H30" s="12">
        <v>89</v>
      </c>
      <c r="I30" s="12">
        <v>105</v>
      </c>
      <c r="J30" s="4"/>
    </row>
    <row r="31" spans="2:21" x14ac:dyDescent="0.15">
      <c r="B31" s="18" t="s">
        <v>5</v>
      </c>
      <c r="C31" s="17">
        <v>4</v>
      </c>
      <c r="D31" s="12">
        <v>218</v>
      </c>
      <c r="E31" s="12">
        <v>196</v>
      </c>
      <c r="F31" s="12">
        <v>137</v>
      </c>
      <c r="G31" s="12">
        <v>128</v>
      </c>
      <c r="H31" s="12">
        <v>134</v>
      </c>
      <c r="I31" s="12">
        <v>137</v>
      </c>
      <c r="J31" s="4"/>
    </row>
    <row r="32" spans="2:21" x14ac:dyDescent="0.15">
      <c r="B32" s="16" t="s">
        <v>5</v>
      </c>
      <c r="C32" s="17">
        <v>5</v>
      </c>
      <c r="D32" s="12">
        <v>208</v>
      </c>
      <c r="E32" s="12">
        <v>193</v>
      </c>
      <c r="F32" s="12">
        <v>158</v>
      </c>
      <c r="G32" s="12">
        <v>115</v>
      </c>
      <c r="H32" s="12">
        <v>127</v>
      </c>
      <c r="I32" s="12">
        <v>145</v>
      </c>
      <c r="J32" s="4"/>
    </row>
    <row r="33" spans="1:10" x14ac:dyDescent="0.15">
      <c r="B33" s="18" t="s">
        <v>5</v>
      </c>
      <c r="C33" s="17">
        <v>6</v>
      </c>
      <c r="D33" s="12">
        <v>182</v>
      </c>
      <c r="E33" s="12">
        <v>173</v>
      </c>
      <c r="F33" s="12">
        <v>146</v>
      </c>
      <c r="G33" s="12">
        <v>74</v>
      </c>
      <c r="H33" s="12">
        <v>77</v>
      </c>
      <c r="I33" s="12">
        <v>184</v>
      </c>
      <c r="J33" s="4"/>
    </row>
    <row r="34" spans="1:10" x14ac:dyDescent="0.15">
      <c r="B34" s="18" t="s">
        <v>5</v>
      </c>
      <c r="C34" s="17">
        <v>7</v>
      </c>
      <c r="D34" s="12">
        <v>240</v>
      </c>
      <c r="E34" s="12">
        <v>186</v>
      </c>
      <c r="F34" s="12">
        <v>101</v>
      </c>
      <c r="G34" s="12">
        <v>70</v>
      </c>
      <c r="H34" s="12">
        <v>78</v>
      </c>
      <c r="I34" s="12">
        <v>96</v>
      </c>
      <c r="J34" s="4"/>
    </row>
    <row r="35" spans="1:10" x14ac:dyDescent="0.15">
      <c r="B35" s="18" t="s">
        <v>5</v>
      </c>
      <c r="C35" s="17">
        <v>8</v>
      </c>
      <c r="D35" s="12">
        <v>199</v>
      </c>
      <c r="E35" s="12">
        <v>170</v>
      </c>
      <c r="F35" s="12">
        <v>117</v>
      </c>
      <c r="G35" s="12">
        <v>129</v>
      </c>
      <c r="H35" s="12">
        <v>140</v>
      </c>
      <c r="I35" s="12">
        <v>133</v>
      </c>
      <c r="J35" s="4"/>
    </row>
    <row r="36" spans="1:10" x14ac:dyDescent="0.15">
      <c r="B36" s="18" t="s">
        <v>5</v>
      </c>
      <c r="C36" s="17">
        <v>9</v>
      </c>
      <c r="D36" s="12">
        <v>280</v>
      </c>
      <c r="E36" s="12">
        <v>215</v>
      </c>
      <c r="F36" s="12">
        <v>117</v>
      </c>
      <c r="G36" s="12">
        <v>83</v>
      </c>
      <c r="H36" s="12">
        <v>90</v>
      </c>
      <c r="I36" s="12">
        <v>138</v>
      </c>
      <c r="J36" s="4"/>
    </row>
    <row r="37" spans="1:10" x14ac:dyDescent="0.15">
      <c r="B37" s="9"/>
      <c r="C37" s="5"/>
      <c r="D37" s="38"/>
      <c r="E37" s="38"/>
      <c r="F37" s="38"/>
      <c r="G37" s="38"/>
      <c r="H37" s="38"/>
      <c r="I37" s="38"/>
      <c r="J37" s="4"/>
    </row>
    <row r="38" spans="1:10" x14ac:dyDescent="0.15">
      <c r="B38" s="4"/>
      <c r="C38" s="7" t="s">
        <v>1</v>
      </c>
      <c r="D38" s="4">
        <f t="shared" ref="D38:I38" si="4">AVERAGE(D28:D36)</f>
        <v>233.11111111111111</v>
      </c>
      <c r="E38" s="4">
        <f t="shared" si="4"/>
        <v>195.77777777777777</v>
      </c>
      <c r="F38" s="4">
        <f t="shared" si="4"/>
        <v>131.44444444444446</v>
      </c>
      <c r="G38" s="4">
        <f t="shared" si="4"/>
        <v>101.77777777777777</v>
      </c>
      <c r="H38" s="4">
        <f t="shared" si="4"/>
        <v>111.11111111111111</v>
      </c>
      <c r="I38" s="4">
        <f t="shared" si="4"/>
        <v>136.66666666666666</v>
      </c>
      <c r="J38" s="4"/>
    </row>
    <row r="39" spans="1:10" x14ac:dyDescent="0.15">
      <c r="B39" s="4"/>
      <c r="C39" s="7" t="s">
        <v>2</v>
      </c>
      <c r="D39" s="4">
        <f t="shared" ref="D39:I39" si="5">STDEV(D28:D36)</f>
        <v>39.728593117691815</v>
      </c>
      <c r="E39" s="4">
        <f t="shared" si="5"/>
        <v>21.200104821543814</v>
      </c>
      <c r="F39" s="4">
        <f t="shared" si="5"/>
        <v>17.600505043258771</v>
      </c>
      <c r="G39" s="4">
        <f t="shared" si="5"/>
        <v>24.707173946941914</v>
      </c>
      <c r="H39" s="4">
        <f t="shared" si="5"/>
        <v>26.741561493508776</v>
      </c>
      <c r="I39" s="4">
        <f t="shared" si="5"/>
        <v>26.205915362757317</v>
      </c>
      <c r="J39" s="4"/>
    </row>
    <row r="40" spans="1:10" x14ac:dyDescent="0.15">
      <c r="B40" s="4"/>
      <c r="C40" s="7" t="s">
        <v>6</v>
      </c>
      <c r="D40" s="4">
        <f>D39/SQRT(9)</f>
        <v>13.242864372563938</v>
      </c>
      <c r="E40" s="4">
        <f t="shared" ref="E40:I40" si="6">E39/SQRT(9)</f>
        <v>7.0667016071812716</v>
      </c>
      <c r="F40" s="4">
        <f t="shared" si="6"/>
        <v>5.86683501441959</v>
      </c>
      <c r="G40" s="4">
        <f t="shared" si="6"/>
        <v>8.2357246489806375</v>
      </c>
      <c r="H40" s="4">
        <f t="shared" si="6"/>
        <v>8.9138538311695914</v>
      </c>
      <c r="I40" s="4">
        <f t="shared" si="6"/>
        <v>8.7353051209191062</v>
      </c>
      <c r="J40" s="4"/>
    </row>
    <row r="41" spans="1:10" x14ac:dyDescent="0.15">
      <c r="B41" s="4"/>
      <c r="C41" s="7" t="s">
        <v>3</v>
      </c>
      <c r="D41" s="4">
        <f t="shared" ref="D41:I41" si="7">TTEST(D14:D20,D28:D36,2,2)</f>
        <v>0.6073966467145866</v>
      </c>
      <c r="E41" s="4">
        <f t="shared" si="7"/>
        <v>5.7738211689128405E-2</v>
      </c>
      <c r="F41" s="4">
        <f t="shared" si="7"/>
        <v>7.3199782445354468E-4</v>
      </c>
      <c r="G41" s="4">
        <f t="shared" si="7"/>
        <v>6.6106672638637019E-4</v>
      </c>
      <c r="H41" s="4">
        <f t="shared" si="7"/>
        <v>1.7284072695636518E-2</v>
      </c>
      <c r="I41" s="4">
        <f t="shared" si="7"/>
        <v>5.8100594893482765E-2</v>
      </c>
      <c r="J41" s="4"/>
    </row>
    <row r="42" spans="1:10" x14ac:dyDescent="0.15">
      <c r="B42" s="4"/>
      <c r="C42" s="4"/>
      <c r="D42" s="4"/>
      <c r="E42" s="4"/>
      <c r="F42" s="4"/>
      <c r="G42" s="4"/>
      <c r="H42" s="4"/>
      <c r="I42" s="4"/>
      <c r="J42" s="4"/>
    </row>
    <row r="43" spans="1:10" x14ac:dyDescent="0.15">
      <c r="B43" s="4"/>
      <c r="C43" s="4"/>
      <c r="D43" s="4"/>
      <c r="E43" s="4"/>
      <c r="F43" s="4"/>
      <c r="G43" s="4"/>
      <c r="H43" s="4"/>
      <c r="I43" s="4"/>
      <c r="J43" s="4"/>
    </row>
    <row r="44" spans="1:10" x14ac:dyDescent="0.15"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15"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15">
      <c r="A46" s="10" t="s">
        <v>38</v>
      </c>
      <c r="B46" s="20" t="s">
        <v>35</v>
      </c>
      <c r="C46" s="20" t="s">
        <v>34</v>
      </c>
      <c r="D46" s="5">
        <v>0</v>
      </c>
      <c r="E46" s="5">
        <v>15</v>
      </c>
      <c r="F46" s="5">
        <v>30</v>
      </c>
      <c r="G46" s="5">
        <v>60</v>
      </c>
      <c r="H46" s="5">
        <v>90</v>
      </c>
      <c r="I46" s="5">
        <v>120</v>
      </c>
      <c r="J46" s="4"/>
    </row>
    <row r="47" spans="1:10" x14ac:dyDescent="0.15">
      <c r="A47" s="10" t="s">
        <v>29</v>
      </c>
      <c r="B47" s="18" t="s">
        <v>10</v>
      </c>
      <c r="C47" s="17">
        <v>1</v>
      </c>
      <c r="D47" s="13">
        <v>254</v>
      </c>
      <c r="E47" s="13">
        <v>352</v>
      </c>
      <c r="F47" s="13">
        <v>272</v>
      </c>
      <c r="G47" s="13">
        <v>227</v>
      </c>
      <c r="H47" s="13">
        <v>261</v>
      </c>
      <c r="I47" s="13">
        <v>274</v>
      </c>
      <c r="J47" s="4"/>
    </row>
    <row r="48" spans="1:10" x14ac:dyDescent="0.15">
      <c r="A48" s="10"/>
      <c r="B48" s="18" t="s">
        <v>10</v>
      </c>
      <c r="C48" s="17">
        <v>2</v>
      </c>
      <c r="D48" s="13">
        <v>288</v>
      </c>
      <c r="E48" s="13">
        <v>278</v>
      </c>
      <c r="F48" s="13">
        <v>247</v>
      </c>
      <c r="G48" s="13">
        <v>249</v>
      </c>
      <c r="H48" s="13">
        <v>256</v>
      </c>
      <c r="I48" s="13">
        <v>278</v>
      </c>
      <c r="J48" s="4"/>
    </row>
    <row r="49" spans="1:10" x14ac:dyDescent="0.15">
      <c r="A49" s="10"/>
      <c r="B49" s="18" t="s">
        <v>10</v>
      </c>
      <c r="C49" s="17">
        <v>3</v>
      </c>
      <c r="D49" s="13">
        <v>287</v>
      </c>
      <c r="E49" s="13">
        <v>185</v>
      </c>
      <c r="F49" s="13">
        <v>108</v>
      </c>
      <c r="G49" s="13">
        <v>127</v>
      </c>
      <c r="H49" s="13">
        <v>165</v>
      </c>
      <c r="I49" s="13">
        <v>185</v>
      </c>
      <c r="J49" s="4"/>
    </row>
    <row r="50" spans="1:10" x14ac:dyDescent="0.15">
      <c r="A50" s="10"/>
      <c r="B50" s="18" t="s">
        <v>10</v>
      </c>
      <c r="C50" s="17">
        <v>4</v>
      </c>
      <c r="D50" s="13">
        <v>291</v>
      </c>
      <c r="E50" s="13">
        <v>244</v>
      </c>
      <c r="F50" s="13">
        <v>222</v>
      </c>
      <c r="G50" s="13">
        <v>226</v>
      </c>
      <c r="H50" s="13">
        <v>235</v>
      </c>
      <c r="I50" s="13">
        <v>281</v>
      </c>
      <c r="J50" s="4"/>
    </row>
    <row r="51" spans="1:10" x14ac:dyDescent="0.15">
      <c r="A51" s="10"/>
      <c r="B51" s="18" t="s">
        <v>10</v>
      </c>
      <c r="C51" s="17">
        <v>5</v>
      </c>
      <c r="D51" s="13">
        <v>261</v>
      </c>
      <c r="E51" s="13">
        <v>240</v>
      </c>
      <c r="F51" s="13">
        <v>194</v>
      </c>
      <c r="G51" s="13">
        <v>207</v>
      </c>
      <c r="H51" s="13">
        <v>285</v>
      </c>
      <c r="I51" s="13">
        <v>247</v>
      </c>
      <c r="J51" s="4"/>
    </row>
    <row r="52" spans="1:10" x14ac:dyDescent="0.15">
      <c r="A52" s="10"/>
      <c r="B52" s="18" t="s">
        <v>10</v>
      </c>
      <c r="C52" s="17">
        <v>6</v>
      </c>
      <c r="D52" s="13">
        <v>235</v>
      </c>
      <c r="E52" s="13">
        <v>197</v>
      </c>
      <c r="F52" s="13">
        <v>171</v>
      </c>
      <c r="G52" s="13">
        <v>183</v>
      </c>
      <c r="H52" s="13">
        <v>257</v>
      </c>
      <c r="I52" s="13">
        <v>238</v>
      </c>
      <c r="J52" s="4"/>
    </row>
    <row r="53" spans="1:10" x14ac:dyDescent="0.15">
      <c r="A53" s="10"/>
      <c r="B53" s="18" t="s">
        <v>10</v>
      </c>
      <c r="C53" s="17">
        <v>7</v>
      </c>
      <c r="D53" s="13">
        <v>250</v>
      </c>
      <c r="E53" s="13">
        <v>250</v>
      </c>
      <c r="F53" s="13">
        <v>243</v>
      </c>
      <c r="G53" s="13">
        <v>224</v>
      </c>
      <c r="H53" s="13">
        <v>228</v>
      </c>
      <c r="I53" s="13">
        <v>229</v>
      </c>
      <c r="J53" s="4"/>
    </row>
    <row r="54" spans="1:10" x14ac:dyDescent="0.15">
      <c r="A54" s="10"/>
      <c r="B54" s="39"/>
      <c r="C54" s="39"/>
      <c r="D54" s="39"/>
      <c r="E54" s="39"/>
      <c r="F54" s="39"/>
      <c r="G54" s="39"/>
      <c r="H54" s="39"/>
      <c r="I54" s="39"/>
      <c r="J54" s="4"/>
    </row>
    <row r="55" spans="1:10" x14ac:dyDescent="0.15">
      <c r="A55" s="10"/>
      <c r="B55" s="39"/>
      <c r="C55" s="5" t="s">
        <v>1</v>
      </c>
      <c r="D55" s="39">
        <v>233.25</v>
      </c>
      <c r="E55" s="39">
        <v>220.125</v>
      </c>
      <c r="F55" s="39">
        <v>185.875</v>
      </c>
      <c r="G55" s="39">
        <v>187.875</v>
      </c>
      <c r="H55" s="39">
        <v>222.125</v>
      </c>
      <c r="I55" s="39">
        <v>231.5</v>
      </c>
      <c r="J55" s="4"/>
    </row>
    <row r="56" spans="1:10" x14ac:dyDescent="0.15">
      <c r="A56" s="10"/>
      <c r="B56" s="39"/>
      <c r="C56" s="5" t="s">
        <v>2</v>
      </c>
      <c r="D56" s="39">
        <v>96.445025049999998</v>
      </c>
      <c r="E56" s="39">
        <v>97.426070870000004</v>
      </c>
      <c r="F56" s="39">
        <v>81.390482950000006</v>
      </c>
      <c r="G56" s="39">
        <v>63.777375069999998</v>
      </c>
      <c r="H56" s="39">
        <v>64.085740560000005</v>
      </c>
      <c r="I56" s="39">
        <v>55.164688499999997</v>
      </c>
      <c r="J56" s="4"/>
    </row>
    <row r="57" spans="1:10" x14ac:dyDescent="0.15">
      <c r="A57" s="10"/>
      <c r="B57" s="39"/>
      <c r="C57" s="5" t="s">
        <v>6</v>
      </c>
      <c r="D57" s="12">
        <f>D56/SQRT(7)</f>
        <v>36.452793067384967</v>
      </c>
      <c r="E57" s="12">
        <f t="shared" ref="E57:I57" si="8">E56/SQRT(7)</f>
        <v>36.823593533739171</v>
      </c>
      <c r="F57" s="12">
        <f t="shared" si="8"/>
        <v>30.762710996163246</v>
      </c>
      <c r="G57" s="12">
        <f t="shared" si="8"/>
        <v>24.105581958244375</v>
      </c>
      <c r="H57" s="12">
        <f t="shared" si="8"/>
        <v>24.222133158166461</v>
      </c>
      <c r="I57" s="12">
        <f t="shared" si="8"/>
        <v>20.850292417620675</v>
      </c>
      <c r="J57" s="4"/>
    </row>
    <row r="58" spans="1:10" x14ac:dyDescent="0.15">
      <c r="A58" s="10"/>
      <c r="B58" s="39"/>
      <c r="C58" s="39"/>
      <c r="D58" s="39"/>
      <c r="E58" s="39"/>
      <c r="F58" s="39"/>
      <c r="G58" s="39"/>
      <c r="H58" s="39"/>
      <c r="I58" s="39"/>
      <c r="J58" s="4"/>
    </row>
    <row r="59" spans="1:10" x14ac:dyDescent="0.15">
      <c r="A59" s="10"/>
      <c r="B59" s="39"/>
      <c r="C59" s="39"/>
      <c r="D59" s="39"/>
      <c r="E59" s="39"/>
      <c r="F59" s="39"/>
      <c r="G59" s="39"/>
      <c r="H59" s="39"/>
      <c r="I59" s="39"/>
      <c r="J59" s="4"/>
    </row>
    <row r="60" spans="1:10" x14ac:dyDescent="0.15">
      <c r="A60" s="10"/>
      <c r="B60" s="26" t="s">
        <v>35</v>
      </c>
      <c r="C60" s="26" t="s">
        <v>34</v>
      </c>
      <c r="D60" s="5">
        <v>0</v>
      </c>
      <c r="E60" s="5">
        <v>15</v>
      </c>
      <c r="F60" s="5">
        <v>30</v>
      </c>
      <c r="G60" s="5">
        <v>60</v>
      </c>
      <c r="H60" s="5">
        <v>90</v>
      </c>
      <c r="I60" s="5">
        <v>120</v>
      </c>
      <c r="J60" s="4"/>
    </row>
    <row r="61" spans="1:10" x14ac:dyDescent="0.15">
      <c r="A61" s="10"/>
      <c r="B61" s="5" t="s">
        <v>5</v>
      </c>
      <c r="C61" s="40">
        <v>1</v>
      </c>
      <c r="D61" s="13">
        <v>240</v>
      </c>
      <c r="E61" s="13">
        <v>219</v>
      </c>
      <c r="F61" s="13">
        <v>167</v>
      </c>
      <c r="G61" s="13">
        <v>164</v>
      </c>
      <c r="H61" s="13">
        <v>163</v>
      </c>
      <c r="I61" s="13">
        <v>158</v>
      </c>
      <c r="J61" s="4"/>
    </row>
    <row r="62" spans="1:10" x14ac:dyDescent="0.15">
      <c r="A62" s="10"/>
      <c r="B62" s="5" t="s">
        <v>5</v>
      </c>
      <c r="C62" s="40">
        <v>2</v>
      </c>
      <c r="D62" s="13">
        <v>224</v>
      </c>
      <c r="E62" s="13">
        <v>182</v>
      </c>
      <c r="F62" s="13">
        <v>160</v>
      </c>
      <c r="G62" s="13">
        <v>122</v>
      </c>
      <c r="H62" s="13">
        <v>132</v>
      </c>
      <c r="I62" s="13">
        <v>144</v>
      </c>
      <c r="J62" s="4"/>
    </row>
    <row r="63" spans="1:10" x14ac:dyDescent="0.15">
      <c r="A63" s="10"/>
      <c r="B63" s="5" t="s">
        <v>5</v>
      </c>
      <c r="C63" s="42">
        <v>3</v>
      </c>
      <c r="D63" s="13">
        <v>304</v>
      </c>
      <c r="E63" s="13">
        <v>285</v>
      </c>
      <c r="F63" s="13">
        <v>270</v>
      </c>
      <c r="G63" s="13">
        <v>187</v>
      </c>
      <c r="H63" s="13">
        <v>190</v>
      </c>
      <c r="I63" s="13">
        <v>223</v>
      </c>
      <c r="J63" s="4"/>
    </row>
    <row r="64" spans="1:10" x14ac:dyDescent="0.15">
      <c r="A64" s="10"/>
      <c r="B64" s="5" t="s">
        <v>5</v>
      </c>
      <c r="C64" s="42">
        <v>4</v>
      </c>
      <c r="D64" s="13">
        <v>239</v>
      </c>
      <c r="E64" s="13">
        <v>164</v>
      </c>
      <c r="F64" s="13">
        <v>127</v>
      </c>
      <c r="G64" s="13">
        <v>126</v>
      </c>
      <c r="H64" s="13">
        <v>151</v>
      </c>
      <c r="I64" s="13">
        <v>185</v>
      </c>
      <c r="J64" s="4"/>
    </row>
    <row r="65" spans="1:10" x14ac:dyDescent="0.15">
      <c r="A65" s="10"/>
      <c r="B65" s="7" t="s">
        <v>5</v>
      </c>
      <c r="C65" s="42">
        <v>5</v>
      </c>
      <c r="D65" s="13">
        <v>358</v>
      </c>
      <c r="E65" s="13">
        <v>255</v>
      </c>
      <c r="F65" s="13">
        <v>201</v>
      </c>
      <c r="G65" s="13">
        <v>252</v>
      </c>
      <c r="H65" s="13">
        <v>261</v>
      </c>
      <c r="I65" s="13">
        <v>293</v>
      </c>
      <c r="J65" s="4"/>
    </row>
    <row r="66" spans="1:10" x14ac:dyDescent="0.15">
      <c r="A66" s="10"/>
      <c r="B66" s="5" t="s">
        <v>5</v>
      </c>
      <c r="C66" s="42">
        <v>6</v>
      </c>
      <c r="D66" s="13">
        <v>283</v>
      </c>
      <c r="E66" s="13">
        <v>258</v>
      </c>
      <c r="F66" s="13">
        <v>105</v>
      </c>
      <c r="G66" s="13">
        <v>159</v>
      </c>
      <c r="H66" s="13">
        <v>164</v>
      </c>
      <c r="I66" s="13">
        <v>220</v>
      </c>
      <c r="J66" s="4"/>
    </row>
    <row r="67" spans="1:10" x14ac:dyDescent="0.15">
      <c r="A67" s="10"/>
      <c r="B67" s="5" t="s">
        <v>5</v>
      </c>
      <c r="C67" s="42">
        <v>7</v>
      </c>
      <c r="D67" s="13">
        <v>224</v>
      </c>
      <c r="E67" s="13">
        <v>248</v>
      </c>
      <c r="F67" s="13">
        <v>169</v>
      </c>
      <c r="G67" s="13">
        <v>150</v>
      </c>
      <c r="H67" s="13">
        <v>134</v>
      </c>
      <c r="I67" s="13">
        <v>150</v>
      </c>
      <c r="J67" s="4"/>
    </row>
    <row r="68" spans="1:10" x14ac:dyDescent="0.15">
      <c r="A68" s="10"/>
      <c r="B68" s="5" t="s">
        <v>5</v>
      </c>
      <c r="C68" s="42">
        <v>8</v>
      </c>
      <c r="D68" s="13">
        <v>211</v>
      </c>
      <c r="E68" s="13">
        <v>197</v>
      </c>
      <c r="F68" s="13">
        <v>133</v>
      </c>
      <c r="G68" s="13">
        <v>124</v>
      </c>
      <c r="H68" s="13">
        <v>135</v>
      </c>
      <c r="I68" s="13">
        <v>153</v>
      </c>
      <c r="J68" s="4"/>
    </row>
    <row r="69" spans="1:10" x14ac:dyDescent="0.15">
      <c r="A69" s="10"/>
      <c r="B69" s="5" t="s">
        <v>5</v>
      </c>
      <c r="C69" s="42">
        <v>9</v>
      </c>
      <c r="D69" s="13">
        <v>235</v>
      </c>
      <c r="E69" s="13">
        <v>206</v>
      </c>
      <c r="F69" s="13">
        <v>141</v>
      </c>
      <c r="G69" s="13">
        <v>116</v>
      </c>
      <c r="H69" s="13">
        <v>114</v>
      </c>
      <c r="I69" s="13">
        <v>144</v>
      </c>
      <c r="J69" s="4"/>
    </row>
    <row r="70" spans="1:10" x14ac:dyDescent="0.15">
      <c r="A70" s="10"/>
      <c r="B70" s="39"/>
      <c r="C70" s="39"/>
      <c r="D70" s="39"/>
      <c r="E70" s="39"/>
      <c r="F70" s="39"/>
      <c r="G70" s="39"/>
      <c r="H70" s="39"/>
      <c r="I70" s="39"/>
      <c r="J70" s="4"/>
    </row>
    <row r="71" spans="1:10" x14ac:dyDescent="0.15">
      <c r="A71" s="10"/>
      <c r="B71" s="39"/>
      <c r="C71" s="5" t="s">
        <v>1</v>
      </c>
      <c r="D71" s="39">
        <v>257.55555559999999</v>
      </c>
      <c r="E71" s="39">
        <v>223.7777778</v>
      </c>
      <c r="F71" s="39">
        <v>163.66666670000001</v>
      </c>
      <c r="G71" s="39">
        <v>155.55555559999999</v>
      </c>
      <c r="H71" s="39">
        <v>160.44444440000001</v>
      </c>
      <c r="I71" s="39">
        <v>185.55555559999999</v>
      </c>
      <c r="J71" s="4"/>
    </row>
    <row r="72" spans="1:10" x14ac:dyDescent="0.15">
      <c r="A72" s="10"/>
      <c r="B72" s="39"/>
      <c r="C72" s="5" t="s">
        <v>2</v>
      </c>
      <c r="D72" s="39">
        <v>48.054945400000001</v>
      </c>
      <c r="E72" s="39">
        <v>40.086711569999999</v>
      </c>
      <c r="F72" s="39">
        <v>48.72627628</v>
      </c>
      <c r="G72" s="39">
        <v>43.249598589999998</v>
      </c>
      <c r="H72" s="39">
        <v>43.883684639999998</v>
      </c>
      <c r="I72" s="39">
        <v>50.830874260000002</v>
      </c>
      <c r="J72" s="4"/>
    </row>
    <row r="73" spans="1:10" x14ac:dyDescent="0.15">
      <c r="A73" s="10"/>
      <c r="B73" s="39"/>
      <c r="C73" s="5" t="s">
        <v>6</v>
      </c>
      <c r="D73" s="4">
        <f>D72/SQRT(9)</f>
        <v>16.018315133333335</v>
      </c>
      <c r="E73" s="4">
        <f t="shared" ref="E73:I73" si="9">E72/SQRT(9)</f>
        <v>13.36223719</v>
      </c>
      <c r="F73" s="4">
        <f t="shared" si="9"/>
        <v>16.242092093333333</v>
      </c>
      <c r="G73" s="4">
        <f t="shared" si="9"/>
        <v>14.416532863333332</v>
      </c>
      <c r="H73" s="4">
        <f t="shared" si="9"/>
        <v>14.627894879999999</v>
      </c>
      <c r="I73" s="4">
        <f t="shared" si="9"/>
        <v>16.943624753333335</v>
      </c>
      <c r="J73" s="4"/>
    </row>
    <row r="74" spans="1:10" x14ac:dyDescent="0.15">
      <c r="A74" s="10"/>
      <c r="B74" s="39"/>
      <c r="C74" s="5" t="s">
        <v>3</v>
      </c>
      <c r="D74" s="4">
        <f t="shared" ref="D74:I74" si="10">TTEST(D47:D53,D61:D69,2,2)</f>
        <v>0.65432837013123757</v>
      </c>
      <c r="E74" s="4">
        <f t="shared" si="10"/>
        <v>0.29925746329584235</v>
      </c>
      <c r="F74" s="4">
        <f t="shared" si="10"/>
        <v>0.11064677578215933</v>
      </c>
      <c r="G74" s="4">
        <f t="shared" si="10"/>
        <v>3.1618784785861151E-2</v>
      </c>
      <c r="H74" s="4">
        <f t="shared" si="10"/>
        <v>1.7873062966539063E-3</v>
      </c>
      <c r="I74" s="4">
        <f t="shared" si="10"/>
        <v>1.5431710958396001E-2</v>
      </c>
      <c r="J74" s="4"/>
    </row>
    <row r="75" spans="1:10" x14ac:dyDescent="0.15">
      <c r="B75" s="4"/>
      <c r="C75" s="4"/>
      <c r="D75" s="4"/>
      <c r="E75" s="4"/>
      <c r="F75" s="4"/>
      <c r="G75" s="4"/>
      <c r="H75" s="4"/>
      <c r="I75" s="4"/>
      <c r="J75" s="4"/>
    </row>
    <row r="76" spans="1:10" x14ac:dyDescent="0.15">
      <c r="B76" s="4"/>
      <c r="C76" s="4"/>
      <c r="D76" s="4"/>
      <c r="E76" s="4"/>
      <c r="F76" s="4"/>
      <c r="G76" s="4"/>
      <c r="H76" s="4"/>
      <c r="I76" s="4"/>
      <c r="J76" s="4"/>
    </row>
    <row r="77" spans="1:10" x14ac:dyDescent="0.15">
      <c r="A77" s="3" t="s">
        <v>37</v>
      </c>
      <c r="B77" s="26" t="s">
        <v>35</v>
      </c>
      <c r="C77" s="26" t="s">
        <v>34</v>
      </c>
      <c r="D77" s="8">
        <v>0</v>
      </c>
      <c r="E77" s="8">
        <v>15</v>
      </c>
      <c r="F77" s="8">
        <v>30</v>
      </c>
      <c r="G77" s="8">
        <v>60</v>
      </c>
      <c r="H77" s="41">
        <v>90</v>
      </c>
      <c r="I77" s="8">
        <v>120</v>
      </c>
      <c r="J77" s="4"/>
    </row>
    <row r="78" spans="1:10" x14ac:dyDescent="0.15">
      <c r="B78" s="5" t="s">
        <v>10</v>
      </c>
      <c r="C78" s="42">
        <v>1</v>
      </c>
      <c r="D78" s="4">
        <v>235</v>
      </c>
      <c r="E78" s="4">
        <v>209</v>
      </c>
      <c r="F78" s="4">
        <v>192</v>
      </c>
      <c r="G78" s="4">
        <v>170</v>
      </c>
      <c r="H78" s="4">
        <v>222</v>
      </c>
      <c r="I78" s="4">
        <v>245</v>
      </c>
      <c r="J78" s="4"/>
    </row>
    <row r="79" spans="1:10" x14ac:dyDescent="0.15">
      <c r="B79" s="5" t="s">
        <v>10</v>
      </c>
      <c r="C79" s="42">
        <v>2</v>
      </c>
      <c r="D79" s="4">
        <v>281</v>
      </c>
      <c r="E79" s="4">
        <v>219</v>
      </c>
      <c r="F79" s="4">
        <v>192</v>
      </c>
      <c r="G79" s="4">
        <v>102</v>
      </c>
      <c r="H79" s="4">
        <v>166</v>
      </c>
      <c r="I79" s="4">
        <v>237</v>
      </c>
      <c r="J79" s="4"/>
    </row>
    <row r="80" spans="1:10" x14ac:dyDescent="0.15">
      <c r="B80" s="5" t="s">
        <v>10</v>
      </c>
      <c r="C80" s="42">
        <v>3</v>
      </c>
      <c r="D80" s="4">
        <v>313</v>
      </c>
      <c r="E80" s="4">
        <v>393</v>
      </c>
      <c r="F80" s="4">
        <v>263</v>
      </c>
      <c r="G80" s="4">
        <v>281</v>
      </c>
      <c r="H80" s="4">
        <v>312</v>
      </c>
      <c r="I80" s="4">
        <v>338</v>
      </c>
      <c r="J80" s="4"/>
    </row>
    <row r="81" spans="2:10" x14ac:dyDescent="0.15">
      <c r="B81" s="5" t="s">
        <v>10</v>
      </c>
      <c r="C81" s="42">
        <v>4</v>
      </c>
      <c r="D81" s="4">
        <v>248</v>
      </c>
      <c r="E81" s="4">
        <v>166</v>
      </c>
      <c r="F81" s="4">
        <v>139</v>
      </c>
      <c r="G81" s="4">
        <v>103</v>
      </c>
      <c r="H81" s="4">
        <v>117</v>
      </c>
      <c r="I81" s="4">
        <v>205</v>
      </c>
      <c r="J81" s="4"/>
    </row>
    <row r="82" spans="2:10" x14ac:dyDescent="0.15">
      <c r="B82" s="5" t="s">
        <v>10</v>
      </c>
      <c r="C82" s="42">
        <v>5</v>
      </c>
      <c r="D82" s="4">
        <v>234</v>
      </c>
      <c r="E82" s="4">
        <v>173</v>
      </c>
      <c r="F82" s="4">
        <v>130</v>
      </c>
      <c r="G82" s="4">
        <v>128</v>
      </c>
      <c r="H82" s="4">
        <v>138</v>
      </c>
      <c r="I82" s="4">
        <v>198</v>
      </c>
      <c r="J82" s="4"/>
    </row>
    <row r="83" spans="2:10" x14ac:dyDescent="0.15">
      <c r="B83" s="5" t="s">
        <v>10</v>
      </c>
      <c r="C83" s="42">
        <v>6</v>
      </c>
      <c r="D83" s="4">
        <v>242</v>
      </c>
      <c r="E83" s="4">
        <v>211</v>
      </c>
      <c r="F83" s="4">
        <v>153</v>
      </c>
      <c r="G83" s="4">
        <v>171</v>
      </c>
      <c r="H83" s="4">
        <v>172</v>
      </c>
      <c r="I83" s="4">
        <v>255</v>
      </c>
      <c r="J83" s="4"/>
    </row>
    <row r="84" spans="2:10" x14ac:dyDescent="0.1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15">
      <c r="B85" s="4"/>
      <c r="C85" s="7" t="s">
        <v>1</v>
      </c>
      <c r="D85" s="4">
        <f>AVERAGE(D78:D83)</f>
        <v>258.83333333333331</v>
      </c>
      <c r="E85" s="4">
        <f t="shared" ref="E85:I85" si="11">AVERAGE(E78:E83)</f>
        <v>228.5</v>
      </c>
      <c r="F85" s="4">
        <f t="shared" si="11"/>
        <v>178.16666666666666</v>
      </c>
      <c r="G85" s="4">
        <f t="shared" si="11"/>
        <v>159.16666666666666</v>
      </c>
      <c r="H85" s="4">
        <f>AVERAGE(H78:H83)</f>
        <v>187.83333333333334</v>
      </c>
      <c r="I85" s="4">
        <f t="shared" si="11"/>
        <v>246.33333333333334</v>
      </c>
      <c r="J85" s="4"/>
    </row>
    <row r="86" spans="2:10" x14ac:dyDescent="0.15">
      <c r="B86" s="4"/>
      <c r="C86" s="7" t="s">
        <v>2</v>
      </c>
      <c r="D86" s="4">
        <f>STDEV(D78:D83)</f>
        <v>31.657016073323504</v>
      </c>
      <c r="E86" s="4">
        <f t="shared" ref="E86:I86" si="12">STDEV(E78:E83)</f>
        <v>83.454778173571341</v>
      </c>
      <c r="F86" s="4">
        <f t="shared" si="12"/>
        <v>49.126028403145604</v>
      </c>
      <c r="G86" s="4">
        <f t="shared" si="12"/>
        <v>67.074336870867896</v>
      </c>
      <c r="H86" s="4">
        <f>STDEV(H78:H83)</f>
        <v>70.445487198731669</v>
      </c>
      <c r="I86" s="4">
        <f t="shared" si="12"/>
        <v>50.222173057989664</v>
      </c>
      <c r="J86" s="4"/>
    </row>
    <row r="87" spans="2:10" x14ac:dyDescent="0.15">
      <c r="B87" s="4"/>
      <c r="C87" s="7" t="s">
        <v>6</v>
      </c>
      <c r="D87" s="4">
        <f>D86/SQRT(6)</f>
        <v>12.923922693121355</v>
      </c>
      <c r="E87" s="4">
        <f t="shared" ref="E87:I87" si="13">E86/SQRT(6)</f>
        <v>34.070270520401408</v>
      </c>
      <c r="F87" s="4">
        <f t="shared" si="13"/>
        <v>20.055617112863374</v>
      </c>
      <c r="G87" s="4">
        <f t="shared" si="13"/>
        <v>27.382983361529075</v>
      </c>
      <c r="H87" s="4">
        <f t="shared" si="13"/>
        <v>28.759249719776154</v>
      </c>
      <c r="I87" s="4">
        <f t="shared" si="13"/>
        <v>20.503116294304562</v>
      </c>
      <c r="J87" s="4"/>
    </row>
    <row r="88" spans="2:10" x14ac:dyDescent="0.1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15">
      <c r="B89" s="26" t="s">
        <v>35</v>
      </c>
      <c r="C89" s="26" t="s">
        <v>34</v>
      </c>
      <c r="D89" s="8">
        <v>0</v>
      </c>
      <c r="E89" s="8">
        <v>15</v>
      </c>
      <c r="F89" s="8">
        <v>30</v>
      </c>
      <c r="G89" s="8">
        <v>60</v>
      </c>
      <c r="H89" s="41">
        <v>90</v>
      </c>
      <c r="I89" s="8">
        <v>120</v>
      </c>
      <c r="J89" s="4"/>
    </row>
    <row r="90" spans="2:10" x14ac:dyDescent="0.15">
      <c r="B90" s="5" t="s">
        <v>5</v>
      </c>
      <c r="C90" s="40">
        <v>1</v>
      </c>
      <c r="D90" s="4">
        <v>223</v>
      </c>
      <c r="E90" s="4">
        <v>136</v>
      </c>
      <c r="F90" s="4">
        <v>111</v>
      </c>
      <c r="G90" s="4">
        <v>134</v>
      </c>
      <c r="H90" s="4">
        <v>152</v>
      </c>
      <c r="I90" s="4">
        <v>176</v>
      </c>
      <c r="J90" s="4"/>
    </row>
    <row r="91" spans="2:10" x14ac:dyDescent="0.15">
      <c r="B91" s="5" t="s">
        <v>5</v>
      </c>
      <c r="C91" s="40">
        <v>2</v>
      </c>
      <c r="D91" s="4">
        <v>236</v>
      </c>
      <c r="E91" s="4">
        <v>135</v>
      </c>
      <c r="F91" s="4">
        <v>120</v>
      </c>
      <c r="G91" s="4">
        <v>123</v>
      </c>
      <c r="H91" s="4">
        <v>139</v>
      </c>
      <c r="I91" s="4">
        <v>144</v>
      </c>
      <c r="J91" s="4"/>
    </row>
    <row r="92" spans="2:10" x14ac:dyDescent="0.15">
      <c r="B92" s="5" t="s">
        <v>5</v>
      </c>
      <c r="C92" s="42">
        <v>3</v>
      </c>
      <c r="D92" s="4">
        <v>179</v>
      </c>
      <c r="E92" s="4">
        <v>149</v>
      </c>
      <c r="F92" s="4">
        <v>106</v>
      </c>
      <c r="G92" s="4">
        <v>81</v>
      </c>
      <c r="H92" s="4">
        <v>104</v>
      </c>
      <c r="I92" s="4">
        <v>138</v>
      </c>
      <c r="J92" s="4"/>
    </row>
    <row r="93" spans="2:10" x14ac:dyDescent="0.15">
      <c r="B93" s="5" t="s">
        <v>5</v>
      </c>
      <c r="C93" s="42">
        <v>4</v>
      </c>
      <c r="D93" s="4">
        <v>231</v>
      </c>
      <c r="E93" s="4">
        <v>210</v>
      </c>
      <c r="F93" s="4">
        <v>134</v>
      </c>
      <c r="G93" s="4">
        <v>149</v>
      </c>
      <c r="H93" s="4">
        <v>176</v>
      </c>
      <c r="I93" s="4">
        <v>235</v>
      </c>
      <c r="J93" s="4"/>
    </row>
    <row r="94" spans="2:10" x14ac:dyDescent="0.15">
      <c r="B94" s="7" t="s">
        <v>5</v>
      </c>
      <c r="C94" s="42">
        <v>5</v>
      </c>
      <c r="D94" s="4">
        <v>203</v>
      </c>
      <c r="E94" s="4">
        <v>131</v>
      </c>
      <c r="F94" s="4">
        <v>99</v>
      </c>
      <c r="G94" s="4">
        <v>116</v>
      </c>
      <c r="H94" s="4">
        <v>113</v>
      </c>
      <c r="I94" s="4">
        <v>180</v>
      </c>
      <c r="J94" s="4"/>
    </row>
    <row r="95" spans="2:10" x14ac:dyDescent="0.15">
      <c r="B95" s="5" t="s">
        <v>5</v>
      </c>
      <c r="C95" s="42">
        <v>6</v>
      </c>
      <c r="D95" s="4">
        <v>248</v>
      </c>
      <c r="E95" s="4">
        <v>179</v>
      </c>
      <c r="F95" s="4">
        <v>155</v>
      </c>
      <c r="G95" s="4">
        <v>127</v>
      </c>
      <c r="H95" s="4">
        <v>131</v>
      </c>
      <c r="I95" s="4">
        <v>198</v>
      </c>
      <c r="J95" s="4"/>
    </row>
    <row r="96" spans="2:10" x14ac:dyDescent="0.15">
      <c r="B96" s="4"/>
      <c r="C96" s="4"/>
      <c r="D96" s="4"/>
      <c r="E96" s="4"/>
      <c r="F96" s="4"/>
      <c r="G96" s="4"/>
      <c r="H96" s="4"/>
      <c r="I96" s="4"/>
      <c r="J96" s="4"/>
    </row>
    <row r="97" spans="1:10" x14ac:dyDescent="0.15">
      <c r="B97" s="4"/>
      <c r="C97" s="7" t="s">
        <v>1</v>
      </c>
      <c r="D97" s="4">
        <f t="shared" ref="D97:I97" si="14">AVERAGE(D90:D95)</f>
        <v>220</v>
      </c>
      <c r="E97" s="4">
        <f t="shared" si="14"/>
        <v>156.66666666666666</v>
      </c>
      <c r="F97" s="4">
        <f t="shared" si="14"/>
        <v>120.83333333333333</v>
      </c>
      <c r="G97" s="4">
        <f t="shared" si="14"/>
        <v>121.66666666666667</v>
      </c>
      <c r="H97" s="4">
        <f t="shared" si="14"/>
        <v>135.83333333333334</v>
      </c>
      <c r="I97" s="4">
        <f t="shared" si="14"/>
        <v>178.5</v>
      </c>
      <c r="J97" s="4"/>
    </row>
    <row r="98" spans="1:10" x14ac:dyDescent="0.15">
      <c r="B98" s="4"/>
      <c r="C98" s="7" t="s">
        <v>2</v>
      </c>
      <c r="D98" s="4">
        <f t="shared" ref="D98:I98" si="15">STDEV(D90:D95)</f>
        <v>25.059928172283335</v>
      </c>
      <c r="E98" s="4">
        <f t="shared" si="15"/>
        <v>31.487563682613946</v>
      </c>
      <c r="F98" s="4">
        <f t="shared" si="15"/>
        <v>20.6631717474996</v>
      </c>
      <c r="G98" s="4">
        <f t="shared" si="15"/>
        <v>22.870650770510789</v>
      </c>
      <c r="H98" s="4">
        <f t="shared" si="15"/>
        <v>26.240553855943393</v>
      </c>
      <c r="I98" s="4">
        <f t="shared" si="15"/>
        <v>35.809216690678952</v>
      </c>
      <c r="J98" s="4"/>
    </row>
    <row r="99" spans="1:10" x14ac:dyDescent="0.15">
      <c r="B99" s="4"/>
      <c r="C99" s="7" t="s">
        <v>6</v>
      </c>
      <c r="D99" s="4">
        <f>D98/SQRT(6)</f>
        <v>10.230672835481872</v>
      </c>
      <c r="E99" s="4">
        <f t="shared" ref="E99:I99" si="16">E98/SQRT(6)</f>
        <v>12.854744044299164</v>
      </c>
      <c r="F99" s="4">
        <f t="shared" si="16"/>
        <v>8.4357045414779055</v>
      </c>
      <c r="G99" s="4">
        <f t="shared" si="16"/>
        <v>9.3369040788570619</v>
      </c>
      <c r="H99" s="4">
        <f t="shared" si="16"/>
        <v>10.71266125251382</v>
      </c>
      <c r="I99" s="4">
        <f t="shared" si="16"/>
        <v>14.619051496819713</v>
      </c>
      <c r="J99" s="4"/>
    </row>
    <row r="100" spans="1:10" x14ac:dyDescent="0.15">
      <c r="B100" s="4"/>
      <c r="C100" s="5" t="s">
        <v>3</v>
      </c>
      <c r="D100" s="22">
        <f t="shared" ref="D100:I100" si="17">TTEST(D78:D83,D90:D95,2,2)</f>
        <v>4.0230925725851761E-2</v>
      </c>
      <c r="E100" s="4">
        <f t="shared" si="17"/>
        <v>7.6805667579206774E-2</v>
      </c>
      <c r="F100" s="4">
        <f t="shared" si="17"/>
        <v>2.4942589574235504E-2</v>
      </c>
      <c r="G100" s="4">
        <f t="shared" si="17"/>
        <v>0.22402646055596903</v>
      </c>
      <c r="H100" s="4">
        <f t="shared" si="17"/>
        <v>0.12105602874167318</v>
      </c>
      <c r="I100" s="4">
        <f t="shared" si="17"/>
        <v>2.2551909344498459E-2</v>
      </c>
      <c r="J100" s="4"/>
    </row>
    <row r="101" spans="1:10" x14ac:dyDescent="0.15">
      <c r="B101" s="4"/>
      <c r="C101" s="4"/>
      <c r="D101" s="4"/>
      <c r="E101" s="4"/>
      <c r="F101" s="4"/>
      <c r="G101" s="4"/>
      <c r="H101" s="4"/>
      <c r="I101" s="4"/>
      <c r="J101" s="4"/>
    </row>
    <row r="102" spans="1:10" x14ac:dyDescent="0.15">
      <c r="B102" s="4"/>
      <c r="C102" s="4"/>
      <c r="D102" s="4"/>
      <c r="E102" s="4"/>
      <c r="F102" s="4"/>
      <c r="G102" s="4"/>
      <c r="H102" s="4"/>
      <c r="I102" s="4"/>
      <c r="J102" s="4"/>
    </row>
    <row r="103" spans="1:10" x14ac:dyDescent="0.15">
      <c r="B103" s="4"/>
      <c r="C103" s="4"/>
      <c r="D103" s="4"/>
      <c r="E103" s="4"/>
      <c r="F103" s="4"/>
      <c r="G103" s="4"/>
      <c r="H103" s="4"/>
      <c r="I103" s="4"/>
      <c r="J103" s="4"/>
    </row>
    <row r="104" spans="1:10" x14ac:dyDescent="0.15">
      <c r="B104" s="4"/>
      <c r="C104" s="4"/>
      <c r="D104" s="4"/>
      <c r="E104" s="4"/>
      <c r="F104" s="4"/>
      <c r="G104" s="4"/>
      <c r="H104" s="4"/>
      <c r="I104" s="4"/>
      <c r="J104" s="4"/>
    </row>
    <row r="105" spans="1:10" x14ac:dyDescent="0.15">
      <c r="A105" s="3" t="s">
        <v>36</v>
      </c>
      <c r="B105" s="26" t="s">
        <v>35</v>
      </c>
      <c r="C105" s="26" t="s">
        <v>34</v>
      </c>
      <c r="D105" s="8">
        <v>0</v>
      </c>
      <c r="E105" s="8">
        <v>15</v>
      </c>
      <c r="F105" s="8">
        <v>30</v>
      </c>
      <c r="G105" s="8">
        <v>60</v>
      </c>
      <c r="H105" s="41">
        <v>90</v>
      </c>
      <c r="I105" s="4"/>
      <c r="J105" s="4"/>
    </row>
    <row r="106" spans="1:10" x14ac:dyDescent="0.15">
      <c r="B106" s="5" t="s">
        <v>10</v>
      </c>
      <c r="C106" s="42">
        <v>1</v>
      </c>
      <c r="D106" s="4">
        <v>241</v>
      </c>
      <c r="E106" s="4">
        <v>193</v>
      </c>
      <c r="F106" s="4">
        <v>121</v>
      </c>
      <c r="G106" s="4">
        <v>116</v>
      </c>
      <c r="H106" s="4">
        <v>188</v>
      </c>
      <c r="I106" s="4"/>
      <c r="J106" s="4"/>
    </row>
    <row r="107" spans="1:10" x14ac:dyDescent="0.15">
      <c r="B107" s="5" t="s">
        <v>10</v>
      </c>
      <c r="C107" s="42">
        <v>2</v>
      </c>
      <c r="D107" s="4">
        <v>255</v>
      </c>
      <c r="E107" s="4">
        <v>201</v>
      </c>
      <c r="F107" s="4">
        <v>140</v>
      </c>
      <c r="G107" s="4">
        <v>114</v>
      </c>
      <c r="H107" s="4">
        <v>222</v>
      </c>
      <c r="I107" s="4"/>
      <c r="J107" s="4"/>
    </row>
    <row r="108" spans="1:10" x14ac:dyDescent="0.15">
      <c r="B108" s="5" t="s">
        <v>10</v>
      </c>
      <c r="C108" s="42">
        <v>3</v>
      </c>
      <c r="D108" s="4">
        <v>246</v>
      </c>
      <c r="E108" s="4">
        <v>226</v>
      </c>
      <c r="F108" s="4">
        <v>127</v>
      </c>
      <c r="G108" s="4">
        <v>89</v>
      </c>
      <c r="H108" s="4">
        <v>90</v>
      </c>
      <c r="I108" s="4"/>
      <c r="J108" s="4"/>
    </row>
    <row r="109" spans="1:10" x14ac:dyDescent="0.15">
      <c r="B109" s="5" t="s">
        <v>10</v>
      </c>
      <c r="C109" s="42">
        <v>4</v>
      </c>
      <c r="D109" s="4">
        <v>290</v>
      </c>
      <c r="E109" s="4">
        <v>214</v>
      </c>
      <c r="F109" s="4">
        <v>177</v>
      </c>
      <c r="G109" s="4">
        <v>143</v>
      </c>
      <c r="H109" s="4">
        <v>223</v>
      </c>
      <c r="I109" s="4"/>
      <c r="J109" s="4"/>
    </row>
    <row r="110" spans="1:10" x14ac:dyDescent="0.15">
      <c r="B110" s="5" t="s">
        <v>10</v>
      </c>
      <c r="C110" s="42">
        <v>5</v>
      </c>
      <c r="D110" s="4">
        <v>290</v>
      </c>
      <c r="E110" s="4">
        <v>274</v>
      </c>
      <c r="F110" s="4">
        <v>216</v>
      </c>
      <c r="G110" s="4">
        <v>180</v>
      </c>
      <c r="H110" s="4">
        <v>222</v>
      </c>
      <c r="I110" s="4"/>
      <c r="J110" s="4"/>
    </row>
    <row r="111" spans="1:10" x14ac:dyDescent="0.15">
      <c r="B111" s="5" t="s">
        <v>10</v>
      </c>
      <c r="C111" s="42">
        <v>6</v>
      </c>
      <c r="D111" s="4">
        <v>254</v>
      </c>
      <c r="E111" s="4">
        <v>233</v>
      </c>
      <c r="F111" s="4">
        <v>148</v>
      </c>
      <c r="G111" s="4">
        <v>134</v>
      </c>
      <c r="H111" s="4">
        <v>178</v>
      </c>
      <c r="I111" s="4"/>
      <c r="J111" s="4"/>
    </row>
    <row r="112" spans="1:10" x14ac:dyDescent="0.15">
      <c r="B112" s="5" t="s">
        <v>10</v>
      </c>
      <c r="C112" s="42">
        <v>7</v>
      </c>
      <c r="D112" s="4">
        <v>305</v>
      </c>
      <c r="E112" s="4">
        <v>230</v>
      </c>
      <c r="F112" s="4">
        <v>174</v>
      </c>
      <c r="G112" s="4">
        <v>169</v>
      </c>
      <c r="H112" s="4">
        <v>180</v>
      </c>
      <c r="I112" s="4"/>
      <c r="J112" s="4"/>
    </row>
    <row r="113" spans="2:10" x14ac:dyDescent="0.15">
      <c r="B113" s="5" t="s">
        <v>10</v>
      </c>
      <c r="C113" s="42">
        <v>8</v>
      </c>
      <c r="D113" s="4">
        <v>249</v>
      </c>
      <c r="E113" s="4">
        <v>234</v>
      </c>
      <c r="F113" s="4">
        <v>145</v>
      </c>
      <c r="G113" s="4">
        <v>108</v>
      </c>
      <c r="H113" s="4">
        <v>176</v>
      </c>
      <c r="I113" s="4"/>
      <c r="J113" s="4"/>
    </row>
    <row r="114" spans="2:10" x14ac:dyDescent="0.15">
      <c r="B114" s="5" t="s">
        <v>10</v>
      </c>
      <c r="C114" s="42">
        <v>9</v>
      </c>
      <c r="D114" s="4">
        <v>303</v>
      </c>
      <c r="E114" s="4">
        <v>173</v>
      </c>
      <c r="F114" s="4">
        <v>149</v>
      </c>
      <c r="G114" s="4">
        <v>114</v>
      </c>
      <c r="H114" s="4">
        <v>150</v>
      </c>
      <c r="I114" s="4"/>
      <c r="J114" s="4"/>
    </row>
    <row r="115" spans="2:10" x14ac:dyDescent="0.1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15">
      <c r="B116" s="4"/>
      <c r="C116" s="7" t="s">
        <v>1</v>
      </c>
      <c r="D116" s="4">
        <f>AVERAGE(D106:D114)</f>
        <v>270.33333333333331</v>
      </c>
      <c r="E116" s="4">
        <f t="shared" ref="E116:H116" si="18">AVERAGE(E106:E114)</f>
        <v>219.77777777777777</v>
      </c>
      <c r="F116" s="4">
        <f t="shared" si="18"/>
        <v>155.22222222222223</v>
      </c>
      <c r="G116" s="4">
        <f t="shared" si="18"/>
        <v>129.66666666666666</v>
      </c>
      <c r="H116" s="4">
        <f t="shared" si="18"/>
        <v>181</v>
      </c>
      <c r="I116" s="4"/>
      <c r="J116" s="4"/>
    </row>
    <row r="117" spans="2:10" x14ac:dyDescent="0.15">
      <c r="B117" s="4"/>
      <c r="C117" s="7" t="s">
        <v>2</v>
      </c>
      <c r="D117" s="4">
        <f>STDEV(D106:D114)</f>
        <v>26.105554964413226</v>
      </c>
      <c r="E117" s="4">
        <f t="shared" ref="E117:H117" si="19">STDEV(E106:E114)</f>
        <v>29.050721926390146</v>
      </c>
      <c r="F117" s="4">
        <f t="shared" si="19"/>
        <v>29.401436094933274</v>
      </c>
      <c r="G117" s="4">
        <f t="shared" si="19"/>
        <v>29.744747435471695</v>
      </c>
      <c r="H117" s="4">
        <f t="shared" si="19"/>
        <v>42.502941074706818</v>
      </c>
      <c r="I117" s="4"/>
      <c r="J117" s="4"/>
    </row>
    <row r="118" spans="2:10" x14ac:dyDescent="0.15">
      <c r="B118" s="4"/>
      <c r="C118" s="7" t="s">
        <v>6</v>
      </c>
      <c r="D118" s="4">
        <f>D117/SQRT(9)</f>
        <v>8.7018516548044094</v>
      </c>
      <c r="E118" s="4">
        <f t="shared" ref="E118:H118" si="20">E117/SQRT(9)</f>
        <v>9.6835739754633821</v>
      </c>
      <c r="F118" s="4">
        <f t="shared" si="20"/>
        <v>9.8004786983110908</v>
      </c>
      <c r="G118" s="4">
        <f t="shared" si="20"/>
        <v>9.9149158118238976</v>
      </c>
      <c r="H118" s="4">
        <f t="shared" si="20"/>
        <v>14.167647024902273</v>
      </c>
      <c r="I118" s="4"/>
      <c r="J118" s="4"/>
    </row>
    <row r="119" spans="2:10" x14ac:dyDescent="0.1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15">
      <c r="I120" s="4"/>
      <c r="J120" s="4"/>
    </row>
    <row r="121" spans="2:10" x14ac:dyDescent="0.15">
      <c r="B121" s="26" t="s">
        <v>35</v>
      </c>
      <c r="C121" s="26" t="s">
        <v>34</v>
      </c>
      <c r="D121" s="8">
        <v>0</v>
      </c>
      <c r="E121" s="8">
        <v>15</v>
      </c>
      <c r="F121" s="8">
        <v>30</v>
      </c>
      <c r="G121" s="8">
        <v>60</v>
      </c>
      <c r="H121" s="41">
        <v>90</v>
      </c>
      <c r="I121" s="4"/>
      <c r="J121" s="4"/>
    </row>
    <row r="122" spans="2:10" x14ac:dyDescent="0.15">
      <c r="B122" s="5" t="s">
        <v>5</v>
      </c>
      <c r="C122" s="40">
        <v>1</v>
      </c>
      <c r="D122" s="4">
        <v>172</v>
      </c>
      <c r="E122" s="4">
        <v>110</v>
      </c>
      <c r="F122" s="4">
        <v>77</v>
      </c>
      <c r="G122" s="4">
        <v>67</v>
      </c>
      <c r="H122" s="4">
        <v>90</v>
      </c>
      <c r="I122" s="4"/>
      <c r="J122" s="4"/>
    </row>
    <row r="123" spans="2:10" x14ac:dyDescent="0.15">
      <c r="B123" s="5" t="s">
        <v>5</v>
      </c>
      <c r="C123" s="40">
        <v>2</v>
      </c>
      <c r="D123" s="4">
        <v>220</v>
      </c>
      <c r="E123" s="4">
        <v>142</v>
      </c>
      <c r="F123" s="4">
        <v>110</v>
      </c>
      <c r="G123" s="4">
        <v>105</v>
      </c>
      <c r="H123" s="4">
        <v>132</v>
      </c>
      <c r="I123" s="4"/>
      <c r="J123" s="4"/>
    </row>
    <row r="124" spans="2:10" x14ac:dyDescent="0.15">
      <c r="B124" s="5" t="s">
        <v>5</v>
      </c>
      <c r="C124" s="40">
        <v>3</v>
      </c>
      <c r="D124" s="4">
        <v>235</v>
      </c>
      <c r="E124" s="4">
        <v>106</v>
      </c>
      <c r="F124" s="4">
        <v>104</v>
      </c>
      <c r="G124" s="4">
        <v>64</v>
      </c>
      <c r="H124" s="4">
        <v>101</v>
      </c>
      <c r="I124" s="4"/>
      <c r="J124" s="4"/>
    </row>
    <row r="125" spans="2:10" x14ac:dyDescent="0.15">
      <c r="B125" s="5" t="s">
        <v>5</v>
      </c>
      <c r="C125" s="40">
        <v>4</v>
      </c>
      <c r="D125" s="4">
        <v>286</v>
      </c>
      <c r="E125" s="4">
        <v>116</v>
      </c>
      <c r="F125" s="4">
        <v>101</v>
      </c>
      <c r="G125" s="4">
        <v>52</v>
      </c>
      <c r="H125" s="4">
        <v>89</v>
      </c>
      <c r="I125" s="4"/>
      <c r="J125" s="4"/>
    </row>
    <row r="126" spans="2:10" x14ac:dyDescent="0.15">
      <c r="B126" s="5" t="s">
        <v>5</v>
      </c>
      <c r="C126" s="40">
        <v>5</v>
      </c>
      <c r="D126" s="4">
        <v>229</v>
      </c>
      <c r="E126" s="4">
        <v>221</v>
      </c>
      <c r="F126" s="4">
        <v>178</v>
      </c>
      <c r="G126" s="4">
        <v>132</v>
      </c>
      <c r="H126" s="4">
        <v>188</v>
      </c>
      <c r="I126" s="4"/>
      <c r="J126" s="4"/>
    </row>
    <row r="127" spans="2:10" x14ac:dyDescent="0.15">
      <c r="B127" s="5" t="s">
        <v>5</v>
      </c>
      <c r="C127" s="40">
        <v>6</v>
      </c>
      <c r="D127" s="4">
        <v>191</v>
      </c>
      <c r="E127" s="4">
        <v>170</v>
      </c>
      <c r="F127" s="4">
        <v>134</v>
      </c>
      <c r="G127" s="4">
        <v>84</v>
      </c>
      <c r="H127" s="4">
        <v>105</v>
      </c>
      <c r="I127" s="4"/>
      <c r="J127" s="4"/>
    </row>
    <row r="128" spans="2:10" x14ac:dyDescent="0.15">
      <c r="B128" s="5" t="s">
        <v>5</v>
      </c>
      <c r="C128" s="40">
        <v>7</v>
      </c>
      <c r="D128" s="4">
        <v>291</v>
      </c>
      <c r="E128" s="4">
        <v>222</v>
      </c>
      <c r="F128" s="4">
        <v>110</v>
      </c>
      <c r="G128" s="4">
        <v>75</v>
      </c>
      <c r="H128" s="4">
        <v>105</v>
      </c>
      <c r="I128" s="4"/>
      <c r="J128" s="4"/>
    </row>
    <row r="129" spans="2:10" x14ac:dyDescent="0.15">
      <c r="B129" s="5" t="s">
        <v>5</v>
      </c>
      <c r="C129" s="40">
        <v>8</v>
      </c>
      <c r="D129" s="4">
        <v>303</v>
      </c>
      <c r="E129" s="4">
        <v>173</v>
      </c>
      <c r="F129" s="4">
        <v>149</v>
      </c>
      <c r="G129" s="4">
        <v>114</v>
      </c>
      <c r="H129" s="4">
        <v>133</v>
      </c>
      <c r="I129" s="4"/>
      <c r="J129" s="4"/>
    </row>
    <row r="130" spans="2:10" x14ac:dyDescent="0.15">
      <c r="B130" s="5" t="s">
        <v>5</v>
      </c>
      <c r="C130" s="40">
        <v>9</v>
      </c>
      <c r="D130" s="4">
        <v>268</v>
      </c>
      <c r="E130" s="4">
        <v>231</v>
      </c>
      <c r="F130" s="4">
        <v>139</v>
      </c>
      <c r="G130" s="4">
        <v>100</v>
      </c>
      <c r="H130" s="4">
        <v>127</v>
      </c>
      <c r="I130" s="4"/>
      <c r="J130" s="4"/>
    </row>
    <row r="131" spans="2:10" x14ac:dyDescent="0.1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15">
      <c r="B132" s="4"/>
      <c r="C132" s="7" t="s">
        <v>1</v>
      </c>
      <c r="D132" s="4">
        <f>AVERAGE(D122:D130)</f>
        <v>243.88888888888889</v>
      </c>
      <c r="E132" s="4">
        <f t="shared" ref="E132:H132" si="21">AVERAGE(E122:E130)</f>
        <v>165.66666666666666</v>
      </c>
      <c r="F132" s="4">
        <f t="shared" si="21"/>
        <v>122.44444444444444</v>
      </c>
      <c r="G132" s="4">
        <f t="shared" si="21"/>
        <v>88.111111111111114</v>
      </c>
      <c r="H132" s="4">
        <f t="shared" si="21"/>
        <v>118.88888888888889</v>
      </c>
      <c r="I132" s="4"/>
      <c r="J132" s="4"/>
    </row>
    <row r="133" spans="2:10" x14ac:dyDescent="0.15">
      <c r="B133" s="4"/>
      <c r="C133" s="7" t="s">
        <v>2</v>
      </c>
      <c r="D133" s="4">
        <f>STDEV(D122:D130)</f>
        <v>45.968588308877941</v>
      </c>
      <c r="E133" s="4">
        <f t="shared" ref="E133:H133" si="22">STDEV(E122:E130)</f>
        <v>50.326434405787182</v>
      </c>
      <c r="F133" s="4">
        <f t="shared" si="22"/>
        <v>30.360793431295193</v>
      </c>
      <c r="G133" s="4">
        <f t="shared" si="22"/>
        <v>26.322255053682451</v>
      </c>
      <c r="H133" s="4">
        <f t="shared" si="22"/>
        <v>30.917003592054506</v>
      </c>
      <c r="I133" s="4"/>
      <c r="J133" s="4"/>
    </row>
    <row r="134" spans="2:10" x14ac:dyDescent="0.15">
      <c r="B134" s="4"/>
      <c r="C134" s="7" t="s">
        <v>6</v>
      </c>
      <c r="D134" s="4">
        <f>D133/SQRT(9)</f>
        <v>15.32286276962598</v>
      </c>
      <c r="E134" s="4">
        <f t="shared" ref="E134" si="23">E133/SQRT(9)</f>
        <v>16.775478135262393</v>
      </c>
      <c r="F134" s="4">
        <f t="shared" ref="F134" si="24">F133/SQRT(9)</f>
        <v>10.120264477098397</v>
      </c>
      <c r="G134" s="4">
        <f t="shared" ref="G134" si="25">G133/SQRT(9)</f>
        <v>8.7740850178941496</v>
      </c>
      <c r="H134" s="4">
        <f t="shared" ref="H134" si="26">H133/SQRT(9)</f>
        <v>10.305667864018169</v>
      </c>
      <c r="I134" s="4"/>
      <c r="J134" s="4"/>
    </row>
    <row r="135" spans="2:10" x14ac:dyDescent="0.15">
      <c r="B135" s="4"/>
      <c r="C135" s="4"/>
      <c r="D135" s="22">
        <f>TTEST(D106:D114,D122:D130,2,2)</f>
        <v>0.15290704153004331</v>
      </c>
      <c r="E135" s="22">
        <f>TTEST(E106:E114,E122:E130,2,2)</f>
        <v>1.3012401236963187E-2</v>
      </c>
      <c r="F135" s="22">
        <f>TTEST(F106:F114,F122:F130,2,2)</f>
        <v>3.3442716891135413E-2</v>
      </c>
      <c r="G135" s="22">
        <f>TTEST(G106:G114,G122:G130,2,2)</f>
        <v>6.3437671919746533E-3</v>
      </c>
      <c r="H135" s="22">
        <f>TTEST(H106:H114,H122:H130,2,2)</f>
        <v>2.6932415520404258E-3</v>
      </c>
      <c r="I135" s="4"/>
      <c r="J135" s="4"/>
    </row>
    <row r="136" spans="2:10" x14ac:dyDescent="0.1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1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1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1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1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1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1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1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1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1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15">
      <c r="B146" s="4"/>
      <c r="C146" s="4"/>
      <c r="D146" s="4"/>
      <c r="E146" s="4"/>
      <c r="F146" s="4"/>
      <c r="G146" s="4"/>
      <c r="H146" s="4"/>
      <c r="I146" s="4"/>
      <c r="J146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U48"/>
  <sheetViews>
    <sheetView topLeftCell="A4" workbookViewId="0">
      <selection activeCell="L30" sqref="L30"/>
    </sheetView>
  </sheetViews>
  <sheetFormatPr baseColWidth="10" defaultRowHeight="14" x14ac:dyDescent="0.15"/>
  <cols>
    <col min="1" max="16384" width="10.83203125" style="29"/>
  </cols>
  <sheetData>
    <row r="5" spans="3:21" x14ac:dyDescent="0.15"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</row>
    <row r="6" spans="3:21" x14ac:dyDescent="0.15"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</row>
    <row r="7" spans="3:21" x14ac:dyDescent="0.15"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</row>
    <row r="8" spans="3:21" x14ac:dyDescent="0.15"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</row>
    <row r="9" spans="3:21" x14ac:dyDescent="0.15"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</row>
    <row r="10" spans="3:21" x14ac:dyDescent="0.15">
      <c r="C10" s="29" t="s">
        <v>25</v>
      </c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</row>
    <row r="11" spans="3:21" x14ac:dyDescent="0.15">
      <c r="D11" s="51" t="s">
        <v>11</v>
      </c>
      <c r="E11" s="51" t="s">
        <v>12</v>
      </c>
      <c r="H11" s="51"/>
      <c r="I11" s="51" t="s">
        <v>13</v>
      </c>
      <c r="J11" s="51" t="s">
        <v>14</v>
      </c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</row>
    <row r="12" spans="3:21" x14ac:dyDescent="0.15">
      <c r="C12" s="29">
        <v>1</v>
      </c>
      <c r="D12" s="43">
        <v>1.9745389</v>
      </c>
      <c r="E12" s="43">
        <v>1.2388766900000001</v>
      </c>
      <c r="H12" s="29">
        <v>1</v>
      </c>
      <c r="I12" s="44">
        <v>0.50707485898267801</v>
      </c>
      <c r="J12" s="44">
        <v>0.43908135992246899</v>
      </c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</row>
    <row r="13" spans="3:21" x14ac:dyDescent="0.15">
      <c r="C13" s="29">
        <v>2</v>
      </c>
      <c r="D13" s="43">
        <v>3.1422669999999999</v>
      </c>
      <c r="E13" s="43">
        <v>1.3544320000000001</v>
      </c>
      <c r="H13" s="29">
        <v>2</v>
      </c>
      <c r="I13" s="44">
        <v>0.25196760028033199</v>
      </c>
      <c r="J13" s="44">
        <v>0.354344824</v>
      </c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</row>
    <row r="14" spans="3:21" x14ac:dyDescent="0.15">
      <c r="C14" s="29">
        <v>3</v>
      </c>
      <c r="D14" s="43">
        <v>3.2874677999999999</v>
      </c>
      <c r="E14" s="43">
        <v>0.81471890800000013</v>
      </c>
      <c r="H14" s="29">
        <v>3</v>
      </c>
      <c r="I14" s="44">
        <v>0.39056112600000004</v>
      </c>
      <c r="J14" s="44">
        <v>0.33197030900524499</v>
      </c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</row>
    <row r="15" spans="3:21" x14ac:dyDescent="0.15">
      <c r="C15" s="29">
        <v>4</v>
      </c>
      <c r="D15" s="43">
        <v>2.1165893280000003</v>
      </c>
      <c r="E15" s="43">
        <v>1.1128892300000002</v>
      </c>
      <c r="H15" s="29">
        <v>4</v>
      </c>
      <c r="I15" s="44">
        <v>0.13695632160000001</v>
      </c>
      <c r="J15" s="44">
        <v>0.32835736399999998</v>
      </c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</row>
    <row r="16" spans="3:21" x14ac:dyDescent="0.15">
      <c r="C16" s="29">
        <v>5</v>
      </c>
      <c r="D16" s="43">
        <v>2.4651546340000001</v>
      </c>
      <c r="E16" s="43">
        <v>0.86462209999999995</v>
      </c>
      <c r="H16" s="29">
        <v>5</v>
      </c>
      <c r="I16" s="44">
        <v>0.276382444</v>
      </c>
      <c r="J16" s="44">
        <v>0.386632280548729</v>
      </c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</row>
    <row r="17" spans="3:21" x14ac:dyDescent="0.15">
      <c r="C17" s="29">
        <v>6</v>
      </c>
      <c r="D17" s="43">
        <v>1.726028202</v>
      </c>
      <c r="E17" s="43">
        <v>1.4362570440000002</v>
      </c>
      <c r="H17" s="29">
        <v>6</v>
      </c>
      <c r="I17" s="44">
        <v>0.485521771376488</v>
      </c>
      <c r="J17" s="44">
        <v>0.23863607276360752</v>
      </c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</row>
    <row r="18" spans="3:21" x14ac:dyDescent="0.15">
      <c r="C18" s="29">
        <v>7</v>
      </c>
      <c r="D18" s="45">
        <v>2.4520076440000005</v>
      </c>
      <c r="E18" s="45">
        <v>1.3543449999999999</v>
      </c>
      <c r="H18" s="29">
        <v>7</v>
      </c>
      <c r="I18" s="44">
        <v>0.48517850277324975</v>
      </c>
      <c r="J18" s="44">
        <v>0.36317036837334199</v>
      </c>
    </row>
    <row r="19" spans="3:21" x14ac:dyDescent="0.15">
      <c r="C19" s="29">
        <v>8</v>
      </c>
      <c r="D19" s="43"/>
      <c r="E19" s="43">
        <v>1.7434499999999999</v>
      </c>
      <c r="H19" s="29">
        <v>8</v>
      </c>
      <c r="I19" s="46"/>
      <c r="J19" s="46">
        <v>0.52634073674668402</v>
      </c>
    </row>
    <row r="20" spans="3:21" x14ac:dyDescent="0.15">
      <c r="C20" s="29">
        <v>9</v>
      </c>
      <c r="D20" s="43"/>
      <c r="E20" s="43">
        <v>2.0453778499999999</v>
      </c>
      <c r="H20" s="29">
        <v>9</v>
      </c>
      <c r="I20" s="44"/>
      <c r="J20" s="44">
        <v>0.33275375000000001</v>
      </c>
    </row>
    <row r="21" spans="3:21" x14ac:dyDescent="0.15">
      <c r="D21" s="43"/>
      <c r="E21" s="43"/>
      <c r="H21" s="44"/>
      <c r="I21" s="44"/>
      <c r="J21" s="44"/>
    </row>
    <row r="22" spans="3:21" x14ac:dyDescent="0.15">
      <c r="C22" s="33" t="s">
        <v>1</v>
      </c>
      <c r="D22" s="43">
        <f>AVERAGE(D12:D18)</f>
        <v>2.4520076440000005</v>
      </c>
      <c r="E22" s="43">
        <f>AVERAGE(E12:E20)</f>
        <v>1.3294409802222222</v>
      </c>
      <c r="H22" s="33" t="s">
        <v>1</v>
      </c>
      <c r="I22" s="43">
        <f>AVERAGE(I12:I18)</f>
        <v>0.36194894643039255</v>
      </c>
      <c r="J22" s="43">
        <f>AVERAGE(J12:J20)</f>
        <v>0.36680967392889735</v>
      </c>
      <c r="K22" s="28"/>
    </row>
    <row r="23" spans="3:21" x14ac:dyDescent="0.15">
      <c r="C23" s="29" t="s">
        <v>2</v>
      </c>
      <c r="D23" s="44">
        <f>STDEV(D12:D18)</f>
        <v>0.58340273290511901</v>
      </c>
      <c r="E23" s="44">
        <f>STDEV(E12:E19)</f>
        <v>0.30614635978146709</v>
      </c>
      <c r="H23" s="29" t="s">
        <v>2</v>
      </c>
      <c r="I23" s="44">
        <f>STDEV(I12:I18)</f>
        <v>0.14281407377116373</v>
      </c>
      <c r="J23" s="44">
        <f>STDEV(J12:J19)</f>
        <v>8.4693368892482038E-2</v>
      </c>
    </row>
    <row r="24" spans="3:21" x14ac:dyDescent="0.15">
      <c r="C24" s="29" t="s">
        <v>6</v>
      </c>
      <c r="D24" s="44">
        <f>D23/SQRT(7)</f>
        <v>0.22050550649462625</v>
      </c>
      <c r="E24" s="44">
        <f>E23/SQRT(9)</f>
        <v>0.10204878659382237</v>
      </c>
      <c r="H24" s="29" t="s">
        <v>6</v>
      </c>
      <c r="I24" s="44">
        <f>I23/SQRT(7)</f>
        <v>5.3978646131218798E-2</v>
      </c>
      <c r="J24" s="44">
        <f>J23/SQRT(9)</f>
        <v>2.8231122964160679E-2</v>
      </c>
    </row>
    <row r="25" spans="3:21" x14ac:dyDescent="0.15">
      <c r="C25" s="29" t="s">
        <v>21</v>
      </c>
      <c r="E25" s="49">
        <f>TTEST(D12:D18,E12:E20,2,2)</f>
        <v>4.0806528725843052E-4</v>
      </c>
      <c r="H25" s="29" t="s">
        <v>21</v>
      </c>
      <c r="J25" s="49">
        <f>TTEST(I12:I18,J12:J20,2,2)</f>
        <v>0.93225951663930706</v>
      </c>
      <c r="Q25" s="28"/>
      <c r="R25" s="28"/>
      <c r="S25" s="28"/>
      <c r="T25" s="28"/>
      <c r="U25" s="28"/>
    </row>
    <row r="27" spans="3:21" x14ac:dyDescent="0.15">
      <c r="H27" s="35"/>
      <c r="I27" s="35"/>
      <c r="J27" s="35"/>
    </row>
    <row r="30" spans="3:21" x14ac:dyDescent="0.15">
      <c r="C30" s="29" t="s">
        <v>31</v>
      </c>
      <c r="D30" s="51" t="s">
        <v>11</v>
      </c>
      <c r="E30" s="51" t="s">
        <v>12</v>
      </c>
      <c r="O30" s="33"/>
      <c r="P30" s="33"/>
      <c r="Q30" s="33"/>
      <c r="R30" s="33"/>
    </row>
    <row r="31" spans="3:21" x14ac:dyDescent="0.15">
      <c r="C31" s="29">
        <v>1</v>
      </c>
      <c r="D31" s="29">
        <v>2.542891</v>
      </c>
      <c r="E31" s="29">
        <v>1.856994</v>
      </c>
      <c r="O31" s="33"/>
      <c r="P31" s="33"/>
      <c r="Q31" s="33"/>
      <c r="R31" s="33"/>
    </row>
    <row r="32" spans="3:21" x14ac:dyDescent="0.15">
      <c r="C32" s="29">
        <v>2</v>
      </c>
      <c r="D32" s="29">
        <v>2.7547250000000001</v>
      </c>
      <c r="E32" s="29">
        <v>2.0675210000000002</v>
      </c>
      <c r="O32" s="33"/>
      <c r="P32" s="33"/>
      <c r="Q32" s="33"/>
      <c r="R32" s="33"/>
    </row>
    <row r="33" spans="3:18" x14ac:dyDescent="0.15">
      <c r="C33" s="29">
        <v>3</v>
      </c>
      <c r="D33" s="29">
        <v>3.0968830000000001</v>
      </c>
      <c r="E33" s="29">
        <v>1.1154740000000001</v>
      </c>
      <c r="O33" s="33"/>
      <c r="P33" s="33"/>
      <c r="Q33" s="33"/>
      <c r="R33" s="33"/>
    </row>
    <row r="34" spans="3:18" x14ac:dyDescent="0.15">
      <c r="C34" s="29">
        <v>4</v>
      </c>
      <c r="D34" s="29">
        <v>3.242327</v>
      </c>
      <c r="E34" s="29">
        <v>1.353758</v>
      </c>
      <c r="O34" s="33"/>
      <c r="P34" s="37"/>
      <c r="Q34" s="33"/>
      <c r="R34" s="33"/>
    </row>
    <row r="35" spans="3:18" x14ac:dyDescent="0.15">
      <c r="C35" s="29">
        <v>5</v>
      </c>
      <c r="D35" s="29">
        <v>2.7329620000000001</v>
      </c>
      <c r="E35" s="29">
        <v>0.94043600000000005</v>
      </c>
      <c r="O35" s="33"/>
      <c r="P35" s="37"/>
      <c r="Q35" s="33"/>
      <c r="R35" s="33"/>
    </row>
    <row r="36" spans="3:18" x14ac:dyDescent="0.15">
      <c r="C36" s="29">
        <v>6</v>
      </c>
      <c r="D36" s="29">
        <v>2.7649214999999998</v>
      </c>
      <c r="E36" s="29">
        <v>1.7053720000000001</v>
      </c>
      <c r="O36" s="33"/>
      <c r="P36" s="33"/>
      <c r="Q36" s="33"/>
      <c r="R36" s="33"/>
    </row>
    <row r="37" spans="3:18" x14ac:dyDescent="0.15">
      <c r="C37" s="29">
        <v>7</v>
      </c>
      <c r="D37" s="29">
        <v>1.5608230000000001</v>
      </c>
      <c r="E37" s="29">
        <v>1.5247059999999999</v>
      </c>
      <c r="O37" s="33"/>
      <c r="P37" s="33"/>
      <c r="Q37" s="33"/>
      <c r="R37" s="33"/>
    </row>
    <row r="38" spans="3:18" x14ac:dyDescent="0.15">
      <c r="C38" s="29">
        <v>8</v>
      </c>
      <c r="D38" s="29">
        <v>2.5630359999999999</v>
      </c>
      <c r="E38" s="29">
        <v>2.6592319999999998</v>
      </c>
      <c r="I38" s="50"/>
      <c r="J38" s="50"/>
      <c r="O38" s="33"/>
      <c r="P38" s="33"/>
      <c r="Q38" s="33"/>
      <c r="R38" s="33"/>
    </row>
    <row r="39" spans="3:18" x14ac:dyDescent="0.15">
      <c r="C39" s="29">
        <v>9</v>
      </c>
      <c r="D39" s="29">
        <v>3.2053720000000001</v>
      </c>
      <c r="E39" s="29">
        <v>1.9478249999999999</v>
      </c>
      <c r="O39" s="33"/>
      <c r="P39" s="33"/>
      <c r="Q39" s="33"/>
      <c r="R39" s="33"/>
    </row>
    <row r="40" spans="3:18" x14ac:dyDescent="0.15">
      <c r="I40" s="47"/>
      <c r="J40" s="47"/>
      <c r="O40" s="33"/>
      <c r="P40" s="33"/>
      <c r="Q40" s="33"/>
      <c r="R40" s="33"/>
    </row>
    <row r="41" spans="3:18" x14ac:dyDescent="0.15">
      <c r="C41" s="33" t="s">
        <v>1</v>
      </c>
      <c r="D41" s="43">
        <f>AVERAGE(D31:D39)</f>
        <v>2.7182156111111109</v>
      </c>
      <c r="E41" s="43">
        <f>AVERAGE(E31:E39)</f>
        <v>1.685702</v>
      </c>
      <c r="I41" s="47"/>
      <c r="J41" s="47"/>
      <c r="O41" s="33"/>
      <c r="P41" s="33"/>
      <c r="Q41" s="33"/>
      <c r="R41" s="33"/>
    </row>
    <row r="42" spans="3:18" x14ac:dyDescent="0.15">
      <c r="C42" s="29" t="s">
        <v>2</v>
      </c>
      <c r="D42" s="44">
        <f>STDEV(D31:D39)</f>
        <v>0.5066448466808251</v>
      </c>
      <c r="E42" s="44">
        <f>STDEV(E31:E39)</f>
        <v>0.52543680029642981</v>
      </c>
      <c r="I42" s="47"/>
      <c r="J42" s="47"/>
      <c r="O42" s="33"/>
      <c r="P42" s="33"/>
      <c r="Q42" s="33"/>
      <c r="R42" s="33"/>
    </row>
    <row r="43" spans="3:18" x14ac:dyDescent="0.15">
      <c r="C43" s="29" t="s">
        <v>6</v>
      </c>
      <c r="D43" s="44">
        <f>D42/SQRT(7)</f>
        <v>0.19149375247855877</v>
      </c>
      <c r="E43" s="44">
        <f>E42/SQRT(9)</f>
        <v>0.17514560009880994</v>
      </c>
      <c r="I43" s="47"/>
      <c r="J43" s="47"/>
      <c r="O43" s="33"/>
      <c r="P43" s="33"/>
      <c r="Q43" s="33"/>
      <c r="R43" s="33"/>
    </row>
    <row r="44" spans="3:18" x14ac:dyDescent="0.15">
      <c r="C44" s="29" t="s">
        <v>21</v>
      </c>
      <c r="E44" s="49">
        <f>TTEST(D31:D39,E31:E39,2,2)</f>
        <v>6.192672517124076E-4</v>
      </c>
      <c r="I44" s="47"/>
      <c r="J44" s="47"/>
      <c r="O44" s="33"/>
      <c r="P44" s="33"/>
      <c r="Q44" s="33"/>
      <c r="R44" s="33"/>
    </row>
    <row r="45" spans="3:18" x14ac:dyDescent="0.15">
      <c r="I45" s="47"/>
      <c r="J45" s="47"/>
      <c r="O45" s="33"/>
      <c r="P45" s="33"/>
      <c r="Q45" s="33"/>
      <c r="R45" s="33"/>
    </row>
    <row r="46" spans="3:18" x14ac:dyDescent="0.15">
      <c r="I46" s="48"/>
      <c r="J46" s="48"/>
    </row>
    <row r="47" spans="3:18" x14ac:dyDescent="0.15">
      <c r="I47" s="47"/>
      <c r="J47" s="47"/>
    </row>
    <row r="48" spans="3:18" x14ac:dyDescent="0.15">
      <c r="I48" s="47"/>
      <c r="J48" s="4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14"/>
  <sheetViews>
    <sheetView workbookViewId="0">
      <selection activeCell="J21" sqref="J21"/>
    </sheetView>
  </sheetViews>
  <sheetFormatPr baseColWidth="10" defaultRowHeight="16" x14ac:dyDescent="0.2"/>
  <sheetData>
    <row r="6" spans="1:15" x14ac:dyDescent="0.2">
      <c r="B6" s="53" t="s">
        <v>46</v>
      </c>
      <c r="C6" s="53"/>
      <c r="D6" s="53" t="s">
        <v>47</v>
      </c>
      <c r="E6" s="53"/>
      <c r="F6" s="53"/>
      <c r="G6" s="53"/>
      <c r="H6" s="53" t="s">
        <v>48</v>
      </c>
      <c r="I6" s="53"/>
      <c r="J6" s="53" t="s">
        <v>49</v>
      </c>
      <c r="K6" s="53"/>
      <c r="L6" s="53"/>
      <c r="M6" s="53"/>
      <c r="N6" s="53"/>
    </row>
    <row r="7" spans="1:15" x14ac:dyDescent="0.2">
      <c r="B7" s="52">
        <v>1.7259999999999991</v>
      </c>
      <c r="C7" s="52">
        <v>9.6289999999999907</v>
      </c>
      <c r="D7" s="52">
        <v>67.746999999999986</v>
      </c>
      <c r="E7" s="52">
        <v>75.35199999999999</v>
      </c>
      <c r="F7" s="52">
        <v>59.349999999999994</v>
      </c>
      <c r="G7" s="52">
        <v>93.158999999999992</v>
      </c>
      <c r="H7" s="52">
        <v>23.006</v>
      </c>
      <c r="I7" s="52">
        <v>42.040999999999997</v>
      </c>
      <c r="J7" s="52">
        <v>126.58799999999999</v>
      </c>
      <c r="K7" s="52">
        <v>131.369</v>
      </c>
      <c r="L7" s="52">
        <v>130.58999999999997</v>
      </c>
      <c r="M7" s="52">
        <v>117.23099999999999</v>
      </c>
      <c r="N7" s="52">
        <v>106.51199999999999</v>
      </c>
      <c r="O7" s="52" t="s">
        <v>43</v>
      </c>
    </row>
    <row r="8" spans="1:15" x14ac:dyDescent="0.2">
      <c r="B8" s="52">
        <v>125.61199999999999</v>
      </c>
      <c r="C8" s="52">
        <v>105.65999999999998</v>
      </c>
      <c r="D8" s="52">
        <v>98.672999999999988</v>
      </c>
      <c r="E8" s="52">
        <v>108.892</v>
      </c>
      <c r="F8" s="52">
        <v>85.437999999999988</v>
      </c>
      <c r="G8" s="52">
        <v>79.676999999999992</v>
      </c>
      <c r="H8" s="52">
        <v>119.50099999999999</v>
      </c>
      <c r="I8" s="52">
        <v>98.065999999999988</v>
      </c>
      <c r="J8" s="52">
        <v>116.43499999999999</v>
      </c>
      <c r="K8" s="52">
        <v>107.54399999999998</v>
      </c>
      <c r="L8" s="52">
        <v>83.906999999999982</v>
      </c>
      <c r="M8" s="52">
        <v>80.562999999999988</v>
      </c>
      <c r="N8" s="52">
        <v>98.1</v>
      </c>
      <c r="O8" s="52" t="s">
        <v>44</v>
      </c>
    </row>
    <row r="9" spans="1:15" x14ac:dyDescent="0.2">
      <c r="B9" s="52">
        <f t="shared" ref="B9:N9" si="0">(B7/B8)</f>
        <v>1.3740725408400465E-2</v>
      </c>
      <c r="C9" s="52">
        <f t="shared" si="0"/>
        <v>9.113193261404498E-2</v>
      </c>
      <c r="D9" s="52">
        <f t="shared" si="0"/>
        <v>0.6865809289268594</v>
      </c>
      <c r="E9" s="52">
        <f t="shared" si="0"/>
        <v>0.69198839216838692</v>
      </c>
      <c r="F9" s="52">
        <f t="shared" si="0"/>
        <v>0.69465577377747612</v>
      </c>
      <c r="G9" s="52">
        <f t="shared" si="0"/>
        <v>1.1692081780187507</v>
      </c>
      <c r="H9" s="52">
        <f t="shared" si="0"/>
        <v>0.19251721742914288</v>
      </c>
      <c r="I9" s="52">
        <f t="shared" si="0"/>
        <v>0.42870107886525405</v>
      </c>
      <c r="J9" s="52">
        <f t="shared" si="0"/>
        <v>1.0871988663202645</v>
      </c>
      <c r="K9" s="52">
        <f t="shared" si="0"/>
        <v>1.2215372312727815</v>
      </c>
      <c r="L9" s="52">
        <f t="shared" si="0"/>
        <v>1.5563659766169688</v>
      </c>
      <c r="M9" s="52">
        <f t="shared" si="0"/>
        <v>1.4551469036654545</v>
      </c>
      <c r="N9" s="52">
        <f t="shared" si="0"/>
        <v>1.0857492354740061</v>
      </c>
      <c r="O9" s="52" t="s">
        <v>45</v>
      </c>
    </row>
    <row r="11" spans="1:15" x14ac:dyDescent="0.2">
      <c r="A11" t="s">
        <v>1</v>
      </c>
      <c r="B11">
        <f>AVERAGE(B9:C9)</f>
        <v>5.2436329011222721E-2</v>
      </c>
      <c r="D11">
        <f>AVERAGE(D9:G9)</f>
        <v>0.81060831822286827</v>
      </c>
      <c r="H11">
        <f>AVERAGE(H9:I9)</f>
        <v>0.31060914814719848</v>
      </c>
      <c r="J11">
        <f>AVERAGE(J9:N9)</f>
        <v>1.2811996426698953</v>
      </c>
    </row>
    <row r="12" spans="1:15" x14ac:dyDescent="0.2">
      <c r="A12" t="s">
        <v>2</v>
      </c>
      <c r="B12">
        <f>STDEV(B9:C9)</f>
        <v>5.4723847419324435E-2</v>
      </c>
      <c r="D12">
        <f>STDEV(D9:G9)</f>
        <v>0.23909017278127614</v>
      </c>
      <c r="H12">
        <f>STDEV(H9:I9)</f>
        <v>0.16700721002829799</v>
      </c>
      <c r="J12">
        <f>STDEV(J9:N9)</f>
        <v>0.21527362075783052</v>
      </c>
    </row>
    <row r="13" spans="1:15" x14ac:dyDescent="0.2">
      <c r="A13" t="s">
        <v>6</v>
      </c>
      <c r="B13">
        <f>B12/SQRT(2)</f>
        <v>3.8695603602822252E-2</v>
      </c>
      <c r="D13">
        <f>D12/SQRT(2)</f>
        <v>0.16906228248870367</v>
      </c>
      <c r="H13">
        <f>H12/SQRT(2)</f>
        <v>0.11809193071805549</v>
      </c>
      <c r="J13">
        <f>J12/SQRT(2)</f>
        <v>0.15222143704844307</v>
      </c>
    </row>
    <row r="14" spans="1:15" x14ac:dyDescent="0.2">
      <c r="A14" t="s">
        <v>21</v>
      </c>
      <c r="J14">
        <f>TTEST(D9:G9,J9:N9,2,2)</f>
        <v>1.7154102024262166E-2</v>
      </c>
    </row>
  </sheetData>
  <mergeCells count="4">
    <mergeCell ref="B6:C6"/>
    <mergeCell ref="D6:G6"/>
    <mergeCell ref="H6:I6"/>
    <mergeCell ref="J6:N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1"/>
  <sheetViews>
    <sheetView workbookViewId="0">
      <selection activeCell="K18" sqref="K18"/>
    </sheetView>
  </sheetViews>
  <sheetFormatPr baseColWidth="10" defaultRowHeight="16" x14ac:dyDescent="0.2"/>
  <sheetData>
    <row r="3" spans="1:15" x14ac:dyDescent="0.2">
      <c r="B3" s="53" t="s">
        <v>46</v>
      </c>
      <c r="C3" s="53"/>
      <c r="D3" s="53" t="s">
        <v>47</v>
      </c>
      <c r="E3" s="53"/>
      <c r="F3" s="53"/>
      <c r="G3" s="53"/>
      <c r="H3" s="53" t="s">
        <v>48</v>
      </c>
      <c r="I3" s="53"/>
      <c r="J3" s="53" t="s">
        <v>49</v>
      </c>
      <c r="K3" s="53"/>
      <c r="L3" s="53"/>
      <c r="M3" s="53"/>
      <c r="N3" s="53"/>
      <c r="O3" s="52"/>
    </row>
    <row r="4" spans="1:15" x14ac:dyDescent="0.2">
      <c r="B4" s="52">
        <v>24.655999999999977</v>
      </c>
      <c r="C4" s="52">
        <v>24.626999999999981</v>
      </c>
      <c r="D4" s="52">
        <v>95.492999999999995</v>
      </c>
      <c r="E4" s="52">
        <v>126.29999999999998</v>
      </c>
      <c r="F4" s="52">
        <v>91.99</v>
      </c>
      <c r="G4" s="52">
        <v>115.49699999999999</v>
      </c>
      <c r="H4" s="52">
        <v>28.804999999999978</v>
      </c>
      <c r="I4" s="52">
        <v>19.704999999999984</v>
      </c>
      <c r="J4" s="52">
        <v>114.53699999999999</v>
      </c>
      <c r="K4" s="52">
        <v>132.86599999999999</v>
      </c>
      <c r="L4" s="52">
        <v>136.51599999999999</v>
      </c>
      <c r="M4" s="52">
        <v>114.18699999999998</v>
      </c>
      <c r="N4" s="52">
        <v>142.73099999999999</v>
      </c>
      <c r="O4" s="52" t="s">
        <v>40</v>
      </c>
    </row>
    <row r="5" spans="1:15" x14ac:dyDescent="0.2">
      <c r="B5" s="52">
        <v>120.80699999999999</v>
      </c>
      <c r="C5" s="52">
        <v>106.71599999999999</v>
      </c>
      <c r="D5" s="52">
        <v>122.33599999999998</v>
      </c>
      <c r="E5" s="52">
        <v>142.90499999999997</v>
      </c>
      <c r="F5" s="52">
        <v>148.024</v>
      </c>
      <c r="G5" s="52">
        <v>155.60999999999999</v>
      </c>
      <c r="H5" s="52">
        <v>122.62899999999999</v>
      </c>
      <c r="I5" s="52">
        <v>122.62199999999999</v>
      </c>
      <c r="J5" s="52">
        <v>109.53299999999999</v>
      </c>
      <c r="K5" s="52">
        <v>124.81299999999999</v>
      </c>
      <c r="L5" s="52">
        <v>109.96599999999999</v>
      </c>
      <c r="M5" s="52">
        <v>126.74499999999999</v>
      </c>
      <c r="N5" s="52">
        <v>119.63099999999999</v>
      </c>
      <c r="O5" s="52" t="s">
        <v>41</v>
      </c>
    </row>
    <row r="6" spans="1:15" x14ac:dyDescent="0.2">
      <c r="B6" s="52">
        <f>(B4/B5)</f>
        <v>0.20409413361808487</v>
      </c>
      <c r="C6" s="52">
        <f t="shared" ref="C6:N6" si="0">(C4/C5)</f>
        <v>0.23077139323063067</v>
      </c>
      <c r="D6" s="52">
        <f t="shared" si="0"/>
        <v>0.78057971488359934</v>
      </c>
      <c r="E6" s="52">
        <f t="shared" si="0"/>
        <v>0.88380392568489563</v>
      </c>
      <c r="F6" s="52">
        <f t="shared" si="0"/>
        <v>0.62145327784683557</v>
      </c>
      <c r="G6" s="52">
        <f t="shared" si="0"/>
        <v>0.74222093695777902</v>
      </c>
      <c r="H6" s="52">
        <f t="shared" si="0"/>
        <v>0.23489549780231414</v>
      </c>
      <c r="I6" s="52">
        <f t="shared" si="0"/>
        <v>0.16069710166201812</v>
      </c>
      <c r="J6" s="52">
        <f t="shared" si="0"/>
        <v>1.0456848620963546</v>
      </c>
      <c r="K6" s="52">
        <f t="shared" si="0"/>
        <v>1.0645205227019621</v>
      </c>
      <c r="L6" s="52">
        <f t="shared" si="0"/>
        <v>1.2414382627357547</v>
      </c>
      <c r="M6" s="52">
        <f t="shared" si="0"/>
        <v>0.90091916840901021</v>
      </c>
      <c r="N6" s="52">
        <f t="shared" si="0"/>
        <v>1.1930937633222158</v>
      </c>
      <c r="O6" s="52" t="s">
        <v>42</v>
      </c>
    </row>
    <row r="8" spans="1:15" x14ac:dyDescent="0.2">
      <c r="A8" t="s">
        <v>1</v>
      </c>
      <c r="B8">
        <f>AVERAGE(B6:C6)</f>
        <v>0.21743276342435777</v>
      </c>
      <c r="D8">
        <f>AVERAGE(D6:G6)</f>
        <v>0.75701446384327742</v>
      </c>
      <c r="H8">
        <f>AVERAGE(H6:I6)</f>
        <v>0.19779629973216611</v>
      </c>
      <c r="J8">
        <f>AVERAGE(J6:N6)</f>
        <v>1.0891313158530593</v>
      </c>
    </row>
    <row r="9" spans="1:15" x14ac:dyDescent="0.2">
      <c r="A9" t="s">
        <v>2</v>
      </c>
      <c r="B9">
        <f>STDEV(B6:C6)</f>
        <v>1.8863671175505144E-2</v>
      </c>
      <c r="D9">
        <f>STDEV(D6:G6)</f>
        <v>0.10836138961388087</v>
      </c>
      <c r="H9">
        <f>STDEV(H6:I6)</f>
        <v>5.2466189063969208E-2</v>
      </c>
      <c r="J9">
        <f>STDEV(J6:N6)</f>
        <v>0.13409203414219578</v>
      </c>
    </row>
    <row r="10" spans="1:15" x14ac:dyDescent="0.2">
      <c r="A10" t="s">
        <v>6</v>
      </c>
      <c r="B10">
        <f>B9/SQRT(2)</f>
        <v>1.3338629806272899E-2</v>
      </c>
      <c r="D10">
        <f>D9/SQRT(4)</f>
        <v>5.4180694806940433E-2</v>
      </c>
      <c r="H10">
        <f>H9/SQRT(2)</f>
        <v>3.7099198070148103E-2</v>
      </c>
      <c r="J10">
        <f>J9/SQRT(5)</f>
        <v>5.9967780716634493E-2</v>
      </c>
    </row>
    <row r="11" spans="1:15" x14ac:dyDescent="0.2">
      <c r="A11" t="s">
        <v>21</v>
      </c>
      <c r="J11">
        <f>TTEST(D6:G6,J6:N6,2,2)</f>
        <v>5.179026985589608E-3</v>
      </c>
    </row>
  </sheetData>
  <mergeCells count="4">
    <mergeCell ref="B3:C3"/>
    <mergeCell ref="D3:G3"/>
    <mergeCell ref="H3:I3"/>
    <mergeCell ref="J3:N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Fig4A</vt:lpstr>
      <vt:lpstr>Fig4B</vt:lpstr>
      <vt:lpstr>Fig4C</vt:lpstr>
      <vt:lpstr>Fig4D, 4E</vt:lpstr>
      <vt:lpstr>Fig4F, 4G</vt:lpstr>
      <vt:lpstr>Fig4H</vt:lpstr>
      <vt:lpstr>Fig4J</vt:lpstr>
      <vt:lpstr>Fig 4K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2017-08-01T19:23:51Z</dcterms:created>
  <dcterms:modified xsi:type="dcterms:W3CDTF">2017-10-17T23:55:14Z</dcterms:modified>
</cp:coreProperties>
</file>