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kangs/Desktop/CLASS/"/>
    </mc:Choice>
  </mc:AlternateContent>
  <bookViews>
    <workbookView xWindow="0" yWindow="460" windowWidth="28800" windowHeight="15940" tabRatio="500"/>
  </bookViews>
  <sheets>
    <sheet name="4" sheetId="3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82" i="3" l="1"/>
  <c r="Q93" i="3"/>
  <c r="Q92" i="3"/>
  <c r="Q91" i="3"/>
  <c r="Q90" i="3"/>
  <c r="Q89" i="3"/>
  <c r="Q84" i="3"/>
  <c r="Q85" i="3"/>
  <c r="Q86" i="3"/>
  <c r="Q87" i="3"/>
  <c r="Q83" i="3"/>
  <c r="Q66" i="3"/>
  <c r="Q77" i="3"/>
  <c r="Q75" i="3"/>
  <c r="Q74" i="3"/>
  <c r="Q73" i="3"/>
  <c r="Q68" i="3"/>
  <c r="Q69" i="3"/>
  <c r="Q70" i="3"/>
  <c r="Q71" i="3"/>
  <c r="Q67" i="3"/>
  <c r="Q49" i="3"/>
  <c r="Q60" i="3"/>
  <c r="Q58" i="3"/>
  <c r="Q57" i="3"/>
  <c r="Q56" i="3"/>
  <c r="Q51" i="3"/>
  <c r="Q52" i="3"/>
  <c r="Q53" i="3"/>
  <c r="Q54" i="3"/>
  <c r="Q50" i="3"/>
  <c r="Q33" i="3"/>
  <c r="Q44" i="3"/>
  <c r="Q42" i="3"/>
  <c r="Q41" i="3"/>
  <c r="Q40" i="3"/>
  <c r="Q35" i="3"/>
  <c r="Q36" i="3"/>
  <c r="Q37" i="3"/>
  <c r="Q38" i="3"/>
  <c r="Q34" i="3"/>
  <c r="Q18" i="3"/>
  <c r="Q29" i="3"/>
  <c r="Q28" i="3"/>
  <c r="Q27" i="3"/>
  <c r="Q26" i="3"/>
  <c r="Q25" i="3"/>
  <c r="Q20" i="3"/>
  <c r="Q21" i="3"/>
  <c r="Q22" i="3"/>
  <c r="Q23" i="3"/>
  <c r="Q19" i="3"/>
  <c r="Q3" i="3"/>
  <c r="Q14" i="3"/>
  <c r="Q13" i="3"/>
  <c r="Q12" i="3"/>
  <c r="Q11" i="3"/>
  <c r="Q10" i="3"/>
  <c r="Q5" i="3"/>
  <c r="Q6" i="3"/>
  <c r="Q7" i="3"/>
  <c r="Q8" i="3"/>
  <c r="Q4" i="3"/>
  <c r="S89" i="3"/>
  <c r="T89" i="3"/>
  <c r="R89" i="3"/>
  <c r="U83" i="3"/>
  <c r="S83" i="3"/>
  <c r="T83" i="3"/>
  <c r="R83" i="3"/>
  <c r="S73" i="3"/>
  <c r="T73" i="3"/>
  <c r="R73" i="3"/>
  <c r="U67" i="3"/>
  <c r="S67" i="3"/>
  <c r="T67" i="3"/>
  <c r="R67" i="3"/>
  <c r="S56" i="3"/>
  <c r="T56" i="3"/>
  <c r="R56" i="3"/>
  <c r="U50" i="3"/>
  <c r="S50" i="3"/>
  <c r="T50" i="3"/>
  <c r="R50" i="3"/>
  <c r="S40" i="3"/>
  <c r="T40" i="3"/>
  <c r="R40" i="3"/>
  <c r="U34" i="3"/>
  <c r="S34" i="3"/>
  <c r="T34" i="3"/>
  <c r="R34" i="3"/>
  <c r="S25" i="3"/>
  <c r="T25" i="3"/>
  <c r="R25" i="3"/>
  <c r="U19" i="3"/>
  <c r="S19" i="3"/>
  <c r="T19" i="3"/>
  <c r="R19" i="3"/>
  <c r="S10" i="3"/>
  <c r="T10" i="3"/>
  <c r="R10" i="3"/>
  <c r="S4" i="3"/>
  <c r="T4" i="3"/>
  <c r="R4" i="3"/>
  <c r="U4" i="3"/>
  <c r="F66" i="3"/>
  <c r="F68" i="3"/>
  <c r="F69" i="3"/>
  <c r="F70" i="3"/>
  <c r="F71" i="3"/>
  <c r="F72" i="3"/>
  <c r="F73" i="3"/>
  <c r="F74" i="3"/>
  <c r="F75" i="3"/>
  <c r="F76" i="3"/>
  <c r="F77" i="3"/>
  <c r="F78" i="3"/>
  <c r="F67" i="3"/>
  <c r="F49" i="3"/>
  <c r="F51" i="3"/>
  <c r="F52" i="3"/>
  <c r="F53" i="3"/>
  <c r="F54" i="3"/>
  <c r="F55" i="3"/>
  <c r="F56" i="3"/>
  <c r="F57" i="3"/>
  <c r="F58" i="3"/>
  <c r="F59" i="3"/>
  <c r="F60" i="3"/>
  <c r="F61" i="3"/>
  <c r="F50" i="3"/>
  <c r="H73" i="3"/>
  <c r="I73" i="3"/>
  <c r="G73" i="3"/>
  <c r="J67" i="3"/>
  <c r="H67" i="3"/>
  <c r="I67" i="3"/>
  <c r="G67" i="3"/>
  <c r="H56" i="3"/>
  <c r="I56" i="3"/>
  <c r="G56" i="3"/>
  <c r="J50" i="3"/>
  <c r="H50" i="3"/>
  <c r="I50" i="3"/>
  <c r="G50" i="3"/>
  <c r="F33" i="3"/>
  <c r="F35" i="3"/>
  <c r="F36" i="3"/>
  <c r="F37" i="3"/>
  <c r="F38" i="3"/>
  <c r="F39" i="3"/>
  <c r="F40" i="3"/>
  <c r="F41" i="3"/>
  <c r="F42" i="3"/>
  <c r="F43" i="3"/>
  <c r="F44" i="3"/>
  <c r="F45" i="3"/>
  <c r="F34" i="3"/>
  <c r="H40" i="3"/>
  <c r="I40" i="3"/>
  <c r="G40" i="3"/>
  <c r="J34" i="3"/>
  <c r="H34" i="3"/>
  <c r="I34" i="3"/>
  <c r="G34" i="3"/>
  <c r="F18" i="3"/>
  <c r="F20" i="3"/>
  <c r="F21" i="3"/>
  <c r="F22" i="3"/>
  <c r="F23" i="3"/>
  <c r="F24" i="3"/>
  <c r="F25" i="3"/>
  <c r="F26" i="3"/>
  <c r="F27" i="3"/>
  <c r="F28" i="3"/>
  <c r="F29" i="3"/>
  <c r="F30" i="3"/>
  <c r="F19" i="3"/>
  <c r="H25" i="3"/>
  <c r="I25" i="3"/>
  <c r="G25" i="3"/>
  <c r="J19" i="3"/>
  <c r="H19" i="3"/>
  <c r="I19" i="3"/>
  <c r="G19" i="3"/>
  <c r="F3" i="3"/>
  <c r="F5" i="3"/>
  <c r="F6" i="3"/>
  <c r="F7" i="3"/>
  <c r="F8" i="3"/>
  <c r="F9" i="3"/>
  <c r="F10" i="3"/>
  <c r="F11" i="3"/>
  <c r="F12" i="3"/>
  <c r="F13" i="3"/>
  <c r="F14" i="3"/>
  <c r="F15" i="3"/>
  <c r="F4" i="3"/>
  <c r="H10" i="3"/>
  <c r="I10" i="3"/>
  <c r="G10" i="3"/>
  <c r="J4" i="3"/>
  <c r="H4" i="3"/>
  <c r="I4" i="3"/>
  <c r="G4" i="3"/>
  <c r="F82" i="3"/>
  <c r="F84" i="3"/>
  <c r="F85" i="3"/>
  <c r="F86" i="3"/>
  <c r="F87" i="3"/>
  <c r="F88" i="3"/>
  <c r="F89" i="3"/>
  <c r="F90" i="3"/>
  <c r="F91" i="3"/>
  <c r="F92" i="3"/>
  <c r="F93" i="3"/>
  <c r="F94" i="3"/>
  <c r="F83" i="3"/>
  <c r="H89" i="3"/>
  <c r="I89" i="3"/>
  <c r="G89" i="3"/>
  <c r="J83" i="3"/>
  <c r="H83" i="3"/>
  <c r="I83" i="3"/>
  <c r="G83" i="3"/>
</calcChain>
</file>

<file path=xl/sharedStrings.xml><?xml version="1.0" encoding="utf-8"?>
<sst xmlns="http://schemas.openxmlformats.org/spreadsheetml/2006/main" count="68" uniqueCount="15">
  <si>
    <t>BAT</t>
  </si>
  <si>
    <t>iWAT</t>
  </si>
  <si>
    <t>WT</t>
  </si>
  <si>
    <t>KO</t>
  </si>
  <si>
    <t>Ucp1</t>
  </si>
  <si>
    <t>pparg</t>
  </si>
  <si>
    <t>Fabp4</t>
  </si>
  <si>
    <t>pgc1a</t>
  </si>
  <si>
    <t>Elovl3</t>
  </si>
  <si>
    <t>Cidea</t>
  </si>
  <si>
    <t>AVG</t>
  </si>
  <si>
    <t>STD</t>
  </si>
  <si>
    <t>SEM</t>
  </si>
  <si>
    <t>p-value</t>
  </si>
  <si>
    <t>cyclophilin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</si>
</sst>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0.00;\-###0.00"/>
    <numFmt numFmtId="165" formatCode="0.00000000000000"/>
    <numFmt numFmtId="166" formatCode="0.00000000000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.25"/>
      <name val="Microsoft Sans Serif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>
      <alignment vertical="top"/>
      <protection locked="0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5" fillId="0" borderId="0" xfId="0" applyFont="1" applyFill="1"/>
    <xf numFmtId="164" fontId="6" fillId="0" borderId="0" xfId="67" applyNumberFormat="1" applyFont="1" applyFill="1" applyBorder="1" applyAlignment="1" applyProtection="1">
      <alignment vertical="center"/>
    </xf>
    <xf numFmtId="165" fontId="4" fillId="0" borderId="0" xfId="0" applyNumberFormat="1" applyFont="1"/>
    <xf numFmtId="166" fontId="4" fillId="0" borderId="0" xfId="0" applyNumberFormat="1" applyFont="1"/>
    <xf numFmtId="0" fontId="4" fillId="0" borderId="0" xfId="0" applyFont="1" applyAlignment="1">
      <alignment vertical="center" wrapText="1"/>
    </xf>
  </cellXfs>
  <cellStyles count="9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Normal" xfId="0" builtinId="0"/>
    <cellStyle name="Normal 2" xfId="67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94"/>
  <sheetViews>
    <sheetView tabSelected="1" topLeftCell="A53" zoomScale="88" workbookViewId="0">
      <selection activeCell="G90" sqref="G90"/>
    </sheetView>
  </sheetViews>
  <sheetFormatPr baseColWidth="10" defaultRowHeight="14" x14ac:dyDescent="0.15"/>
  <cols>
    <col min="1" max="2" width="10.83203125" style="1"/>
    <col min="3" max="4" width="11" style="1" bestFit="1" customWidth="1"/>
    <col min="5" max="5" width="12.33203125" style="1" bestFit="1" customWidth="1"/>
    <col min="6" max="10" width="11" style="1" bestFit="1" customWidth="1"/>
    <col min="11" max="13" width="10.83203125" style="1"/>
    <col min="14" max="16" width="11" style="1" bestFit="1" customWidth="1"/>
    <col min="17" max="17" width="19.1640625" style="1" bestFit="1" customWidth="1"/>
    <col min="18" max="21" width="11" style="1" bestFit="1" customWidth="1"/>
    <col min="22" max="16384" width="10.83203125" style="1"/>
  </cols>
  <sheetData>
    <row r="2" spans="1:21" ht="26" customHeight="1" x14ac:dyDescent="0.15"/>
    <row r="3" spans="1:21" x14ac:dyDescent="0.15">
      <c r="D3" s="1" t="s">
        <v>14</v>
      </c>
      <c r="E3" s="1" t="s">
        <v>5</v>
      </c>
      <c r="F3" s="1">
        <f>AVERAGE(E4:E9)</f>
        <v>24.523301000000004</v>
      </c>
      <c r="G3" s="1" t="s">
        <v>10</v>
      </c>
      <c r="H3" s="1" t="s">
        <v>11</v>
      </c>
      <c r="I3" s="1" t="s">
        <v>12</v>
      </c>
      <c r="J3" s="1" t="s">
        <v>13</v>
      </c>
      <c r="O3" s="1" t="s">
        <v>14</v>
      </c>
      <c r="P3" s="1" t="s">
        <v>5</v>
      </c>
      <c r="Q3" s="2">
        <f>AVERAGE(P4:P8)</f>
        <v>32.301763507855696</v>
      </c>
      <c r="R3" s="1" t="s">
        <v>10</v>
      </c>
      <c r="S3" s="1" t="s">
        <v>11</v>
      </c>
      <c r="T3" s="1" t="s">
        <v>12</v>
      </c>
      <c r="U3" s="1" t="s">
        <v>13</v>
      </c>
    </row>
    <row r="4" spans="1:21" x14ac:dyDescent="0.15">
      <c r="A4" s="1" t="s">
        <v>1</v>
      </c>
      <c r="B4" s="1" t="s">
        <v>2</v>
      </c>
      <c r="C4" s="1">
        <v>1</v>
      </c>
      <c r="D4" s="3">
        <v>24.933799539999999</v>
      </c>
      <c r="E4" s="1">
        <v>24.843589999999999</v>
      </c>
      <c r="F4" s="1">
        <f t="shared" ref="F4:F15" si="0">2^($F$3-E4)</f>
        <v>0.80090942371565699</v>
      </c>
      <c r="G4" s="1">
        <f>AVERAGE(F4:F9)</f>
        <v>1.0411254615909398</v>
      </c>
      <c r="H4" s="1">
        <f>STDEV(F4:F9)</f>
        <v>0.32129491777535923</v>
      </c>
      <c r="I4" s="1">
        <f>H4/SQRT(6)</f>
        <v>0.13116810091651784</v>
      </c>
      <c r="J4" s="1">
        <f>TTEST(F4:F9,F10:F15,2,2)</f>
        <v>0.61013784074270339</v>
      </c>
      <c r="L4" s="1" t="s">
        <v>0</v>
      </c>
      <c r="M4" s="1" t="s">
        <v>2</v>
      </c>
      <c r="N4" s="1">
        <v>1</v>
      </c>
      <c r="O4" s="4">
        <v>29.897216043429701</v>
      </c>
      <c r="P4" s="4">
        <v>31.891820003582598</v>
      </c>
      <c r="Q4" s="5">
        <f>2^($Q$3-P4)</f>
        <v>1.3286337839730171</v>
      </c>
      <c r="R4" s="1">
        <f>AVERAGE(Q4:Q8)</f>
        <v>1.1482732732037269</v>
      </c>
      <c r="S4" s="1">
        <f>STDEV(Q4:Q8)</f>
        <v>0.62778668185708109</v>
      </c>
      <c r="T4" s="1">
        <f>S4/SQRT(5)</f>
        <v>0.28075473920029342</v>
      </c>
      <c r="U4" s="1">
        <f>TTEST(Q4:Q9,Q10:Q15,2,2)</f>
        <v>0.74428523559191606</v>
      </c>
    </row>
    <row r="5" spans="1:21" x14ac:dyDescent="0.15">
      <c r="C5" s="1">
        <v>2</v>
      </c>
      <c r="D5" s="3">
        <v>24.2186378</v>
      </c>
      <c r="E5" s="1">
        <v>24.298007999999996</v>
      </c>
      <c r="F5" s="1">
        <f t="shared" si="0"/>
        <v>1.169014642120598</v>
      </c>
      <c r="N5" s="1">
        <v>2</v>
      </c>
      <c r="O5" s="4">
        <v>29.777449975030201</v>
      </c>
      <c r="P5" s="4">
        <v>33.354556884484303</v>
      </c>
      <c r="Q5" s="5">
        <f>2^($Q$3-P5)</f>
        <v>0.48203393602345596</v>
      </c>
    </row>
    <row r="6" spans="1:21" x14ac:dyDescent="0.15">
      <c r="C6" s="1">
        <v>3</v>
      </c>
      <c r="D6" s="3">
        <v>24.1997423</v>
      </c>
      <c r="E6" s="1">
        <v>24.942537000000002</v>
      </c>
      <c r="F6" s="1">
        <f t="shared" si="0"/>
        <v>0.74782053864635833</v>
      </c>
      <c r="N6" s="1">
        <v>3</v>
      </c>
      <c r="O6" s="4">
        <v>28.312610024001799</v>
      </c>
      <c r="P6" s="4">
        <v>31.871931801734799</v>
      </c>
      <c r="Q6" s="5">
        <f>2^($Q$3-P6)</f>
        <v>1.347076427964206</v>
      </c>
    </row>
    <row r="7" spans="1:21" x14ac:dyDescent="0.15">
      <c r="C7" s="1">
        <v>4</v>
      </c>
      <c r="D7" s="3">
        <v>24.039670520000001</v>
      </c>
      <c r="E7" s="1">
        <v>24.980322000000001</v>
      </c>
      <c r="F7" s="1">
        <f t="shared" si="0"/>
        <v>0.72848895292049087</v>
      </c>
      <c r="N7" s="1">
        <v>4</v>
      </c>
      <c r="O7" s="4">
        <v>29.203279544733899</v>
      </c>
      <c r="P7" s="4">
        <v>31.297643546262599</v>
      </c>
      <c r="Q7" s="5">
        <f>2^($Q$3-P7)</f>
        <v>2.0057196425427675</v>
      </c>
    </row>
    <row r="8" spans="1:21" x14ac:dyDescent="0.15">
      <c r="C8" s="1">
        <v>5</v>
      </c>
      <c r="D8" s="3">
        <v>23.686104199999999</v>
      </c>
      <c r="E8" s="1">
        <v>24.023685</v>
      </c>
      <c r="F8" s="1">
        <f t="shared" si="0"/>
        <v>1.4138371933370224</v>
      </c>
      <c r="N8" s="1">
        <v>5</v>
      </c>
      <c r="O8" s="4">
        <v>28.002018672828601</v>
      </c>
      <c r="P8" s="4">
        <v>33.092865303214197</v>
      </c>
      <c r="Q8" s="5">
        <f>2^($Q$3-P8)</f>
        <v>0.57790257551518731</v>
      </c>
    </row>
    <row r="9" spans="1:21" x14ac:dyDescent="0.15">
      <c r="C9" s="1">
        <v>6</v>
      </c>
      <c r="D9" s="3">
        <v>24.845782249999999</v>
      </c>
      <c r="E9" s="1">
        <v>24.051664000000002</v>
      </c>
      <c r="F9" s="1">
        <f t="shared" si="0"/>
        <v>1.3866820188055127</v>
      </c>
    </row>
    <row r="10" spans="1:21" x14ac:dyDescent="0.15">
      <c r="B10" s="1" t="s">
        <v>3</v>
      </c>
      <c r="C10" s="1">
        <v>1</v>
      </c>
      <c r="D10" s="3">
        <v>24.189564300000001</v>
      </c>
      <c r="E10" s="1">
        <v>24.394829000000001</v>
      </c>
      <c r="F10" s="1">
        <f t="shared" si="0"/>
        <v>1.0931353167330624</v>
      </c>
      <c r="G10" s="1">
        <f>AVERAGE(F10:F15)</f>
        <v>1.138760445670228</v>
      </c>
      <c r="H10" s="1">
        <f>STDEV(F10:F15)</f>
        <v>0.32130960780990808</v>
      </c>
      <c r="I10" s="1">
        <f>H10/SQRT(6)</f>
        <v>0.13117409809800928</v>
      </c>
      <c r="M10" s="1" t="s">
        <v>3</v>
      </c>
      <c r="N10" s="1">
        <v>1</v>
      </c>
      <c r="O10" s="4">
        <v>30.090762543274401</v>
      </c>
      <c r="P10" s="4">
        <v>32.110724340312302</v>
      </c>
      <c r="Q10" s="5">
        <f>2^($Q$3-P10)</f>
        <v>1.1415856994704119</v>
      </c>
      <c r="R10" s="1">
        <f>AVERAGE(Q10:Q14)</f>
        <v>0.99710623003566157</v>
      </c>
      <c r="S10" s="1">
        <f>STDEV(Q10:Q14)</f>
        <v>0.77963099440397798</v>
      </c>
      <c r="T10" s="1">
        <f>S10/SQRT(5)</f>
        <v>0.34866158017061055</v>
      </c>
    </row>
    <row r="11" spans="1:21" x14ac:dyDescent="0.15">
      <c r="C11" s="1">
        <v>2</v>
      </c>
      <c r="D11" s="3">
        <v>24.076673889999999</v>
      </c>
      <c r="E11" s="1">
        <v>24.570374000000001</v>
      </c>
      <c r="F11" s="1">
        <f t="shared" si="0"/>
        <v>0.96789805026091047</v>
      </c>
      <c r="N11" s="1">
        <v>2</v>
      </c>
      <c r="O11" s="4">
        <v>28.928198537485901</v>
      </c>
      <c r="P11" s="4">
        <v>31.790170352610598</v>
      </c>
      <c r="Q11" s="5">
        <f>2^($Q$3-P11)</f>
        <v>1.4256236301110246</v>
      </c>
    </row>
    <row r="12" spans="1:21" x14ac:dyDescent="0.15">
      <c r="C12" s="1">
        <v>3</v>
      </c>
      <c r="D12" s="3">
        <v>23.58109511</v>
      </c>
      <c r="E12" s="1">
        <v>24.131219999999999</v>
      </c>
      <c r="F12" s="1">
        <f t="shared" si="0"/>
        <v>1.3122849306582591</v>
      </c>
      <c r="N12" s="1">
        <v>3</v>
      </c>
      <c r="O12" s="4">
        <v>29.7756776900959</v>
      </c>
      <c r="P12" s="4">
        <v>33.510447424394599</v>
      </c>
      <c r="Q12" s="5">
        <f>2^($Q$3-P12)</f>
        <v>0.43266312809478902</v>
      </c>
    </row>
    <row r="13" spans="1:21" x14ac:dyDescent="0.15">
      <c r="C13" s="1">
        <v>4</v>
      </c>
      <c r="D13" s="3">
        <v>24.352827680000001</v>
      </c>
      <c r="E13" s="1">
        <v>25.137906999999998</v>
      </c>
      <c r="F13" s="1">
        <f t="shared" si="0"/>
        <v>0.65310823304244681</v>
      </c>
      <c r="N13" s="1">
        <v>4</v>
      </c>
      <c r="O13" s="4">
        <v>33.319467138183199</v>
      </c>
      <c r="P13" s="4">
        <v>38.262312439950399</v>
      </c>
      <c r="Q13" s="5">
        <f>2^($Q$3-P13)</f>
        <v>1.6058167395062446E-2</v>
      </c>
    </row>
    <row r="14" spans="1:21" x14ac:dyDescent="0.15">
      <c r="C14" s="1">
        <v>5</v>
      </c>
      <c r="D14" s="3">
        <v>28.387003759999999</v>
      </c>
      <c r="E14" s="1">
        <v>23.843325</v>
      </c>
      <c r="F14" s="1">
        <f t="shared" si="0"/>
        <v>1.6021131029532356</v>
      </c>
      <c r="N14" s="1">
        <v>5</v>
      </c>
      <c r="O14" s="4">
        <v>28.7448634929303</v>
      </c>
      <c r="P14" s="4">
        <v>31.323860456289701</v>
      </c>
      <c r="Q14" s="5">
        <f>2^($Q$3-P14)</f>
        <v>1.9696005251070201</v>
      </c>
    </row>
    <row r="15" spans="1:21" x14ac:dyDescent="0.15">
      <c r="C15" s="1">
        <v>6</v>
      </c>
      <c r="D15" s="3">
        <v>27.056792340000001</v>
      </c>
      <c r="E15" s="1">
        <v>24.255438000000002</v>
      </c>
      <c r="F15" s="1">
        <f t="shared" si="0"/>
        <v>1.2040230403734531</v>
      </c>
    </row>
    <row r="18" spans="1:21" x14ac:dyDescent="0.15">
      <c r="D18" s="1" t="s">
        <v>14</v>
      </c>
      <c r="E18" s="1" t="s">
        <v>6</v>
      </c>
      <c r="F18" s="1">
        <f>AVERAGE(E19:E24)</f>
        <v>15.740681699999998</v>
      </c>
      <c r="O18" s="1" t="s">
        <v>14</v>
      </c>
      <c r="P18" s="1" t="s">
        <v>6</v>
      </c>
      <c r="Q18" s="2">
        <f>AVERAGE(P19:P23)</f>
        <v>25.124792023355184</v>
      </c>
    </row>
    <row r="19" spans="1:21" x14ac:dyDescent="0.15">
      <c r="A19" s="1" t="s">
        <v>1</v>
      </c>
      <c r="B19" s="1" t="s">
        <v>2</v>
      </c>
      <c r="C19" s="1">
        <v>1</v>
      </c>
      <c r="D19" s="3">
        <v>24.933799539999999</v>
      </c>
      <c r="E19" s="3">
        <v>14.019571460000002</v>
      </c>
      <c r="F19" s="1">
        <f t="shared" ref="F19:F30" si="1">2^($F$18-E19)</f>
        <v>3.2969002547277855</v>
      </c>
      <c r="G19" s="1">
        <f>AVERAGE(F19:F24)</f>
        <v>1.2164897858923045</v>
      </c>
      <c r="H19" s="1">
        <f>STDEV(F19:F24)</f>
        <v>1.0289359420903292</v>
      </c>
      <c r="I19" s="1">
        <f>H19/SQRT(6)</f>
        <v>0.42006133935520129</v>
      </c>
      <c r="J19" s="1">
        <f>TTEST(F19:F24,F25:F30,2,2)</f>
        <v>0.53975835114932313</v>
      </c>
      <c r="L19" s="1" t="s">
        <v>0</v>
      </c>
      <c r="M19" s="1" t="s">
        <v>2</v>
      </c>
      <c r="N19" s="1">
        <v>1</v>
      </c>
      <c r="O19" s="4">
        <v>29.897216043429701</v>
      </c>
      <c r="P19" s="4">
        <v>24.8834479517791</v>
      </c>
      <c r="Q19" s="5">
        <f>2^($Q$18-P19)</f>
        <v>1.1820934334333826</v>
      </c>
      <c r="R19" s="1">
        <f>AVERAGE(Q19:Q23)</f>
        <v>1.3583168378882731</v>
      </c>
      <c r="S19" s="1">
        <f>STDEV(Q19:Q23)</f>
        <v>1.2881200062898364</v>
      </c>
      <c r="T19" s="1">
        <f>S19/SQRT(5)</f>
        <v>0.57606477944830614</v>
      </c>
      <c r="U19" s="1">
        <f>TTEST(Q19:Q24,Q25:Q30,2,2)</f>
        <v>0.41925045409852157</v>
      </c>
    </row>
    <row r="20" spans="1:21" x14ac:dyDescent="0.15">
      <c r="C20" s="1">
        <v>2</v>
      </c>
      <c r="D20" s="3">
        <v>24.2186378</v>
      </c>
      <c r="E20" s="3">
        <v>16.440534</v>
      </c>
      <c r="F20" s="1">
        <f t="shared" si="1"/>
        <v>0.61563523085054406</v>
      </c>
      <c r="N20" s="1">
        <v>2</v>
      </c>
      <c r="O20" s="4">
        <v>29.777449975030201</v>
      </c>
      <c r="P20" s="4">
        <v>25.022776378886999</v>
      </c>
      <c r="Q20" s="5">
        <f>2^($Q$18-P20)</f>
        <v>1.0732719248041829</v>
      </c>
    </row>
    <row r="21" spans="1:21" x14ac:dyDescent="0.15">
      <c r="C21" s="1">
        <v>3</v>
      </c>
      <c r="D21" s="3">
        <v>24.1997423</v>
      </c>
      <c r="E21" s="3">
        <v>15.91567113</v>
      </c>
      <c r="F21" s="1">
        <f t="shared" si="1"/>
        <v>0.88577400876005519</v>
      </c>
      <c r="N21" s="1">
        <v>3</v>
      </c>
      <c r="O21" s="4">
        <v>28.312610024001799</v>
      </c>
      <c r="P21" s="4">
        <v>26.467559736680698</v>
      </c>
      <c r="Q21" s="5">
        <f>2^($Q$18-P21)</f>
        <v>0.39426356184206796</v>
      </c>
    </row>
    <row r="22" spans="1:21" x14ac:dyDescent="0.15">
      <c r="C22" s="1">
        <v>4</v>
      </c>
      <c r="D22" s="3">
        <v>24.039670520000001</v>
      </c>
      <c r="E22" s="3">
        <v>15.740272189999999</v>
      </c>
      <c r="F22" s="1">
        <f t="shared" si="1"/>
        <v>1.000283890991333</v>
      </c>
      <c r="N22" s="1">
        <v>4</v>
      </c>
      <c r="O22" s="4">
        <v>29.203279544733899</v>
      </c>
      <c r="P22" s="4">
        <v>25.967025454125</v>
      </c>
      <c r="Q22" s="5">
        <f>2^($Q$18-P22)</f>
        <v>0.55777940410461424</v>
      </c>
    </row>
    <row r="23" spans="1:21" x14ac:dyDescent="0.15">
      <c r="C23" s="1">
        <v>5</v>
      </c>
      <c r="D23" s="3">
        <v>23.686104199999999</v>
      </c>
      <c r="E23" s="3">
        <v>16.322011419999999</v>
      </c>
      <c r="F23" s="1">
        <f t="shared" si="1"/>
        <v>0.66834748311289471</v>
      </c>
      <c r="N23" s="1">
        <v>5</v>
      </c>
      <c r="O23" s="4">
        <v>28.002018672828601</v>
      </c>
      <c r="P23" s="4">
        <v>23.2831505953041</v>
      </c>
      <c r="Q23" s="5">
        <f>2^($Q$18-P23)</f>
        <v>3.5841758652571176</v>
      </c>
    </row>
    <row r="24" spans="1:21" x14ac:dyDescent="0.15">
      <c r="C24" s="1">
        <v>6</v>
      </c>
      <c r="D24" s="3">
        <v>24.845782249999999</v>
      </c>
      <c r="E24" s="3">
        <v>16.006029999999999</v>
      </c>
      <c r="F24" s="1">
        <f t="shared" si="1"/>
        <v>0.83199784691121415</v>
      </c>
    </row>
    <row r="25" spans="1:21" x14ac:dyDescent="0.15">
      <c r="B25" s="1" t="s">
        <v>3</v>
      </c>
      <c r="C25" s="1">
        <v>1</v>
      </c>
      <c r="D25" s="3">
        <v>24.189564300000001</v>
      </c>
      <c r="E25" s="3">
        <v>16.310776700000002</v>
      </c>
      <c r="F25" s="1">
        <f t="shared" si="1"/>
        <v>0.67357243291336266</v>
      </c>
      <c r="G25" s="1">
        <f>AVERAGE(F25:F30)</f>
        <v>0.94154179529953419</v>
      </c>
      <c r="H25" s="1">
        <f>STDEV(F25:F30)</f>
        <v>0.25803667229923766</v>
      </c>
      <c r="I25" s="1">
        <f>H25/SQRT(6)</f>
        <v>0.10534303034314782</v>
      </c>
      <c r="M25" s="1" t="s">
        <v>3</v>
      </c>
      <c r="N25" s="1">
        <v>1</v>
      </c>
      <c r="O25" s="4">
        <v>30.090762543274401</v>
      </c>
      <c r="P25" s="4">
        <v>26.2151926841826</v>
      </c>
      <c r="Q25" s="5">
        <f>2^($Q$18-P25)</f>
        <v>0.46963093203745282</v>
      </c>
      <c r="R25" s="1">
        <f>AVERAGE(Q25:Q29)</f>
        <v>0.8042143373480084</v>
      </c>
      <c r="S25" s="1">
        <f>STDEV(Q25:Q29)</f>
        <v>0.67679770215410751</v>
      </c>
      <c r="T25" s="1">
        <f>S25/SQRT(5)</f>
        <v>0.30267313380644806</v>
      </c>
    </row>
    <row r="26" spans="1:21" x14ac:dyDescent="0.15">
      <c r="C26" s="1">
        <v>2</v>
      </c>
      <c r="D26" s="3">
        <v>24.076673889999999</v>
      </c>
      <c r="E26" s="3">
        <v>15.59843584</v>
      </c>
      <c r="F26" s="1">
        <f t="shared" si="1"/>
        <v>1.1036218001164744</v>
      </c>
      <c r="N26" s="1">
        <v>2</v>
      </c>
      <c r="O26" s="4">
        <v>28.928198537485901</v>
      </c>
      <c r="P26" s="4">
        <v>25.215545881092702</v>
      </c>
      <c r="Q26" s="5">
        <f>2^($Q$18-P26)</f>
        <v>0.93903194453288674</v>
      </c>
    </row>
    <row r="27" spans="1:21" x14ac:dyDescent="0.15">
      <c r="C27" s="1">
        <v>3</v>
      </c>
      <c r="D27" s="3">
        <v>23.58109511</v>
      </c>
      <c r="E27" s="3">
        <v>15.55386214</v>
      </c>
      <c r="F27" s="1">
        <f t="shared" si="1"/>
        <v>1.138251657355462</v>
      </c>
      <c r="N27" s="1">
        <v>3</v>
      </c>
      <c r="O27" s="4">
        <v>29.7756776900959</v>
      </c>
      <c r="P27" s="4">
        <v>25.483689233654399</v>
      </c>
      <c r="Q27" s="5">
        <f>2^($Q$18-P27)</f>
        <v>0.77976039730610791</v>
      </c>
    </row>
    <row r="28" spans="1:21" x14ac:dyDescent="0.15">
      <c r="C28" s="1">
        <v>4</v>
      </c>
      <c r="D28" s="3">
        <v>24.352827680000001</v>
      </c>
      <c r="E28" s="3">
        <v>16.478356179999999</v>
      </c>
      <c r="F28" s="1">
        <f t="shared" si="1"/>
        <v>0.59970525508896644</v>
      </c>
      <c r="N28" s="1">
        <v>4</v>
      </c>
      <c r="O28" s="4">
        <v>33.319467138183199</v>
      </c>
      <c r="P28" s="4">
        <v>35.409695515497901</v>
      </c>
      <c r="Q28" s="5">
        <f>2^($Q$18-P28)</f>
        <v>8.0155909517431003E-4</v>
      </c>
    </row>
    <row r="29" spans="1:21" x14ac:dyDescent="0.15">
      <c r="C29" s="1">
        <v>5</v>
      </c>
      <c r="D29" s="3">
        <v>28.387003759999999</v>
      </c>
      <c r="E29" s="3">
        <v>15.872821829999999</v>
      </c>
      <c r="F29" s="1">
        <f t="shared" si="1"/>
        <v>0.91247685471020445</v>
      </c>
      <c r="N29" s="1">
        <v>5</v>
      </c>
      <c r="O29" s="4">
        <v>28.7448634929303</v>
      </c>
      <c r="P29" s="4">
        <v>24.251493127204299</v>
      </c>
      <c r="Q29" s="5">
        <f>2^($Q$18-P29)</f>
        <v>1.8318468537684196</v>
      </c>
    </row>
    <row r="30" spans="1:21" x14ac:dyDescent="0.15">
      <c r="C30" s="1">
        <v>6</v>
      </c>
      <c r="D30" s="3">
        <v>27.056792340000001</v>
      </c>
      <c r="E30" s="3">
        <v>15.45188284</v>
      </c>
      <c r="F30" s="1">
        <f t="shared" si="1"/>
        <v>1.2216227716127352</v>
      </c>
    </row>
    <row r="33" spans="1:21" x14ac:dyDescent="0.15">
      <c r="D33" s="1" t="s">
        <v>14</v>
      </c>
      <c r="E33" s="1" t="s">
        <v>7</v>
      </c>
      <c r="F33" s="1">
        <f>AVERAGE(E34:E39)</f>
        <v>30.599268473333336</v>
      </c>
      <c r="O33" s="1" t="s">
        <v>14</v>
      </c>
      <c r="P33" s="1" t="s">
        <v>7</v>
      </c>
      <c r="Q33" s="2">
        <f>AVERAGE(P34:P38)</f>
        <v>28.41908909755308</v>
      </c>
    </row>
    <row r="34" spans="1:21" x14ac:dyDescent="0.15">
      <c r="A34" s="1" t="s">
        <v>1</v>
      </c>
      <c r="B34" s="1" t="s">
        <v>2</v>
      </c>
      <c r="C34" s="1">
        <v>1</v>
      </c>
      <c r="D34" s="3">
        <v>24.933799539999999</v>
      </c>
      <c r="E34" s="3">
        <v>30.158901010000001</v>
      </c>
      <c r="F34" s="1">
        <f t="shared" ref="F34:F45" si="2">2^($F$33-E34)</f>
        <v>1.3569499069535638</v>
      </c>
      <c r="G34" s="1">
        <f>AVERAGE(F34:F39)</f>
        <v>1.0437190717763565</v>
      </c>
      <c r="H34" s="1">
        <f>STDEV(F34:F39)</f>
        <v>0.32264001446328999</v>
      </c>
      <c r="I34" s="1">
        <f>H34/SQRT(6)</f>
        <v>0.1317172343398742</v>
      </c>
      <c r="J34" s="1">
        <f>TTEST(F34:F39,F40:F45,2,2)</f>
        <v>0.61349024139935238</v>
      </c>
      <c r="L34" s="1" t="s">
        <v>0</v>
      </c>
      <c r="M34" s="1" t="s">
        <v>2</v>
      </c>
      <c r="N34" s="1">
        <v>1</v>
      </c>
      <c r="O34" s="4">
        <v>29.897216043429701</v>
      </c>
      <c r="P34" s="4">
        <v>27.565812209345602</v>
      </c>
      <c r="Q34" s="5">
        <f>2^($Q$33-P34)</f>
        <v>1.8065997173834152</v>
      </c>
      <c r="R34" s="1">
        <f>AVERAGE(Q34:Q38)</f>
        <v>1.3347054831200944</v>
      </c>
      <c r="S34" s="1">
        <f>STDEV(Q34:Q38)</f>
        <v>1.0407309781507594</v>
      </c>
      <c r="T34" s="1">
        <f>S34/SQRT(5)</f>
        <v>0.46542904268698926</v>
      </c>
      <c r="U34" s="1">
        <f>TTEST(Q34:Q39,Q40:Q45,2,2)</f>
        <v>0.42802711465448717</v>
      </c>
    </row>
    <row r="35" spans="1:21" x14ac:dyDescent="0.15">
      <c r="C35" s="1">
        <v>2</v>
      </c>
      <c r="D35" s="3">
        <v>24.2186378</v>
      </c>
      <c r="E35" s="3">
        <v>30.954577220000001</v>
      </c>
      <c r="F35" s="1">
        <f t="shared" si="2"/>
        <v>0.78170233554764856</v>
      </c>
      <c r="N35" s="1">
        <v>2</v>
      </c>
      <c r="O35" s="4">
        <v>29.777449975030201</v>
      </c>
      <c r="P35" s="4">
        <v>29.323314056594398</v>
      </c>
      <c r="Q35" s="5">
        <f>2^($Q$33-P35)</f>
        <v>0.53431967278965709</v>
      </c>
    </row>
    <row r="36" spans="1:21" x14ac:dyDescent="0.15">
      <c r="C36" s="1">
        <v>3</v>
      </c>
      <c r="D36" s="3">
        <v>24.1997423</v>
      </c>
      <c r="E36" s="3">
        <v>30.807877900000001</v>
      </c>
      <c r="F36" s="1">
        <f t="shared" si="2"/>
        <v>0.8653709362533003</v>
      </c>
      <c r="N36" s="1">
        <v>3</v>
      </c>
      <c r="O36" s="4">
        <v>28.312610024001799</v>
      </c>
      <c r="P36" s="4">
        <v>28.237866763234798</v>
      </c>
      <c r="Q36" s="5">
        <f>2^($Q$33-P36)</f>
        <v>1.1338441364947607</v>
      </c>
    </row>
    <row r="37" spans="1:21" x14ac:dyDescent="0.15">
      <c r="C37" s="1">
        <v>4</v>
      </c>
      <c r="D37" s="3">
        <v>24.039670520000001</v>
      </c>
      <c r="E37" s="3">
        <v>30.122803959999999</v>
      </c>
      <c r="F37" s="1">
        <f t="shared" si="2"/>
        <v>1.3913298745761427</v>
      </c>
      <c r="N37" s="1">
        <v>4</v>
      </c>
      <c r="O37" s="4">
        <v>29.203279544733899</v>
      </c>
      <c r="P37" s="4">
        <v>26.892164014197999</v>
      </c>
      <c r="Q37" s="5">
        <f>2^($Q$33-P37)</f>
        <v>2.8817098516085622</v>
      </c>
    </row>
    <row r="38" spans="1:21" x14ac:dyDescent="0.15">
      <c r="C38" s="1">
        <v>5</v>
      </c>
      <c r="D38" s="3">
        <v>23.686104199999999</v>
      </c>
      <c r="E38" s="3">
        <v>31.251751710000001</v>
      </c>
      <c r="F38" s="1">
        <f t="shared" si="2"/>
        <v>0.63618433937201802</v>
      </c>
      <c r="N38" s="1">
        <v>5</v>
      </c>
      <c r="O38" s="4">
        <v>28.002018672828601</v>
      </c>
      <c r="P38" s="4">
        <v>30.076288444392599</v>
      </c>
      <c r="Q38" s="5">
        <f>2^($Q$33-P38)</f>
        <v>0.31705403732407761</v>
      </c>
    </row>
    <row r="39" spans="1:21" x14ac:dyDescent="0.15">
      <c r="C39" s="1">
        <v>6</v>
      </c>
      <c r="D39" s="3">
        <v>24.845782249999999</v>
      </c>
      <c r="E39" s="3">
        <v>30.29969904</v>
      </c>
      <c r="F39" s="1">
        <f t="shared" si="2"/>
        <v>1.2307770379554663</v>
      </c>
    </row>
    <row r="40" spans="1:21" x14ac:dyDescent="0.15">
      <c r="B40" s="1" t="s">
        <v>3</v>
      </c>
      <c r="C40" s="1">
        <v>1</v>
      </c>
      <c r="D40" s="3">
        <v>24.189564300000001</v>
      </c>
      <c r="E40" s="3">
        <v>31.014432679999999</v>
      </c>
      <c r="F40" s="1">
        <f t="shared" si="2"/>
        <v>0.74993413274103249</v>
      </c>
      <c r="G40" s="1">
        <f>AVERAGE(F40:F45)</f>
        <v>1.1652413626352474</v>
      </c>
      <c r="H40" s="1">
        <f>STDEV(F40:F45)</f>
        <v>0.47109079589182679</v>
      </c>
      <c r="I40" s="1">
        <f>H40/SQRT(6)</f>
        <v>0.19232201207609892</v>
      </c>
      <c r="M40" s="1" t="s">
        <v>3</v>
      </c>
      <c r="N40" s="1">
        <v>1</v>
      </c>
      <c r="O40" s="4">
        <v>30.090762543274401</v>
      </c>
      <c r="P40" s="4">
        <v>27.356950328942101</v>
      </c>
      <c r="Q40" s="5">
        <f>2^($Q$33-P40)</f>
        <v>2.0880246861642719</v>
      </c>
      <c r="R40" s="1">
        <f>AVERAGE(Q40:Q44)</f>
        <v>1.8896579480435709</v>
      </c>
      <c r="S40" s="1">
        <f>STDEV(Q40:Q44)</f>
        <v>0.90138434505478449</v>
      </c>
      <c r="T40" s="1">
        <f>S40/SQRT(5)</f>
        <v>0.40311133387932491</v>
      </c>
    </row>
    <row r="41" spans="1:21" x14ac:dyDescent="0.15">
      <c r="C41" s="1">
        <v>2</v>
      </c>
      <c r="D41" s="3">
        <v>24.076673889999999</v>
      </c>
      <c r="E41" s="3">
        <v>31.8381492</v>
      </c>
      <c r="F41" s="1">
        <f t="shared" si="2"/>
        <v>0.42370124509112739</v>
      </c>
      <c r="N41" s="1">
        <v>2</v>
      </c>
      <c r="O41" s="4">
        <v>28.928198537485901</v>
      </c>
      <c r="P41" s="4">
        <v>27.0985529566419</v>
      </c>
      <c r="Q41" s="5">
        <f>2^($Q$33-P41)</f>
        <v>2.4975890908093961</v>
      </c>
    </row>
    <row r="42" spans="1:21" x14ac:dyDescent="0.15">
      <c r="C42" s="1">
        <v>3</v>
      </c>
      <c r="D42" s="3">
        <v>23.58109511</v>
      </c>
      <c r="E42" s="3">
        <v>30.172131239999999</v>
      </c>
      <c r="F42" s="1">
        <f t="shared" si="2"/>
        <v>1.3445628867882142</v>
      </c>
      <c r="N42" s="1">
        <v>3</v>
      </c>
      <c r="O42" s="4">
        <v>29.7756776900959</v>
      </c>
      <c r="P42" s="4">
        <v>29.246325726277501</v>
      </c>
      <c r="Q42" s="5">
        <f>2^($Q$33-P42)</f>
        <v>0.56360775637370131</v>
      </c>
    </row>
    <row r="43" spans="1:21" x14ac:dyDescent="0.15">
      <c r="C43" s="1">
        <v>4</v>
      </c>
      <c r="D43" s="3">
        <v>24.352827680000001</v>
      </c>
      <c r="E43" s="3">
        <v>30.181112479999999</v>
      </c>
      <c r="F43" s="1">
        <f t="shared" si="2"/>
        <v>1.3362185509995861</v>
      </c>
      <c r="N43" s="1">
        <v>4</v>
      </c>
      <c r="O43" s="4">
        <v>33.319467138183199</v>
      </c>
      <c r="P43" s="4"/>
      <c r="Q43" s="5"/>
    </row>
    <row r="44" spans="1:21" x14ac:dyDescent="0.15">
      <c r="C44" s="1">
        <v>5</v>
      </c>
      <c r="D44" s="3">
        <v>28.387003759999999</v>
      </c>
      <c r="E44" s="3">
        <v>29.966168960000001</v>
      </c>
      <c r="F44" s="1">
        <f t="shared" si="2"/>
        <v>1.5508933855769793</v>
      </c>
      <c r="N44" s="1">
        <v>5</v>
      </c>
      <c r="O44" s="4">
        <v>28.7448634929303</v>
      </c>
      <c r="P44" s="4">
        <v>27.1504090302608</v>
      </c>
      <c r="Q44" s="5">
        <f>2^($Q$33-P44)</f>
        <v>2.4094102588269135</v>
      </c>
    </row>
    <row r="45" spans="1:21" x14ac:dyDescent="0.15">
      <c r="C45" s="1">
        <v>6</v>
      </c>
      <c r="D45" s="3">
        <v>27.056792340000001</v>
      </c>
      <c r="E45" s="3">
        <v>29.933750199999999</v>
      </c>
      <c r="F45" s="1">
        <f t="shared" si="2"/>
        <v>1.5861379746145448</v>
      </c>
    </row>
    <row r="49" spans="1:21" x14ac:dyDescent="0.15">
      <c r="D49" s="1" t="s">
        <v>14</v>
      </c>
      <c r="E49" s="1" t="s">
        <v>9</v>
      </c>
      <c r="F49" s="1">
        <f>AVERAGE(E50:E55)</f>
        <v>28.960307658333335</v>
      </c>
      <c r="O49" s="1" t="s">
        <v>14</v>
      </c>
      <c r="P49" s="1" t="s">
        <v>9</v>
      </c>
      <c r="Q49" s="2">
        <f>AVERAGE(P50:P54)</f>
        <v>36.034084080921716</v>
      </c>
    </row>
    <row r="50" spans="1:21" x14ac:dyDescent="0.15">
      <c r="A50" s="1" t="s">
        <v>1</v>
      </c>
      <c r="B50" s="1" t="s">
        <v>2</v>
      </c>
      <c r="C50" s="1">
        <v>1</v>
      </c>
      <c r="D50" s="3">
        <v>24.933799539999999</v>
      </c>
      <c r="E50" s="3">
        <v>29.742909969999999</v>
      </c>
      <c r="F50" s="1">
        <f t="shared" ref="F50:F61" si="3">2^($F$49-E50)</f>
        <v>0.58131727558784196</v>
      </c>
      <c r="G50" s="1">
        <f>AVERAGE(F50:F55)</f>
        <v>1.31731989050184</v>
      </c>
      <c r="H50" s="1">
        <f>STDEV(F50:F55)</f>
        <v>1.1699080319015602</v>
      </c>
      <c r="I50" s="1">
        <f>H50/SQRT(6)</f>
        <v>0.47761295402375453</v>
      </c>
      <c r="J50" s="1">
        <f>TTEST(F50:F55,F56:F61,2,2)</f>
        <v>0.28421953857389792</v>
      </c>
      <c r="L50" s="1" t="s">
        <v>0</v>
      </c>
      <c r="M50" s="1" t="s">
        <v>2</v>
      </c>
      <c r="N50" s="1">
        <v>1</v>
      </c>
      <c r="O50" s="4">
        <v>29.897216043429701</v>
      </c>
      <c r="P50" s="4">
        <v>35.159554232916499</v>
      </c>
      <c r="Q50" s="6">
        <f>2^($Q$49-P50)</f>
        <v>1.8334105089227042</v>
      </c>
      <c r="R50" s="1">
        <f>AVERAGE(Q50:Q54)</f>
        <v>1.2624546338737548</v>
      </c>
      <c r="S50" s="1">
        <f>STDEV(Q50:Q54)</f>
        <v>0.74810907433600782</v>
      </c>
      <c r="T50" s="1">
        <f>S50/SQRT(5)</f>
        <v>0.33456454895995136</v>
      </c>
      <c r="U50" s="1">
        <f>TTEST(Q50:Q55,Q56:Q61,2,2)</f>
        <v>5.2685961363093912E-2</v>
      </c>
    </row>
    <row r="51" spans="1:21" x14ac:dyDescent="0.15">
      <c r="C51" s="1">
        <v>2</v>
      </c>
      <c r="D51" s="3">
        <v>24.2186378</v>
      </c>
      <c r="E51" s="3">
        <v>30.42995865</v>
      </c>
      <c r="F51" s="1">
        <f t="shared" si="3"/>
        <v>0.36106963616745918</v>
      </c>
      <c r="N51" s="1">
        <v>2</v>
      </c>
      <c r="O51" s="4">
        <v>29.777449975030201</v>
      </c>
      <c r="P51" s="4">
        <v>38.028651193208603</v>
      </c>
      <c r="Q51" s="6">
        <f>2^($Q$49-P51)</f>
        <v>0.25094322257494134</v>
      </c>
    </row>
    <row r="52" spans="1:21" x14ac:dyDescent="0.15">
      <c r="C52" s="1">
        <v>3</v>
      </c>
      <c r="D52" s="3">
        <v>24.1997423</v>
      </c>
      <c r="E52" s="3">
        <v>28.38871958</v>
      </c>
      <c r="F52" s="1">
        <f t="shared" si="3"/>
        <v>1.4861585923655214</v>
      </c>
      <c r="N52" s="1">
        <v>3</v>
      </c>
      <c r="O52" s="4">
        <v>28.312610024001799</v>
      </c>
      <c r="P52" s="4">
        <v>36.510195500514598</v>
      </c>
      <c r="Q52" s="6">
        <f>2^($Q$49-P52)</f>
        <v>0.71891274252133375</v>
      </c>
    </row>
    <row r="53" spans="1:21" x14ac:dyDescent="0.15">
      <c r="C53" s="1">
        <v>4</v>
      </c>
      <c r="D53" s="3">
        <v>24.039670520000001</v>
      </c>
      <c r="E53" s="3">
        <v>28.88731941</v>
      </c>
      <c r="F53" s="1">
        <f t="shared" si="3"/>
        <v>1.0518932108312247</v>
      </c>
      <c r="N53" s="1">
        <v>4</v>
      </c>
      <c r="O53" s="4">
        <v>29.203279544733899</v>
      </c>
      <c r="P53" s="4">
        <v>35.429888775452604</v>
      </c>
      <c r="Q53" s="6">
        <f>2^($Q$49-P53)</f>
        <v>1.5201306308186044</v>
      </c>
    </row>
    <row r="54" spans="1:21" x14ac:dyDescent="0.15">
      <c r="C54" s="1">
        <v>5</v>
      </c>
      <c r="D54" s="3">
        <v>23.686104199999999</v>
      </c>
      <c r="E54" s="3">
        <v>27.12448496</v>
      </c>
      <c r="F54" s="1">
        <f t="shared" si="3"/>
        <v>3.5697491505046739</v>
      </c>
      <c r="N54" s="1">
        <v>5</v>
      </c>
      <c r="O54" s="4">
        <v>28.002018672828601</v>
      </c>
      <c r="P54" s="4">
        <v>35.042130702516303</v>
      </c>
      <c r="Q54" s="6">
        <f>2^($Q$49-P54)</f>
        <v>1.9888760645311907</v>
      </c>
    </row>
    <row r="55" spans="1:21" x14ac:dyDescent="0.15">
      <c r="C55" s="1">
        <v>6</v>
      </c>
      <c r="D55" s="3">
        <v>24.845782249999999</v>
      </c>
      <c r="E55" s="3">
        <v>29.188453379999999</v>
      </c>
      <c r="F55" s="1">
        <f t="shared" si="3"/>
        <v>0.85373147755431933</v>
      </c>
    </row>
    <row r="56" spans="1:21" x14ac:dyDescent="0.15">
      <c r="B56" s="1" t="s">
        <v>3</v>
      </c>
      <c r="C56" s="1">
        <v>1</v>
      </c>
      <c r="D56" s="3">
        <v>24.189564300000001</v>
      </c>
      <c r="E56" s="3">
        <v>29.668280899999999</v>
      </c>
      <c r="F56" s="1">
        <f t="shared" si="3"/>
        <v>0.61217955047255579</v>
      </c>
      <c r="G56" s="1">
        <f>AVERAGE(F56:F61)</f>
        <v>0.76100128218048402</v>
      </c>
      <c r="H56" s="1">
        <f>STDEV(F56:F61)</f>
        <v>0.2855367898589472</v>
      </c>
      <c r="I56" s="1">
        <f>H56/SQRT(6)</f>
        <v>0.11656990632445451</v>
      </c>
      <c r="M56" s="1" t="s">
        <v>3</v>
      </c>
      <c r="N56" s="1">
        <v>1</v>
      </c>
      <c r="O56" s="4">
        <v>30.090762543274401</v>
      </c>
      <c r="P56" s="4">
        <v>32.695216852977801</v>
      </c>
      <c r="Q56" s="6">
        <f>2^($Q$49-P56)</f>
        <v>10.118105120936217</v>
      </c>
      <c r="R56" s="1">
        <f>AVERAGE(Q56:Q60)</f>
        <v>5.116200069983293</v>
      </c>
      <c r="S56" s="1">
        <f>STDEV(Q56:Q60)</f>
        <v>3.6673895884296432</v>
      </c>
      <c r="T56" s="1">
        <f>S56/SQRT(5)</f>
        <v>1.6401064839407316</v>
      </c>
    </row>
    <row r="57" spans="1:21" x14ac:dyDescent="0.15">
      <c r="C57" s="1">
        <v>2</v>
      </c>
      <c r="D57" s="3">
        <v>24.076673889999999</v>
      </c>
      <c r="E57" s="3">
        <v>28.807679409999999</v>
      </c>
      <c r="F57" s="1">
        <f t="shared" si="3"/>
        <v>1.1115926869408739</v>
      </c>
      <c r="N57" s="1">
        <v>2</v>
      </c>
      <c r="O57" s="4">
        <v>28.928198537485901</v>
      </c>
      <c r="P57" s="4">
        <v>33.687607894668801</v>
      </c>
      <c r="Q57" s="6">
        <f>2^($Q$49-P57)</f>
        <v>5.0858051374693938</v>
      </c>
    </row>
    <row r="58" spans="1:21" x14ac:dyDescent="0.15">
      <c r="C58" s="1">
        <v>3</v>
      </c>
      <c r="D58" s="3">
        <v>23.58109511</v>
      </c>
      <c r="E58" s="7">
        <v>29.848382999999998</v>
      </c>
      <c r="F58" s="1">
        <f t="shared" si="3"/>
        <v>0.54033448246875659</v>
      </c>
      <c r="N58" s="1">
        <v>3</v>
      </c>
      <c r="O58" s="4">
        <v>29.7756776900959</v>
      </c>
      <c r="P58" s="4">
        <v>35.536781766866397</v>
      </c>
      <c r="Q58" s="6">
        <f>2^($Q$49-P58)</f>
        <v>1.4115716046167952</v>
      </c>
    </row>
    <row r="59" spans="1:21" x14ac:dyDescent="0.15">
      <c r="C59" s="1">
        <v>4</v>
      </c>
      <c r="D59" s="3">
        <v>24.352827680000001</v>
      </c>
      <c r="E59" s="7">
        <v>28.900814</v>
      </c>
      <c r="F59" s="1">
        <f t="shared" si="3"/>
        <v>1.0420999515618412</v>
      </c>
      <c r="N59" s="1">
        <v>4</v>
      </c>
      <c r="O59" s="4">
        <v>33.319467138183199</v>
      </c>
      <c r="P59" s="4"/>
      <c r="Q59" s="6"/>
    </row>
    <row r="60" spans="1:21" x14ac:dyDescent="0.15">
      <c r="C60" s="1">
        <v>5</v>
      </c>
      <c r="D60" s="3">
        <v>28.387003759999999</v>
      </c>
      <c r="E60" s="7">
        <v>30.261731999999999</v>
      </c>
      <c r="F60" s="1">
        <f t="shared" si="3"/>
        <v>0.40572543641502856</v>
      </c>
      <c r="N60" s="1">
        <v>5</v>
      </c>
      <c r="O60" s="4">
        <v>28.7448634929303</v>
      </c>
      <c r="P60" s="4">
        <v>34.089481064619001</v>
      </c>
      <c r="Q60" s="6">
        <f>2^($Q$49-P60)</f>
        <v>3.849318416910767</v>
      </c>
    </row>
    <row r="61" spans="1:21" x14ac:dyDescent="0.15">
      <c r="C61" s="1">
        <v>6</v>
      </c>
      <c r="D61" s="3">
        <v>27.056792340000001</v>
      </c>
      <c r="E61" s="7">
        <v>29.187871999999999</v>
      </c>
      <c r="F61" s="1">
        <f t="shared" si="3"/>
        <v>0.85407558522384774</v>
      </c>
    </row>
    <row r="66" spans="1:21" x14ac:dyDescent="0.15">
      <c r="D66" s="1" t="s">
        <v>14</v>
      </c>
      <c r="E66" s="1" t="s">
        <v>8</v>
      </c>
      <c r="F66" s="1">
        <f>AVERAGE(E67:E72)</f>
        <v>31.213485666666667</v>
      </c>
      <c r="O66" s="1" t="s">
        <v>14</v>
      </c>
      <c r="P66" s="1" t="s">
        <v>8</v>
      </c>
      <c r="Q66" s="2">
        <f>AVERAGE(P67:P71)</f>
        <v>28.9795657992854</v>
      </c>
    </row>
    <row r="67" spans="1:21" x14ac:dyDescent="0.15">
      <c r="A67" s="1" t="s">
        <v>1</v>
      </c>
      <c r="B67" s="1" t="s">
        <v>2</v>
      </c>
      <c r="C67" s="1">
        <v>1</v>
      </c>
      <c r="D67" s="3">
        <v>24.933799539999999</v>
      </c>
      <c r="E67" s="7">
        <v>30.595134999999999</v>
      </c>
      <c r="F67" s="1">
        <f t="shared" ref="F67:F78" si="4">2^($F$66-E67)</f>
        <v>1.535119182269447</v>
      </c>
      <c r="G67" s="1">
        <f>AVERAGE(F67:F72)</f>
        <v>1.0226555935819599</v>
      </c>
      <c r="H67" s="1">
        <f>STDEV(F67:F72)</f>
        <v>0.25941206485489743</v>
      </c>
      <c r="I67" s="1">
        <f>H67/SQRT(6)</f>
        <v>0.10590453200271265</v>
      </c>
      <c r="J67" s="1">
        <f>TTEST(F67:F72,F73:F78,2,2)</f>
        <v>9.902138827129002E-2</v>
      </c>
      <c r="L67" s="1" t="s">
        <v>0</v>
      </c>
      <c r="M67" s="1" t="s">
        <v>2</v>
      </c>
      <c r="N67" s="1">
        <v>1</v>
      </c>
      <c r="O67" s="4">
        <v>29.897216043429701</v>
      </c>
      <c r="P67" s="4">
        <v>28.229474726190499</v>
      </c>
      <c r="Q67" s="5">
        <f>2^($Q$66-P67)</f>
        <v>1.6818990004936547</v>
      </c>
      <c r="R67" s="1">
        <f>AVERAGE(Q67:Q71)</f>
        <v>1.2023398683505737</v>
      </c>
      <c r="S67" s="1">
        <f>STDEV(Q67:Q71)</f>
        <v>0.83320859198987618</v>
      </c>
      <c r="T67" s="1">
        <f>S67/SQRT(5)</f>
        <v>0.37262221022524994</v>
      </c>
      <c r="U67" s="1">
        <f>TTEST(Q67:Q72,Q73:Q78,2,2)</f>
        <v>0.2796699596635388</v>
      </c>
    </row>
    <row r="68" spans="1:21" x14ac:dyDescent="0.15">
      <c r="C68" s="1">
        <v>2</v>
      </c>
      <c r="D68" s="3">
        <v>24.2186378</v>
      </c>
      <c r="E68" s="7">
        <v>31.189274000000001</v>
      </c>
      <c r="F68" s="1">
        <f t="shared" si="4"/>
        <v>1.0169238615046039</v>
      </c>
      <c r="N68" s="1">
        <v>2</v>
      </c>
      <c r="O68" s="4">
        <v>29.777449975030201</v>
      </c>
      <c r="P68" s="4">
        <v>29.543022564423801</v>
      </c>
      <c r="Q68" s="5">
        <f>2^($Q$66-P68)</f>
        <v>0.67667886537907129</v>
      </c>
    </row>
    <row r="69" spans="1:21" x14ac:dyDescent="0.15">
      <c r="C69" s="1">
        <v>3</v>
      </c>
      <c r="D69" s="3">
        <v>24.1997423</v>
      </c>
      <c r="E69" s="7">
        <v>31.33287</v>
      </c>
      <c r="F69" s="1">
        <f t="shared" si="4"/>
        <v>0.92058042231059267</v>
      </c>
      <c r="N69" s="1">
        <v>3</v>
      </c>
      <c r="O69" s="4">
        <v>28.312610024001799</v>
      </c>
      <c r="P69" s="4">
        <v>29.897378880267901</v>
      </c>
      <c r="Q69" s="5">
        <f>2^($Q$66-P69)</f>
        <v>0.5293107717637715</v>
      </c>
    </row>
    <row r="70" spans="1:21" x14ac:dyDescent="0.15">
      <c r="C70" s="1">
        <v>4</v>
      </c>
      <c r="D70" s="3">
        <v>24.039670520000001</v>
      </c>
      <c r="E70" s="7">
        <v>31.480011000000001</v>
      </c>
      <c r="F70" s="1">
        <f t="shared" si="4"/>
        <v>0.83131933218716603</v>
      </c>
      <c r="N70" s="1">
        <v>4</v>
      </c>
      <c r="O70" s="4">
        <v>29.203279544733899</v>
      </c>
      <c r="P70" s="4">
        <v>29.538120354612001</v>
      </c>
      <c r="Q70" s="5">
        <f>2^($Q$66-P70)</f>
        <v>0.67898209922248454</v>
      </c>
    </row>
    <row r="71" spans="1:21" x14ac:dyDescent="0.15">
      <c r="C71" s="1">
        <v>5</v>
      </c>
      <c r="D71" s="3">
        <v>23.686104199999999</v>
      </c>
      <c r="E71" s="7">
        <v>31.270970999999999</v>
      </c>
      <c r="F71" s="1">
        <f t="shared" si="4"/>
        <v>0.96093760745554624</v>
      </c>
      <c r="N71" s="1">
        <v>5</v>
      </c>
      <c r="O71" s="4">
        <v>28.002018672828601</v>
      </c>
      <c r="P71" s="4">
        <v>27.689832470932799</v>
      </c>
      <c r="Q71" s="5">
        <f>2^($Q$66-P71)</f>
        <v>2.4448286048938868</v>
      </c>
    </row>
    <row r="72" spans="1:21" x14ac:dyDescent="0.15">
      <c r="C72" s="1">
        <v>6</v>
      </c>
      <c r="D72" s="3">
        <v>24.845782249999999</v>
      </c>
      <c r="E72" s="7">
        <v>31.412652999999999</v>
      </c>
      <c r="F72" s="1">
        <f t="shared" si="4"/>
        <v>0.87105315576440401</v>
      </c>
    </row>
    <row r="73" spans="1:21" x14ac:dyDescent="0.15">
      <c r="B73" s="1" t="s">
        <v>3</v>
      </c>
      <c r="C73" s="1">
        <v>1</v>
      </c>
      <c r="D73" s="3">
        <v>24.189564300000001</v>
      </c>
      <c r="E73" s="7">
        <v>30.767810000000001</v>
      </c>
      <c r="F73" s="1">
        <f t="shared" si="4"/>
        <v>1.361951818831286</v>
      </c>
      <c r="G73" s="1">
        <f>AVERAGE(F73:F78)</f>
        <v>1.5822188561538058</v>
      </c>
      <c r="H73" s="1">
        <f>STDEV(F73:F78)</f>
        <v>0.70768049555532642</v>
      </c>
      <c r="I73" s="1">
        <f>H73/SQRT(6)</f>
        <v>0.28890935250508143</v>
      </c>
      <c r="M73" s="1" t="s">
        <v>3</v>
      </c>
      <c r="N73" s="1">
        <v>1</v>
      </c>
      <c r="O73" s="4">
        <v>30.090762543274401</v>
      </c>
      <c r="P73" s="4">
        <v>31.954420801226998</v>
      </c>
      <c r="Q73" s="5">
        <f>2^($Q$66-P73)</f>
        <v>0.12719774487918878</v>
      </c>
      <c r="R73" s="1">
        <f>AVERAGE(Q73:Q77)</f>
        <v>0.57361175520214203</v>
      </c>
      <c r="S73" s="1">
        <f>STDEV(Q73:Q77)</f>
        <v>0.75331306077092597</v>
      </c>
      <c r="T73" s="1">
        <f>S73/SQRT(5)</f>
        <v>0.33689184244444409</v>
      </c>
    </row>
    <row r="74" spans="1:21" x14ac:dyDescent="0.15">
      <c r="C74" s="1">
        <v>2</v>
      </c>
      <c r="D74" s="3">
        <v>24.076673889999999</v>
      </c>
      <c r="E74" s="7">
        <v>29.75694</v>
      </c>
      <c r="F74" s="1">
        <f t="shared" si="4"/>
        <v>2.7445044274282244</v>
      </c>
      <c r="N74" s="1">
        <v>2</v>
      </c>
      <c r="O74" s="4">
        <v>28.928198537485901</v>
      </c>
      <c r="P74" s="4">
        <v>30.6563013146279</v>
      </c>
      <c r="Q74" s="5">
        <f>2^($Q$66-P74)</f>
        <v>0.3127896074885495</v>
      </c>
    </row>
    <row r="75" spans="1:21" x14ac:dyDescent="0.15">
      <c r="C75" s="1">
        <v>3</v>
      </c>
      <c r="D75" s="3">
        <v>23.58109511</v>
      </c>
      <c r="E75" s="7">
        <v>31.642454000000001</v>
      </c>
      <c r="F75" s="1">
        <f t="shared" si="4"/>
        <v>0.74279276420063911</v>
      </c>
      <c r="N75" s="1">
        <v>3</v>
      </c>
      <c r="O75" s="4">
        <v>29.7756776900959</v>
      </c>
      <c r="P75" s="4">
        <v>31.646345910956999</v>
      </c>
      <c r="Q75" s="5">
        <f>2^($Q$66-P75)</f>
        <v>0.15747774763133593</v>
      </c>
    </row>
    <row r="76" spans="1:21" x14ac:dyDescent="0.15">
      <c r="C76" s="1">
        <v>4</v>
      </c>
      <c r="D76" s="3">
        <v>24.352827680000001</v>
      </c>
      <c r="E76" s="7">
        <v>31.135311000000002</v>
      </c>
      <c r="F76" s="1">
        <f t="shared" si="4"/>
        <v>1.0556815209542498</v>
      </c>
      <c r="N76" s="1">
        <v>4</v>
      </c>
      <c r="O76" s="4">
        <v>33.319467138183199</v>
      </c>
      <c r="P76" s="4"/>
      <c r="Q76" s="5"/>
    </row>
    <row r="77" spans="1:21" x14ac:dyDescent="0.15">
      <c r="C77" s="1">
        <v>5</v>
      </c>
      <c r="D77" s="3">
        <v>28.387003759999999</v>
      </c>
      <c r="E77" s="7">
        <v>30.270554000000001</v>
      </c>
      <c r="F77" s="1">
        <f t="shared" si="4"/>
        <v>1.9224307985760476</v>
      </c>
      <c r="N77" s="1">
        <v>5</v>
      </c>
      <c r="O77" s="4">
        <v>28.7448634929303</v>
      </c>
      <c r="P77" s="4">
        <v>28.216594604409199</v>
      </c>
      <c r="Q77" s="5">
        <f>2^($Q$66-P77)</f>
        <v>1.6969819208094941</v>
      </c>
    </row>
    <row r="78" spans="1:21" x14ac:dyDescent="0.15">
      <c r="C78" s="1">
        <v>6</v>
      </c>
      <c r="D78" s="3">
        <v>27.056792340000001</v>
      </c>
      <c r="E78" s="7">
        <v>30.477139000000001</v>
      </c>
      <c r="F78" s="1">
        <f t="shared" si="4"/>
        <v>1.6659518069323878</v>
      </c>
    </row>
    <row r="79" spans="1:21" x14ac:dyDescent="0.15">
      <c r="G79" s="7"/>
    </row>
    <row r="80" spans="1:21" x14ac:dyDescent="0.15">
      <c r="G80" s="7"/>
    </row>
    <row r="82" spans="1:21" x14ac:dyDescent="0.15">
      <c r="D82" s="1" t="s">
        <v>14</v>
      </c>
      <c r="E82" s="1" t="s">
        <v>4</v>
      </c>
      <c r="F82" s="1">
        <f>AVERAGE(E83:E88)</f>
        <v>32.727259333333329</v>
      </c>
      <c r="O82" s="1" t="s">
        <v>14</v>
      </c>
      <c r="P82" s="1" t="s">
        <v>4</v>
      </c>
      <c r="Q82" s="2">
        <f>AVERAGE(P83:P87)</f>
        <v>25.2209053150922</v>
      </c>
    </row>
    <row r="83" spans="1:21" x14ac:dyDescent="0.15">
      <c r="A83" s="1" t="s">
        <v>1</v>
      </c>
      <c r="B83" s="1" t="s">
        <v>2</v>
      </c>
      <c r="C83" s="1">
        <v>1</v>
      </c>
      <c r="D83" s="3">
        <v>24.933799539999999</v>
      </c>
      <c r="E83" s="1">
        <v>32.548333999999997</v>
      </c>
      <c r="F83" s="1">
        <f t="shared" ref="F83:F94" si="5">2^($F$82-E83)</f>
        <v>1.1320403118600837</v>
      </c>
      <c r="G83" s="1">
        <f>AVERAGE(F83:F88)</f>
        <v>1.0705711291127507</v>
      </c>
      <c r="H83" s="1">
        <f>STDEV(F83:F88)</f>
        <v>0.40512771128006098</v>
      </c>
      <c r="I83" s="1">
        <f>H83/SQRT(6)</f>
        <v>0.16539269554962238</v>
      </c>
      <c r="J83" s="1">
        <f>TTEST(F83:F88,F89:F94,2,2)</f>
        <v>4.6406195778535116E-2</v>
      </c>
      <c r="L83" s="1" t="s">
        <v>0</v>
      </c>
      <c r="M83" s="1" t="s">
        <v>2</v>
      </c>
      <c r="N83" s="1">
        <v>1</v>
      </c>
      <c r="O83" s="4">
        <v>29.897216043429701</v>
      </c>
      <c r="P83" s="4">
        <v>24.021501804590901</v>
      </c>
      <c r="Q83" s="5">
        <f>2^($Q$82-P83)</f>
        <v>2.2964470361418181</v>
      </c>
      <c r="R83" s="1">
        <f>AVERAGE(Q83:Q87)</f>
        <v>1.2789434179235588</v>
      </c>
      <c r="S83" s="1">
        <f>STDEV(Q83:Q87)</f>
        <v>0.89717294681007531</v>
      </c>
      <c r="T83" s="1">
        <f>S83/SQRT(5)</f>
        <v>0.40122793932822626</v>
      </c>
      <c r="U83" s="1">
        <f>TTEST(Q83:Q88,Q89:Q94,2,2)</f>
        <v>0.19152771962086285</v>
      </c>
    </row>
    <row r="84" spans="1:21" x14ac:dyDescent="0.15">
      <c r="C84" s="1">
        <v>2</v>
      </c>
      <c r="D84" s="3">
        <v>24.2186378</v>
      </c>
      <c r="E84" s="1">
        <v>32.034993999999998</v>
      </c>
      <c r="F84" s="1">
        <f t="shared" si="5"/>
        <v>1.6158187012738803</v>
      </c>
      <c r="N84" s="1">
        <v>2</v>
      </c>
      <c r="O84" s="4">
        <v>29.777449975030201</v>
      </c>
      <c r="P84" s="4">
        <v>25.179328093235601</v>
      </c>
      <c r="Q84" s="5">
        <f>2^($Q$82-P84)</f>
        <v>1.0292384235114418</v>
      </c>
    </row>
    <row r="85" spans="1:21" x14ac:dyDescent="0.15">
      <c r="C85" s="1">
        <v>3</v>
      </c>
      <c r="D85" s="3">
        <v>24.1997423</v>
      </c>
      <c r="E85" s="1">
        <v>32.52805</v>
      </c>
      <c r="F85" s="1">
        <f t="shared" si="5"/>
        <v>1.1480689852133725</v>
      </c>
      <c r="N85" s="1">
        <v>3</v>
      </c>
      <c r="O85" s="4">
        <v>28.312610024001799</v>
      </c>
      <c r="P85" s="4">
        <v>26.792519083346701</v>
      </c>
      <c r="Q85" s="5">
        <f>2^($Q$82-P85)</f>
        <v>0.33643185807997894</v>
      </c>
    </row>
    <row r="86" spans="1:21" x14ac:dyDescent="0.15">
      <c r="C86" s="1">
        <v>4</v>
      </c>
      <c r="D86" s="3">
        <v>24.039670520000001</v>
      </c>
      <c r="E86" s="1">
        <v>32.315702000000002</v>
      </c>
      <c r="F86" s="1">
        <f t="shared" si="5"/>
        <v>1.3301208532872504</v>
      </c>
      <c r="N86" s="1">
        <v>4</v>
      </c>
      <c r="O86" s="4">
        <v>29.203279544733899</v>
      </c>
      <c r="P86" s="4">
        <v>25.9924729415782</v>
      </c>
      <c r="Q86" s="5">
        <f>2^($Q$82-P86)</f>
        <v>0.58578062186812829</v>
      </c>
    </row>
    <row r="87" spans="1:21" x14ac:dyDescent="0.15">
      <c r="C87" s="1">
        <v>5</v>
      </c>
      <c r="D87" s="3">
        <v>23.686104199999999</v>
      </c>
      <c r="E87" s="1">
        <v>33.517977000000002</v>
      </c>
      <c r="F87" s="1">
        <f t="shared" si="5"/>
        <v>0.57805646702365188</v>
      </c>
      <c r="N87" s="1">
        <v>5</v>
      </c>
      <c r="O87" s="4">
        <v>28.002018672828601</v>
      </c>
      <c r="P87" s="4">
        <v>24.118704652709599</v>
      </c>
      <c r="Q87" s="5">
        <f>2^($Q$82-P87)</f>
        <v>2.1468191500164266</v>
      </c>
    </row>
    <row r="88" spans="1:21" x14ac:dyDescent="0.15">
      <c r="C88" s="1">
        <v>6</v>
      </c>
      <c r="D88" s="3">
        <v>24.845782249999999</v>
      </c>
      <c r="E88" s="1">
        <v>33.418498999999997</v>
      </c>
      <c r="F88" s="1">
        <f t="shared" si="5"/>
        <v>0.61932145601826505</v>
      </c>
    </row>
    <row r="89" spans="1:21" x14ac:dyDescent="0.15">
      <c r="B89" s="1" t="s">
        <v>3</v>
      </c>
      <c r="C89" s="1">
        <v>1</v>
      </c>
      <c r="D89" s="3">
        <v>24.189564300000001</v>
      </c>
      <c r="E89" s="1">
        <v>33.630372999999999</v>
      </c>
      <c r="F89" s="1">
        <f t="shared" si="5"/>
        <v>0.53473141200904617</v>
      </c>
      <c r="G89" s="1">
        <f>AVERAGE(F89:F94)</f>
        <v>0.61365375324395866</v>
      </c>
      <c r="H89" s="1">
        <f>STDEV(F89:F94)</f>
        <v>0.28021567989843393</v>
      </c>
      <c r="I89" s="1">
        <f>H89/SQRT(6)</f>
        <v>0.11439757227970473</v>
      </c>
      <c r="M89" s="1" t="s">
        <v>3</v>
      </c>
      <c r="N89" s="1">
        <v>1</v>
      </c>
      <c r="O89" s="4">
        <v>30.090762543274401</v>
      </c>
      <c r="P89" s="4">
        <v>26.338845057059601</v>
      </c>
      <c r="Q89" s="5">
        <f>2^($Q$82-P89)</f>
        <v>0.46075133721435946</v>
      </c>
      <c r="R89" s="1">
        <f>AVERAGE(Q89:Q93)</f>
        <v>0.62398895601858029</v>
      </c>
      <c r="S89" s="1">
        <f>STDEV(Q89:Q93)</f>
        <v>0.49892058186123955</v>
      </c>
      <c r="T89" s="1">
        <f>S89/SQRT(5)</f>
        <v>0.22312406728309603</v>
      </c>
    </row>
    <row r="90" spans="1:21" x14ac:dyDescent="0.15">
      <c r="C90" s="1">
        <v>2</v>
      </c>
      <c r="D90" s="3">
        <v>24.076673889999999</v>
      </c>
      <c r="E90" s="1">
        <v>34.419924000000002</v>
      </c>
      <c r="F90" s="1">
        <f t="shared" si="5"/>
        <v>0.30935501635871071</v>
      </c>
      <c r="N90" s="1">
        <v>2</v>
      </c>
      <c r="O90" s="4">
        <v>28.928198537485901</v>
      </c>
      <c r="P90" s="4">
        <v>25.814805649422699</v>
      </c>
      <c r="Q90" s="5">
        <f>2^($Q$82-P90)</f>
        <v>0.66254927781870565</v>
      </c>
    </row>
    <row r="91" spans="1:21" x14ac:dyDescent="0.15">
      <c r="C91" s="1">
        <v>3</v>
      </c>
      <c r="D91" s="3">
        <v>23.58109511</v>
      </c>
      <c r="E91" s="1">
        <v>32.870726000000005</v>
      </c>
      <c r="F91" s="1">
        <f t="shared" si="5"/>
        <v>0.90534108615894282</v>
      </c>
      <c r="N91" s="1">
        <v>3</v>
      </c>
      <c r="O91" s="4">
        <v>29.7756776900959</v>
      </c>
      <c r="P91" s="4">
        <v>25.959378764991399</v>
      </c>
      <c r="Q91" s="5">
        <f>2^($Q$82-P91)</f>
        <v>0.59937322802740844</v>
      </c>
    </row>
    <row r="92" spans="1:21" x14ac:dyDescent="0.15">
      <c r="C92" s="1">
        <v>4</v>
      </c>
      <c r="D92" s="3">
        <v>24.352827680000001</v>
      </c>
      <c r="E92" s="1">
        <v>33.095522000000003</v>
      </c>
      <c r="F92" s="1">
        <f t="shared" si="5"/>
        <v>0.77471486837006776</v>
      </c>
      <c r="N92" s="1">
        <v>4</v>
      </c>
      <c r="O92" s="4">
        <v>33.319467138183199</v>
      </c>
      <c r="P92" s="4">
        <v>32.312657910137901</v>
      </c>
      <c r="Q92" s="5">
        <f>2^($Q$82-P92)</f>
        <v>7.3311101876354281E-3</v>
      </c>
    </row>
    <row r="93" spans="1:21" x14ac:dyDescent="0.15">
      <c r="C93" s="1">
        <v>5</v>
      </c>
      <c r="D93" s="3">
        <v>28.387003759999999</v>
      </c>
      <c r="E93" s="1">
        <v>34.570949999999996</v>
      </c>
      <c r="F93" s="1">
        <f t="shared" si="5"/>
        <v>0.27860814365601211</v>
      </c>
      <c r="N93" s="1">
        <v>5</v>
      </c>
      <c r="O93" s="4">
        <v>28.7448634929303</v>
      </c>
      <c r="P93" s="4">
        <v>24.745882887820901</v>
      </c>
      <c r="Q93" s="5">
        <f>2^($Q$82-P93)</f>
        <v>1.3899398268447927</v>
      </c>
    </row>
    <row r="94" spans="1:21" x14ac:dyDescent="0.15">
      <c r="C94" s="1">
        <v>6</v>
      </c>
      <c r="D94" s="3">
        <v>27.056792340000001</v>
      </c>
      <c r="E94" s="1">
        <v>32.913042000000004</v>
      </c>
      <c r="F94" s="1">
        <f t="shared" si="5"/>
        <v>0.87917199291097237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2017-09-02T05:33:11Z</dcterms:created>
  <dcterms:modified xsi:type="dcterms:W3CDTF">2017-10-24T21:58:48Z</dcterms:modified>
</cp:coreProperties>
</file>