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810"/>
  <workbookPr/>
  <mc:AlternateContent xmlns:mc="http://schemas.openxmlformats.org/markup-compatibility/2006">
    <mc:Choice Requires="x15">
      <x15ac:absPath xmlns:x15ac="http://schemas.microsoft.com/office/spreadsheetml/2010/11/ac" url="/Users/kangs/Desktop/CLASS/"/>
    </mc:Choice>
  </mc:AlternateContent>
  <bookViews>
    <workbookView xWindow="5720" yWindow="780" windowWidth="28160" windowHeight="15620" tabRatio="500" activeTab="4"/>
  </bookViews>
  <sheets>
    <sheet name="A" sheetId="3" r:id="rId1"/>
    <sheet name="B" sheetId="1" r:id="rId2"/>
    <sheet name="C" sheetId="2" r:id="rId3"/>
    <sheet name="E" sheetId="4" r:id="rId4"/>
    <sheet name="G" sheetId="5" r:id="rId5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3" i="5" l="1"/>
  <c r="J73" i="2"/>
  <c r="J61" i="2"/>
  <c r="J47" i="2"/>
  <c r="J35" i="2"/>
  <c r="J21" i="2"/>
  <c r="J9" i="2"/>
  <c r="K76" i="1"/>
  <c r="K64" i="1"/>
  <c r="K52" i="1"/>
  <c r="K40" i="1"/>
  <c r="K27" i="1"/>
  <c r="K15" i="1"/>
  <c r="M14" i="5"/>
  <c r="J14" i="5"/>
  <c r="G14" i="5"/>
  <c r="D14" i="5"/>
  <c r="M12" i="5"/>
  <c r="M13" i="5"/>
  <c r="M11" i="5"/>
  <c r="J12" i="5"/>
  <c r="J13" i="5"/>
  <c r="J11" i="5"/>
  <c r="G12" i="5"/>
  <c r="G13" i="5"/>
  <c r="G11" i="5"/>
  <c r="D12" i="5"/>
  <c r="D11" i="5"/>
  <c r="O8" i="5"/>
  <c r="N8" i="5"/>
  <c r="M8" i="5"/>
  <c r="L8" i="5"/>
  <c r="K8" i="5"/>
  <c r="J8" i="5"/>
  <c r="I8" i="5"/>
  <c r="H8" i="5"/>
  <c r="G8" i="5"/>
  <c r="F8" i="5"/>
  <c r="E8" i="5"/>
  <c r="D8" i="5"/>
  <c r="G16" i="4"/>
  <c r="D16" i="4"/>
  <c r="J14" i="4"/>
  <c r="J15" i="4"/>
  <c r="J13" i="4"/>
  <c r="G14" i="4"/>
  <c r="G15" i="4"/>
  <c r="G13" i="4"/>
  <c r="D14" i="4"/>
  <c r="D15" i="4"/>
  <c r="D13" i="4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58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32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4" i="3"/>
  <c r="F76" i="3"/>
  <c r="F75" i="3"/>
  <c r="F74" i="3"/>
  <c r="F73" i="3"/>
  <c r="F72" i="3"/>
  <c r="F71" i="3"/>
  <c r="F70" i="3"/>
  <c r="F69" i="3"/>
  <c r="F68" i="3"/>
  <c r="F67" i="3"/>
  <c r="F66" i="3"/>
  <c r="F65" i="3"/>
  <c r="F64" i="3"/>
  <c r="F63" i="3"/>
  <c r="F62" i="3"/>
  <c r="F61" i="3"/>
  <c r="F60" i="3"/>
  <c r="F59" i="3"/>
  <c r="F58" i="3"/>
  <c r="G57" i="3"/>
  <c r="F55" i="3"/>
  <c r="F54" i="3"/>
  <c r="F53" i="3"/>
  <c r="F52" i="3"/>
  <c r="F51" i="3"/>
  <c r="F50" i="3"/>
  <c r="F49" i="3"/>
  <c r="F48" i="3"/>
  <c r="F47" i="3"/>
  <c r="F46" i="3"/>
  <c r="F45" i="3"/>
  <c r="F44" i="3"/>
  <c r="F43" i="3"/>
  <c r="F42" i="3"/>
  <c r="F41" i="3"/>
  <c r="F40" i="3"/>
  <c r="F39" i="3"/>
  <c r="F38" i="3"/>
  <c r="F37" i="3"/>
  <c r="F36" i="3"/>
  <c r="F35" i="3"/>
  <c r="F34" i="3"/>
  <c r="F33" i="3"/>
  <c r="F32" i="3"/>
  <c r="G31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5" i="3"/>
  <c r="F4" i="3"/>
  <c r="G3" i="3"/>
  <c r="E84" i="2"/>
  <c r="F84" i="2"/>
  <c r="E83" i="2"/>
  <c r="F83" i="2"/>
  <c r="G83" i="2"/>
  <c r="E82" i="2"/>
  <c r="F82" i="2"/>
  <c r="E81" i="2"/>
  <c r="F81" i="2"/>
  <c r="G81" i="2"/>
  <c r="E80" i="2"/>
  <c r="F80" i="2"/>
  <c r="E79" i="2"/>
  <c r="F79" i="2"/>
  <c r="G79" i="2"/>
  <c r="E78" i="2"/>
  <c r="F78" i="2"/>
  <c r="E77" i="2"/>
  <c r="F77" i="2"/>
  <c r="G77" i="2"/>
  <c r="E76" i="2"/>
  <c r="F76" i="2"/>
  <c r="E75" i="2"/>
  <c r="F75" i="2"/>
  <c r="G75" i="2"/>
  <c r="E74" i="2"/>
  <c r="F74" i="2"/>
  <c r="E61" i="2"/>
  <c r="F61" i="2"/>
  <c r="E62" i="2"/>
  <c r="F62" i="2"/>
  <c r="G61" i="2"/>
  <c r="E63" i="2"/>
  <c r="F63" i="2"/>
  <c r="E64" i="2"/>
  <c r="F64" i="2"/>
  <c r="G63" i="2"/>
  <c r="E65" i="2"/>
  <c r="F65" i="2"/>
  <c r="E66" i="2"/>
  <c r="F66" i="2"/>
  <c r="G65" i="2"/>
  <c r="E67" i="2"/>
  <c r="F67" i="2"/>
  <c r="E68" i="2"/>
  <c r="F68" i="2"/>
  <c r="G67" i="2"/>
  <c r="E69" i="2"/>
  <c r="F69" i="2"/>
  <c r="E70" i="2"/>
  <c r="F70" i="2"/>
  <c r="G69" i="2"/>
  <c r="E71" i="2"/>
  <c r="F71" i="2"/>
  <c r="E72" i="2"/>
  <c r="F72" i="2"/>
  <c r="G71" i="2"/>
  <c r="E73" i="2"/>
  <c r="F73" i="2"/>
  <c r="G73" i="2"/>
  <c r="K73" i="2"/>
  <c r="I73" i="2"/>
  <c r="H73" i="2"/>
  <c r="I61" i="2"/>
  <c r="H61" i="2"/>
  <c r="F60" i="2"/>
  <c r="E35" i="2"/>
  <c r="E36" i="2"/>
  <c r="E37" i="2"/>
  <c r="E38" i="2"/>
  <c r="E39" i="2"/>
  <c r="E40" i="2"/>
  <c r="E41" i="2"/>
  <c r="E42" i="2"/>
  <c r="E43" i="2"/>
  <c r="E44" i="2"/>
  <c r="E45" i="2"/>
  <c r="E46" i="2"/>
  <c r="F34" i="2"/>
  <c r="E58" i="2"/>
  <c r="F58" i="2"/>
  <c r="E57" i="2"/>
  <c r="F57" i="2"/>
  <c r="G57" i="2"/>
  <c r="E56" i="2"/>
  <c r="F56" i="2"/>
  <c r="E55" i="2"/>
  <c r="F55" i="2"/>
  <c r="G55" i="2"/>
  <c r="E54" i="2"/>
  <c r="F54" i="2"/>
  <c r="E53" i="2"/>
  <c r="F53" i="2"/>
  <c r="G53" i="2"/>
  <c r="E52" i="2"/>
  <c r="F52" i="2"/>
  <c r="E51" i="2"/>
  <c r="F51" i="2"/>
  <c r="G51" i="2"/>
  <c r="E50" i="2"/>
  <c r="F50" i="2"/>
  <c r="E49" i="2"/>
  <c r="F49" i="2"/>
  <c r="G49" i="2"/>
  <c r="E48" i="2"/>
  <c r="F48" i="2"/>
  <c r="F35" i="2"/>
  <c r="F36" i="2"/>
  <c r="G35" i="2"/>
  <c r="F37" i="2"/>
  <c r="F38" i="2"/>
  <c r="G37" i="2"/>
  <c r="F39" i="2"/>
  <c r="F40" i="2"/>
  <c r="G39" i="2"/>
  <c r="F41" i="2"/>
  <c r="F42" i="2"/>
  <c r="G41" i="2"/>
  <c r="F43" i="2"/>
  <c r="F44" i="2"/>
  <c r="G43" i="2"/>
  <c r="F45" i="2"/>
  <c r="F46" i="2"/>
  <c r="G45" i="2"/>
  <c r="E47" i="2"/>
  <c r="F47" i="2"/>
  <c r="G47" i="2"/>
  <c r="K47" i="2"/>
  <c r="I47" i="2"/>
  <c r="H47" i="2"/>
  <c r="I35" i="2"/>
  <c r="H35" i="2"/>
  <c r="E9" i="2"/>
  <c r="E10" i="2"/>
  <c r="E11" i="2"/>
  <c r="E12" i="2"/>
  <c r="E13" i="2"/>
  <c r="E14" i="2"/>
  <c r="E15" i="2"/>
  <c r="E16" i="2"/>
  <c r="E17" i="2"/>
  <c r="E18" i="2"/>
  <c r="E19" i="2"/>
  <c r="E20" i="2"/>
  <c r="F8" i="2"/>
  <c r="E32" i="2"/>
  <c r="F32" i="2"/>
  <c r="E31" i="2"/>
  <c r="F31" i="2"/>
  <c r="G31" i="2"/>
  <c r="E30" i="2"/>
  <c r="F30" i="2"/>
  <c r="E29" i="2"/>
  <c r="F29" i="2"/>
  <c r="G29" i="2"/>
  <c r="E28" i="2"/>
  <c r="F28" i="2"/>
  <c r="E27" i="2"/>
  <c r="F27" i="2"/>
  <c r="G27" i="2"/>
  <c r="E26" i="2"/>
  <c r="F26" i="2"/>
  <c r="E25" i="2"/>
  <c r="F25" i="2"/>
  <c r="G25" i="2"/>
  <c r="E24" i="2"/>
  <c r="F24" i="2"/>
  <c r="E23" i="2"/>
  <c r="F23" i="2"/>
  <c r="G23" i="2"/>
  <c r="E22" i="2"/>
  <c r="F22" i="2"/>
  <c r="F9" i="2"/>
  <c r="F10" i="2"/>
  <c r="G9" i="2"/>
  <c r="F11" i="2"/>
  <c r="F12" i="2"/>
  <c r="G11" i="2"/>
  <c r="F13" i="2"/>
  <c r="F14" i="2"/>
  <c r="G13" i="2"/>
  <c r="F15" i="2"/>
  <c r="F16" i="2"/>
  <c r="G15" i="2"/>
  <c r="F17" i="2"/>
  <c r="F18" i="2"/>
  <c r="G17" i="2"/>
  <c r="F19" i="2"/>
  <c r="F20" i="2"/>
  <c r="G19" i="2"/>
  <c r="E21" i="2"/>
  <c r="F21" i="2"/>
  <c r="G21" i="2"/>
  <c r="K21" i="2"/>
  <c r="I21" i="2"/>
  <c r="H21" i="2"/>
  <c r="I9" i="2"/>
  <c r="H9" i="2"/>
  <c r="F73" i="1"/>
  <c r="F74" i="1"/>
  <c r="F75" i="1"/>
  <c r="F65" i="1"/>
  <c r="F64" i="1"/>
  <c r="F66" i="1"/>
  <c r="F67" i="1"/>
  <c r="F68" i="1"/>
  <c r="F69" i="1"/>
  <c r="F70" i="1"/>
  <c r="F71" i="1"/>
  <c r="F72" i="1"/>
  <c r="G63" i="1"/>
  <c r="G65" i="1"/>
  <c r="G66" i="1"/>
  <c r="G67" i="1"/>
  <c r="G68" i="1"/>
  <c r="G69" i="1"/>
  <c r="G70" i="1"/>
  <c r="G71" i="1"/>
  <c r="G72" i="1"/>
  <c r="G73" i="1"/>
  <c r="G74" i="1"/>
  <c r="G75" i="1"/>
  <c r="F76" i="1"/>
  <c r="G76" i="1"/>
  <c r="F77" i="1"/>
  <c r="G77" i="1"/>
  <c r="F78" i="1"/>
  <c r="G78" i="1"/>
  <c r="F79" i="1"/>
  <c r="G79" i="1"/>
  <c r="F80" i="1"/>
  <c r="G80" i="1"/>
  <c r="F81" i="1"/>
  <c r="G81" i="1"/>
  <c r="F82" i="1"/>
  <c r="G82" i="1"/>
  <c r="F83" i="1"/>
  <c r="G83" i="1"/>
  <c r="F84" i="1"/>
  <c r="G84" i="1"/>
  <c r="F85" i="1"/>
  <c r="G85" i="1"/>
  <c r="G64" i="1"/>
  <c r="H64" i="1"/>
  <c r="H66" i="1"/>
  <c r="H68" i="1"/>
  <c r="H70" i="1"/>
  <c r="H72" i="1"/>
  <c r="H74" i="1"/>
  <c r="H76" i="1"/>
  <c r="H78" i="1"/>
  <c r="H80" i="1"/>
  <c r="H82" i="1"/>
  <c r="H84" i="1"/>
  <c r="L76" i="1"/>
  <c r="J76" i="1"/>
  <c r="I76" i="1"/>
  <c r="J64" i="1"/>
  <c r="I64" i="1"/>
  <c r="F58" i="1"/>
  <c r="F40" i="1"/>
  <c r="F41" i="1"/>
  <c r="F42" i="1"/>
  <c r="F43" i="1"/>
  <c r="F44" i="1"/>
  <c r="F45" i="1"/>
  <c r="F46" i="1"/>
  <c r="F47" i="1"/>
  <c r="F48" i="1"/>
  <c r="F49" i="1"/>
  <c r="F50" i="1"/>
  <c r="F51" i="1"/>
  <c r="G39" i="1"/>
  <c r="G58" i="1"/>
  <c r="F59" i="1"/>
  <c r="G59" i="1"/>
  <c r="H58" i="1"/>
  <c r="F60" i="1"/>
  <c r="G60" i="1"/>
  <c r="F61" i="1"/>
  <c r="G61" i="1"/>
  <c r="H60" i="1"/>
  <c r="F56" i="1"/>
  <c r="G56" i="1"/>
  <c r="F57" i="1"/>
  <c r="G57" i="1"/>
  <c r="H56" i="1"/>
  <c r="F54" i="1"/>
  <c r="G54" i="1"/>
  <c r="F55" i="1"/>
  <c r="G55" i="1"/>
  <c r="H54" i="1"/>
  <c r="G40" i="1"/>
  <c r="G41" i="1"/>
  <c r="H40" i="1"/>
  <c r="G42" i="1"/>
  <c r="G43" i="1"/>
  <c r="H42" i="1"/>
  <c r="G44" i="1"/>
  <c r="G45" i="1"/>
  <c r="H44" i="1"/>
  <c r="G46" i="1"/>
  <c r="G47" i="1"/>
  <c r="H46" i="1"/>
  <c r="G48" i="1"/>
  <c r="G49" i="1"/>
  <c r="H48" i="1"/>
  <c r="G50" i="1"/>
  <c r="G51" i="1"/>
  <c r="H50" i="1"/>
  <c r="F52" i="1"/>
  <c r="G52" i="1"/>
  <c r="F53" i="1"/>
  <c r="G53" i="1"/>
  <c r="H52" i="1"/>
  <c r="L52" i="1"/>
  <c r="J52" i="1"/>
  <c r="J40" i="1"/>
  <c r="F23" i="1"/>
  <c r="F24" i="1"/>
  <c r="F15" i="1"/>
  <c r="F17" i="1"/>
  <c r="F18" i="1"/>
  <c r="F25" i="1"/>
  <c r="F16" i="1"/>
  <c r="F19" i="1"/>
  <c r="F20" i="1"/>
  <c r="F21" i="1"/>
  <c r="F22" i="1"/>
  <c r="F26" i="1"/>
  <c r="G14" i="1"/>
  <c r="G16" i="1"/>
  <c r="G17" i="1"/>
  <c r="G18" i="1"/>
  <c r="G19" i="1"/>
  <c r="G20" i="1"/>
  <c r="G21" i="1"/>
  <c r="G22" i="1"/>
  <c r="G23" i="1"/>
  <c r="G24" i="1"/>
  <c r="G25" i="1"/>
  <c r="G26" i="1"/>
  <c r="F27" i="1"/>
  <c r="G27" i="1"/>
  <c r="F28" i="1"/>
  <c r="G28" i="1"/>
  <c r="F29" i="1"/>
  <c r="F30" i="1"/>
  <c r="F31" i="1"/>
  <c r="G31" i="1"/>
  <c r="F32" i="1"/>
  <c r="G32" i="1"/>
  <c r="F33" i="1"/>
  <c r="G33" i="1"/>
  <c r="F34" i="1"/>
  <c r="G34" i="1"/>
  <c r="F35" i="1"/>
  <c r="G35" i="1"/>
  <c r="F36" i="1"/>
  <c r="G36" i="1"/>
  <c r="G15" i="1"/>
  <c r="H33" i="1"/>
  <c r="H31" i="1"/>
  <c r="H27" i="1"/>
  <c r="H15" i="1"/>
  <c r="H17" i="1"/>
  <c r="H19" i="1"/>
  <c r="H21" i="1"/>
  <c r="H23" i="1"/>
  <c r="H25" i="1"/>
  <c r="H35" i="1"/>
  <c r="L27" i="1"/>
  <c r="J27" i="1"/>
  <c r="J15" i="1"/>
  <c r="I52" i="1"/>
  <c r="I40" i="1"/>
  <c r="I27" i="1"/>
  <c r="I15" i="1"/>
  <c r="H26" i="3"/>
  <c r="H24" i="3"/>
  <c r="H22" i="3"/>
  <c r="H20" i="3"/>
  <c r="H18" i="3"/>
  <c r="H16" i="3"/>
  <c r="J16" i="3"/>
  <c r="K16" i="3"/>
  <c r="I16" i="3"/>
  <c r="H14" i="3"/>
  <c r="H12" i="3"/>
  <c r="H10" i="3"/>
  <c r="H8" i="3"/>
  <c r="H6" i="3"/>
  <c r="H4" i="3"/>
  <c r="L4" i="3"/>
  <c r="J4" i="3"/>
  <c r="K4" i="3"/>
  <c r="I4" i="3"/>
  <c r="H54" i="3"/>
  <c r="H52" i="3"/>
  <c r="H50" i="3"/>
  <c r="H48" i="3"/>
  <c r="H46" i="3"/>
  <c r="J44" i="3"/>
  <c r="K44" i="3"/>
  <c r="I44" i="3"/>
  <c r="H44" i="3"/>
  <c r="H42" i="3"/>
  <c r="H40" i="3"/>
  <c r="H38" i="3"/>
  <c r="H36" i="3"/>
  <c r="H34" i="3"/>
  <c r="L32" i="3"/>
  <c r="J32" i="3"/>
  <c r="K32" i="3"/>
  <c r="I32" i="3"/>
  <c r="H32" i="3"/>
  <c r="H76" i="3"/>
  <c r="H74" i="3"/>
  <c r="H72" i="3"/>
  <c r="H70" i="3"/>
  <c r="J68" i="3"/>
  <c r="K68" i="3"/>
  <c r="H68" i="3"/>
  <c r="I68" i="3"/>
  <c r="H66" i="3"/>
  <c r="H64" i="3"/>
  <c r="H62" i="3"/>
  <c r="H60" i="3"/>
  <c r="L58" i="3"/>
  <c r="J58" i="3"/>
  <c r="K58" i="3"/>
  <c r="H58" i="3"/>
  <c r="I58" i="3"/>
</calcChain>
</file>

<file path=xl/sharedStrings.xml><?xml version="1.0" encoding="utf-8"?>
<sst xmlns="http://schemas.openxmlformats.org/spreadsheetml/2006/main" count="150" uniqueCount="33">
  <si>
    <t>Dnmt1</t>
  </si>
  <si>
    <t>Dnmt3a</t>
  </si>
  <si>
    <t>Dnmt3b</t>
  </si>
  <si>
    <t>chow</t>
  </si>
  <si>
    <t>HFD</t>
  </si>
  <si>
    <t>Liver</t>
  </si>
  <si>
    <t>Muscle</t>
  </si>
  <si>
    <t>cyclophilin</t>
  </si>
  <si>
    <t>Fold Exp</t>
  </si>
  <si>
    <t>AVG Fold</t>
  </si>
  <si>
    <t>STD</t>
  </si>
  <si>
    <t>SEM</t>
  </si>
  <si>
    <t>p-value</t>
  </si>
  <si>
    <t>Dnmt3</t>
  </si>
  <si>
    <t>AVG</t>
  </si>
  <si>
    <t>iWAT</t>
  </si>
  <si>
    <t>BAT</t>
  </si>
  <si>
    <t>Mesenteric</t>
  </si>
  <si>
    <t>Mes</t>
  </si>
  <si>
    <t>#2</t>
  </si>
  <si>
    <t>#3</t>
  </si>
  <si>
    <t>Mus</t>
    <phoneticPr fontId="0" type="noConversion"/>
  </si>
  <si>
    <t>Liver</t>
    <phoneticPr fontId="0" type="noConversion"/>
  </si>
  <si>
    <t>eWAT</t>
    <phoneticPr fontId="0" type="noConversion"/>
  </si>
  <si>
    <t>#1</t>
    <phoneticPr fontId="0" type="noConversion"/>
  </si>
  <si>
    <t>Dnmt3a</t>
    <phoneticPr fontId="0" type="noConversion"/>
  </si>
  <si>
    <t>b-actin</t>
    <phoneticPr fontId="0" type="noConversion"/>
  </si>
  <si>
    <t>Dnmt3a/b-actin</t>
    <phoneticPr fontId="0" type="noConversion"/>
  </si>
  <si>
    <t>#1</t>
    <phoneticPr fontId="0" type="noConversion"/>
  </si>
  <si>
    <t>eWAT</t>
    <phoneticPr fontId="0" type="noConversion"/>
  </si>
  <si>
    <t>iWAT</t>
    <phoneticPr fontId="0" type="noConversion"/>
  </si>
  <si>
    <t>BAT</t>
    <phoneticPr fontId="0" type="noConversion"/>
  </si>
  <si>
    <t>mesWAT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</si>
</sst>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</fills>
  <borders count="1">
    <border>
      <left/>
      <right/>
      <top/>
      <bottom/>
      <diagonal/>
    </border>
  </borders>
  <cellStyleXfs count="1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9">
    <xf numFmtId="0" fontId="0" fillId="0" borderId="0" xfId="0"/>
    <xf numFmtId="0" fontId="3" fillId="0" borderId="0" xfId="0" applyFont="1" applyFill="1"/>
    <xf numFmtId="0" fontId="3" fillId="0" borderId="0" xfId="0" applyFont="1"/>
    <xf numFmtId="0" fontId="4" fillId="0" borderId="0" xfId="0" applyFont="1" applyFill="1"/>
    <xf numFmtId="0" fontId="4" fillId="0" borderId="0" xfId="0" applyFont="1"/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2" borderId="0" xfId="0" applyFont="1" applyFill="1"/>
    <xf numFmtId="0" fontId="3" fillId="0" borderId="0" xfId="0" applyFont="1" applyAlignment="1">
      <alignment vertical="center"/>
    </xf>
  </cellXfs>
  <cellStyles count="1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T76"/>
  <sheetViews>
    <sheetView workbookViewId="0">
      <selection activeCell="O54" sqref="O54"/>
    </sheetView>
  </sheetViews>
  <sheetFormatPr baseColWidth="10" defaultRowHeight="14" x14ac:dyDescent="0.15"/>
  <cols>
    <col min="1" max="16384" width="10.83203125" style="2"/>
  </cols>
  <sheetData>
    <row r="3" spans="1:20" x14ac:dyDescent="0.15">
      <c r="A3" s="1"/>
      <c r="B3" s="1"/>
      <c r="D3" s="1" t="s">
        <v>7</v>
      </c>
      <c r="E3" s="1" t="s">
        <v>1</v>
      </c>
      <c r="F3" s="1"/>
      <c r="G3" s="1">
        <f>AVERAGE(F4:F15)</f>
        <v>4.0774399166666662</v>
      </c>
      <c r="H3" s="1"/>
      <c r="I3" s="1" t="s">
        <v>14</v>
      </c>
      <c r="J3" s="1" t="s">
        <v>10</v>
      </c>
      <c r="K3" s="1" t="s">
        <v>11</v>
      </c>
      <c r="L3" s="1" t="s">
        <v>12</v>
      </c>
      <c r="Q3" s="2" t="s">
        <v>14</v>
      </c>
      <c r="R3" s="2" t="s">
        <v>10</v>
      </c>
      <c r="S3" s="2" t="s">
        <v>11</v>
      </c>
      <c r="T3" s="2" t="s">
        <v>12</v>
      </c>
    </row>
    <row r="4" spans="1:20" x14ac:dyDescent="0.15">
      <c r="A4" s="3" t="s">
        <v>15</v>
      </c>
      <c r="B4" s="3" t="s">
        <v>3</v>
      </c>
      <c r="C4" s="2">
        <v>1</v>
      </c>
      <c r="D4" s="1">
        <v>20.840807000000002</v>
      </c>
      <c r="E4" s="1">
        <v>24.121586000000001</v>
      </c>
      <c r="F4" s="1">
        <f>E4-D4</f>
        <v>3.280778999999999</v>
      </c>
      <c r="G4" s="1">
        <f>2^($G$3-F4)</f>
        <v>1.7370760492458222</v>
      </c>
      <c r="H4" s="1">
        <f>AVERAGE(G4:G5)</f>
        <v>1.6704239472604243</v>
      </c>
      <c r="I4" s="1">
        <f>AVERAGE(H4:H14)</f>
        <v>1.0754083907950946</v>
      </c>
      <c r="J4" s="1">
        <f>STDEV(H4:H14)</f>
        <v>0.42065285360145616</v>
      </c>
      <c r="K4" s="1">
        <f>J4/SQRT(6)</f>
        <v>0.17173080836154014</v>
      </c>
      <c r="L4" s="1">
        <f>TTEST(H4:H14,H16:H26,2,2)</f>
        <v>4.0909785139519886E-2</v>
      </c>
      <c r="O4" s="3" t="s">
        <v>15</v>
      </c>
      <c r="P4" s="3" t="s">
        <v>3</v>
      </c>
      <c r="Q4" s="2">
        <v>1.0754083907950946</v>
      </c>
      <c r="R4" s="2">
        <v>0.42065285360145616</v>
      </c>
      <c r="S4" s="2">
        <v>0.17173080836154014</v>
      </c>
      <c r="T4" s="2">
        <v>4.0909785139519886E-2</v>
      </c>
    </row>
    <row r="5" spans="1:20" x14ac:dyDescent="0.15">
      <c r="A5" s="1"/>
      <c r="B5" s="3"/>
      <c r="D5" s="1">
        <v>20.877457</v>
      </c>
      <c r="E5" s="1">
        <v>24.273427999999999</v>
      </c>
      <c r="F5" s="1">
        <f t="shared" ref="F5:F27" si="0">E5-D5</f>
        <v>3.3959709999999994</v>
      </c>
      <c r="G5" s="1">
        <f t="shared" ref="G5:G27" si="1">2^($G$3-F5)</f>
        <v>1.6037718452750263</v>
      </c>
      <c r="H5" s="1"/>
      <c r="I5" s="1"/>
      <c r="J5" s="1"/>
      <c r="K5" s="1"/>
      <c r="L5" s="1"/>
      <c r="O5" s="4"/>
      <c r="P5" s="3" t="s">
        <v>4</v>
      </c>
      <c r="Q5" s="3">
        <v>1.5484210633368203</v>
      </c>
      <c r="R5" s="2">
        <v>0.25872873054884626</v>
      </c>
      <c r="S5" s="2">
        <v>0.10562556194045195</v>
      </c>
    </row>
    <row r="6" spans="1:20" x14ac:dyDescent="0.15">
      <c r="A6" s="1"/>
      <c r="B6" s="3"/>
      <c r="C6" s="2">
        <v>2</v>
      </c>
      <c r="D6" s="1">
        <v>20.99624</v>
      </c>
      <c r="E6" s="1">
        <v>25.239799999999999</v>
      </c>
      <c r="F6" s="1">
        <f t="shared" si="0"/>
        <v>4.2435599999999987</v>
      </c>
      <c r="G6" s="1">
        <f t="shared" si="1"/>
        <v>0.89123631037746487</v>
      </c>
      <c r="H6" s="1">
        <f>AVERAGE(G6:G7)</f>
        <v>0.8868585922951534</v>
      </c>
      <c r="I6" s="1"/>
      <c r="J6" s="1"/>
      <c r="K6" s="1"/>
      <c r="L6" s="1"/>
      <c r="O6" s="4" t="s">
        <v>16</v>
      </c>
      <c r="P6" s="3" t="s">
        <v>3</v>
      </c>
      <c r="Q6" s="2">
        <v>1.1425105390259618</v>
      </c>
      <c r="R6" s="2">
        <v>0.40018300010668961</v>
      </c>
      <c r="S6" s="2">
        <v>0.16337402566625597</v>
      </c>
      <c r="T6" s="2">
        <v>0.16275922264318979</v>
      </c>
    </row>
    <row r="7" spans="1:20" x14ac:dyDescent="0.15">
      <c r="A7" s="1"/>
      <c r="B7" s="3"/>
      <c r="D7" s="1">
        <v>21.093008000000001</v>
      </c>
      <c r="E7" s="1">
        <v>25.350811</v>
      </c>
      <c r="F7" s="1">
        <f t="shared" si="0"/>
        <v>4.2578029999999991</v>
      </c>
      <c r="G7" s="1">
        <f t="shared" si="1"/>
        <v>0.88248087421284194</v>
      </c>
      <c r="H7" s="1"/>
      <c r="I7" s="1"/>
      <c r="J7" s="1"/>
      <c r="K7" s="1"/>
      <c r="L7" s="1"/>
      <c r="O7" s="4"/>
      <c r="P7" s="3" t="s">
        <v>4</v>
      </c>
      <c r="Q7" s="2">
        <v>1.6249827015815537</v>
      </c>
      <c r="R7" s="2">
        <v>0.57645430573762535</v>
      </c>
      <c r="S7" s="2">
        <v>0.23533648484791858</v>
      </c>
    </row>
    <row r="8" spans="1:20" x14ac:dyDescent="0.15">
      <c r="A8" s="1"/>
      <c r="B8" s="3"/>
      <c r="C8" s="2">
        <v>3</v>
      </c>
      <c r="D8" s="1">
        <v>20.704492999999999</v>
      </c>
      <c r="E8" s="1">
        <v>25.058492999999999</v>
      </c>
      <c r="F8" s="1">
        <f t="shared" si="0"/>
        <v>4.3539999999999992</v>
      </c>
      <c r="G8" s="1">
        <f t="shared" si="1"/>
        <v>0.82555710478517674</v>
      </c>
      <c r="H8" s="1">
        <f>AVERAGE(G8:G9)</f>
        <v>0.88026904061350275</v>
      </c>
      <c r="I8" s="1"/>
      <c r="J8" s="1"/>
      <c r="K8" s="1"/>
      <c r="L8" s="1"/>
      <c r="O8" s="4" t="s">
        <v>18</v>
      </c>
      <c r="P8" s="3" t="s">
        <v>3</v>
      </c>
      <c r="Q8" s="2">
        <v>1.140645910630312</v>
      </c>
      <c r="R8" s="2">
        <v>1.0891105766112075</v>
      </c>
      <c r="S8" s="2">
        <v>0.44462753102763758</v>
      </c>
      <c r="T8" s="2">
        <v>1.4122672030993785E-2</v>
      </c>
    </row>
    <row r="9" spans="1:20" x14ac:dyDescent="0.15">
      <c r="A9" s="1"/>
      <c r="B9" s="3"/>
      <c r="D9" s="1">
        <v>20.739515000000001</v>
      </c>
      <c r="E9" s="1">
        <v>24.913945999999999</v>
      </c>
      <c r="F9" s="1">
        <f t="shared" si="0"/>
        <v>4.1744309999999984</v>
      </c>
      <c r="G9" s="1">
        <f t="shared" si="1"/>
        <v>0.93498097644182865</v>
      </c>
      <c r="H9" s="1"/>
      <c r="I9" s="1"/>
      <c r="J9" s="1"/>
      <c r="K9" s="1"/>
      <c r="L9" s="1"/>
      <c r="P9" s="3" t="s">
        <v>4</v>
      </c>
      <c r="Q9" s="2">
        <v>4.6069994138525736</v>
      </c>
      <c r="R9" s="2">
        <v>2.5874306498315764</v>
      </c>
      <c r="S9" s="2">
        <v>1.0563141394875433</v>
      </c>
    </row>
    <row r="10" spans="1:20" x14ac:dyDescent="0.15">
      <c r="A10" s="1"/>
      <c r="B10" s="3"/>
      <c r="C10" s="2">
        <v>4</v>
      </c>
      <c r="D10" s="1">
        <v>21.540749999999999</v>
      </c>
      <c r="E10" s="1">
        <v>26.487974000000001</v>
      </c>
      <c r="F10" s="1">
        <f t="shared" si="0"/>
        <v>4.9472240000000021</v>
      </c>
      <c r="G10" s="1">
        <f t="shared" si="1"/>
        <v>0.54722874386605169</v>
      </c>
      <c r="H10" s="1">
        <f>AVERAGE(G10:G11)</f>
        <v>0.49691990698696376</v>
      </c>
      <c r="I10" s="1"/>
      <c r="J10" s="1"/>
      <c r="K10" s="1"/>
      <c r="L10" s="1"/>
    </row>
    <row r="11" spans="1:20" x14ac:dyDescent="0.15">
      <c r="A11" s="1"/>
      <c r="B11" s="3"/>
      <c r="D11" s="1">
        <v>21.370547999999999</v>
      </c>
      <c r="E11" s="1">
        <v>26.610897000000001</v>
      </c>
      <c r="F11" s="1">
        <f t="shared" si="0"/>
        <v>5.2403490000000019</v>
      </c>
      <c r="G11" s="1">
        <f t="shared" si="1"/>
        <v>0.44661107010787587</v>
      </c>
      <c r="H11" s="1"/>
      <c r="I11" s="1"/>
      <c r="J11" s="1"/>
      <c r="K11" s="1"/>
      <c r="L11" s="1"/>
    </row>
    <row r="12" spans="1:20" x14ac:dyDescent="0.15">
      <c r="A12" s="1"/>
      <c r="B12" s="3"/>
      <c r="C12" s="2">
        <v>5</v>
      </c>
      <c r="D12" s="1">
        <v>20.502269999999999</v>
      </c>
      <c r="E12" s="1">
        <v>24.404537000000001</v>
      </c>
      <c r="F12" s="1">
        <f t="shared" si="0"/>
        <v>3.9022670000000019</v>
      </c>
      <c r="G12" s="1">
        <f t="shared" si="1"/>
        <v>1.1290997268635408</v>
      </c>
      <c r="H12" s="1">
        <f>AVERAGE(G12:G13)</f>
        <v>1.0931321251665216</v>
      </c>
      <c r="I12" s="1"/>
      <c r="J12" s="1"/>
      <c r="K12" s="1"/>
      <c r="L12" s="1"/>
    </row>
    <row r="13" spans="1:20" x14ac:dyDescent="0.15">
      <c r="A13" s="1"/>
      <c r="B13" s="3"/>
      <c r="D13" s="1">
        <v>20.42314</v>
      </c>
      <c r="E13" s="1">
        <v>24.420380000000002</v>
      </c>
      <c r="F13" s="1">
        <f t="shared" si="0"/>
        <v>3.9972400000000015</v>
      </c>
      <c r="G13" s="1">
        <f t="shared" si="1"/>
        <v>1.0571645234695024</v>
      </c>
      <c r="H13" s="1"/>
      <c r="I13" s="1"/>
      <c r="J13" s="1"/>
      <c r="K13" s="1"/>
      <c r="L13" s="1"/>
    </row>
    <row r="14" spans="1:20" x14ac:dyDescent="0.15">
      <c r="A14" s="1"/>
      <c r="B14" s="3"/>
      <c r="C14" s="2">
        <v>6</v>
      </c>
      <c r="D14" s="1">
        <v>21.204172</v>
      </c>
      <c r="E14" s="1">
        <v>24.830711000000001</v>
      </c>
      <c r="F14" s="1">
        <f t="shared" si="0"/>
        <v>3.6265390000000011</v>
      </c>
      <c r="G14" s="1">
        <f t="shared" si="1"/>
        <v>1.3668935713790613</v>
      </c>
      <c r="H14" s="1">
        <f>AVERAGE(G14:G15)</f>
        <v>1.4248467324480014</v>
      </c>
      <c r="I14" s="1"/>
      <c r="J14" s="1"/>
      <c r="K14" s="1"/>
      <c r="L14" s="1"/>
    </row>
    <row r="15" spans="1:20" x14ac:dyDescent="0.15">
      <c r="A15" s="1"/>
      <c r="B15" s="3"/>
      <c r="D15" s="1">
        <v>21.322620000000001</v>
      </c>
      <c r="E15" s="1">
        <v>24.831735999999999</v>
      </c>
      <c r="F15" s="1">
        <f t="shared" si="0"/>
        <v>3.5091159999999988</v>
      </c>
      <c r="G15" s="1">
        <f t="shared" si="1"/>
        <v>1.4827998935169413</v>
      </c>
      <c r="H15" s="1"/>
      <c r="I15" s="1" t="s">
        <v>14</v>
      </c>
      <c r="J15" s="1" t="s">
        <v>10</v>
      </c>
      <c r="K15" s="1" t="s">
        <v>11</v>
      </c>
      <c r="L15" s="1"/>
    </row>
    <row r="16" spans="1:20" x14ac:dyDescent="0.15">
      <c r="A16" s="1"/>
      <c r="B16" s="3" t="s">
        <v>4</v>
      </c>
      <c r="C16" s="2">
        <v>1</v>
      </c>
      <c r="D16" s="1">
        <v>20.466239999999999</v>
      </c>
      <c r="E16" s="1">
        <v>24.260157</v>
      </c>
      <c r="F16" s="1">
        <f t="shared" si="0"/>
        <v>3.7939170000000004</v>
      </c>
      <c r="G16" s="1">
        <f t="shared" si="1"/>
        <v>1.2171634495797876</v>
      </c>
      <c r="H16" s="1">
        <f>AVERAGE(G16:G17)</f>
        <v>1.3221824154397837</v>
      </c>
      <c r="I16" s="1">
        <f>AVERAGE(H16:H26)</f>
        <v>1.5484210633368203</v>
      </c>
      <c r="J16" s="1">
        <f>STDEV(H16:H26)</f>
        <v>0.25872873054884626</v>
      </c>
      <c r="K16" s="1">
        <f>J16/SQRT(6)</f>
        <v>0.10562556194045195</v>
      </c>
      <c r="L16" s="1"/>
    </row>
    <row r="17" spans="1:12" x14ac:dyDescent="0.15">
      <c r="A17" s="3"/>
      <c r="B17" s="3"/>
      <c r="D17" s="1">
        <v>20.469581999999999</v>
      </c>
      <c r="E17" s="1">
        <v>24.033833000000001</v>
      </c>
      <c r="F17" s="1">
        <f t="shared" si="0"/>
        <v>3.5642510000000023</v>
      </c>
      <c r="G17" s="1">
        <f t="shared" si="1"/>
        <v>1.4272013812997799</v>
      </c>
      <c r="H17" s="1"/>
      <c r="I17" s="1"/>
      <c r="J17" s="1"/>
      <c r="K17" s="1"/>
      <c r="L17" s="1"/>
    </row>
    <row r="18" spans="1:12" x14ac:dyDescent="0.15">
      <c r="A18" s="3"/>
      <c r="B18" s="3"/>
      <c r="C18" s="2">
        <v>2</v>
      </c>
      <c r="D18" s="1">
        <v>20.024805000000001</v>
      </c>
      <c r="E18" s="1">
        <v>23.430769000000002</v>
      </c>
      <c r="F18" s="1">
        <f t="shared" si="0"/>
        <v>3.4059640000000009</v>
      </c>
      <c r="G18" s="1">
        <f t="shared" si="1"/>
        <v>1.5927015117530228</v>
      </c>
      <c r="H18" s="1">
        <f>AVERAGE(G18:G19)</f>
        <v>1.8029698832119174</v>
      </c>
      <c r="I18" s="1"/>
      <c r="J18" s="1"/>
      <c r="K18" s="1"/>
      <c r="L18" s="1"/>
    </row>
    <row r="19" spans="1:12" x14ac:dyDescent="0.15">
      <c r="A19" s="3"/>
      <c r="B19" s="3"/>
      <c r="D19" s="1">
        <v>20.474236000000001</v>
      </c>
      <c r="E19" s="1">
        <v>23.542158000000001</v>
      </c>
      <c r="F19" s="1">
        <f t="shared" si="0"/>
        <v>3.0679219999999994</v>
      </c>
      <c r="G19" s="1">
        <f t="shared" si="1"/>
        <v>2.0132382546708123</v>
      </c>
      <c r="H19" s="1"/>
      <c r="I19" s="1"/>
      <c r="J19" s="1"/>
      <c r="K19" s="1"/>
      <c r="L19" s="1"/>
    </row>
    <row r="20" spans="1:12" x14ac:dyDescent="0.15">
      <c r="A20" s="3"/>
      <c r="B20" s="3"/>
      <c r="C20" s="2">
        <v>3</v>
      </c>
      <c r="D20" s="1">
        <v>20.536729999999999</v>
      </c>
      <c r="E20" s="1">
        <v>24.01361</v>
      </c>
      <c r="F20" s="1">
        <f t="shared" si="0"/>
        <v>3.4768800000000013</v>
      </c>
      <c r="G20" s="1">
        <f t="shared" si="1"/>
        <v>1.5163049373386972</v>
      </c>
      <c r="H20" s="1">
        <f>AVERAGE(G20:G21)</f>
        <v>1.4091260573684332</v>
      </c>
      <c r="I20" s="1"/>
      <c r="J20" s="1"/>
      <c r="K20" s="1"/>
      <c r="L20" s="1"/>
    </row>
    <row r="21" spans="1:12" x14ac:dyDescent="0.15">
      <c r="A21" s="3"/>
      <c r="B21" s="3"/>
      <c r="D21" s="1">
        <v>20.597584000000001</v>
      </c>
      <c r="E21" s="1">
        <v>24.294353000000001</v>
      </c>
      <c r="F21" s="1">
        <f t="shared" si="0"/>
        <v>3.6967689999999997</v>
      </c>
      <c r="G21" s="1">
        <f t="shared" si="1"/>
        <v>1.3019471773981692</v>
      </c>
      <c r="H21" s="1"/>
      <c r="I21" s="1"/>
      <c r="J21" s="1"/>
      <c r="K21" s="1"/>
      <c r="L21" s="1"/>
    </row>
    <row r="22" spans="1:12" x14ac:dyDescent="0.15">
      <c r="A22" s="3"/>
      <c r="B22" s="3"/>
      <c r="C22" s="2">
        <v>4</v>
      </c>
      <c r="D22" s="1">
        <v>20.597918</v>
      </c>
      <c r="E22" s="1">
        <v>24.154257999999999</v>
      </c>
      <c r="F22" s="1">
        <f t="shared" si="0"/>
        <v>3.5563399999999987</v>
      </c>
      <c r="G22" s="1">
        <f t="shared" si="1"/>
        <v>1.4350489182846502</v>
      </c>
      <c r="H22" s="1">
        <f>AVERAGE(G22:G23)</f>
        <v>1.2503576718036276</v>
      </c>
      <c r="I22" s="1"/>
      <c r="J22" s="1"/>
      <c r="K22" s="1"/>
      <c r="L22" s="1"/>
    </row>
    <row r="23" spans="1:12" x14ac:dyDescent="0.15">
      <c r="A23" s="3"/>
      <c r="B23" s="3"/>
      <c r="D23" s="1">
        <v>20.50892</v>
      </c>
      <c r="E23" s="1">
        <v>24.494603999999999</v>
      </c>
      <c r="F23" s="1">
        <f t="shared" si="0"/>
        <v>3.9856839999999991</v>
      </c>
      <c r="G23" s="1">
        <f t="shared" si="1"/>
        <v>1.0656664253226051</v>
      </c>
      <c r="H23" s="1"/>
      <c r="I23" s="1"/>
      <c r="J23" s="1"/>
      <c r="K23" s="1"/>
      <c r="L23" s="1"/>
    </row>
    <row r="24" spans="1:12" x14ac:dyDescent="0.15">
      <c r="A24" s="3"/>
      <c r="B24" s="3"/>
      <c r="C24" s="2">
        <v>5</v>
      </c>
      <c r="D24" s="1">
        <v>19.630254999999998</v>
      </c>
      <c r="E24" s="1">
        <v>22.727827000000001</v>
      </c>
      <c r="F24" s="1">
        <f t="shared" si="0"/>
        <v>3.0975720000000031</v>
      </c>
      <c r="G24" s="1">
        <f t="shared" si="1"/>
        <v>1.9722848317524979</v>
      </c>
      <c r="H24" s="1">
        <f>AVERAGE(G24:G25)</f>
        <v>1.8687438010753707</v>
      </c>
      <c r="I24" s="1"/>
      <c r="J24" s="1"/>
      <c r="K24" s="1"/>
      <c r="L24" s="1"/>
    </row>
    <row r="25" spans="1:12" x14ac:dyDescent="0.15">
      <c r="A25" s="3"/>
      <c r="B25" s="3"/>
      <c r="D25" s="1">
        <v>20.514289999999999</v>
      </c>
      <c r="E25" s="1">
        <v>23.771896000000002</v>
      </c>
      <c r="F25" s="1">
        <f t="shared" si="0"/>
        <v>3.2576060000000027</v>
      </c>
      <c r="G25" s="1">
        <f t="shared" si="1"/>
        <v>1.7652027703982438</v>
      </c>
      <c r="H25" s="1"/>
      <c r="I25" s="1"/>
      <c r="J25" s="1"/>
      <c r="K25" s="1"/>
      <c r="L25" s="1"/>
    </row>
    <row r="26" spans="1:12" x14ac:dyDescent="0.15">
      <c r="A26" s="3"/>
      <c r="B26" s="3"/>
      <c r="C26" s="2">
        <v>6</v>
      </c>
      <c r="D26" s="1">
        <v>20.469051</v>
      </c>
      <c r="E26" s="1">
        <v>23.757318000000001</v>
      </c>
      <c r="F26" s="1">
        <f t="shared" si="0"/>
        <v>3.2882670000000012</v>
      </c>
      <c r="G26" s="1">
        <f t="shared" si="1"/>
        <v>1.7280834847723063</v>
      </c>
      <c r="H26" s="1">
        <f>AVERAGE(G26:G27)</f>
        <v>1.6371465511217891</v>
      </c>
      <c r="I26" s="1"/>
      <c r="J26" s="1"/>
      <c r="K26" s="1"/>
      <c r="L26" s="1"/>
    </row>
    <row r="27" spans="1:12" x14ac:dyDescent="0.15">
      <c r="A27" s="3"/>
      <c r="B27" s="3"/>
      <c r="D27" s="1">
        <v>20.508527999999998</v>
      </c>
      <c r="E27" s="1">
        <v>23.957232000000001</v>
      </c>
      <c r="F27" s="1">
        <f t="shared" si="0"/>
        <v>3.4487040000000029</v>
      </c>
      <c r="G27" s="1">
        <f t="shared" si="1"/>
        <v>1.5462096174712716</v>
      </c>
      <c r="H27" s="1"/>
      <c r="I27" s="1"/>
      <c r="J27" s="1"/>
      <c r="K27" s="1"/>
      <c r="L27" s="1"/>
    </row>
    <row r="28" spans="1:12" x14ac:dyDescent="0.15">
      <c r="A28" s="3"/>
      <c r="B28" s="3"/>
      <c r="D28" s="1"/>
      <c r="E28" s="1"/>
      <c r="F28" s="1"/>
      <c r="G28" s="1"/>
      <c r="H28" s="1"/>
      <c r="I28" s="1"/>
      <c r="J28" s="1"/>
      <c r="K28" s="1"/>
      <c r="L28" s="1"/>
    </row>
    <row r="29" spans="1:12" x14ac:dyDescent="0.15">
      <c r="A29" s="3"/>
      <c r="B29" s="3"/>
      <c r="D29" s="1"/>
      <c r="E29" s="1"/>
      <c r="F29" s="1"/>
      <c r="G29" s="1"/>
      <c r="H29" s="1"/>
      <c r="I29" s="1"/>
      <c r="J29" s="1"/>
      <c r="K29" s="1"/>
      <c r="L29" s="1"/>
    </row>
    <row r="30" spans="1:12" x14ac:dyDescent="0.15">
      <c r="A30" s="3"/>
      <c r="B30" s="3"/>
      <c r="D30" s="1"/>
      <c r="E30" s="1"/>
      <c r="F30" s="1"/>
      <c r="G30" s="1"/>
      <c r="H30" s="1"/>
      <c r="I30" s="3"/>
      <c r="J30" s="1"/>
      <c r="K30" s="1"/>
      <c r="L30" s="1"/>
    </row>
    <row r="31" spans="1:12" x14ac:dyDescent="0.15">
      <c r="A31" s="1"/>
      <c r="B31" s="3"/>
      <c r="D31" s="1" t="s">
        <v>7</v>
      </c>
      <c r="E31" s="1" t="s">
        <v>1</v>
      </c>
      <c r="F31" s="1"/>
      <c r="G31" s="1">
        <f>AVERAGE(F32:F43)</f>
        <v>5.2784130000000014</v>
      </c>
      <c r="H31" s="1"/>
      <c r="I31" s="1" t="s">
        <v>14</v>
      </c>
      <c r="J31" s="1" t="s">
        <v>10</v>
      </c>
      <c r="K31" s="1" t="s">
        <v>11</v>
      </c>
      <c r="L31" s="1" t="s">
        <v>12</v>
      </c>
    </row>
    <row r="32" spans="1:12" x14ac:dyDescent="0.15">
      <c r="A32" s="3" t="s">
        <v>16</v>
      </c>
      <c r="B32" s="3" t="s">
        <v>3</v>
      </c>
      <c r="C32" s="2">
        <v>1</v>
      </c>
      <c r="D32" s="1">
        <v>20.862534</v>
      </c>
      <c r="E32" s="1">
        <v>26.746894999999999</v>
      </c>
      <c r="F32" s="1">
        <f>E32-D32</f>
        <v>5.8843609999999984</v>
      </c>
      <c r="G32" s="1">
        <f>2^($G$31-F32)</f>
        <v>0.657039495251727</v>
      </c>
      <c r="H32" s="1">
        <f>AVERAGE(G32:G33)</f>
        <v>0.72214072121656603</v>
      </c>
      <c r="I32" s="1">
        <f>AVERAGE(H33:H43)</f>
        <v>1.1425105390259618</v>
      </c>
      <c r="J32" s="1">
        <f>STDEV(H33:H43)</f>
        <v>0.40018300010668961</v>
      </c>
      <c r="K32" s="1">
        <f>J32/SQRT(6)</f>
        <v>0.16337402566625597</v>
      </c>
      <c r="L32" s="1">
        <f>TTEST(H33:H43,H45:H55,2,2)</f>
        <v>0.16275922264318979</v>
      </c>
    </row>
    <row r="33" spans="1:12" x14ac:dyDescent="0.15">
      <c r="A33" s="3"/>
      <c r="B33" s="3"/>
      <c r="D33" s="1">
        <v>21.074895999999999</v>
      </c>
      <c r="E33" s="1">
        <v>26.698429999999998</v>
      </c>
      <c r="F33" s="1">
        <f t="shared" ref="F33:F55" si="2">E33-D33</f>
        <v>5.6235339999999994</v>
      </c>
      <c r="G33" s="1">
        <f t="shared" ref="G33:G55" si="3">2^($G$31-F33)</f>
        <v>0.78724194718140506</v>
      </c>
      <c r="H33" s="1"/>
      <c r="I33" s="1"/>
      <c r="J33" s="1"/>
      <c r="K33" s="1"/>
      <c r="L33" s="1"/>
    </row>
    <row r="34" spans="1:12" x14ac:dyDescent="0.15">
      <c r="A34" s="3"/>
      <c r="B34" s="3"/>
      <c r="C34" s="2">
        <v>2</v>
      </c>
      <c r="D34" s="1">
        <v>20.672450000000001</v>
      </c>
      <c r="E34" s="1">
        <v>25.904581</v>
      </c>
      <c r="F34" s="1">
        <f t="shared" si="2"/>
        <v>5.232130999999999</v>
      </c>
      <c r="G34" s="1">
        <f t="shared" si="3"/>
        <v>1.0326003555730474</v>
      </c>
      <c r="H34" s="1">
        <f>AVERAGE(G34:G35)</f>
        <v>0.97575948577342342</v>
      </c>
      <c r="I34" s="1"/>
      <c r="J34" s="1"/>
      <c r="K34" s="1"/>
      <c r="L34" s="1"/>
    </row>
    <row r="35" spans="1:12" x14ac:dyDescent="0.15">
      <c r="A35" s="3"/>
      <c r="B35" s="3"/>
      <c r="D35" s="1">
        <v>20.815135999999999</v>
      </c>
      <c r="E35" s="1">
        <v>26.215540000000001</v>
      </c>
      <c r="F35" s="1">
        <f t="shared" si="2"/>
        <v>5.4004040000000018</v>
      </c>
      <c r="G35" s="1">
        <f t="shared" si="3"/>
        <v>0.91891861597379942</v>
      </c>
      <c r="H35" s="1"/>
      <c r="I35" s="1"/>
      <c r="J35" s="1"/>
      <c r="K35" s="1"/>
      <c r="L35" s="1"/>
    </row>
    <row r="36" spans="1:12" x14ac:dyDescent="0.15">
      <c r="A36" s="3"/>
      <c r="B36" s="3"/>
      <c r="C36" s="2">
        <v>3</v>
      </c>
      <c r="D36" s="1">
        <v>22.183767</v>
      </c>
      <c r="E36" s="1">
        <v>28.395306000000001</v>
      </c>
      <c r="F36" s="1">
        <f t="shared" si="2"/>
        <v>6.2115390000000019</v>
      </c>
      <c r="G36" s="1">
        <f t="shared" si="3"/>
        <v>0.52372232145448483</v>
      </c>
      <c r="H36" s="1">
        <f>AVERAGE(G36:G37)</f>
        <v>0.53253849675128939</v>
      </c>
      <c r="I36" s="1"/>
      <c r="J36" s="1"/>
      <c r="K36" s="1"/>
      <c r="L36" s="1"/>
    </row>
    <row r="37" spans="1:12" x14ac:dyDescent="0.15">
      <c r="A37" s="3"/>
      <c r="B37" s="3"/>
      <c r="D37" s="1">
        <v>22.214058000000001</v>
      </c>
      <c r="E37" s="1">
        <v>28.377825000000001</v>
      </c>
      <c r="F37" s="1">
        <f t="shared" si="2"/>
        <v>6.163767</v>
      </c>
      <c r="G37" s="1">
        <f t="shared" si="3"/>
        <v>0.54135467204809395</v>
      </c>
      <c r="H37" s="1"/>
      <c r="I37" s="1"/>
      <c r="J37" s="1"/>
      <c r="K37" s="1"/>
      <c r="L37" s="1"/>
    </row>
    <row r="38" spans="1:12" x14ac:dyDescent="0.15">
      <c r="A38" s="3"/>
      <c r="B38" s="3"/>
      <c r="C38" s="2">
        <v>4</v>
      </c>
      <c r="D38" s="1">
        <v>20.863237000000002</v>
      </c>
      <c r="E38" s="1">
        <v>25.612290000000002</v>
      </c>
      <c r="F38" s="1">
        <f t="shared" si="2"/>
        <v>4.749053</v>
      </c>
      <c r="G38" s="1">
        <f t="shared" si="3"/>
        <v>1.443288790090955</v>
      </c>
      <c r="H38" s="1">
        <f>AVERAGE(G38:G39)</f>
        <v>1.2626689579332104</v>
      </c>
      <c r="I38" s="1"/>
      <c r="J38" s="1"/>
      <c r="K38" s="1"/>
      <c r="L38" s="1"/>
    </row>
    <row r="39" spans="1:12" x14ac:dyDescent="0.15">
      <c r="A39" s="3"/>
      <c r="B39" s="3"/>
      <c r="D39" s="1">
        <v>20.792707</v>
      </c>
      <c r="E39" s="1">
        <v>25.957353999999999</v>
      </c>
      <c r="F39" s="1">
        <f t="shared" si="2"/>
        <v>5.1646469999999987</v>
      </c>
      <c r="G39" s="1">
        <f t="shared" si="3"/>
        <v>1.0820491257754659</v>
      </c>
      <c r="H39" s="1"/>
      <c r="I39" s="1"/>
      <c r="J39" s="1"/>
      <c r="K39" s="1"/>
      <c r="L39" s="1"/>
    </row>
    <row r="40" spans="1:12" x14ac:dyDescent="0.15">
      <c r="A40" s="3"/>
      <c r="B40" s="3"/>
      <c r="C40" s="2">
        <v>5</v>
      </c>
      <c r="D40" s="1">
        <v>20.697272999999999</v>
      </c>
      <c r="E40" s="1">
        <v>25.465052</v>
      </c>
      <c r="F40" s="1">
        <f t="shared" si="2"/>
        <v>4.7677790000000009</v>
      </c>
      <c r="G40" s="1">
        <f t="shared" si="3"/>
        <v>1.4246761395478822</v>
      </c>
      <c r="H40" s="1">
        <f>AVERAGE(G40:G41)</f>
        <v>1.5440639331942132</v>
      </c>
      <c r="I40" s="1"/>
      <c r="J40" s="1"/>
      <c r="K40" s="1"/>
      <c r="L40" s="1"/>
    </row>
    <row r="41" spans="1:12" x14ac:dyDescent="0.15">
      <c r="A41" s="3"/>
      <c r="B41" s="3"/>
      <c r="D41" s="1">
        <v>20.936057999999999</v>
      </c>
      <c r="E41" s="1">
        <v>25.480291000000001</v>
      </c>
      <c r="F41" s="1">
        <f t="shared" si="2"/>
        <v>4.544233000000002</v>
      </c>
      <c r="G41" s="1">
        <f t="shared" si="3"/>
        <v>1.6634517268405442</v>
      </c>
      <c r="H41" s="1"/>
      <c r="I41" s="1"/>
      <c r="J41" s="1"/>
      <c r="K41" s="1"/>
      <c r="L41" s="1"/>
    </row>
    <row r="42" spans="1:12" x14ac:dyDescent="0.15">
      <c r="A42" s="3"/>
      <c r="B42" s="3"/>
      <c r="C42" s="2">
        <v>6</v>
      </c>
      <c r="D42" s="1">
        <v>20.853998000000001</v>
      </c>
      <c r="E42" s="1">
        <v>25.543458999999999</v>
      </c>
      <c r="F42" s="1">
        <f t="shared" si="2"/>
        <v>4.6894609999999979</v>
      </c>
      <c r="G42" s="1">
        <f t="shared" si="3"/>
        <v>1.5041537057609469</v>
      </c>
      <c r="H42" s="1">
        <f>AVERAGE(G42:G43)</f>
        <v>1.3975218214776715</v>
      </c>
      <c r="I42" s="1"/>
      <c r="J42" s="1"/>
      <c r="K42" s="1"/>
      <c r="L42" s="1"/>
    </row>
    <row r="43" spans="1:12" x14ac:dyDescent="0.15">
      <c r="A43" s="3"/>
      <c r="B43" s="3"/>
      <c r="D43" s="1">
        <v>20.610523000000001</v>
      </c>
      <c r="E43" s="1">
        <v>25.520569999999999</v>
      </c>
      <c r="F43" s="1">
        <f t="shared" si="2"/>
        <v>4.9100469999999987</v>
      </c>
      <c r="G43" s="1">
        <f t="shared" si="3"/>
        <v>1.290889937194396</v>
      </c>
      <c r="H43" s="1"/>
      <c r="I43" s="1" t="s">
        <v>14</v>
      </c>
      <c r="J43" s="1" t="s">
        <v>10</v>
      </c>
      <c r="K43" s="1" t="s">
        <v>11</v>
      </c>
      <c r="L43" s="1"/>
    </row>
    <row r="44" spans="1:12" x14ac:dyDescent="0.15">
      <c r="A44" s="3"/>
      <c r="B44" s="3" t="s">
        <v>4</v>
      </c>
      <c r="C44" s="2">
        <v>1</v>
      </c>
      <c r="D44" s="1">
        <v>20.678307</v>
      </c>
      <c r="E44" s="1">
        <v>25.585056000000002</v>
      </c>
      <c r="F44" s="1">
        <f t="shared" si="2"/>
        <v>4.9067490000000014</v>
      </c>
      <c r="G44" s="1">
        <f t="shared" si="3"/>
        <v>1.29384428635184</v>
      </c>
      <c r="H44" s="1">
        <f>AVERAGE(G44:G45)</f>
        <v>1.3354925100846753</v>
      </c>
      <c r="I44" s="1">
        <f>AVERAGE(H45:H55)</f>
        <v>1.6249827015815537</v>
      </c>
      <c r="J44" s="1">
        <f>STDEV(H45:H55)</f>
        <v>0.57645430573762535</v>
      </c>
      <c r="K44" s="1">
        <f>J44/SQRT(6)</f>
        <v>0.23533648484791858</v>
      </c>
      <c r="L44" s="1"/>
    </row>
    <row r="45" spans="1:12" x14ac:dyDescent="0.15">
      <c r="A45" s="3"/>
      <c r="B45" s="3"/>
      <c r="D45" s="1">
        <v>20.877002999999998</v>
      </c>
      <c r="E45" s="1">
        <v>25.693739999999998</v>
      </c>
      <c r="F45" s="1">
        <f t="shared" si="2"/>
        <v>4.8167369999999998</v>
      </c>
      <c r="G45" s="1">
        <f t="shared" si="3"/>
        <v>1.3771407338175106</v>
      </c>
      <c r="H45" s="1"/>
      <c r="I45" s="1"/>
      <c r="J45" s="1"/>
      <c r="K45" s="1"/>
      <c r="L45" s="1"/>
    </row>
    <row r="46" spans="1:12" x14ac:dyDescent="0.15">
      <c r="A46" s="3"/>
      <c r="B46" s="3"/>
      <c r="C46" s="2">
        <v>2</v>
      </c>
      <c r="D46" s="1">
        <v>20.621061000000001</v>
      </c>
      <c r="E46" s="1">
        <v>25.260871999999999</v>
      </c>
      <c r="F46" s="1">
        <f t="shared" si="2"/>
        <v>4.6398109999999981</v>
      </c>
      <c r="G46" s="1">
        <f t="shared" si="3"/>
        <v>1.5568198389742178</v>
      </c>
      <c r="H46" s="1">
        <f>AVERAGE(G46:G47)</f>
        <v>1.4898977569953535</v>
      </c>
      <c r="I46" s="1"/>
      <c r="J46" s="1"/>
      <c r="K46" s="1"/>
      <c r="L46" s="1"/>
    </row>
    <row r="47" spans="1:12" x14ac:dyDescent="0.15">
      <c r="A47" s="3"/>
      <c r="B47" s="3"/>
      <c r="D47" s="1">
        <v>20.653088</v>
      </c>
      <c r="E47" s="1">
        <v>25.42259</v>
      </c>
      <c r="F47" s="1">
        <f t="shared" si="2"/>
        <v>4.7695019999999992</v>
      </c>
      <c r="G47" s="1">
        <f t="shared" si="3"/>
        <v>1.422975675016489</v>
      </c>
      <c r="H47" s="1"/>
      <c r="I47" s="1"/>
      <c r="J47" s="1"/>
      <c r="K47" s="1"/>
      <c r="L47" s="1"/>
    </row>
    <row r="48" spans="1:12" x14ac:dyDescent="0.15">
      <c r="A48" s="3"/>
      <c r="B48" s="3"/>
      <c r="C48" s="2">
        <v>3</v>
      </c>
      <c r="D48" s="1">
        <v>20.492031000000001</v>
      </c>
      <c r="E48" s="1">
        <v>26.195222999999999</v>
      </c>
      <c r="F48" s="1">
        <f t="shared" si="2"/>
        <v>5.7031919999999978</v>
      </c>
      <c r="G48" s="1">
        <f t="shared" si="3"/>
        <v>0.74495283881447216</v>
      </c>
      <c r="H48" s="1">
        <f>AVERAGE(G48:G49)</f>
        <v>0.96023312561540952</v>
      </c>
      <c r="I48" s="1"/>
      <c r="J48" s="1"/>
      <c r="K48" s="1"/>
      <c r="L48" s="1"/>
    </row>
    <row r="49" spans="1:12" x14ac:dyDescent="0.15">
      <c r="A49" s="3"/>
      <c r="B49" s="3"/>
      <c r="D49" s="1">
        <v>21.419968000000001</v>
      </c>
      <c r="E49" s="1">
        <v>26.46509</v>
      </c>
      <c r="F49" s="1">
        <f t="shared" si="2"/>
        <v>5.0451219999999992</v>
      </c>
      <c r="G49" s="1">
        <f t="shared" si="3"/>
        <v>1.1755134124163469</v>
      </c>
      <c r="H49" s="1"/>
      <c r="I49" s="1"/>
      <c r="J49" s="1"/>
      <c r="K49" s="1"/>
      <c r="L49" s="1"/>
    </row>
    <row r="50" spans="1:12" x14ac:dyDescent="0.15">
      <c r="A50" s="3"/>
      <c r="B50" s="3"/>
      <c r="C50" s="2">
        <v>4</v>
      </c>
      <c r="D50" s="1">
        <v>20.818397999999998</v>
      </c>
      <c r="E50" s="1">
        <v>25.446456999999999</v>
      </c>
      <c r="F50" s="1">
        <f t="shared" si="2"/>
        <v>4.6280590000000004</v>
      </c>
      <c r="G50" s="1">
        <f t="shared" si="3"/>
        <v>1.5695532762727602</v>
      </c>
      <c r="H50" s="1">
        <f>AVERAGE(G50:G51)</f>
        <v>1.3130644386677968</v>
      </c>
      <c r="I50" s="1"/>
      <c r="J50" s="1"/>
      <c r="K50" s="1"/>
      <c r="L50" s="1"/>
    </row>
    <row r="51" spans="1:12" x14ac:dyDescent="0.15">
      <c r="A51" s="3"/>
      <c r="B51" s="3"/>
      <c r="D51" s="1">
        <v>20.620305999999999</v>
      </c>
      <c r="E51" s="1">
        <v>25.819323000000001</v>
      </c>
      <c r="F51" s="1">
        <f t="shared" si="2"/>
        <v>5.1990170000000013</v>
      </c>
      <c r="G51" s="1">
        <f t="shared" si="3"/>
        <v>1.0565756010628333</v>
      </c>
      <c r="H51" s="1"/>
      <c r="I51" s="1"/>
      <c r="J51" s="1"/>
      <c r="K51" s="1"/>
      <c r="L51" s="1"/>
    </row>
    <row r="52" spans="1:12" x14ac:dyDescent="0.15">
      <c r="A52" s="3"/>
      <c r="B52" s="3"/>
      <c r="C52" s="2">
        <v>5</v>
      </c>
      <c r="D52" s="1">
        <v>20.649702000000001</v>
      </c>
      <c r="E52" s="1">
        <v>25.139119999999998</v>
      </c>
      <c r="F52" s="1">
        <f t="shared" si="2"/>
        <v>4.489417999999997</v>
      </c>
      <c r="G52" s="1">
        <f t="shared" si="3"/>
        <v>1.7278703864477487</v>
      </c>
      <c r="H52" s="1">
        <f>AVERAGE(G52:G53)</f>
        <v>2.4581389130827569</v>
      </c>
      <c r="I52" s="1"/>
      <c r="J52" s="1"/>
      <c r="K52" s="1"/>
      <c r="L52" s="1"/>
    </row>
    <row r="53" spans="1:12" x14ac:dyDescent="0.15">
      <c r="A53" s="3"/>
      <c r="B53" s="3"/>
      <c r="D53" s="1">
        <v>20.773769999999999</v>
      </c>
      <c r="E53" s="1">
        <v>24.379346999999999</v>
      </c>
      <c r="F53" s="1">
        <f t="shared" si="2"/>
        <v>3.6055770000000003</v>
      </c>
      <c r="G53" s="1">
        <f t="shared" si="3"/>
        <v>3.1884074397177646</v>
      </c>
      <c r="H53" s="1"/>
      <c r="I53" s="1"/>
      <c r="J53" s="1"/>
      <c r="K53" s="1"/>
      <c r="L53" s="1"/>
    </row>
    <row r="54" spans="1:12" x14ac:dyDescent="0.15">
      <c r="A54" s="3"/>
      <c r="B54" s="3"/>
      <c r="C54" s="2">
        <v>6</v>
      </c>
      <c r="D54" s="1">
        <v>20.267254000000001</v>
      </c>
      <c r="E54" s="1">
        <v>24.031126</v>
      </c>
      <c r="F54" s="1">
        <f t="shared" si="2"/>
        <v>3.7638719999999992</v>
      </c>
      <c r="G54" s="1">
        <f t="shared" si="3"/>
        <v>2.857079142121195</v>
      </c>
      <c r="H54" s="1">
        <f>AVERAGE(G54:G55)</f>
        <v>1.9035792735464518</v>
      </c>
      <c r="I54" s="1"/>
      <c r="J54" s="1"/>
      <c r="K54" s="1"/>
      <c r="L54" s="1"/>
    </row>
    <row r="55" spans="1:12" x14ac:dyDescent="0.15">
      <c r="A55" s="3"/>
      <c r="B55" s="3"/>
      <c r="D55" s="1">
        <v>20.434967</v>
      </c>
      <c r="E55" s="1">
        <v>25.78726</v>
      </c>
      <c r="F55" s="1">
        <f t="shared" si="2"/>
        <v>5.3522929999999995</v>
      </c>
      <c r="G55" s="1">
        <f t="shared" si="3"/>
        <v>0.95007940497170884</v>
      </c>
      <c r="H55" s="1"/>
      <c r="I55" s="1"/>
      <c r="J55" s="1"/>
      <c r="K55" s="1"/>
      <c r="L55" s="1"/>
    </row>
    <row r="56" spans="1:12" x14ac:dyDescent="0.15">
      <c r="A56" s="3"/>
      <c r="B56" s="3"/>
      <c r="D56" s="1"/>
      <c r="E56" s="1"/>
      <c r="F56" s="1"/>
      <c r="G56" s="1"/>
      <c r="H56" s="1"/>
      <c r="I56" s="3"/>
      <c r="J56" s="1"/>
      <c r="K56" s="1"/>
      <c r="L56" s="1"/>
    </row>
    <row r="57" spans="1:12" x14ac:dyDescent="0.15">
      <c r="A57" s="3"/>
      <c r="B57" s="3"/>
      <c r="D57" s="1" t="s">
        <v>7</v>
      </c>
      <c r="E57" s="1" t="s">
        <v>1</v>
      </c>
      <c r="F57" s="1"/>
      <c r="G57" s="1">
        <f>AVERAGE(F58:F67)</f>
        <v>3.7315221000000007</v>
      </c>
      <c r="H57" s="1"/>
      <c r="I57" s="1" t="s">
        <v>14</v>
      </c>
      <c r="J57" s="1" t="s">
        <v>10</v>
      </c>
      <c r="K57" s="1" t="s">
        <v>11</v>
      </c>
      <c r="L57" s="1" t="s">
        <v>12</v>
      </c>
    </row>
    <row r="58" spans="1:12" x14ac:dyDescent="0.15">
      <c r="A58" s="3" t="s">
        <v>17</v>
      </c>
      <c r="B58" s="3" t="s">
        <v>3</v>
      </c>
      <c r="C58" s="2">
        <v>1</v>
      </c>
      <c r="D58" s="1">
        <v>24.108408000000001</v>
      </c>
      <c r="E58" s="5">
        <v>28.917446000000002</v>
      </c>
      <c r="F58" s="1">
        <f>E58-D58</f>
        <v>4.809038000000001</v>
      </c>
      <c r="G58" s="1">
        <f>2^($G$57-F58)</f>
        <v>0.47384400819156502</v>
      </c>
      <c r="H58" s="1">
        <f>AVERAGE(G58:G59)</f>
        <v>0.53199424298007347</v>
      </c>
      <c r="I58" s="1">
        <f>AVERAGE(H58:H66)</f>
        <v>1.140645910630312</v>
      </c>
      <c r="J58" s="1">
        <f>STDEV(H60:H70)</f>
        <v>1.0891105766112075</v>
      </c>
      <c r="K58" s="1">
        <f>J58/SQRT(6)</f>
        <v>0.44462753102763758</v>
      </c>
      <c r="L58" s="1">
        <f>TTEST(H60:H70,H72:H82,2,2)</f>
        <v>1.4122672030993785E-2</v>
      </c>
    </row>
    <row r="59" spans="1:12" x14ac:dyDescent="0.15">
      <c r="A59" s="3"/>
      <c r="B59" s="3"/>
      <c r="D59" s="1">
        <v>24.190169999999998</v>
      </c>
      <c r="E59" s="5">
        <v>28.682552000000001</v>
      </c>
      <c r="F59" s="1">
        <f t="shared" ref="F59:F76" si="4">E59-D59</f>
        <v>4.4923820000000028</v>
      </c>
      <c r="G59" s="1">
        <f t="shared" ref="G59:G76" si="5">2^($G$57-F59)</f>
        <v>0.59014447776858203</v>
      </c>
      <c r="H59" s="1"/>
      <c r="I59" s="1"/>
      <c r="J59" s="1"/>
      <c r="K59" s="1"/>
      <c r="L59" s="1"/>
    </row>
    <row r="60" spans="1:12" x14ac:dyDescent="0.15">
      <c r="A60" s="3"/>
      <c r="B60" s="3"/>
      <c r="C60" s="2">
        <v>2</v>
      </c>
      <c r="D60" s="1">
        <v>24.583566999999999</v>
      </c>
      <c r="E60" s="5">
        <v>27.677177</v>
      </c>
      <c r="F60" s="1">
        <f t="shared" si="4"/>
        <v>3.0936100000000017</v>
      </c>
      <c r="G60" s="1">
        <f t="shared" si="5"/>
        <v>1.5560755422165164</v>
      </c>
      <c r="H60" s="1">
        <f>AVERAGE(G60:G61)</f>
        <v>1.7447142877687993</v>
      </c>
      <c r="I60" s="1"/>
      <c r="J60" s="1"/>
      <c r="K60" s="1"/>
      <c r="L60" s="1"/>
    </row>
    <row r="61" spans="1:12" x14ac:dyDescent="0.15">
      <c r="A61" s="3"/>
      <c r="B61" s="3"/>
      <c r="D61" s="1">
        <v>24.571825</v>
      </c>
      <c r="E61" s="5">
        <v>27.352242</v>
      </c>
      <c r="F61" s="1">
        <f t="shared" si="4"/>
        <v>2.7804169999999999</v>
      </c>
      <c r="G61" s="1">
        <f t="shared" si="5"/>
        <v>1.9333530333210822</v>
      </c>
      <c r="H61" s="1"/>
      <c r="I61" s="1"/>
      <c r="J61" s="1"/>
      <c r="K61" s="1"/>
      <c r="L61" s="1"/>
    </row>
    <row r="62" spans="1:12" x14ac:dyDescent="0.15">
      <c r="A62" s="3"/>
      <c r="B62" s="3"/>
      <c r="C62" s="2">
        <v>3</v>
      </c>
      <c r="D62" s="1">
        <v>24.379915</v>
      </c>
      <c r="E62" s="5">
        <v>28.477367000000001</v>
      </c>
      <c r="F62" s="1">
        <f t="shared" si="4"/>
        <v>4.0974520000000005</v>
      </c>
      <c r="G62" s="1">
        <f t="shared" si="5"/>
        <v>0.77596855737414316</v>
      </c>
      <c r="H62" s="1">
        <f>AVERAGE(G62:G63)</f>
        <v>0.77426620976063176</v>
      </c>
      <c r="I62" s="1"/>
      <c r="J62" s="1"/>
      <c r="K62" s="1"/>
      <c r="L62" s="1"/>
    </row>
    <row r="63" spans="1:12" x14ac:dyDescent="0.15">
      <c r="A63" s="3"/>
      <c r="B63" s="3"/>
      <c r="D63" s="1">
        <v>24.177060999999998</v>
      </c>
      <c r="E63" s="5">
        <v>28.280857000000001</v>
      </c>
      <c r="F63" s="1">
        <f t="shared" si="4"/>
        <v>4.1037960000000027</v>
      </c>
      <c r="G63" s="1">
        <f t="shared" si="5"/>
        <v>0.77256386214712036</v>
      </c>
      <c r="H63" s="1"/>
      <c r="I63" s="1"/>
      <c r="J63" s="1"/>
      <c r="K63" s="1"/>
      <c r="L63" s="1"/>
    </row>
    <row r="64" spans="1:12" x14ac:dyDescent="0.15">
      <c r="A64" s="3"/>
      <c r="B64" s="3"/>
      <c r="C64" s="2">
        <v>4</v>
      </c>
      <c r="D64" s="1">
        <v>24.732673999999999</v>
      </c>
      <c r="E64" s="5">
        <v>27.305489000000001</v>
      </c>
      <c r="F64" s="1">
        <f t="shared" si="4"/>
        <v>2.5728150000000021</v>
      </c>
      <c r="G64" s="1">
        <f t="shared" si="5"/>
        <v>2.2325726147866827</v>
      </c>
      <c r="H64" s="1">
        <f>AVERAGE(G64:G65)</f>
        <v>1.5865624661771593</v>
      </c>
      <c r="I64" s="1"/>
      <c r="J64" s="1"/>
      <c r="K64" s="1"/>
      <c r="L64" s="1"/>
    </row>
    <row r="65" spans="1:12" x14ac:dyDescent="0.15">
      <c r="A65" s="3"/>
      <c r="B65" s="3"/>
      <c r="D65" s="1">
        <v>24.855446000000001</v>
      </c>
      <c r="E65" s="6">
        <v>28.675388000000002</v>
      </c>
      <c r="F65" s="1">
        <f t="shared" si="4"/>
        <v>3.8199420000000011</v>
      </c>
      <c r="G65" s="1">
        <f t="shared" si="5"/>
        <v>0.94055231756763624</v>
      </c>
      <c r="H65" s="1"/>
      <c r="I65" s="1"/>
      <c r="J65" s="1"/>
      <c r="K65" s="1"/>
      <c r="L65" s="1"/>
    </row>
    <row r="66" spans="1:12" x14ac:dyDescent="0.15">
      <c r="A66" s="3"/>
      <c r="B66" s="3"/>
      <c r="C66" s="2">
        <v>5</v>
      </c>
      <c r="D66" s="1">
        <v>23.97307</v>
      </c>
      <c r="E66" s="6">
        <v>27.116539</v>
      </c>
      <c r="F66" s="1">
        <f t="shared" si="4"/>
        <v>3.1434689999999996</v>
      </c>
      <c r="G66" s="1">
        <f t="shared" si="5"/>
        <v>1.5032168046183931</v>
      </c>
      <c r="H66" s="1">
        <f>AVERAGE(G66:G67)</f>
        <v>1.0656923464648953</v>
      </c>
      <c r="I66" s="1"/>
      <c r="J66" s="1"/>
      <c r="K66" s="1"/>
      <c r="L66" s="1"/>
    </row>
    <row r="67" spans="1:12" x14ac:dyDescent="0.15">
      <c r="A67" s="3"/>
      <c r="B67" s="3"/>
      <c r="C67" s="1"/>
      <c r="D67" s="1">
        <v>24.079734999999999</v>
      </c>
      <c r="E67" s="6">
        <v>28.482035</v>
      </c>
      <c r="F67" s="1">
        <f t="shared" si="4"/>
        <v>4.4023000000000003</v>
      </c>
      <c r="G67" s="1">
        <f t="shared" si="5"/>
        <v>0.62816788831139725</v>
      </c>
      <c r="H67" s="1"/>
      <c r="I67" s="1"/>
      <c r="J67" s="1"/>
      <c r="K67" s="1"/>
      <c r="L67" s="1"/>
    </row>
    <row r="68" spans="1:12" x14ac:dyDescent="0.15">
      <c r="A68" s="3"/>
      <c r="B68" s="3" t="s">
        <v>4</v>
      </c>
      <c r="C68" s="2">
        <v>1</v>
      </c>
      <c r="D68" s="1">
        <v>23.521470999999998</v>
      </c>
      <c r="E68" s="6">
        <v>25.915061999999999</v>
      </c>
      <c r="F68" s="1">
        <f t="shared" si="4"/>
        <v>2.3935910000000007</v>
      </c>
      <c r="G68" s="1">
        <f t="shared" si="5"/>
        <v>2.5278854676711773</v>
      </c>
      <c r="H68" s="1">
        <f>AVERAGE(G68:G69)</f>
        <v>3.7935722385539012</v>
      </c>
      <c r="I68" s="1">
        <f>AVERAGE(H68:H76)</f>
        <v>4.6069994138525736</v>
      </c>
      <c r="J68" s="1">
        <f>STDEV(H70:H80)</f>
        <v>2.5874306498315764</v>
      </c>
      <c r="K68" s="1">
        <f>J68/SQRT(6)</f>
        <v>1.0563141394875433</v>
      </c>
      <c r="L68" s="1"/>
    </row>
    <row r="69" spans="1:12" x14ac:dyDescent="0.15">
      <c r="A69" s="3"/>
      <c r="B69" s="3"/>
      <c r="D69" s="1">
        <v>23.651450000000001</v>
      </c>
      <c r="E69" s="1">
        <v>25.044046000000002</v>
      </c>
      <c r="F69" s="1">
        <f t="shared" si="4"/>
        <v>1.3925960000000011</v>
      </c>
      <c r="G69" s="1">
        <f t="shared" si="5"/>
        <v>5.0592590094366248</v>
      </c>
      <c r="H69" s="1"/>
      <c r="I69" s="1"/>
      <c r="J69" s="1"/>
      <c r="K69" s="1"/>
      <c r="L69" s="1"/>
    </row>
    <row r="70" spans="1:12" x14ac:dyDescent="0.15">
      <c r="A70" s="3"/>
      <c r="B70" s="3"/>
      <c r="C70" s="2">
        <v>2</v>
      </c>
      <c r="D70" s="1">
        <v>24.403568</v>
      </c>
      <c r="E70" s="1">
        <v>26.760147</v>
      </c>
      <c r="F70" s="1">
        <f t="shared" si="4"/>
        <v>2.356579</v>
      </c>
      <c r="G70" s="1">
        <f t="shared" si="5"/>
        <v>2.5935768164217619</v>
      </c>
      <c r="H70" s="1">
        <f>AVERAGE(G70:G71)</f>
        <v>2.4095103326528893</v>
      </c>
      <c r="I70" s="1"/>
      <c r="J70" s="1"/>
      <c r="K70" s="1"/>
      <c r="L70" s="1"/>
    </row>
    <row r="71" spans="1:12" x14ac:dyDescent="0.15">
      <c r="A71" s="3"/>
      <c r="B71" s="3"/>
      <c r="D71" s="1">
        <v>24.130903</v>
      </c>
      <c r="E71" s="1">
        <v>26.708331999999999</v>
      </c>
      <c r="F71" s="1">
        <f t="shared" si="4"/>
        <v>2.5774289999999986</v>
      </c>
      <c r="G71" s="1">
        <f t="shared" si="5"/>
        <v>2.2254438488840171</v>
      </c>
      <c r="H71" s="1"/>
      <c r="I71" s="1"/>
      <c r="J71" s="1"/>
      <c r="K71" s="1"/>
      <c r="L71" s="1"/>
    </row>
    <row r="72" spans="1:12" x14ac:dyDescent="0.15">
      <c r="A72" s="3"/>
      <c r="B72" s="3"/>
      <c r="C72" s="2">
        <v>3</v>
      </c>
      <c r="D72" s="1">
        <v>23.534378</v>
      </c>
      <c r="E72" s="1">
        <v>25.947263</v>
      </c>
      <c r="F72" s="1">
        <f t="shared" si="4"/>
        <v>2.4128849999999993</v>
      </c>
      <c r="G72" s="1">
        <f t="shared" si="5"/>
        <v>2.494303640009826</v>
      </c>
      <c r="H72" s="1">
        <f>AVERAGE(G72:G73)</f>
        <v>2.9930120931154356</v>
      </c>
      <c r="I72" s="1"/>
      <c r="J72" s="1"/>
      <c r="K72" s="1"/>
      <c r="L72" s="1"/>
    </row>
    <row r="73" spans="1:12" x14ac:dyDescent="0.15">
      <c r="A73" s="3"/>
      <c r="B73" s="3"/>
      <c r="D73" s="1">
        <v>23.117737000000002</v>
      </c>
      <c r="E73" s="1">
        <v>25.045321000000001</v>
      </c>
      <c r="F73" s="1">
        <f t="shared" si="4"/>
        <v>1.9275839999999995</v>
      </c>
      <c r="G73" s="1">
        <f t="shared" si="5"/>
        <v>3.4917205462210457</v>
      </c>
      <c r="H73" s="1"/>
      <c r="I73" s="1"/>
      <c r="J73" s="1"/>
      <c r="K73" s="1"/>
      <c r="L73" s="1"/>
    </row>
    <row r="74" spans="1:12" x14ac:dyDescent="0.15">
      <c r="A74" s="3"/>
      <c r="B74" s="3"/>
      <c r="C74" s="2">
        <v>4</v>
      </c>
      <c r="D74" s="1">
        <v>24.980830000000001</v>
      </c>
      <c r="E74" s="5">
        <v>25.084700000000002</v>
      </c>
      <c r="F74" s="1">
        <f t="shared" si="4"/>
        <v>0.10387000000000057</v>
      </c>
      <c r="G74" s="1">
        <f t="shared" si="5"/>
        <v>12.360387778066334</v>
      </c>
      <c r="H74" s="1">
        <f>AVERAGE(G74:G75)</f>
        <v>7.949263846252494</v>
      </c>
      <c r="I74" s="1"/>
      <c r="J74" s="1"/>
      <c r="K74" s="1"/>
      <c r="L74" s="1"/>
    </row>
    <row r="75" spans="1:12" x14ac:dyDescent="0.15">
      <c r="A75" s="3"/>
      <c r="B75" s="3"/>
      <c r="D75" s="1">
        <v>24.220832999999999</v>
      </c>
      <c r="E75" s="5">
        <v>26.129363999999999</v>
      </c>
      <c r="F75" s="1">
        <f t="shared" si="4"/>
        <v>1.908531</v>
      </c>
      <c r="G75" s="1">
        <f t="shared" si="5"/>
        <v>3.5381399144386547</v>
      </c>
      <c r="H75" s="1"/>
      <c r="I75" s="1"/>
      <c r="J75" s="1"/>
      <c r="K75" s="1"/>
      <c r="L75" s="1"/>
    </row>
    <row r="76" spans="1:12" x14ac:dyDescent="0.15">
      <c r="A76" s="3"/>
      <c r="B76" s="3"/>
      <c r="C76" s="2">
        <v>5</v>
      </c>
      <c r="D76" s="1">
        <v>24.844217</v>
      </c>
      <c r="E76" s="5">
        <v>26.01756</v>
      </c>
      <c r="F76" s="1">
        <f t="shared" si="4"/>
        <v>1.1733429999999991</v>
      </c>
      <c r="G76" s="1">
        <f t="shared" si="5"/>
        <v>5.8896385586881488</v>
      </c>
      <c r="H76" s="1">
        <f>AVERAGE(G76:G77)</f>
        <v>5.8896385586881488</v>
      </c>
      <c r="I76" s="1"/>
      <c r="J76" s="1"/>
      <c r="K76" s="1"/>
      <c r="L76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1:T85"/>
  <sheetViews>
    <sheetView workbookViewId="0">
      <selection activeCell="Q11" sqref="Q11:T11"/>
    </sheetView>
  </sheetViews>
  <sheetFormatPr baseColWidth="10" defaultRowHeight="14" x14ac:dyDescent="0.15"/>
  <cols>
    <col min="1" max="16384" width="10.83203125" style="2"/>
  </cols>
  <sheetData>
    <row r="11" spans="2:20" x14ac:dyDescent="0.15">
      <c r="Q11" s="2" t="s">
        <v>9</v>
      </c>
      <c r="R11" s="2" t="s">
        <v>10</v>
      </c>
      <c r="S11" s="2" t="s">
        <v>11</v>
      </c>
      <c r="T11" s="2" t="s">
        <v>12</v>
      </c>
    </row>
    <row r="12" spans="2:20" x14ac:dyDescent="0.15">
      <c r="N12" s="2" t="s">
        <v>5</v>
      </c>
      <c r="O12" s="2" t="s">
        <v>0</v>
      </c>
      <c r="P12" s="2" t="s">
        <v>3</v>
      </c>
      <c r="Q12" s="2">
        <v>1.0917281850958009</v>
      </c>
      <c r="R12" s="2">
        <v>0.4427604085282949</v>
      </c>
      <c r="S12" s="2">
        <v>0.18075617986675802</v>
      </c>
    </row>
    <row r="13" spans="2:20" x14ac:dyDescent="0.15">
      <c r="P13" s="2" t="s">
        <v>4</v>
      </c>
      <c r="Q13" s="2">
        <v>1.5446954184733426</v>
      </c>
      <c r="R13" s="2">
        <v>0.21112457558302064</v>
      </c>
      <c r="S13" s="2">
        <v>9.4417780544885282E-2</v>
      </c>
      <c r="T13" s="2">
        <v>9.6818093548625361E-2</v>
      </c>
    </row>
    <row r="14" spans="2:20" x14ac:dyDescent="0.15">
      <c r="D14" s="2" t="s">
        <v>7</v>
      </c>
      <c r="E14" s="2" t="s">
        <v>0</v>
      </c>
      <c r="G14" s="2">
        <f>AVERAGE(F15:F26)</f>
        <v>7.931608999999999</v>
      </c>
      <c r="H14" s="2" t="s">
        <v>8</v>
      </c>
      <c r="I14" s="2" t="s">
        <v>9</v>
      </c>
      <c r="J14" s="2" t="s">
        <v>10</v>
      </c>
      <c r="K14" s="2" t="s">
        <v>11</v>
      </c>
      <c r="L14" s="2" t="s">
        <v>12</v>
      </c>
      <c r="O14" s="2" t="s">
        <v>1</v>
      </c>
      <c r="P14" s="2" t="s">
        <v>3</v>
      </c>
      <c r="Q14" s="2">
        <v>1.0849452878646302</v>
      </c>
      <c r="R14" s="2">
        <v>0.38795998850039509</v>
      </c>
      <c r="S14" s="2">
        <v>0.15838400207366626</v>
      </c>
    </row>
    <row r="15" spans="2:20" x14ac:dyDescent="0.15">
      <c r="B15" s="2" t="s">
        <v>3</v>
      </c>
      <c r="C15" s="2">
        <v>1</v>
      </c>
      <c r="D15" s="2">
        <v>18.772459000000001</v>
      </c>
      <c r="E15" s="2">
        <v>27.008407999999999</v>
      </c>
      <c r="F15" s="2">
        <f t="shared" ref="F15:F36" si="0">E15-D15</f>
        <v>8.235948999999998</v>
      </c>
      <c r="G15" s="2">
        <f t="shared" ref="G15:G36" si="1">2^($G$14-F15)</f>
        <v>0.809812602572068</v>
      </c>
      <c r="H15" s="2">
        <f>AVERAGE(G15:G16)</f>
        <v>0.78081703092531962</v>
      </c>
      <c r="I15" s="2">
        <f>AVERAGE(H15:H25)</f>
        <v>1.0917281850958009</v>
      </c>
      <c r="J15" s="2">
        <f>STDEV(H15:H25)</f>
        <v>0.4427604085282949</v>
      </c>
      <c r="K15" s="2">
        <f>J15/SQRT(6)</f>
        <v>0.18075617986675802</v>
      </c>
      <c r="P15" s="2" t="s">
        <v>4</v>
      </c>
      <c r="Q15" s="2">
        <v>1.2055763517029277</v>
      </c>
      <c r="R15" s="2">
        <v>0.16216345621765796</v>
      </c>
      <c r="S15" s="2">
        <v>7.2521702313798828E-2</v>
      </c>
      <c r="T15" s="2">
        <v>0.53483361068519375</v>
      </c>
    </row>
    <row r="16" spans="2:20" x14ac:dyDescent="0.15">
      <c r="D16" s="2">
        <v>18.847023</v>
      </c>
      <c r="E16" s="2">
        <v>27.190169999999998</v>
      </c>
      <c r="F16" s="2">
        <f t="shared" si="0"/>
        <v>8.3431469999999983</v>
      </c>
      <c r="G16" s="2">
        <f t="shared" si="1"/>
        <v>0.75182145927857125</v>
      </c>
      <c r="O16" s="2" t="s">
        <v>2</v>
      </c>
      <c r="P16" s="2" t="s">
        <v>3</v>
      </c>
      <c r="Q16" s="2">
        <v>1.2590495262884247</v>
      </c>
      <c r="R16" s="2">
        <v>0.49555683002600059</v>
      </c>
      <c r="S16" s="2">
        <v>0.18853234543672789</v>
      </c>
    </row>
    <row r="17" spans="2:20" x14ac:dyDescent="0.15">
      <c r="C17" s="2">
        <v>2</v>
      </c>
      <c r="D17" s="2">
        <v>19.495089</v>
      </c>
      <c r="E17" s="2">
        <v>27.083566999999999</v>
      </c>
      <c r="F17" s="2">
        <f t="shared" si="0"/>
        <v>7.5884779999999985</v>
      </c>
      <c r="G17" s="2">
        <f t="shared" si="1"/>
        <v>1.2685065773868236</v>
      </c>
      <c r="H17" s="2">
        <f>AVERAGE(G17:G18)</f>
        <v>1.2843917907086015</v>
      </c>
      <c r="P17" s="2" t="s">
        <v>4</v>
      </c>
      <c r="Q17" s="2">
        <v>1.3612962135086342</v>
      </c>
      <c r="R17" s="2">
        <v>0.72780831977279947</v>
      </c>
      <c r="S17" s="2">
        <v>0.3448401669027541</v>
      </c>
      <c r="T17" s="2">
        <v>0.78810982145222175</v>
      </c>
    </row>
    <row r="18" spans="2:20" x14ac:dyDescent="0.15">
      <c r="D18" s="2">
        <v>19.519034999999999</v>
      </c>
      <c r="E18" s="2">
        <v>27.071825</v>
      </c>
      <c r="F18" s="2">
        <f t="shared" si="0"/>
        <v>7.5527900000000017</v>
      </c>
      <c r="G18" s="2">
        <f t="shared" si="1"/>
        <v>1.3002770040303795</v>
      </c>
    </row>
    <row r="19" spans="2:20" x14ac:dyDescent="0.15">
      <c r="C19" s="2">
        <v>3</v>
      </c>
      <c r="D19" s="2">
        <v>18.661669</v>
      </c>
      <c r="E19" s="2">
        <v>27.379915</v>
      </c>
      <c r="F19" s="2">
        <f t="shared" si="0"/>
        <v>8.7182460000000006</v>
      </c>
      <c r="G19" s="2">
        <f t="shared" si="1"/>
        <v>0.579693815771541</v>
      </c>
      <c r="H19" s="2">
        <f>AVERAGE(G19:G20)</f>
        <v>0.6846332541557193</v>
      </c>
    </row>
    <row r="20" spans="2:20" x14ac:dyDescent="0.15">
      <c r="D20" s="2">
        <v>18.904596000000002</v>
      </c>
      <c r="E20" s="2">
        <v>27.177060999999998</v>
      </c>
      <c r="F20" s="2">
        <f t="shared" si="0"/>
        <v>8.2724649999999968</v>
      </c>
      <c r="G20" s="2">
        <f t="shared" si="1"/>
        <v>0.78957269253989759</v>
      </c>
    </row>
    <row r="21" spans="2:20" x14ac:dyDescent="0.15">
      <c r="C21" s="2">
        <v>4</v>
      </c>
      <c r="D21" s="2">
        <v>19.842566999999999</v>
      </c>
      <c r="E21" s="2">
        <v>27.732673999999999</v>
      </c>
      <c r="F21" s="2">
        <f t="shared" si="0"/>
        <v>7.8901070000000004</v>
      </c>
      <c r="G21" s="2">
        <f t="shared" si="1"/>
        <v>1.0291847606065467</v>
      </c>
      <c r="H21" s="2">
        <f>AVERAGE(G21:G22)</f>
        <v>0.7641548678534813</v>
      </c>
    </row>
    <row r="22" spans="2:20" x14ac:dyDescent="0.15">
      <c r="D22" s="2">
        <v>18.921309999999998</v>
      </c>
      <c r="E22" s="2">
        <v>27.855446000000001</v>
      </c>
      <c r="F22" s="2">
        <f t="shared" si="0"/>
        <v>8.9341360000000023</v>
      </c>
      <c r="G22" s="2">
        <f t="shared" si="1"/>
        <v>0.49912497510041587</v>
      </c>
    </row>
    <row r="23" spans="2:20" x14ac:dyDescent="0.15">
      <c r="C23" s="2">
        <v>5</v>
      </c>
      <c r="D23" s="2">
        <v>19.119292999999999</v>
      </c>
      <c r="E23" s="2">
        <v>26.773070000000001</v>
      </c>
      <c r="F23" s="2">
        <f t="shared" si="0"/>
        <v>7.6537770000000016</v>
      </c>
      <c r="G23" s="2">
        <f t="shared" si="1"/>
        <v>1.2123716317089948</v>
      </c>
      <c r="H23" s="2">
        <f>AVERAGE(G23:G24)</f>
        <v>1.8419418918729922</v>
      </c>
    </row>
    <row r="24" spans="2:20" x14ac:dyDescent="0.15">
      <c r="D24" s="2">
        <v>19.453520000000001</v>
      </c>
      <c r="E24" s="2">
        <v>26.079734999999999</v>
      </c>
      <c r="F24" s="2">
        <f t="shared" si="0"/>
        <v>6.6262149999999984</v>
      </c>
      <c r="G24" s="2">
        <f t="shared" si="1"/>
        <v>2.4715121520369894</v>
      </c>
    </row>
    <row r="25" spans="2:20" x14ac:dyDescent="0.15">
      <c r="C25" s="2">
        <v>6</v>
      </c>
      <c r="D25" s="2">
        <v>19.100193000000001</v>
      </c>
      <c r="E25" s="2">
        <v>26.921471</v>
      </c>
      <c r="F25" s="2">
        <f t="shared" si="0"/>
        <v>7.8212779999999995</v>
      </c>
      <c r="G25" s="2">
        <f t="shared" si="1"/>
        <v>1.0794758740983825</v>
      </c>
      <c r="H25" s="2">
        <f>AVERAGE(G25:G26)</f>
        <v>1.1944302750586924</v>
      </c>
    </row>
    <row r="26" spans="2:20" x14ac:dyDescent="0.15">
      <c r="D26" s="2">
        <v>19.108730000000001</v>
      </c>
      <c r="E26" s="2">
        <v>26.651450000000001</v>
      </c>
      <c r="F26" s="2">
        <f t="shared" si="0"/>
        <v>7.5427199999999992</v>
      </c>
      <c r="G26" s="2">
        <f t="shared" si="1"/>
        <v>1.3093846760190022</v>
      </c>
    </row>
    <row r="27" spans="2:20" x14ac:dyDescent="0.15">
      <c r="B27" s="2" t="s">
        <v>4</v>
      </c>
      <c r="C27" s="2">
        <v>1</v>
      </c>
      <c r="D27" s="2">
        <v>19.405436999999999</v>
      </c>
      <c r="E27" s="2">
        <v>27.403568</v>
      </c>
      <c r="F27" s="2">
        <f t="shared" si="0"/>
        <v>7.9981310000000008</v>
      </c>
      <c r="G27" s="2">
        <f t="shared" si="1"/>
        <v>0.95493735573186744</v>
      </c>
      <c r="H27" s="2">
        <f>AVERAGE(G27:G28)</f>
        <v>1.6041238289312232</v>
      </c>
      <c r="I27" s="2">
        <f>AVERAGE(H27:H35)</f>
        <v>1.5446954184733426</v>
      </c>
      <c r="J27" s="2">
        <f>STDEV(H27:H37)</f>
        <v>0.21112457558302064</v>
      </c>
      <c r="K27" s="2">
        <f>J27/SQRT(5)</f>
        <v>9.4417780544885282E-2</v>
      </c>
      <c r="L27" s="2">
        <f>TTEST(H15:H25,H27:H35,2,2)</f>
        <v>9.6818093548625361E-2</v>
      </c>
    </row>
    <row r="28" spans="2:20" x14ac:dyDescent="0.15">
      <c r="D28" s="2">
        <v>19.37134</v>
      </c>
      <c r="E28" s="2">
        <v>26.130903</v>
      </c>
      <c r="F28" s="2">
        <f t="shared" si="0"/>
        <v>6.759563</v>
      </c>
      <c r="G28" s="2">
        <f t="shared" si="1"/>
        <v>2.2533103021305791</v>
      </c>
    </row>
    <row r="29" spans="2:20" x14ac:dyDescent="0.15">
      <c r="C29" s="2">
        <v>2</v>
      </c>
      <c r="D29" s="2">
        <v>19.234552000000001</v>
      </c>
      <c r="E29" s="7">
        <v>36.534377999999997</v>
      </c>
      <c r="F29" s="7">
        <f t="shared" si="0"/>
        <v>17.299825999999996</v>
      </c>
    </row>
    <row r="30" spans="2:20" x14ac:dyDescent="0.15">
      <c r="D30" s="2">
        <v>19.883780000000002</v>
      </c>
      <c r="E30" s="7">
        <v>36.117736999999998</v>
      </c>
      <c r="F30" s="7">
        <f t="shared" si="0"/>
        <v>16.233956999999997</v>
      </c>
    </row>
    <row r="31" spans="2:20" x14ac:dyDescent="0.15">
      <c r="C31" s="2">
        <v>3</v>
      </c>
      <c r="D31" s="2">
        <v>17.923480000000001</v>
      </c>
      <c r="E31" s="2">
        <v>25.980830000000001</v>
      </c>
      <c r="F31" s="2">
        <f t="shared" si="0"/>
        <v>8.0573499999999996</v>
      </c>
      <c r="G31" s="2">
        <f t="shared" si="1"/>
        <v>0.91653317063386452</v>
      </c>
      <c r="H31" s="2">
        <f>AVERAGE(G31:G32)</f>
        <v>1.2982233647350259</v>
      </c>
    </row>
    <row r="32" spans="2:20" x14ac:dyDescent="0.15">
      <c r="D32" s="2">
        <v>18.037610999999998</v>
      </c>
      <c r="E32" s="2">
        <v>25.220832999999999</v>
      </c>
      <c r="F32" s="2">
        <f t="shared" si="0"/>
        <v>7.1832220000000007</v>
      </c>
      <c r="G32" s="2">
        <f t="shared" si="1"/>
        <v>1.6799135588361871</v>
      </c>
    </row>
    <row r="33" spans="2:11" x14ac:dyDescent="0.15">
      <c r="C33" s="2">
        <v>4</v>
      </c>
      <c r="D33" s="2">
        <v>19.298196999999998</v>
      </c>
      <c r="E33" s="2">
        <v>26.844217</v>
      </c>
      <c r="F33" s="2">
        <f t="shared" si="0"/>
        <v>7.5460200000000022</v>
      </c>
      <c r="G33" s="2">
        <f t="shared" si="1"/>
        <v>1.3063930310680356</v>
      </c>
      <c r="H33" s="2">
        <f>AVERAGE(G33:G34)</f>
        <v>1.7993815782221907</v>
      </c>
    </row>
    <row r="34" spans="2:11" x14ac:dyDescent="0.15">
      <c r="D34" s="2">
        <v>19.309277000000002</v>
      </c>
      <c r="E34" s="2">
        <v>26.044046000000002</v>
      </c>
      <c r="F34" s="2">
        <f t="shared" si="0"/>
        <v>6.734769</v>
      </c>
      <c r="G34" s="2">
        <f t="shared" si="1"/>
        <v>2.2923701253763458</v>
      </c>
    </row>
    <row r="35" spans="2:11" x14ac:dyDescent="0.15">
      <c r="C35" s="2">
        <v>5</v>
      </c>
      <c r="D35" s="2">
        <v>19.359643999999999</v>
      </c>
      <c r="E35" s="2">
        <v>26.760147</v>
      </c>
      <c r="F35" s="2">
        <f t="shared" si="0"/>
        <v>7.4005030000000005</v>
      </c>
      <c r="G35" s="2">
        <f t="shared" si="1"/>
        <v>1.4450365660634852</v>
      </c>
      <c r="H35" s="2">
        <f>AVERAGE(G35:G36)</f>
        <v>1.477052902004931</v>
      </c>
    </row>
    <row r="36" spans="2:11" x14ac:dyDescent="0.15">
      <c r="D36" s="2">
        <v>19.370381999999999</v>
      </c>
      <c r="E36" s="2">
        <v>26.708331999999999</v>
      </c>
      <c r="F36" s="2">
        <f t="shared" si="0"/>
        <v>7.3379499999999993</v>
      </c>
      <c r="G36" s="2">
        <f t="shared" si="1"/>
        <v>1.5090692379463768</v>
      </c>
    </row>
    <row r="39" spans="2:11" x14ac:dyDescent="0.15">
      <c r="D39" s="2" t="s">
        <v>7</v>
      </c>
      <c r="E39" s="2" t="s">
        <v>1</v>
      </c>
      <c r="G39" s="2">
        <f>AVERAGE(F40:F51)</f>
        <v>8.4529018333333337</v>
      </c>
    </row>
    <row r="40" spans="2:11" x14ac:dyDescent="0.15">
      <c r="B40" s="2" t="s">
        <v>3</v>
      </c>
      <c r="C40" s="2">
        <v>1</v>
      </c>
      <c r="D40" s="2">
        <v>18.772459000000001</v>
      </c>
      <c r="E40" s="2">
        <v>27.567789999999999</v>
      </c>
      <c r="F40" s="2">
        <f t="shared" ref="F40:F61" si="2">E40-D40</f>
        <v>8.7953309999999973</v>
      </c>
      <c r="G40" s="2">
        <f t="shared" ref="G40:G61" si="3">2^($G$39-F40)</f>
        <v>0.78871218327053283</v>
      </c>
      <c r="H40" s="2">
        <f>AVERAGE(G40:G41)</f>
        <v>0.68515199157833351</v>
      </c>
      <c r="I40" s="2">
        <f>AVERAGE(H40:H50)</f>
        <v>1.0849452878646302</v>
      </c>
      <c r="J40" s="2">
        <f>STDEV(H40:H50)</f>
        <v>0.38795998850039509</v>
      </c>
      <c r="K40" s="2">
        <f>J40/SQRT(6)</f>
        <v>0.15838400207366626</v>
      </c>
    </row>
    <row r="41" spans="2:11" x14ac:dyDescent="0.15">
      <c r="D41" s="2">
        <v>18.847023</v>
      </c>
      <c r="E41" s="2">
        <v>28.081845999999999</v>
      </c>
      <c r="F41" s="2">
        <f t="shared" si="2"/>
        <v>9.2348229999999987</v>
      </c>
      <c r="G41" s="2">
        <f t="shared" si="3"/>
        <v>0.58159179988613408</v>
      </c>
    </row>
    <row r="42" spans="2:11" x14ac:dyDescent="0.15">
      <c r="C42" s="2">
        <v>2</v>
      </c>
      <c r="D42" s="2">
        <v>19.495089</v>
      </c>
      <c r="E42" s="2">
        <v>28.283826999999999</v>
      </c>
      <c r="F42" s="2">
        <f t="shared" si="2"/>
        <v>8.7887379999999986</v>
      </c>
      <c r="G42" s="2">
        <f t="shared" si="3"/>
        <v>0.79232478270433193</v>
      </c>
      <c r="H42" s="2">
        <f>AVERAGE(G42:G43)</f>
        <v>0.69349834598705906</v>
      </c>
    </row>
    <row r="43" spans="2:11" x14ac:dyDescent="0.15">
      <c r="D43" s="2">
        <v>19.519034999999999</v>
      </c>
      <c r="E43" s="2">
        <v>28.721771</v>
      </c>
      <c r="F43" s="2">
        <f t="shared" si="2"/>
        <v>9.2027360000000016</v>
      </c>
      <c r="G43" s="2">
        <f t="shared" si="3"/>
        <v>0.59467190926978619</v>
      </c>
    </row>
    <row r="44" spans="2:11" x14ac:dyDescent="0.15">
      <c r="C44" s="2">
        <v>3</v>
      </c>
      <c r="D44" s="2">
        <v>18.661669</v>
      </c>
      <c r="E44" s="2">
        <v>27.277381999999999</v>
      </c>
      <c r="F44" s="2">
        <f t="shared" si="2"/>
        <v>8.6157129999999995</v>
      </c>
      <c r="G44" s="2">
        <f t="shared" si="3"/>
        <v>0.89328276585054156</v>
      </c>
      <c r="H44" s="2">
        <f>AVERAGE(G44:G45)</f>
        <v>0.87529131899190415</v>
      </c>
    </row>
    <row r="45" spans="2:11" x14ac:dyDescent="0.15">
      <c r="D45" s="2">
        <v>18.904596000000002</v>
      </c>
      <c r="E45" s="2">
        <v>27.579626000000001</v>
      </c>
      <c r="F45" s="2">
        <f t="shared" si="2"/>
        <v>8.6750299999999996</v>
      </c>
      <c r="G45" s="2">
        <f t="shared" si="3"/>
        <v>0.85729987213326675</v>
      </c>
    </row>
    <row r="46" spans="2:11" x14ac:dyDescent="0.15">
      <c r="C46" s="2">
        <v>4</v>
      </c>
      <c r="D46" s="2">
        <v>19.842566999999999</v>
      </c>
      <c r="E46" s="2">
        <v>27.32282</v>
      </c>
      <c r="F46" s="2">
        <f t="shared" si="2"/>
        <v>7.4802530000000012</v>
      </c>
      <c r="G46" s="2">
        <f t="shared" si="3"/>
        <v>1.962440391587813</v>
      </c>
      <c r="H46" s="2">
        <f>AVERAGE(G46:G47)</f>
        <v>1.331853960343226</v>
      </c>
    </row>
    <row r="47" spans="2:11" x14ac:dyDescent="0.15">
      <c r="D47" s="2">
        <v>18.921309999999998</v>
      </c>
      <c r="E47" s="2">
        <v>27.886175000000001</v>
      </c>
      <c r="F47" s="2">
        <f t="shared" si="2"/>
        <v>8.9648650000000032</v>
      </c>
      <c r="G47" s="2">
        <f t="shared" si="3"/>
        <v>0.7012675290986391</v>
      </c>
    </row>
    <row r="48" spans="2:11" x14ac:dyDescent="0.15">
      <c r="C48" s="2">
        <v>5</v>
      </c>
      <c r="D48" s="2">
        <v>19.119292999999999</v>
      </c>
      <c r="E48" s="2">
        <v>26.735707999999999</v>
      </c>
      <c r="F48" s="2">
        <f t="shared" si="2"/>
        <v>7.6164149999999999</v>
      </c>
      <c r="G48" s="2">
        <f t="shared" si="3"/>
        <v>1.7856964194600471</v>
      </c>
      <c r="H48" s="2">
        <f>AVERAGE(G48:G49)</f>
        <v>1.6205785338285836</v>
      </c>
    </row>
    <row r="49" spans="2:12" x14ac:dyDescent="0.15">
      <c r="D49" s="2">
        <v>19.453520000000001</v>
      </c>
      <c r="E49" s="2">
        <v>27.364946</v>
      </c>
      <c r="F49" s="2">
        <f t="shared" si="2"/>
        <v>7.9114259999999987</v>
      </c>
      <c r="G49" s="2">
        <f t="shared" si="3"/>
        <v>1.4554606481971202</v>
      </c>
    </row>
    <row r="50" spans="2:12" x14ac:dyDescent="0.15">
      <c r="C50" s="2">
        <v>6</v>
      </c>
      <c r="D50" s="2">
        <v>19.100193000000001</v>
      </c>
      <c r="E50" s="2">
        <v>27.282564000000001</v>
      </c>
      <c r="F50" s="2">
        <f t="shared" si="2"/>
        <v>8.1823709999999998</v>
      </c>
      <c r="G50" s="2">
        <f t="shared" si="3"/>
        <v>1.2062515810431331</v>
      </c>
      <c r="H50" s="2">
        <f>AVERAGE(G50:G51)</f>
        <v>1.3032975764586756</v>
      </c>
    </row>
    <row r="51" spans="2:12" x14ac:dyDescent="0.15">
      <c r="D51" s="2">
        <v>19.108730000000001</v>
      </c>
      <c r="E51" s="2">
        <v>27.075851</v>
      </c>
      <c r="F51" s="2">
        <f t="shared" si="2"/>
        <v>7.9671209999999988</v>
      </c>
      <c r="G51" s="2">
        <f t="shared" si="3"/>
        <v>1.4003435718742183</v>
      </c>
    </row>
    <row r="52" spans="2:12" x14ac:dyDescent="0.15">
      <c r="B52" s="2" t="s">
        <v>4</v>
      </c>
      <c r="C52" s="2">
        <v>1</v>
      </c>
      <c r="D52" s="2">
        <v>19.405436999999999</v>
      </c>
      <c r="E52" s="2">
        <v>27.732807000000001</v>
      </c>
      <c r="F52" s="2">
        <f t="shared" si="2"/>
        <v>8.3273700000000019</v>
      </c>
      <c r="G52" s="2">
        <f t="shared" si="3"/>
        <v>1.0909098102066628</v>
      </c>
      <c r="H52" s="2">
        <f>AVERAGE(G52:G53)</f>
        <v>1.0334514482873598</v>
      </c>
      <c r="I52" s="2">
        <f>AVERAGE(H52:H60)</f>
        <v>1.2055763517029277</v>
      </c>
      <c r="J52" s="2">
        <f>STDEV(H52:H62)</f>
        <v>0.16216345621765796</v>
      </c>
      <c r="K52" s="2">
        <f>J52/SQRT(5)</f>
        <v>7.2521702313798828E-2</v>
      </c>
      <c r="L52" s="2">
        <f>TTEST(H40:H50,H52:H60,2,2)</f>
        <v>0.53483361068519375</v>
      </c>
    </row>
    <row r="53" spans="2:12" x14ac:dyDescent="0.15">
      <c r="D53" s="2">
        <v>19.37134</v>
      </c>
      <c r="E53" s="2">
        <v>27.859299</v>
      </c>
      <c r="F53" s="2">
        <f t="shared" si="2"/>
        <v>8.487959</v>
      </c>
      <c r="G53" s="2">
        <f t="shared" si="3"/>
        <v>0.97599308636805671</v>
      </c>
    </row>
    <row r="54" spans="2:12" x14ac:dyDescent="0.15">
      <c r="C54" s="2">
        <v>2</v>
      </c>
      <c r="D54" s="2">
        <v>19.234552000000001</v>
      </c>
      <c r="E54" s="2">
        <v>26.994107</v>
      </c>
      <c r="F54" s="2">
        <f t="shared" si="2"/>
        <v>7.7595549999999989</v>
      </c>
      <c r="G54" s="2">
        <f t="shared" si="3"/>
        <v>1.6170304355901091</v>
      </c>
      <c r="H54" s="2">
        <f>AVERAGE(G54:G55)</f>
        <v>1.4746189789997159</v>
      </c>
    </row>
    <row r="55" spans="2:12" x14ac:dyDescent="0.15">
      <c r="D55" s="2">
        <v>19.883780000000002</v>
      </c>
      <c r="E55" s="2">
        <v>27.922863</v>
      </c>
      <c r="F55" s="2">
        <f t="shared" si="2"/>
        <v>8.039082999999998</v>
      </c>
      <c r="G55" s="2">
        <f t="shared" si="3"/>
        <v>1.3322075224093226</v>
      </c>
    </row>
    <row r="56" spans="2:12" x14ac:dyDescent="0.15">
      <c r="C56" s="2">
        <v>3</v>
      </c>
      <c r="D56" s="2">
        <v>17.923480000000001</v>
      </c>
      <c r="E56" s="2">
        <v>26.002578</v>
      </c>
      <c r="F56" s="2">
        <f t="shared" si="2"/>
        <v>8.0790979999999983</v>
      </c>
      <c r="G56" s="2">
        <f t="shared" si="3"/>
        <v>1.2957647652458475</v>
      </c>
      <c r="H56" s="2">
        <f>AVERAGE(G56:G57)</f>
        <v>1.1714424002863715</v>
      </c>
    </row>
    <row r="57" spans="2:12" x14ac:dyDescent="0.15">
      <c r="D57" s="2">
        <v>18.037610999999998</v>
      </c>
      <c r="E57" s="2">
        <v>26.424085999999999</v>
      </c>
      <c r="F57" s="2">
        <f t="shared" si="2"/>
        <v>8.3864750000000008</v>
      </c>
      <c r="G57" s="2">
        <f t="shared" si="3"/>
        <v>1.0471200353268957</v>
      </c>
    </row>
    <row r="58" spans="2:12" x14ac:dyDescent="0.15">
      <c r="C58" s="2">
        <v>4</v>
      </c>
      <c r="D58" s="2">
        <v>19.298196999999998</v>
      </c>
      <c r="E58" s="2">
        <v>27.330946000000001</v>
      </c>
      <c r="F58" s="2">
        <f t="shared" si="2"/>
        <v>8.0327490000000026</v>
      </c>
      <c r="G58" s="2">
        <f t="shared" si="3"/>
        <v>1.3380692969793215</v>
      </c>
      <c r="H58" s="2">
        <f>AVERAGE(G58:G59)</f>
        <v>1.1696567304135956</v>
      </c>
    </row>
    <row r="59" spans="2:12" x14ac:dyDescent="0.15">
      <c r="D59" s="2">
        <v>19.309277000000002</v>
      </c>
      <c r="E59" s="2">
        <v>27.760384999999999</v>
      </c>
      <c r="F59" s="2">
        <f t="shared" si="2"/>
        <v>8.4511079999999978</v>
      </c>
      <c r="G59" s="2">
        <f t="shared" si="3"/>
        <v>1.0012441638478695</v>
      </c>
    </row>
    <row r="60" spans="2:12" x14ac:dyDescent="0.15">
      <c r="C60" s="2">
        <v>5</v>
      </c>
      <c r="D60" s="2">
        <v>19.359643999999999</v>
      </c>
      <c r="E60" s="2">
        <v>27.840831999999999</v>
      </c>
      <c r="F60" s="2">
        <f t="shared" si="2"/>
        <v>8.4811879999999995</v>
      </c>
      <c r="G60" s="2">
        <f t="shared" si="3"/>
        <v>0.98058448025600276</v>
      </c>
      <c r="H60" s="2">
        <f>AVERAGE(G60:G61)</f>
        <v>1.1787122005275956</v>
      </c>
    </row>
    <row r="61" spans="2:12" x14ac:dyDescent="0.15">
      <c r="D61" s="2">
        <v>19.370381999999999</v>
      </c>
      <c r="E61" s="2">
        <v>27.361923000000001</v>
      </c>
      <c r="F61" s="2">
        <f t="shared" si="2"/>
        <v>7.9915410000000016</v>
      </c>
      <c r="G61" s="2">
        <f t="shared" si="3"/>
        <v>1.3768399207991886</v>
      </c>
    </row>
    <row r="63" spans="2:12" x14ac:dyDescent="0.15">
      <c r="D63" s="2" t="s">
        <v>7</v>
      </c>
      <c r="E63" s="2" t="s">
        <v>13</v>
      </c>
      <c r="G63" s="2">
        <f>AVERAGE(F64:F75)</f>
        <v>12.131575083333333</v>
      </c>
    </row>
    <row r="64" spans="2:12" x14ac:dyDescent="0.15">
      <c r="B64" s="2" t="s">
        <v>3</v>
      </c>
      <c r="C64" s="2">
        <v>1</v>
      </c>
      <c r="D64" s="2">
        <v>18.772459000000001</v>
      </c>
      <c r="E64" s="2">
        <v>32.104903999999998</v>
      </c>
      <c r="F64" s="2">
        <f t="shared" ref="F64:F85" si="4">E64-D64</f>
        <v>13.332444999999996</v>
      </c>
      <c r="G64" s="2">
        <f t="shared" ref="G64:G85" si="5">2^($G$63-F64)</f>
        <v>0.435012898348687</v>
      </c>
      <c r="H64" s="2">
        <f>AVERAGE(G64:G65)</f>
        <v>0.45630120902416238</v>
      </c>
      <c r="I64" s="2">
        <f>AVERAGE(H64:H74)</f>
        <v>1.2056738179360538</v>
      </c>
      <c r="J64" s="2">
        <f>STDEV(H64:H74)</f>
        <v>0.46180804633011985</v>
      </c>
      <c r="K64" s="2">
        <f>J64/SQRT(6)</f>
        <v>0.18853234543672789</v>
      </c>
    </row>
    <row r="65" spans="2:12" x14ac:dyDescent="0.15">
      <c r="D65" s="2">
        <v>18.847023</v>
      </c>
      <c r="E65" s="2">
        <v>32.044755000000002</v>
      </c>
      <c r="F65" s="2">
        <f t="shared" si="4"/>
        <v>13.197732000000002</v>
      </c>
      <c r="G65" s="2">
        <f t="shared" si="5"/>
        <v>0.47758951969963775</v>
      </c>
    </row>
    <row r="66" spans="2:12" x14ac:dyDescent="0.15">
      <c r="C66" s="2">
        <v>2</v>
      </c>
      <c r="D66" s="2">
        <v>19.495089</v>
      </c>
      <c r="E66" s="2">
        <v>30.289507</v>
      </c>
      <c r="F66" s="2">
        <f t="shared" si="4"/>
        <v>10.794418</v>
      </c>
      <c r="G66" s="2">
        <f t="shared" si="5"/>
        <v>2.5265296019825021</v>
      </c>
      <c r="H66" s="2">
        <f>AVERAGE(G66:G67)</f>
        <v>1.6177914751598095</v>
      </c>
    </row>
    <row r="67" spans="2:12" x14ac:dyDescent="0.15">
      <c r="D67" s="2">
        <v>19.519034999999999</v>
      </c>
      <c r="E67" s="2">
        <v>32.146644000000002</v>
      </c>
      <c r="F67" s="2">
        <f t="shared" si="4"/>
        <v>12.627609000000003</v>
      </c>
      <c r="G67" s="2">
        <f t="shared" si="5"/>
        <v>0.70905334833711697</v>
      </c>
    </row>
    <row r="68" spans="2:12" x14ac:dyDescent="0.15">
      <c r="C68" s="2">
        <v>3</v>
      </c>
      <c r="D68" s="2">
        <v>18.661669</v>
      </c>
      <c r="E68" s="2">
        <v>31.199584999999999</v>
      </c>
      <c r="F68" s="2">
        <f t="shared" si="4"/>
        <v>12.537915999999999</v>
      </c>
      <c r="G68" s="2">
        <f t="shared" si="5"/>
        <v>0.75453466255681867</v>
      </c>
      <c r="H68" s="2">
        <f>AVERAGE(G68:G69)</f>
        <v>1.4017311856140082</v>
      </c>
    </row>
    <row r="69" spans="2:12" x14ac:dyDescent="0.15">
      <c r="D69" s="2">
        <v>18.904596000000002</v>
      </c>
      <c r="E69" s="2">
        <v>30.001301999999999</v>
      </c>
      <c r="F69" s="2">
        <f t="shared" si="4"/>
        <v>11.096705999999998</v>
      </c>
      <c r="G69" s="2">
        <f t="shared" si="5"/>
        <v>2.0489277086711977</v>
      </c>
    </row>
    <row r="70" spans="2:12" x14ac:dyDescent="0.15">
      <c r="C70" s="2">
        <v>4</v>
      </c>
      <c r="D70" s="2">
        <v>19.842566999999999</v>
      </c>
      <c r="E70" s="2">
        <v>33.078603000000001</v>
      </c>
      <c r="F70" s="2">
        <f t="shared" si="4"/>
        <v>13.236036000000002</v>
      </c>
      <c r="G70" s="2">
        <f t="shared" si="5"/>
        <v>0.46507622112667507</v>
      </c>
      <c r="H70" s="2">
        <f>AVERAGE(G70:G71)</f>
        <v>1.230723770620793</v>
      </c>
    </row>
    <row r="71" spans="2:12" x14ac:dyDescent="0.15">
      <c r="D71" s="2">
        <v>18.921309999999998</v>
      </c>
      <c r="E71" s="2">
        <v>30.055505</v>
      </c>
      <c r="F71" s="2">
        <f t="shared" si="4"/>
        <v>11.134195000000002</v>
      </c>
      <c r="G71" s="2">
        <f t="shared" si="5"/>
        <v>1.9963713201149109</v>
      </c>
    </row>
    <row r="72" spans="2:12" x14ac:dyDescent="0.15">
      <c r="C72" s="2">
        <v>5</v>
      </c>
      <c r="D72" s="2">
        <v>19.119292999999999</v>
      </c>
      <c r="E72" s="2">
        <v>31.018818</v>
      </c>
      <c r="F72" s="2">
        <f t="shared" si="4"/>
        <v>11.899525000000001</v>
      </c>
      <c r="G72" s="2">
        <f t="shared" si="5"/>
        <v>1.174502743511141</v>
      </c>
      <c r="H72" s="2">
        <f>AVERAGE(G72:G73)</f>
        <v>0.88353587667138156</v>
      </c>
    </row>
    <row r="73" spans="2:12" x14ac:dyDescent="0.15">
      <c r="D73" s="2">
        <v>19.453520000000001</v>
      </c>
      <c r="E73" s="2">
        <v>32.340040000000002</v>
      </c>
      <c r="F73" s="2">
        <f t="shared" si="4"/>
        <v>12.886520000000001</v>
      </c>
      <c r="G73" s="2">
        <f t="shared" si="5"/>
        <v>0.59256900983162208</v>
      </c>
    </row>
    <row r="74" spans="2:12" x14ac:dyDescent="0.15">
      <c r="C74" s="2">
        <v>6</v>
      </c>
      <c r="D74" s="2">
        <v>19.100193000000001</v>
      </c>
      <c r="E74" s="2">
        <v>30.417572</v>
      </c>
      <c r="F74" s="2">
        <f t="shared" si="4"/>
        <v>11.317378999999999</v>
      </c>
      <c r="G74" s="2">
        <f t="shared" si="5"/>
        <v>1.7583180867002008</v>
      </c>
      <c r="H74" s="2">
        <f>AVERAGE(G74:G75)</f>
        <v>1.6439593905261671</v>
      </c>
    </row>
    <row r="75" spans="2:12" x14ac:dyDescent="0.15">
      <c r="D75" s="2">
        <v>19.108730000000001</v>
      </c>
      <c r="E75" s="2">
        <v>30.62715</v>
      </c>
      <c r="F75" s="2">
        <f t="shared" si="4"/>
        <v>11.518419999999999</v>
      </c>
      <c r="G75" s="2">
        <f t="shared" si="5"/>
        <v>1.5296006943521336</v>
      </c>
    </row>
    <row r="76" spans="2:12" x14ac:dyDescent="0.15">
      <c r="B76" s="2" t="s">
        <v>4</v>
      </c>
      <c r="C76" s="2">
        <v>1</v>
      </c>
      <c r="D76" s="2">
        <v>19.405436999999999</v>
      </c>
      <c r="E76" s="2">
        <v>30.968116999999999</v>
      </c>
      <c r="F76" s="2">
        <f t="shared" si="4"/>
        <v>11.56268</v>
      </c>
      <c r="G76" s="2">
        <f t="shared" si="5"/>
        <v>1.4833870540191212</v>
      </c>
      <c r="H76" s="2">
        <f>AVERAGE(G76:G77)</f>
        <v>1.4733011859467613</v>
      </c>
      <c r="I76" s="2">
        <f>AVERAGE(H76:H84)</f>
        <v>1.4422430987034518</v>
      </c>
      <c r="J76" s="2">
        <f>STDEV(H76:H86)</f>
        <v>0.77108605456693136</v>
      </c>
      <c r="K76" s="2">
        <f>J76/SQRT(5)</f>
        <v>0.3448401669027541</v>
      </c>
      <c r="L76" s="2">
        <f>TTEST(H64:H74,H76:H84,2,2)</f>
        <v>0.54341838057477032</v>
      </c>
    </row>
    <row r="77" spans="2:12" x14ac:dyDescent="0.15">
      <c r="D77" s="2">
        <v>19.37134</v>
      </c>
      <c r="E77" s="2">
        <v>30.953773000000002</v>
      </c>
      <c r="F77" s="2">
        <f t="shared" si="4"/>
        <v>11.582433000000002</v>
      </c>
      <c r="G77" s="2">
        <f t="shared" si="5"/>
        <v>1.4632153178744016</v>
      </c>
    </row>
    <row r="78" spans="2:12" x14ac:dyDescent="0.15">
      <c r="C78" s="2">
        <v>2</v>
      </c>
      <c r="D78" s="2">
        <v>19.234552000000001</v>
      </c>
      <c r="E78" s="2">
        <v>30.461259999999999</v>
      </c>
      <c r="F78" s="2">
        <f t="shared" si="4"/>
        <v>11.226707999999999</v>
      </c>
      <c r="G78" s="2">
        <f t="shared" si="5"/>
        <v>1.8723719837696799</v>
      </c>
      <c r="H78" s="2">
        <f>AVERAGE(G78:G79)</f>
        <v>2.6994947113808516</v>
      </c>
    </row>
    <row r="79" spans="2:12" x14ac:dyDescent="0.15">
      <c r="D79" s="2">
        <v>19.883780000000002</v>
      </c>
      <c r="E79" s="2">
        <v>30.19707</v>
      </c>
      <c r="F79" s="2">
        <f t="shared" si="4"/>
        <v>10.313289999999999</v>
      </c>
      <c r="G79" s="2">
        <f t="shared" si="5"/>
        <v>3.5266174389920231</v>
      </c>
    </row>
    <row r="80" spans="2:12" x14ac:dyDescent="0.15">
      <c r="C80" s="2">
        <v>3</v>
      </c>
      <c r="D80" s="2">
        <v>17.923480000000001</v>
      </c>
      <c r="E80" s="2">
        <v>30.517596999999999</v>
      </c>
      <c r="F80" s="2">
        <f t="shared" si="4"/>
        <v>12.594116999999997</v>
      </c>
      <c r="G80" s="2">
        <f t="shared" si="5"/>
        <v>0.72570649306270818</v>
      </c>
      <c r="H80" s="2">
        <f>AVERAGE(G80:G81)</f>
        <v>0.62978985569331924</v>
      </c>
    </row>
    <row r="81" spans="3:8" x14ac:dyDescent="0.15">
      <c r="D81" s="2">
        <v>18.037610999999998</v>
      </c>
      <c r="E81" s="2">
        <v>31.074617</v>
      </c>
      <c r="F81" s="2">
        <f t="shared" si="4"/>
        <v>13.037006000000002</v>
      </c>
      <c r="G81" s="2">
        <f t="shared" si="5"/>
        <v>0.5338732183239302</v>
      </c>
    </row>
    <row r="82" spans="3:8" x14ac:dyDescent="0.15">
      <c r="C82" s="2">
        <v>4</v>
      </c>
      <c r="D82" s="2">
        <v>19.298196999999998</v>
      </c>
      <c r="E82" s="2">
        <v>31.291274999999999</v>
      </c>
      <c r="F82" s="2">
        <f t="shared" si="4"/>
        <v>11.993078000000001</v>
      </c>
      <c r="G82" s="2">
        <f t="shared" si="5"/>
        <v>1.1007578122426072</v>
      </c>
      <c r="H82" s="2">
        <f>AVERAGE(G82:G83)</f>
        <v>1.3123626281097387</v>
      </c>
    </row>
    <row r="83" spans="3:8" x14ac:dyDescent="0.15">
      <c r="D83" s="2">
        <v>19.309277000000002</v>
      </c>
      <c r="E83" s="2">
        <v>30.833020000000001</v>
      </c>
      <c r="F83" s="2">
        <f t="shared" si="4"/>
        <v>11.523743</v>
      </c>
      <c r="G83" s="2">
        <f t="shared" si="5"/>
        <v>1.5239674439768702</v>
      </c>
    </row>
    <row r="84" spans="3:8" x14ac:dyDescent="0.15">
      <c r="C84" s="2">
        <v>5</v>
      </c>
      <c r="D84" s="2">
        <v>19.359643999999999</v>
      </c>
      <c r="E84" s="2">
        <v>31.009692999999999</v>
      </c>
      <c r="F84" s="2">
        <f t="shared" si="4"/>
        <v>11.650048999999999</v>
      </c>
      <c r="G84" s="2">
        <f t="shared" si="5"/>
        <v>1.3962198072960681</v>
      </c>
      <c r="H84" s="2">
        <f>AVERAGE(G84:G85)</f>
        <v>1.0962671123865881</v>
      </c>
    </row>
    <row r="85" spans="3:8" x14ac:dyDescent="0.15">
      <c r="D85" s="2">
        <v>19.370381999999999</v>
      </c>
      <c r="E85" s="2">
        <v>31.830546999999999</v>
      </c>
      <c r="F85" s="2">
        <f t="shared" si="4"/>
        <v>12.460165</v>
      </c>
      <c r="G85" s="2">
        <f t="shared" si="5"/>
        <v>0.79631441747710807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T84"/>
  <sheetViews>
    <sheetView topLeftCell="A127" workbookViewId="0">
      <selection activeCell="O21" sqref="O21"/>
    </sheetView>
  </sheetViews>
  <sheetFormatPr baseColWidth="10" defaultRowHeight="14" x14ac:dyDescent="0.15"/>
  <cols>
    <col min="1" max="16384" width="10.83203125" style="2"/>
  </cols>
  <sheetData>
    <row r="7" spans="1:20" x14ac:dyDescent="0.15">
      <c r="Q7" s="2" t="s">
        <v>9</v>
      </c>
      <c r="R7" s="2" t="s">
        <v>10</v>
      </c>
      <c r="S7" s="2" t="s">
        <v>11</v>
      </c>
      <c r="T7" s="2" t="s">
        <v>12</v>
      </c>
    </row>
    <row r="8" spans="1:20" x14ac:dyDescent="0.15">
      <c r="C8" s="2" t="s">
        <v>7</v>
      </c>
      <c r="D8" s="2" t="s">
        <v>0</v>
      </c>
      <c r="F8" s="2">
        <f>AVERAGE(E9:E20)</f>
        <v>3.4197859999999998</v>
      </c>
      <c r="G8" s="2" t="s">
        <v>8</v>
      </c>
      <c r="H8" s="2" t="s">
        <v>9</v>
      </c>
      <c r="I8" s="2" t="s">
        <v>10</v>
      </c>
      <c r="J8" s="2" t="s">
        <v>11</v>
      </c>
      <c r="K8" s="2" t="s">
        <v>12</v>
      </c>
      <c r="N8" s="2" t="s">
        <v>6</v>
      </c>
      <c r="O8" s="2" t="s">
        <v>0</v>
      </c>
      <c r="P8" s="2" t="s">
        <v>3</v>
      </c>
      <c r="Q8" s="2">
        <v>1.0291127844588017</v>
      </c>
      <c r="R8" s="2">
        <v>0.18485069587655098</v>
      </c>
      <c r="S8" s="2">
        <v>7.5464980582657396E-2</v>
      </c>
    </row>
    <row r="9" spans="1:20" x14ac:dyDescent="0.15">
      <c r="A9" s="2" t="s">
        <v>3</v>
      </c>
      <c r="B9" s="2">
        <v>1</v>
      </c>
      <c r="C9" s="2">
        <v>22.732389999999999</v>
      </c>
      <c r="D9" s="2">
        <v>26.214960000000001</v>
      </c>
      <c r="E9" s="2">
        <f t="shared" ref="E9:E32" si="0">D9-C9</f>
        <v>3.4825700000000026</v>
      </c>
      <c r="F9" s="2">
        <f t="shared" ref="F9:F32" si="1">2^($F$8-E9)</f>
        <v>0.95741479140758945</v>
      </c>
      <c r="G9" s="2">
        <f>AVERAGE(F9:F10)</f>
        <v>0.76370209667671973</v>
      </c>
      <c r="H9" s="2">
        <f>AVERAGE(G9:G19)</f>
        <v>1.0291127844588017</v>
      </c>
      <c r="I9" s="2">
        <f>STDEV(G9:G19)</f>
        <v>0.18485069587655098</v>
      </c>
      <c r="J9" s="2">
        <f>I9/SQRT(6)</f>
        <v>7.5464980582657396E-2</v>
      </c>
      <c r="P9" s="2" t="s">
        <v>4</v>
      </c>
      <c r="Q9" s="2">
        <v>1.0770692105960449</v>
      </c>
      <c r="R9" s="2">
        <v>0.14188716019047412</v>
      </c>
      <c r="S9" s="2">
        <v>5.7925190586533344E-2</v>
      </c>
      <c r="T9" s="2">
        <v>0.62511208698824405</v>
      </c>
    </row>
    <row r="10" spans="1:20" x14ac:dyDescent="0.15">
      <c r="C10" s="2">
        <v>22.270962000000001</v>
      </c>
      <c r="D10" s="2">
        <v>26.501740999999999</v>
      </c>
      <c r="E10" s="2">
        <f t="shared" si="0"/>
        <v>4.2307789999999983</v>
      </c>
      <c r="F10" s="2">
        <f t="shared" si="1"/>
        <v>0.56998940194585002</v>
      </c>
      <c r="O10" s="2" t="s">
        <v>1</v>
      </c>
      <c r="P10" s="2" t="s">
        <v>3</v>
      </c>
      <c r="Q10" s="2">
        <v>1.1512206624067927</v>
      </c>
      <c r="R10" s="2">
        <v>0.45158611922590525</v>
      </c>
      <c r="S10" s="2">
        <v>0.18435926117118606</v>
      </c>
    </row>
    <row r="11" spans="1:20" x14ac:dyDescent="0.15">
      <c r="B11" s="2">
        <v>2</v>
      </c>
      <c r="C11" s="2">
        <v>23.325958</v>
      </c>
      <c r="D11" s="2">
        <v>26.342476000000001</v>
      </c>
      <c r="E11" s="2">
        <f t="shared" si="0"/>
        <v>3.0165180000000014</v>
      </c>
      <c r="F11" s="2">
        <f t="shared" si="1"/>
        <v>1.3225002545280167</v>
      </c>
      <c r="G11" s="2">
        <f>AVERAGE(F11:F12)</f>
        <v>1.3313704195744316</v>
      </c>
      <c r="P11" s="2" t="s">
        <v>4</v>
      </c>
      <c r="Q11" s="2">
        <v>2.2927542773774126</v>
      </c>
      <c r="R11" s="2">
        <v>0.38656649122296582</v>
      </c>
      <c r="S11" s="2">
        <v>0.15781510919238972</v>
      </c>
      <c r="T11" s="2">
        <v>8.3666749090369609E-4</v>
      </c>
    </row>
    <row r="12" spans="1:20" x14ac:dyDescent="0.15">
      <c r="C12" s="2">
        <v>23.978629999999999</v>
      </c>
      <c r="D12" s="2">
        <v>26.975923999999999</v>
      </c>
      <c r="E12" s="2">
        <f t="shared" si="0"/>
        <v>2.9972940000000001</v>
      </c>
      <c r="F12" s="2">
        <f t="shared" si="1"/>
        <v>1.3402405846208465</v>
      </c>
      <c r="O12" s="2" t="s">
        <v>2</v>
      </c>
      <c r="P12" s="2" t="s">
        <v>3</v>
      </c>
      <c r="Q12" s="2">
        <v>1.0906239592410216</v>
      </c>
      <c r="R12" s="2">
        <v>9.8298333585207717E-2</v>
      </c>
      <c r="S12" s="2">
        <v>4.0130126641607582E-2</v>
      </c>
    </row>
    <row r="13" spans="1:20" x14ac:dyDescent="0.15">
      <c r="B13" s="2">
        <v>3</v>
      </c>
      <c r="C13" s="2">
        <v>22.236439000000001</v>
      </c>
      <c r="D13" s="2">
        <v>25.660291999999998</v>
      </c>
      <c r="E13" s="2">
        <f t="shared" si="0"/>
        <v>3.4238529999999976</v>
      </c>
      <c r="F13" s="2">
        <f t="shared" si="1"/>
        <v>0.99718494014941927</v>
      </c>
      <c r="G13" s="2">
        <f>AVERAGE(F13:F14)</f>
        <v>1.0775662824044632</v>
      </c>
      <c r="P13" s="2" t="s">
        <v>4</v>
      </c>
      <c r="Q13" s="2">
        <v>1.2699942225863161</v>
      </c>
      <c r="R13" s="2">
        <v>0.26578563822320861</v>
      </c>
      <c r="S13" s="2">
        <v>0.10850653243447168</v>
      </c>
      <c r="T13" s="2">
        <v>0.15207978407733952</v>
      </c>
    </row>
    <row r="14" spans="1:20" x14ac:dyDescent="0.15">
      <c r="C14" s="2">
        <v>22.416277000000001</v>
      </c>
      <c r="D14" s="2">
        <v>25.624493000000001</v>
      </c>
      <c r="E14" s="2">
        <f t="shared" si="0"/>
        <v>3.2082160000000002</v>
      </c>
      <c r="F14" s="2">
        <f t="shared" si="1"/>
        <v>1.1579476246595071</v>
      </c>
    </row>
    <row r="15" spans="1:20" x14ac:dyDescent="0.15">
      <c r="B15" s="2">
        <v>4</v>
      </c>
      <c r="C15" s="2">
        <v>23.046337000000001</v>
      </c>
      <c r="D15" s="2">
        <v>26.351551000000001</v>
      </c>
      <c r="E15" s="2">
        <f t="shared" si="0"/>
        <v>3.3052139999999994</v>
      </c>
      <c r="F15" s="2">
        <f t="shared" si="1"/>
        <v>1.082653810227683</v>
      </c>
      <c r="G15" s="2">
        <f>AVERAGE(F15:F16)</f>
        <v>0.95319806094238568</v>
      </c>
    </row>
    <row r="16" spans="1:20" x14ac:dyDescent="0.15">
      <c r="C16" s="2">
        <v>22.740130000000001</v>
      </c>
      <c r="D16" s="2">
        <v>26.439651000000001</v>
      </c>
      <c r="E16" s="2">
        <f t="shared" si="0"/>
        <v>3.6995210000000007</v>
      </c>
      <c r="F16" s="2">
        <f t="shared" si="1"/>
        <v>0.82374231165708833</v>
      </c>
    </row>
    <row r="17" spans="1:11" x14ac:dyDescent="0.15">
      <c r="B17" s="2">
        <v>5</v>
      </c>
      <c r="C17" s="2">
        <v>22.398790000000002</v>
      </c>
      <c r="D17" s="2">
        <v>26.313831</v>
      </c>
      <c r="E17" s="2">
        <f t="shared" si="0"/>
        <v>3.9150409999999987</v>
      </c>
      <c r="F17" s="2">
        <f t="shared" si="1"/>
        <v>0.70943627236087403</v>
      </c>
      <c r="G17" s="2">
        <f>AVERAGE(F17:F18)</f>
        <v>1.0033064792903381</v>
      </c>
    </row>
    <row r="18" spans="1:11" x14ac:dyDescent="0.15">
      <c r="C18" s="2">
        <v>22.814741000000001</v>
      </c>
      <c r="D18" s="2">
        <v>25.859152000000002</v>
      </c>
      <c r="E18" s="2">
        <f t="shared" si="0"/>
        <v>3.0444110000000002</v>
      </c>
      <c r="F18" s="2">
        <f t="shared" si="1"/>
        <v>1.2971766862198022</v>
      </c>
    </row>
    <row r="19" spans="1:11" x14ac:dyDescent="0.15">
      <c r="B19" s="2">
        <v>6</v>
      </c>
      <c r="C19" s="2">
        <v>22.607060000000001</v>
      </c>
      <c r="D19" s="2">
        <v>26.028997</v>
      </c>
      <c r="E19" s="2">
        <f t="shared" si="0"/>
        <v>3.4219369999999998</v>
      </c>
      <c r="F19" s="2">
        <f t="shared" si="1"/>
        <v>0.99851015134267318</v>
      </c>
      <c r="G19" s="2">
        <f>AVERAGE(F19:F20)</f>
        <v>1.045533367864472</v>
      </c>
    </row>
    <row r="20" spans="1:11" x14ac:dyDescent="0.15">
      <c r="C20" s="2">
        <v>22.484100000000002</v>
      </c>
      <c r="D20" s="2">
        <v>25.776178000000002</v>
      </c>
      <c r="E20" s="2">
        <f t="shared" si="0"/>
        <v>3.2920780000000001</v>
      </c>
      <c r="F20" s="2">
        <f t="shared" si="1"/>
        <v>1.092556584386271</v>
      </c>
    </row>
    <row r="21" spans="1:11" x14ac:dyDescent="0.15">
      <c r="A21" s="2" t="s">
        <v>4</v>
      </c>
      <c r="B21" s="2">
        <v>1</v>
      </c>
      <c r="C21" s="2">
        <v>22.263165000000001</v>
      </c>
      <c r="D21" s="2">
        <v>25.962900000000001</v>
      </c>
      <c r="E21" s="2">
        <f t="shared" si="0"/>
        <v>3.6997350000000004</v>
      </c>
      <c r="F21" s="2">
        <f t="shared" si="1"/>
        <v>0.82362013214155172</v>
      </c>
      <c r="G21" s="2">
        <f>AVERAGE(F21:F22)</f>
        <v>0.98580145550355314</v>
      </c>
      <c r="H21" s="2">
        <f>AVERAGE(G21:G31)</f>
        <v>1.0770692105960449</v>
      </c>
      <c r="I21" s="2">
        <f>STDEV(G21:G31)</f>
        <v>0.14188716019047412</v>
      </c>
      <c r="J21" s="2">
        <f>I21/SQRT(6)</f>
        <v>5.7925190586533344E-2</v>
      </c>
      <c r="K21" s="2">
        <f>TTEST(G9:G19,G21:G31,2,2)</f>
        <v>0.62511208698824405</v>
      </c>
    </row>
    <row r="22" spans="1:11" x14ac:dyDescent="0.15">
      <c r="C22" s="2">
        <v>22.620895000000001</v>
      </c>
      <c r="D22" s="2">
        <v>25.84158</v>
      </c>
      <c r="E22" s="2">
        <f t="shared" si="0"/>
        <v>3.2206849999999996</v>
      </c>
      <c r="F22" s="2">
        <f t="shared" si="1"/>
        <v>1.1479827788655546</v>
      </c>
    </row>
    <row r="23" spans="1:11" x14ac:dyDescent="0.15">
      <c r="B23" s="2">
        <v>2</v>
      </c>
      <c r="C23" s="2">
        <v>22.387474000000001</v>
      </c>
      <c r="D23" s="2">
        <v>25.180973000000002</v>
      </c>
      <c r="E23" s="2">
        <f t="shared" si="0"/>
        <v>2.7934990000000006</v>
      </c>
      <c r="F23" s="2">
        <f t="shared" si="1"/>
        <v>1.5435872153248977</v>
      </c>
      <c r="G23" s="2">
        <f>AVERAGE(F23:F24)</f>
        <v>1.1419928890921034</v>
      </c>
    </row>
    <row r="24" spans="1:11" x14ac:dyDescent="0.15">
      <c r="C24" s="2">
        <v>22.635190000000001</v>
      </c>
      <c r="D24" s="2">
        <v>26.488602</v>
      </c>
      <c r="E24" s="2">
        <f t="shared" si="0"/>
        <v>3.8534119999999987</v>
      </c>
      <c r="F24" s="2">
        <f t="shared" si="1"/>
        <v>0.74039856285930916</v>
      </c>
    </row>
    <row r="25" spans="1:11" x14ac:dyDescent="0.15">
      <c r="B25" s="2">
        <v>3</v>
      </c>
      <c r="C25" s="2">
        <v>22.878986000000001</v>
      </c>
      <c r="D25" s="2">
        <v>25.843551999999999</v>
      </c>
      <c r="E25" s="2">
        <f t="shared" si="0"/>
        <v>2.9645659999999978</v>
      </c>
      <c r="F25" s="2">
        <f t="shared" si="1"/>
        <v>1.3709918548505713</v>
      </c>
      <c r="G25" s="2">
        <f>AVERAGE(F25:F26)</f>
        <v>1.2208970243966344</v>
      </c>
    </row>
    <row r="26" spans="1:11" x14ac:dyDescent="0.15">
      <c r="C26" s="2">
        <v>22.640402000000002</v>
      </c>
      <c r="D26" s="2">
        <v>25.961496</v>
      </c>
      <c r="E26" s="2">
        <f t="shared" si="0"/>
        <v>3.3210939999999987</v>
      </c>
      <c r="F26" s="2">
        <f t="shared" si="1"/>
        <v>1.0708021939426973</v>
      </c>
    </row>
    <row r="27" spans="1:11" x14ac:dyDescent="0.15">
      <c r="B27" s="2">
        <v>4</v>
      </c>
      <c r="C27" s="2">
        <v>22.822793999999998</v>
      </c>
      <c r="D27" s="2">
        <v>25.889085999999999</v>
      </c>
      <c r="E27" s="2">
        <f t="shared" si="0"/>
        <v>3.0662920000000007</v>
      </c>
      <c r="F27" s="2">
        <f t="shared" si="1"/>
        <v>1.2776511708545903</v>
      </c>
      <c r="G27" s="2">
        <f>AVERAGE(F27:F28)</f>
        <v>1.2128583538448825</v>
      </c>
    </row>
    <row r="28" spans="1:11" x14ac:dyDescent="0.15">
      <c r="C28" s="2">
        <v>22.680132</v>
      </c>
      <c r="D28" s="2">
        <v>25.900713</v>
      </c>
      <c r="E28" s="2">
        <f t="shared" si="0"/>
        <v>3.2205809999999992</v>
      </c>
      <c r="F28" s="2">
        <f t="shared" si="1"/>
        <v>1.1480655368351746</v>
      </c>
    </row>
    <row r="29" spans="1:11" x14ac:dyDescent="0.15">
      <c r="B29" s="2">
        <v>5</v>
      </c>
      <c r="C29" s="2">
        <v>22.11205</v>
      </c>
      <c r="D29" s="2">
        <v>25.644829000000001</v>
      </c>
      <c r="E29" s="2">
        <f t="shared" si="0"/>
        <v>3.5327790000000014</v>
      </c>
      <c r="F29" s="2">
        <f t="shared" si="1"/>
        <v>0.92466776461879208</v>
      </c>
      <c r="G29" s="2">
        <f>AVERAGE(F29:F30)</f>
        <v>0.85846474181583288</v>
      </c>
    </row>
    <row r="30" spans="1:11" x14ac:dyDescent="0.15">
      <c r="C30" s="2">
        <v>22.131544000000002</v>
      </c>
      <c r="D30" s="2">
        <v>25.887281000000002</v>
      </c>
      <c r="E30" s="2">
        <f t="shared" si="0"/>
        <v>3.7557369999999999</v>
      </c>
      <c r="F30" s="2">
        <f t="shared" si="1"/>
        <v>0.79226171901287368</v>
      </c>
    </row>
    <row r="31" spans="1:11" x14ac:dyDescent="0.15">
      <c r="B31" s="2">
        <v>6</v>
      </c>
      <c r="C31" s="2">
        <v>23.394359999999999</v>
      </c>
      <c r="D31" s="2">
        <v>26.783023</v>
      </c>
      <c r="E31" s="2">
        <f t="shared" si="0"/>
        <v>3.3886630000000011</v>
      </c>
      <c r="F31" s="2">
        <f t="shared" si="1"/>
        <v>1.0218071953222745</v>
      </c>
      <c r="G31" s="2">
        <f>AVERAGE(F31:F32)</f>
        <v>1.0424007989232633</v>
      </c>
    </row>
    <row r="32" spans="1:11" x14ac:dyDescent="0.15">
      <c r="C32" s="2">
        <v>22.971733</v>
      </c>
      <c r="D32" s="2">
        <v>26.303384999999999</v>
      </c>
      <c r="E32" s="2">
        <f t="shared" si="0"/>
        <v>3.3316519999999983</v>
      </c>
      <c r="F32" s="2">
        <f t="shared" si="1"/>
        <v>1.0629944025242524</v>
      </c>
    </row>
    <row r="34" spans="1:11" x14ac:dyDescent="0.15">
      <c r="C34" s="2" t="s">
        <v>7</v>
      </c>
      <c r="D34" s="2" t="s">
        <v>1</v>
      </c>
      <c r="F34" s="2">
        <f>AVERAGE(E35:E46)</f>
        <v>1.7381517499999994</v>
      </c>
    </row>
    <row r="35" spans="1:11" x14ac:dyDescent="0.15">
      <c r="A35" s="2" t="s">
        <v>3</v>
      </c>
      <c r="B35" s="2">
        <v>1</v>
      </c>
      <c r="C35" s="2">
        <v>22.732389999999999</v>
      </c>
      <c r="D35" s="2">
        <v>25.290299999999998</v>
      </c>
      <c r="E35" s="2">
        <f t="shared" ref="E35:E58" si="2">D35-C35</f>
        <v>2.5579099999999997</v>
      </c>
      <c r="F35" s="2">
        <f t="shared" ref="F35:F58" si="3">2^($F$34-E35)</f>
        <v>0.56653686833182781</v>
      </c>
      <c r="G35" s="2">
        <f>AVERAGE(F35:F36)</f>
        <v>0.43992224272789893</v>
      </c>
      <c r="H35" s="2">
        <f>AVERAGE(G35:G45)</f>
        <v>1.1512206624067927</v>
      </c>
      <c r="I35" s="2">
        <f>STDEV(G35:G45)</f>
        <v>0.45158611922590525</v>
      </c>
      <c r="J35" s="2">
        <f>I35/SQRT(6)</f>
        <v>0.18435926117118606</v>
      </c>
    </row>
    <row r="36" spans="1:11" x14ac:dyDescent="0.15">
      <c r="C36" s="2">
        <v>22.270962000000001</v>
      </c>
      <c r="D36" s="2">
        <v>25.683461999999999</v>
      </c>
      <c r="E36" s="2">
        <f t="shared" si="2"/>
        <v>3.4124999999999979</v>
      </c>
      <c r="F36" s="2">
        <f t="shared" si="3"/>
        <v>0.31330761712396998</v>
      </c>
    </row>
    <row r="37" spans="1:11" x14ac:dyDescent="0.15">
      <c r="B37" s="2">
        <v>2</v>
      </c>
      <c r="C37" s="2">
        <v>23.325958</v>
      </c>
      <c r="D37" s="2">
        <v>25.360582000000001</v>
      </c>
      <c r="E37" s="2">
        <f t="shared" si="2"/>
        <v>2.0346240000000009</v>
      </c>
      <c r="F37" s="2">
        <f t="shared" si="3"/>
        <v>0.81424098681050172</v>
      </c>
      <c r="G37" s="2">
        <f>AVERAGE(F37:F38)</f>
        <v>1.2895272543974838</v>
      </c>
    </row>
    <row r="38" spans="1:11" x14ac:dyDescent="0.15">
      <c r="C38" s="2">
        <v>23.978629999999999</v>
      </c>
      <c r="D38" s="2">
        <v>24.897265999999998</v>
      </c>
      <c r="E38" s="2">
        <f t="shared" si="2"/>
        <v>0.91863599999999934</v>
      </c>
      <c r="F38" s="2">
        <f t="shared" si="3"/>
        <v>1.7648135219844661</v>
      </c>
    </row>
    <row r="39" spans="1:11" x14ac:dyDescent="0.15">
      <c r="B39" s="2">
        <v>3</v>
      </c>
      <c r="C39" s="2">
        <v>22.236439000000001</v>
      </c>
      <c r="D39" s="2">
        <v>24.594139999999999</v>
      </c>
      <c r="E39" s="2">
        <f t="shared" si="2"/>
        <v>2.3577009999999987</v>
      </c>
      <c r="F39" s="2">
        <f t="shared" si="3"/>
        <v>0.65087425256392195</v>
      </c>
      <c r="G39" s="2">
        <f>AVERAGE(F39:F40)</f>
        <v>0.75474119468233214</v>
      </c>
    </row>
    <row r="40" spans="1:11" x14ac:dyDescent="0.15">
      <c r="C40" s="2">
        <v>22.416277000000001</v>
      </c>
      <c r="D40" s="2">
        <v>24.374357</v>
      </c>
      <c r="E40" s="2">
        <f t="shared" si="2"/>
        <v>1.9580799999999989</v>
      </c>
      <c r="F40" s="2">
        <f t="shared" si="3"/>
        <v>0.85860813680074233</v>
      </c>
    </row>
    <row r="41" spans="1:11" x14ac:dyDescent="0.15">
      <c r="B41" s="2">
        <v>4</v>
      </c>
      <c r="C41" s="2">
        <v>23.046337000000001</v>
      </c>
      <c r="D41" s="2">
        <v>23.978363000000002</v>
      </c>
      <c r="E41" s="2">
        <f t="shared" si="2"/>
        <v>0.93202600000000047</v>
      </c>
      <c r="F41" s="2">
        <f t="shared" si="3"/>
        <v>1.7485096399756319</v>
      </c>
      <c r="G41" s="2">
        <f>AVERAGE(F41:F42)</f>
        <v>1.3629489734552225</v>
      </c>
    </row>
    <row r="42" spans="1:11" x14ac:dyDescent="0.15">
      <c r="C42" s="2">
        <v>22.740130000000001</v>
      </c>
      <c r="D42" s="2">
        <v>24.511278000000001</v>
      </c>
      <c r="E42" s="2">
        <f t="shared" si="2"/>
        <v>1.7711480000000002</v>
      </c>
      <c r="F42" s="2">
        <f t="shared" si="3"/>
        <v>0.97738830693481293</v>
      </c>
    </row>
    <row r="43" spans="1:11" x14ac:dyDescent="0.15">
      <c r="B43" s="2">
        <v>5</v>
      </c>
      <c r="C43" s="2">
        <v>22.398790000000002</v>
      </c>
      <c r="D43" s="2">
        <v>24.080562</v>
      </c>
      <c r="E43" s="2">
        <f t="shared" si="2"/>
        <v>1.6817719999999987</v>
      </c>
      <c r="F43" s="2">
        <f t="shared" si="3"/>
        <v>1.0398531120379786</v>
      </c>
      <c r="G43" s="2">
        <f>AVERAGE(F43:F44)</f>
        <v>1.5823602086884132</v>
      </c>
    </row>
    <row r="44" spans="1:11" x14ac:dyDescent="0.15">
      <c r="C44" s="2">
        <v>22.814741000000001</v>
      </c>
      <c r="D44" s="2">
        <v>23.465520000000001</v>
      </c>
      <c r="E44" s="2">
        <f t="shared" si="2"/>
        <v>0.650779</v>
      </c>
      <c r="F44" s="2">
        <f t="shared" si="3"/>
        <v>2.124867305338848</v>
      </c>
    </row>
    <row r="45" spans="1:11" x14ac:dyDescent="0.15">
      <c r="B45" s="2">
        <v>6</v>
      </c>
      <c r="C45" s="2">
        <v>22.607060000000001</v>
      </c>
      <c r="D45" s="2">
        <v>23.310390000000002</v>
      </c>
      <c r="E45" s="2">
        <f t="shared" si="2"/>
        <v>0.70333000000000112</v>
      </c>
      <c r="F45" s="2">
        <f t="shared" si="3"/>
        <v>2.0488604865732927</v>
      </c>
      <c r="G45" s="2">
        <f>AVERAGE(F45:F46)</f>
        <v>1.477824100489405</v>
      </c>
    </row>
    <row r="46" spans="1:11" x14ac:dyDescent="0.15">
      <c r="C46" s="2">
        <v>22.484100000000002</v>
      </c>
      <c r="D46" s="2">
        <v>24.363415</v>
      </c>
      <c r="E46" s="2">
        <f t="shared" si="2"/>
        <v>1.8793149999999983</v>
      </c>
      <c r="F46" s="2">
        <f t="shared" si="3"/>
        <v>0.90678771440551753</v>
      </c>
    </row>
    <row r="47" spans="1:11" x14ac:dyDescent="0.15">
      <c r="A47" s="2" t="s">
        <v>4</v>
      </c>
      <c r="B47" s="2">
        <v>1</v>
      </c>
      <c r="C47" s="2">
        <v>22.263165000000001</v>
      </c>
      <c r="D47" s="2">
        <v>22.937124000000001</v>
      </c>
      <c r="E47" s="2">
        <f t="shared" si="2"/>
        <v>0.67395899999999997</v>
      </c>
      <c r="F47" s="2">
        <f t="shared" si="3"/>
        <v>2.0909995479014634</v>
      </c>
      <c r="G47" s="2">
        <f>AVERAGE(F47:F48)</f>
        <v>2.390526416268016</v>
      </c>
      <c r="H47" s="2">
        <f>AVERAGE(G47:G57)</f>
        <v>2.2927542773774126</v>
      </c>
      <c r="I47" s="2">
        <f>STDEV(G47:G57)</f>
        <v>0.38656649122296582</v>
      </c>
      <c r="J47" s="2">
        <f>I47/SQRT(6)</f>
        <v>0.15781510919238972</v>
      </c>
      <c r="K47" s="2">
        <f>TTEST(G35:G45,G47:G57,2,2)</f>
        <v>8.3666749090369609E-4</v>
      </c>
    </row>
    <row r="48" spans="1:11" x14ac:dyDescent="0.15">
      <c r="C48" s="2">
        <v>22.620895000000001</v>
      </c>
      <c r="D48" s="2">
        <v>22.931412000000002</v>
      </c>
      <c r="E48" s="2">
        <f t="shared" si="2"/>
        <v>0.31051700000000082</v>
      </c>
      <c r="F48" s="2">
        <f t="shared" si="3"/>
        <v>2.6900532846345686</v>
      </c>
    </row>
    <row r="49" spans="1:10" x14ac:dyDescent="0.15">
      <c r="B49" s="2">
        <v>2</v>
      </c>
      <c r="C49" s="2">
        <v>22.387474000000001</v>
      </c>
      <c r="D49" s="2">
        <v>22.906707999999998</v>
      </c>
      <c r="E49" s="2">
        <f t="shared" si="2"/>
        <v>0.51923399999999731</v>
      </c>
      <c r="F49" s="2">
        <f t="shared" si="3"/>
        <v>2.3277203585282158</v>
      </c>
      <c r="G49" s="2">
        <f>AVERAGE(F49:F50)</f>
        <v>1.9607773844830798</v>
      </c>
    </row>
    <row r="50" spans="1:10" x14ac:dyDescent="0.15">
      <c r="C50" s="2">
        <v>22.635190000000001</v>
      </c>
      <c r="D50" s="2">
        <v>23.700839999999999</v>
      </c>
      <c r="E50" s="2">
        <f t="shared" si="2"/>
        <v>1.065649999999998</v>
      </c>
      <c r="F50" s="2">
        <f t="shared" si="3"/>
        <v>1.5938344104379436</v>
      </c>
    </row>
    <row r="51" spans="1:10" x14ac:dyDescent="0.15">
      <c r="B51" s="2">
        <v>3</v>
      </c>
      <c r="C51" s="2">
        <v>22.878986000000001</v>
      </c>
      <c r="D51" s="2">
        <v>22.572724999999998</v>
      </c>
      <c r="E51" s="2">
        <f t="shared" si="2"/>
        <v>-0.30626100000000278</v>
      </c>
      <c r="F51" s="2">
        <f t="shared" si="3"/>
        <v>4.1250532696726836</v>
      </c>
      <c r="G51" s="2">
        <f>AVERAGE(F51:F52)</f>
        <v>2.8079995024776112</v>
      </c>
    </row>
    <row r="52" spans="1:10" x14ac:dyDescent="0.15">
      <c r="C52" s="2">
        <v>22.640402000000002</v>
      </c>
      <c r="D52" s="2">
        <v>23.802326000000001</v>
      </c>
      <c r="E52" s="2">
        <f t="shared" si="2"/>
        <v>1.1619239999999991</v>
      </c>
      <c r="F52" s="2">
        <f t="shared" si="3"/>
        <v>1.4909457352825393</v>
      </c>
    </row>
    <row r="53" spans="1:10" x14ac:dyDescent="0.15">
      <c r="B53" s="2">
        <v>4</v>
      </c>
      <c r="C53" s="2">
        <v>22.822793999999998</v>
      </c>
      <c r="D53" s="2">
        <v>23.252255000000002</v>
      </c>
      <c r="E53" s="2">
        <f t="shared" si="2"/>
        <v>0.42946100000000342</v>
      </c>
      <c r="F53" s="2">
        <f t="shared" si="3"/>
        <v>2.4771663437647296</v>
      </c>
      <c r="G53" s="2">
        <f>AVERAGE(F53:F54)</f>
        <v>1.9085161839720326</v>
      </c>
    </row>
    <row r="54" spans="1:10" x14ac:dyDescent="0.15">
      <c r="C54" s="2">
        <v>22.680132</v>
      </c>
      <c r="D54" s="2">
        <v>23.996195</v>
      </c>
      <c r="E54" s="2">
        <f t="shared" si="2"/>
        <v>1.3160629999999998</v>
      </c>
      <c r="F54" s="2">
        <f t="shared" si="3"/>
        <v>1.3398660241793356</v>
      </c>
    </row>
    <row r="55" spans="1:10" x14ac:dyDescent="0.15">
      <c r="B55" s="2">
        <v>5</v>
      </c>
      <c r="C55" s="2">
        <v>22.11205</v>
      </c>
      <c r="D55" s="2">
        <v>22.526873999999999</v>
      </c>
      <c r="E55" s="2">
        <f t="shared" si="2"/>
        <v>0.41482399999999942</v>
      </c>
      <c r="F55" s="2">
        <f t="shared" si="3"/>
        <v>2.5024265943982695</v>
      </c>
      <c r="G55" s="2">
        <f>AVERAGE(F55:F56)</f>
        <v>2.6675858089406255</v>
      </c>
    </row>
    <row r="56" spans="1:10" x14ac:dyDescent="0.15">
      <c r="C56" s="2">
        <v>22.131544000000002</v>
      </c>
      <c r="D56" s="2">
        <v>22.367495000000002</v>
      </c>
      <c r="E56" s="2">
        <f t="shared" si="2"/>
        <v>0.23595100000000002</v>
      </c>
      <c r="F56" s="2">
        <f t="shared" si="3"/>
        <v>2.8327450234829818</v>
      </c>
    </row>
    <row r="57" spans="1:10" x14ac:dyDescent="0.15">
      <c r="B57" s="2">
        <v>6</v>
      </c>
      <c r="C57" s="2">
        <v>23.394359999999999</v>
      </c>
      <c r="D57" s="2">
        <v>23.828415</v>
      </c>
      <c r="E57" s="2">
        <f t="shared" si="2"/>
        <v>0.43405500000000075</v>
      </c>
      <c r="F57" s="2">
        <f t="shared" si="3"/>
        <v>2.4692908037891121</v>
      </c>
      <c r="G57" s="2">
        <f>AVERAGE(F57:F58)</f>
        <v>2.0211203681231105</v>
      </c>
    </row>
    <row r="58" spans="1:10" x14ac:dyDescent="0.15">
      <c r="C58" s="2">
        <v>22.971733</v>
      </c>
      <c r="D58" s="2">
        <v>24.056412000000002</v>
      </c>
      <c r="E58" s="2">
        <f t="shared" si="2"/>
        <v>1.0846790000000013</v>
      </c>
      <c r="F58" s="2">
        <f t="shared" si="3"/>
        <v>1.5729499324571083</v>
      </c>
    </row>
    <row r="60" spans="1:10" x14ac:dyDescent="0.15">
      <c r="C60" s="2" t="s">
        <v>7</v>
      </c>
      <c r="D60" s="2" t="s">
        <v>2</v>
      </c>
      <c r="F60" s="2">
        <f>AVERAGE(E61:E72)</f>
        <v>10.56117075</v>
      </c>
    </row>
    <row r="61" spans="1:10" x14ac:dyDescent="0.15">
      <c r="A61" s="2" t="s">
        <v>3</v>
      </c>
      <c r="B61" s="2">
        <v>1</v>
      </c>
      <c r="C61" s="2">
        <v>22.732389999999999</v>
      </c>
      <c r="D61" s="2">
        <v>32.906905999999999</v>
      </c>
      <c r="E61" s="2">
        <f t="shared" ref="E61:E84" si="4">D61-C61</f>
        <v>10.174516000000001</v>
      </c>
      <c r="F61" s="2">
        <f t="shared" ref="F61:F84" si="5">2^(10.56117-E61)</f>
        <v>1.3073577687279314</v>
      </c>
      <c r="G61" s="2">
        <f>AVERAGE(F61:F62)</f>
        <v>1.0282215561646251</v>
      </c>
      <c r="H61" s="2">
        <f>AVERAGE(G61:G71)</f>
        <v>1.0906239592410216</v>
      </c>
      <c r="I61" s="2">
        <f>STDEV(G61:G71)</f>
        <v>9.8298333585207717E-2</v>
      </c>
      <c r="J61" s="2">
        <f>I61/SQRT(6)</f>
        <v>4.0130126641607582E-2</v>
      </c>
    </row>
    <row r="62" spans="1:10" x14ac:dyDescent="0.15">
      <c r="C62" s="2">
        <v>22.270962000000001</v>
      </c>
      <c r="D62" s="2">
        <v>33.248930000000001</v>
      </c>
      <c r="E62" s="2">
        <f t="shared" si="4"/>
        <v>10.977968000000001</v>
      </c>
      <c r="F62" s="2">
        <f t="shared" si="5"/>
        <v>0.74908534360131862</v>
      </c>
    </row>
    <row r="63" spans="1:10" x14ac:dyDescent="0.15">
      <c r="B63" s="2">
        <v>2</v>
      </c>
      <c r="C63" s="2">
        <v>23.325958</v>
      </c>
      <c r="D63" s="2">
        <v>34.809562999999997</v>
      </c>
      <c r="E63" s="2">
        <f t="shared" si="4"/>
        <v>11.483604999999997</v>
      </c>
      <c r="F63" s="2">
        <f t="shared" si="5"/>
        <v>0.52761774804453276</v>
      </c>
      <c r="G63" s="2">
        <f>AVERAGE(F63:F64)</f>
        <v>1.1284024368104424</v>
      </c>
    </row>
    <row r="64" spans="1:10" x14ac:dyDescent="0.15">
      <c r="C64" s="2">
        <v>23.978629999999999</v>
      </c>
      <c r="D64" s="2">
        <v>33.749706000000003</v>
      </c>
      <c r="E64" s="2">
        <f t="shared" si="4"/>
        <v>9.7710760000000043</v>
      </c>
      <c r="F64" s="2">
        <f t="shared" si="5"/>
        <v>1.7291871255763522</v>
      </c>
    </row>
    <row r="65" spans="1:11" x14ac:dyDescent="0.15">
      <c r="B65" s="2">
        <v>3</v>
      </c>
      <c r="C65" s="2">
        <v>22.236439000000001</v>
      </c>
      <c r="D65" s="2">
        <v>33.375152999999997</v>
      </c>
      <c r="E65" s="2">
        <f t="shared" si="4"/>
        <v>11.138713999999997</v>
      </c>
      <c r="F65" s="2">
        <f t="shared" si="5"/>
        <v>0.67010357080736949</v>
      </c>
      <c r="G65" s="2">
        <f>AVERAGE(F65:F66)</f>
        <v>1.1828019121151416</v>
      </c>
    </row>
    <row r="66" spans="1:11" x14ac:dyDescent="0.15">
      <c r="C66" s="2">
        <v>22.416277000000001</v>
      </c>
      <c r="D66" s="2">
        <v>32.215736</v>
      </c>
      <c r="E66" s="2">
        <f t="shared" si="4"/>
        <v>9.7994589999999988</v>
      </c>
      <c r="F66" s="2">
        <f t="shared" si="5"/>
        <v>1.6955002534229138</v>
      </c>
    </row>
    <row r="67" spans="1:11" x14ac:dyDescent="0.15">
      <c r="B67" s="2">
        <v>4</v>
      </c>
      <c r="C67" s="2">
        <v>23.046337000000001</v>
      </c>
      <c r="D67" s="2">
        <v>33.603225999999999</v>
      </c>
      <c r="E67" s="2">
        <f t="shared" si="4"/>
        <v>10.556888999999998</v>
      </c>
      <c r="F67" s="2">
        <f t="shared" si="5"/>
        <v>1.0029717700597613</v>
      </c>
      <c r="G67" s="2">
        <f>AVERAGE(F67:F68)</f>
        <v>1.044463640308734</v>
      </c>
    </row>
    <row r="68" spans="1:11" x14ac:dyDescent="0.15">
      <c r="C68" s="2">
        <v>22.740130000000001</v>
      </c>
      <c r="D68" s="2">
        <v>33.182335000000002</v>
      </c>
      <c r="E68" s="2">
        <f t="shared" si="4"/>
        <v>10.442205000000001</v>
      </c>
      <c r="F68" s="2">
        <f t="shared" si="5"/>
        <v>1.0859555105577063</v>
      </c>
    </row>
    <row r="69" spans="1:11" x14ac:dyDescent="0.15">
      <c r="B69" s="2">
        <v>5</v>
      </c>
      <c r="C69" s="2">
        <v>22.398790000000002</v>
      </c>
      <c r="D69" s="2">
        <v>33.505920000000003</v>
      </c>
      <c r="E69" s="2">
        <f t="shared" si="4"/>
        <v>11.107130000000002</v>
      </c>
      <c r="F69" s="2">
        <f t="shared" si="5"/>
        <v>0.68493548016339911</v>
      </c>
      <c r="G69" s="2">
        <f>AVERAGE(F69:F70)</f>
        <v>1.2066850302801226</v>
      </c>
    </row>
    <row r="70" spans="1:11" x14ac:dyDescent="0.15">
      <c r="C70" s="2">
        <v>22.814741000000001</v>
      </c>
      <c r="D70" s="2">
        <v>32.586444999999998</v>
      </c>
      <c r="E70" s="2">
        <f t="shared" si="4"/>
        <v>9.7717039999999962</v>
      </c>
      <c r="F70" s="2">
        <f t="shared" si="5"/>
        <v>1.7284345803968464</v>
      </c>
    </row>
    <row r="71" spans="1:11" x14ac:dyDescent="0.15">
      <c r="B71" s="2">
        <v>6</v>
      </c>
      <c r="C71" s="2">
        <v>22.607060000000001</v>
      </c>
      <c r="D71" s="2">
        <v>33.971786000000002</v>
      </c>
      <c r="E71" s="2">
        <f t="shared" si="4"/>
        <v>11.364726000000001</v>
      </c>
      <c r="F71" s="2">
        <f t="shared" si="5"/>
        <v>0.57293524689225528</v>
      </c>
      <c r="G71" s="2">
        <f>AVERAGE(F71:F72)</f>
        <v>0.95316917976706395</v>
      </c>
    </row>
    <row r="72" spans="1:11" x14ac:dyDescent="0.15">
      <c r="C72" s="2">
        <v>22.484100000000002</v>
      </c>
      <c r="D72" s="2">
        <v>32.630156999999997</v>
      </c>
      <c r="E72" s="2">
        <f t="shared" si="4"/>
        <v>10.146056999999995</v>
      </c>
      <c r="F72" s="2">
        <f t="shared" si="5"/>
        <v>1.3334031126418726</v>
      </c>
    </row>
    <row r="73" spans="1:11" x14ac:dyDescent="0.15">
      <c r="A73" s="2" t="s">
        <v>4</v>
      </c>
      <c r="B73" s="2">
        <v>1</v>
      </c>
      <c r="C73" s="2">
        <v>22.263165000000001</v>
      </c>
      <c r="D73" s="2">
        <v>32.655123000000003</v>
      </c>
      <c r="E73" s="2">
        <f t="shared" si="4"/>
        <v>10.391958000000002</v>
      </c>
      <c r="F73" s="2">
        <f t="shared" si="5"/>
        <v>1.1244441455601883</v>
      </c>
      <c r="G73" s="2">
        <f>AVERAGE(F73:F74)</f>
        <v>1.0532799571287004</v>
      </c>
      <c r="H73" s="2">
        <f>AVERAGE(G73:G83)</f>
        <v>1.2699942225863161</v>
      </c>
      <c r="I73" s="2">
        <f>STDEV(G73:G83)</f>
        <v>0.26578563822320861</v>
      </c>
      <c r="J73" s="2">
        <f>I73/SQRT(6)</f>
        <v>0.10850653243447168</v>
      </c>
      <c r="K73" s="2">
        <f>TTEST(G61:G71,G73:G83,2,2)</f>
        <v>0.15207978407733952</v>
      </c>
    </row>
    <row r="74" spans="1:11" x14ac:dyDescent="0.15">
      <c r="C74" s="2">
        <v>22.620895000000001</v>
      </c>
      <c r="D74" s="2">
        <v>33.208100000000002</v>
      </c>
      <c r="E74" s="2">
        <f t="shared" si="4"/>
        <v>10.587205000000001</v>
      </c>
      <c r="F74" s="2">
        <f t="shared" si="5"/>
        <v>0.9821157686972124</v>
      </c>
    </row>
    <row r="75" spans="1:11" x14ac:dyDescent="0.15">
      <c r="B75" s="2">
        <v>2</v>
      </c>
      <c r="C75" s="2">
        <v>22.387474000000001</v>
      </c>
      <c r="D75" s="2">
        <v>32.593432999999997</v>
      </c>
      <c r="E75" s="2">
        <f t="shared" si="4"/>
        <v>10.205958999999996</v>
      </c>
      <c r="F75" s="2">
        <f t="shared" si="5"/>
        <v>1.2791726517846829</v>
      </c>
      <c r="G75" s="2">
        <f>AVERAGE(F75:F76)</f>
        <v>1.2923804605979732</v>
      </c>
    </row>
    <row r="76" spans="1:11" x14ac:dyDescent="0.15">
      <c r="C76" s="2">
        <v>22.635190000000001</v>
      </c>
      <c r="D76" s="2">
        <v>32.811660000000003</v>
      </c>
      <c r="E76" s="2">
        <f t="shared" si="4"/>
        <v>10.176470000000002</v>
      </c>
      <c r="F76" s="2">
        <f t="shared" si="5"/>
        <v>1.3055882694112637</v>
      </c>
    </row>
    <row r="77" spans="1:11" x14ac:dyDescent="0.15">
      <c r="B77" s="2">
        <v>3</v>
      </c>
      <c r="C77" s="2">
        <v>22.878986000000001</v>
      </c>
      <c r="D77" s="2">
        <v>32.620646999999998</v>
      </c>
      <c r="E77" s="2">
        <f t="shared" si="4"/>
        <v>9.741660999999997</v>
      </c>
      <c r="F77" s="2">
        <f t="shared" si="5"/>
        <v>1.7648052648940471</v>
      </c>
      <c r="G77" s="2">
        <f>AVERAGE(F77:F78)</f>
        <v>1.7468451871953334</v>
      </c>
    </row>
    <row r="78" spans="1:11" x14ac:dyDescent="0.15">
      <c r="C78" s="2">
        <v>22.640402000000002</v>
      </c>
      <c r="D78" s="2">
        <v>32.411729999999999</v>
      </c>
      <c r="E78" s="2">
        <f t="shared" si="4"/>
        <v>9.7713279999999969</v>
      </c>
      <c r="F78" s="2">
        <f t="shared" si="5"/>
        <v>1.72888510949662</v>
      </c>
    </row>
    <row r="79" spans="1:11" x14ac:dyDescent="0.15">
      <c r="B79" s="2">
        <v>4</v>
      </c>
      <c r="C79" s="2">
        <v>22.822793999999998</v>
      </c>
      <c r="D79" s="2">
        <v>33.329956000000003</v>
      </c>
      <c r="E79" s="2">
        <f t="shared" si="4"/>
        <v>10.507162000000005</v>
      </c>
      <c r="F79" s="2">
        <f t="shared" si="5"/>
        <v>1.0381450272254824</v>
      </c>
      <c r="G79" s="2">
        <f>AVERAGE(F79:F80)</f>
        <v>1.2450526599861753</v>
      </c>
    </row>
    <row r="80" spans="1:11" x14ac:dyDescent="0.15">
      <c r="C80" s="2">
        <v>22.680132</v>
      </c>
      <c r="D80" s="2">
        <v>32.703299999999999</v>
      </c>
      <c r="E80" s="2">
        <f t="shared" si="4"/>
        <v>10.023167999999998</v>
      </c>
      <c r="F80" s="2">
        <f t="shared" si="5"/>
        <v>1.451960292746868</v>
      </c>
    </row>
    <row r="81" spans="2:7" x14ac:dyDescent="0.15">
      <c r="B81" s="2">
        <v>5</v>
      </c>
      <c r="C81" s="2">
        <v>22.11205</v>
      </c>
      <c r="D81" s="2">
        <v>32.641776999999998</v>
      </c>
      <c r="E81" s="2">
        <f t="shared" si="4"/>
        <v>10.529726999999998</v>
      </c>
      <c r="F81" s="2">
        <f t="shared" si="5"/>
        <v>1.0220338645482543</v>
      </c>
      <c r="G81" s="2">
        <f>AVERAGE(F81:F82)</f>
        <v>0.99193732233438536</v>
      </c>
    </row>
    <row r="82" spans="2:7" x14ac:dyDescent="0.15">
      <c r="C82" s="2">
        <v>22.131544000000002</v>
      </c>
      <c r="D82" s="2">
        <v>32.748843999999998</v>
      </c>
      <c r="E82" s="2">
        <f t="shared" si="4"/>
        <v>10.617299999999997</v>
      </c>
      <c r="F82" s="2">
        <f t="shared" si="5"/>
        <v>0.96184078012051644</v>
      </c>
    </row>
    <row r="83" spans="2:7" x14ac:dyDescent="0.15">
      <c r="B83" s="2">
        <v>6</v>
      </c>
      <c r="C83" s="2">
        <v>23.394359999999999</v>
      </c>
      <c r="D83" s="2">
        <v>33.131033000000002</v>
      </c>
      <c r="E83" s="2">
        <f t="shared" si="4"/>
        <v>9.7366730000000032</v>
      </c>
      <c r="F83" s="2">
        <f t="shared" si="5"/>
        <v>1.770917494803115</v>
      </c>
      <c r="G83" s="2">
        <f>AVERAGE(F83:F84)</f>
        <v>1.2904697482753291</v>
      </c>
    </row>
    <row r="84" spans="2:7" x14ac:dyDescent="0.15">
      <c r="C84" s="2">
        <v>22.971733</v>
      </c>
      <c r="D84" s="2">
        <v>33.836869999999998</v>
      </c>
      <c r="E84" s="2">
        <f t="shared" si="4"/>
        <v>10.865136999999997</v>
      </c>
      <c r="F84" s="2">
        <f t="shared" si="5"/>
        <v>0.81002200174754346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6:L16"/>
  <sheetViews>
    <sheetView workbookViewId="0">
      <selection activeCell="E10" sqref="E10"/>
    </sheetView>
  </sheetViews>
  <sheetFormatPr baseColWidth="10" defaultRowHeight="14" x14ac:dyDescent="0.15"/>
  <cols>
    <col min="1" max="2" width="10.83203125" style="2"/>
    <col min="3" max="3" width="14.6640625" style="2" customWidth="1"/>
    <col min="4" max="16384" width="10.83203125" style="2"/>
  </cols>
  <sheetData>
    <row r="6" spans="3:12" x14ac:dyDescent="0.15">
      <c r="C6" s="8"/>
      <c r="D6" s="8" t="s">
        <v>23</v>
      </c>
      <c r="E6" s="8"/>
      <c r="F6" s="8"/>
      <c r="G6" s="8" t="s">
        <v>22</v>
      </c>
      <c r="H6" s="8"/>
      <c r="I6" s="8"/>
      <c r="J6" s="8" t="s">
        <v>21</v>
      </c>
      <c r="K6" s="8"/>
      <c r="L6" s="8"/>
    </row>
    <row r="7" spans="3:12" x14ac:dyDescent="0.15">
      <c r="C7" s="8"/>
      <c r="D7" s="8" t="s">
        <v>24</v>
      </c>
      <c r="E7" s="8" t="s">
        <v>19</v>
      </c>
      <c r="F7" s="8" t="s">
        <v>20</v>
      </c>
      <c r="G7" s="8" t="s">
        <v>28</v>
      </c>
      <c r="H7" s="8" t="s">
        <v>19</v>
      </c>
      <c r="I7" s="8" t="s">
        <v>20</v>
      </c>
      <c r="J7" s="8" t="s">
        <v>24</v>
      </c>
      <c r="K7" s="8" t="s">
        <v>19</v>
      </c>
      <c r="L7" s="8" t="s">
        <v>20</v>
      </c>
    </row>
    <row r="8" spans="3:12" x14ac:dyDescent="0.15">
      <c r="C8" s="8" t="s">
        <v>25</v>
      </c>
      <c r="D8" s="8">
        <v>19.275999999999982</v>
      </c>
      <c r="E8" s="8">
        <v>13.681999999999988</v>
      </c>
      <c r="F8" s="8">
        <v>20.260999999999996</v>
      </c>
      <c r="G8" s="8">
        <v>2.98599999999999</v>
      </c>
      <c r="H8" s="8">
        <v>3.3629999999999995</v>
      </c>
      <c r="I8" s="8">
        <v>0.40600000000000591</v>
      </c>
      <c r="J8" s="8">
        <v>2.6239999999999952</v>
      </c>
      <c r="K8" s="8">
        <v>1.1020000000000039</v>
      </c>
      <c r="L8" s="8">
        <v>1.6219999999999857</v>
      </c>
    </row>
    <row r="9" spans="3:12" x14ac:dyDescent="0.15">
      <c r="C9" s="8" t="s">
        <v>26</v>
      </c>
      <c r="D9" s="8">
        <v>117.768</v>
      </c>
      <c r="E9" s="8">
        <v>112.077</v>
      </c>
      <c r="F9" s="8">
        <v>114.25700000000001</v>
      </c>
      <c r="G9" s="8">
        <v>86.658000000000001</v>
      </c>
      <c r="H9" s="8">
        <v>84.89</v>
      </c>
      <c r="I9" s="8">
        <v>85.72999999999999</v>
      </c>
      <c r="J9" s="8">
        <v>94.658000000000001</v>
      </c>
      <c r="K9" s="8">
        <v>98.137</v>
      </c>
      <c r="L9" s="8">
        <v>96.206999999999994</v>
      </c>
    </row>
    <row r="10" spans="3:12" x14ac:dyDescent="0.15">
      <c r="C10" s="8" t="s">
        <v>27</v>
      </c>
      <c r="D10" s="8">
        <v>0.16367773928401588</v>
      </c>
      <c r="E10" s="8">
        <v>0.12207678649499887</v>
      </c>
      <c r="F10" s="8">
        <v>0.1773283037363137</v>
      </c>
      <c r="G10" s="8">
        <v>3.4457291883034341E-2</v>
      </c>
      <c r="H10" s="8">
        <v>3.9615973612910818E-2</v>
      </c>
      <c r="I10" s="8">
        <v>4.735798436953295E-3</v>
      </c>
      <c r="J10" s="8">
        <v>2.7720847683238556E-2</v>
      </c>
      <c r="K10" s="8">
        <v>1.1229199995924104E-2</v>
      </c>
      <c r="L10" s="8">
        <v>1.6859480079411952E-2</v>
      </c>
    </row>
    <row r="13" spans="3:12" x14ac:dyDescent="0.15">
      <c r="C13" s="8" t="s">
        <v>14</v>
      </c>
      <c r="D13" s="2">
        <f>AVERAGE(D10:F10)</f>
        <v>0.15436094317177615</v>
      </c>
      <c r="G13" s="2">
        <f>AVERAGE(G10:I10)</f>
        <v>2.6269687977632818E-2</v>
      </c>
      <c r="J13" s="2">
        <f>AVERAGE(J10:L10)</f>
        <v>1.8603175919524869E-2</v>
      </c>
    </row>
    <row r="14" spans="3:12" x14ac:dyDescent="0.15">
      <c r="C14" s="8" t="s">
        <v>10</v>
      </c>
      <c r="D14" s="2">
        <f>STDEV(D10:F10)</f>
        <v>2.8779933229849883E-2</v>
      </c>
      <c r="G14" s="2">
        <f>STDEV(G10:I10)</f>
        <v>1.8826425533281153E-2</v>
      </c>
      <c r="J14" s="2">
        <f>STDEV(J10:L10)</f>
        <v>8.3829569513237008E-3</v>
      </c>
    </row>
    <row r="15" spans="3:12" x14ac:dyDescent="0.15">
      <c r="C15" s="8" t="s">
        <v>11</v>
      </c>
      <c r="D15" s="2">
        <f>D14/SQRT(3)</f>
        <v>1.6616102197513288E-2</v>
      </c>
      <c r="G15" s="2">
        <f>G14/SQRT(3)</f>
        <v>1.0869441849518317E-2</v>
      </c>
      <c r="J15" s="2">
        <f>J14/SQRT(3)</f>
        <v>4.8399024524517836E-3</v>
      </c>
    </row>
    <row r="16" spans="3:12" x14ac:dyDescent="0.15">
      <c r="C16" s="8" t="s">
        <v>12</v>
      </c>
      <c r="D16" s="2">
        <f>TTEST(D10:F10,J10:L10,2,2)</f>
        <v>1.4265787862814015E-3</v>
      </c>
      <c r="G16" s="2">
        <f>TTEST(G10:I10,D10:F10,2,2)</f>
        <v>2.9719461100359158E-3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O14"/>
  <sheetViews>
    <sheetView tabSelected="1" workbookViewId="0">
      <selection activeCell="H34" sqref="H34"/>
    </sheetView>
  </sheetViews>
  <sheetFormatPr baseColWidth="10" defaultRowHeight="14" x14ac:dyDescent="0.15"/>
  <cols>
    <col min="1" max="16384" width="10.83203125" style="2"/>
  </cols>
  <sheetData>
    <row r="4" spans="3:15" x14ac:dyDescent="0.15">
      <c r="C4" s="8"/>
      <c r="D4" s="8" t="s">
        <v>29</v>
      </c>
      <c r="E4" s="8"/>
      <c r="F4" s="8"/>
      <c r="G4" s="8" t="s">
        <v>30</v>
      </c>
      <c r="H4" s="8"/>
      <c r="I4" s="8"/>
      <c r="J4" s="8" t="s">
        <v>31</v>
      </c>
      <c r="K4" s="8"/>
      <c r="L4" s="8"/>
      <c r="M4" s="8" t="s">
        <v>32</v>
      </c>
      <c r="N4" s="8"/>
      <c r="O4" s="8"/>
    </row>
    <row r="5" spans="3:15" x14ac:dyDescent="0.15">
      <c r="C5" s="8"/>
      <c r="D5" s="8" t="s">
        <v>28</v>
      </c>
      <c r="E5" s="8" t="s">
        <v>19</v>
      </c>
      <c r="F5" s="8" t="s">
        <v>20</v>
      </c>
      <c r="G5" s="8" t="s">
        <v>28</v>
      </c>
      <c r="H5" s="8" t="s">
        <v>19</v>
      </c>
      <c r="I5" s="8" t="s">
        <v>20</v>
      </c>
      <c r="J5" s="8" t="s">
        <v>28</v>
      </c>
      <c r="K5" s="8" t="s">
        <v>19</v>
      </c>
      <c r="L5" s="8" t="s">
        <v>20</v>
      </c>
      <c r="M5" s="8" t="s">
        <v>28</v>
      </c>
      <c r="N5" s="8" t="s">
        <v>19</v>
      </c>
      <c r="O5" s="8" t="s">
        <v>20</v>
      </c>
    </row>
    <row r="6" spans="3:15" x14ac:dyDescent="0.15">
      <c r="C6" s="8" t="s">
        <v>25</v>
      </c>
      <c r="D6" s="8">
        <v>10.721000000000004</v>
      </c>
      <c r="E6" s="8">
        <v>11.363</v>
      </c>
      <c r="F6" s="8">
        <v>13.537000000000006</v>
      </c>
      <c r="G6" s="8">
        <v>16.972999999999999</v>
      </c>
      <c r="H6" s="8">
        <v>16.915999999999997</v>
      </c>
      <c r="I6" s="8">
        <v>20.907000000000011</v>
      </c>
      <c r="J6" s="8">
        <v>3.6460000000000008</v>
      </c>
      <c r="K6" s="8">
        <v>4.9050000000000011</v>
      </c>
      <c r="L6" s="8">
        <v>5.4950000000000045</v>
      </c>
      <c r="M6" s="8">
        <v>28.581000000000003</v>
      </c>
      <c r="N6" s="8">
        <v>36.847000000000008</v>
      </c>
      <c r="O6" s="8">
        <v>27.728999999999999</v>
      </c>
    </row>
    <row r="7" spans="3:15" x14ac:dyDescent="0.15">
      <c r="C7" s="8" t="s">
        <v>26</v>
      </c>
      <c r="D7" s="8">
        <v>79.876000000000005</v>
      </c>
      <c r="E7" s="8">
        <v>102.923</v>
      </c>
      <c r="F7" s="8">
        <v>101.012</v>
      </c>
      <c r="G7" s="8">
        <v>108.05</v>
      </c>
      <c r="H7" s="8">
        <v>106.247</v>
      </c>
      <c r="I7" s="8">
        <v>105.727</v>
      </c>
      <c r="J7" s="8">
        <v>80.093000000000004</v>
      </c>
      <c r="K7" s="8">
        <v>93.317000000000007</v>
      </c>
      <c r="L7" s="8">
        <v>91.807000000000002</v>
      </c>
      <c r="M7" s="8">
        <v>90.433000000000007</v>
      </c>
      <c r="N7" s="8">
        <v>100.479</v>
      </c>
      <c r="O7" s="8">
        <v>103.108</v>
      </c>
    </row>
    <row r="8" spans="3:15" x14ac:dyDescent="0.15">
      <c r="C8" s="8" t="s">
        <v>27</v>
      </c>
      <c r="D8" s="8">
        <f>(D6/D7)</f>
        <v>0.1342205418398518</v>
      </c>
      <c r="E8" s="8">
        <f t="shared" ref="E8:O8" si="0">(E6/E7)</f>
        <v>0.11040292257318578</v>
      </c>
      <c r="F8" s="8">
        <f t="shared" si="0"/>
        <v>0.13401378054092589</v>
      </c>
      <c r="G8" s="8">
        <f t="shared" si="0"/>
        <v>0.1570846830171217</v>
      </c>
      <c r="H8" s="8">
        <f t="shared" si="0"/>
        <v>0.15921390721620371</v>
      </c>
      <c r="I8" s="8">
        <f t="shared" si="0"/>
        <v>0.19774513605796068</v>
      </c>
      <c r="J8" s="8">
        <f t="shared" si="0"/>
        <v>4.5522080581324217E-2</v>
      </c>
      <c r="K8" s="8">
        <f t="shared" si="0"/>
        <v>5.2562769913306266E-2</v>
      </c>
      <c r="L8" s="8">
        <f t="shared" si="0"/>
        <v>5.9853823782500294E-2</v>
      </c>
      <c r="M8" s="8">
        <f t="shared" si="0"/>
        <v>0.31604613360167194</v>
      </c>
      <c r="N8" s="8">
        <f t="shared" si="0"/>
        <v>0.36671344260989869</v>
      </c>
      <c r="O8" s="8">
        <f t="shared" si="0"/>
        <v>0.26893160569499941</v>
      </c>
    </row>
    <row r="11" spans="3:15" x14ac:dyDescent="0.15">
      <c r="C11" s="8" t="s">
        <v>14</v>
      </c>
      <c r="D11" s="2">
        <f>AVERAGE(D8:F8)</f>
        <v>0.12621241498465449</v>
      </c>
      <c r="G11" s="2">
        <f>AVERAGE(G8:I8)</f>
        <v>0.17134790876376202</v>
      </c>
      <c r="J11" s="2">
        <f>AVERAGE(J8:L8)</f>
        <v>5.264622475904359E-2</v>
      </c>
      <c r="M11" s="2">
        <f>AVERAGE(M8:O8)</f>
        <v>0.31723039396885666</v>
      </c>
    </row>
    <row r="12" spans="3:15" x14ac:dyDescent="0.15">
      <c r="C12" s="8" t="s">
        <v>10</v>
      </c>
      <c r="D12" s="2">
        <f>STDEV(D8:F8)</f>
        <v>1.3691812344970933E-2</v>
      </c>
      <c r="G12" s="2">
        <f>STDEV(G8:I8)</f>
        <v>2.2885445277264955E-2</v>
      </c>
      <c r="J12" s="2">
        <f>STDEV(J8:L8)</f>
        <v>7.1662360643207921E-3</v>
      </c>
      <c r="M12" s="2">
        <f>STDEV(M8:O8)</f>
        <v>4.8901674430186538E-2</v>
      </c>
    </row>
    <row r="13" spans="3:15" x14ac:dyDescent="0.15">
      <c r="C13" s="8" t="s">
        <v>11</v>
      </c>
      <c r="D13" s="2">
        <f>D12/SQRT(3)</f>
        <v>7.9049715430628102E-3</v>
      </c>
      <c r="G13" s="2">
        <f>G12/SQRT(3)</f>
        <v>1.3212917991353372E-2</v>
      </c>
      <c r="J13" s="2">
        <f>J12/SQRT(3)</f>
        <v>4.1374283208120135E-3</v>
      </c>
      <c r="M13" s="2">
        <f>M12/SQRT(3)</f>
        <v>2.823339489609164E-2</v>
      </c>
    </row>
    <row r="14" spans="3:15" x14ac:dyDescent="0.15">
      <c r="C14" s="8" t="s">
        <v>12</v>
      </c>
      <c r="D14" s="2">
        <f>TTEST(D8:F8,G8:I8,2,2)</f>
        <v>4.2752615354658609E-2</v>
      </c>
      <c r="G14" s="2">
        <f>TTEST(D8:F8,G8:I8,2,2)</f>
        <v>4.2752615354658609E-2</v>
      </c>
      <c r="J14" s="2">
        <f>TTEST(D8:F8,J8:L8,2,2)</f>
        <v>1.1800703273420381E-3</v>
      </c>
      <c r="M14" s="2">
        <f>TTEST(M8:O8,D8:F8,2,2)</f>
        <v>2.8651867719040138E-3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</vt:lpstr>
      <vt:lpstr>B</vt:lpstr>
      <vt:lpstr>C</vt:lpstr>
      <vt:lpstr>E</vt:lpstr>
      <vt:lpstr>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2017-08-02T18:52:55Z</dcterms:created>
  <dcterms:modified xsi:type="dcterms:W3CDTF">2017-10-24T21:52:55Z</dcterms:modified>
</cp:coreProperties>
</file>