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kangs/Desktop/CLASS/"/>
    </mc:Choice>
  </mc:AlternateContent>
  <bookViews>
    <workbookView xWindow="640" yWindow="460" windowWidth="28160" windowHeight="15700" tabRatio="500" activeTab="2"/>
  </bookViews>
  <sheets>
    <sheet name="1A" sheetId="1" r:id="rId1"/>
    <sheet name="1B" sheetId="2" r:id="rId2"/>
    <sheet name="1C" sheetId="3" r:id="rId3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7" i="3" l="1"/>
  <c r="J21" i="3"/>
  <c r="J15" i="3"/>
  <c r="K19" i="2"/>
  <c r="K13" i="2"/>
  <c r="K7" i="2"/>
  <c r="K18" i="1"/>
  <c r="K12" i="1"/>
  <c r="K6" i="1"/>
  <c r="E15" i="3"/>
  <c r="E16" i="3"/>
  <c r="E17" i="3"/>
  <c r="E18" i="3"/>
  <c r="E19" i="3"/>
  <c r="E20" i="3"/>
  <c r="F14" i="3"/>
  <c r="F16" i="3"/>
  <c r="F17" i="3"/>
  <c r="F18" i="3"/>
  <c r="F19" i="3"/>
  <c r="F20" i="3"/>
  <c r="E21" i="3"/>
  <c r="F21" i="3"/>
  <c r="E22" i="3"/>
  <c r="F22" i="3"/>
  <c r="E23" i="3"/>
  <c r="F23" i="3"/>
  <c r="E24" i="3"/>
  <c r="F24" i="3"/>
  <c r="E25" i="3"/>
  <c r="F25" i="3"/>
  <c r="E26" i="3"/>
  <c r="F26" i="3"/>
  <c r="E27" i="3"/>
  <c r="F27" i="3"/>
  <c r="E28" i="3"/>
  <c r="F28" i="3"/>
  <c r="E30" i="3"/>
  <c r="F30" i="3"/>
  <c r="E31" i="3"/>
  <c r="F31" i="3"/>
  <c r="E32" i="3"/>
  <c r="F32" i="3"/>
  <c r="F15" i="3"/>
  <c r="G31" i="3"/>
  <c r="G29" i="3"/>
  <c r="G15" i="3"/>
  <c r="G17" i="3"/>
  <c r="G19" i="3"/>
  <c r="G27" i="3"/>
  <c r="K27" i="3"/>
  <c r="I27" i="3"/>
  <c r="H27" i="3"/>
  <c r="G25" i="3"/>
  <c r="G23" i="3"/>
  <c r="G21" i="3"/>
  <c r="K21" i="3"/>
  <c r="I21" i="3"/>
  <c r="H21" i="3"/>
  <c r="I15" i="3"/>
  <c r="H15" i="3"/>
  <c r="F9" i="2"/>
  <c r="F7" i="2"/>
  <c r="F8" i="2"/>
  <c r="F10" i="2"/>
  <c r="F11" i="2"/>
  <c r="F12" i="2"/>
  <c r="G6" i="2"/>
  <c r="G8" i="2"/>
  <c r="G9" i="2"/>
  <c r="G10" i="2"/>
  <c r="G11" i="2"/>
  <c r="G12" i="2"/>
  <c r="F13" i="2"/>
  <c r="G13" i="2"/>
  <c r="F14" i="2"/>
  <c r="G14" i="2"/>
  <c r="F15" i="2"/>
  <c r="G15" i="2"/>
  <c r="F16" i="2"/>
  <c r="G16" i="2"/>
  <c r="F17" i="2"/>
  <c r="G17" i="2"/>
  <c r="F18" i="2"/>
  <c r="G18" i="2"/>
  <c r="F19" i="2"/>
  <c r="G19" i="2"/>
  <c r="F20" i="2"/>
  <c r="G20" i="2"/>
  <c r="F21" i="2"/>
  <c r="G21" i="2"/>
  <c r="F22" i="2"/>
  <c r="G22" i="2"/>
  <c r="F23" i="2"/>
  <c r="G23" i="2"/>
  <c r="F24" i="2"/>
  <c r="G24" i="2"/>
  <c r="G7" i="2"/>
  <c r="H23" i="2"/>
  <c r="H21" i="2"/>
  <c r="H7" i="2"/>
  <c r="H9" i="2"/>
  <c r="H11" i="2"/>
  <c r="H19" i="2"/>
  <c r="L19" i="2"/>
  <c r="J19" i="2"/>
  <c r="I19" i="2"/>
  <c r="H17" i="2"/>
  <c r="H15" i="2"/>
  <c r="H13" i="2"/>
  <c r="L13" i="2"/>
  <c r="J13" i="2"/>
  <c r="I13" i="2"/>
  <c r="J7" i="2"/>
  <c r="I7" i="2"/>
  <c r="F18" i="1"/>
  <c r="F10" i="1"/>
  <c r="G5" i="1"/>
  <c r="G18" i="1"/>
  <c r="F19" i="1"/>
  <c r="G19" i="1"/>
  <c r="H18" i="1"/>
  <c r="F20" i="1"/>
  <c r="G20" i="1"/>
  <c r="F21" i="1"/>
  <c r="G21" i="1"/>
  <c r="H20" i="1"/>
  <c r="F22" i="1"/>
  <c r="G22" i="1"/>
  <c r="F23" i="1"/>
  <c r="G23" i="1"/>
  <c r="H22" i="1"/>
  <c r="G6" i="1"/>
  <c r="G7" i="1"/>
  <c r="H6" i="1"/>
  <c r="G8" i="1"/>
  <c r="G9" i="1"/>
  <c r="H8" i="1"/>
  <c r="G10" i="1"/>
  <c r="G11" i="1"/>
  <c r="H10" i="1"/>
  <c r="L18" i="1"/>
  <c r="F15" i="1"/>
  <c r="G15" i="1"/>
  <c r="F14" i="1"/>
  <c r="G14" i="1"/>
  <c r="H14" i="1"/>
  <c r="F16" i="1"/>
  <c r="G16" i="1"/>
  <c r="F17" i="1"/>
  <c r="G17" i="1"/>
  <c r="H16" i="1"/>
  <c r="F12" i="1"/>
  <c r="G12" i="1"/>
  <c r="F13" i="1"/>
  <c r="G13" i="1"/>
  <c r="H12" i="1"/>
  <c r="L12" i="1"/>
  <c r="F6" i="1"/>
  <c r="F7" i="1"/>
  <c r="F11" i="1"/>
  <c r="F8" i="1"/>
  <c r="F9" i="1"/>
  <c r="J18" i="1"/>
  <c r="I18" i="1"/>
  <c r="J12" i="1"/>
  <c r="I12" i="1"/>
  <c r="J6" i="1"/>
  <c r="I6" i="1"/>
</calcChain>
</file>

<file path=xl/sharedStrings.xml><?xml version="1.0" encoding="utf-8"?>
<sst xmlns="http://schemas.openxmlformats.org/spreadsheetml/2006/main" count="53" uniqueCount="18">
  <si>
    <t>NaN</t>
  </si>
  <si>
    <t>shScr</t>
  </si>
  <si>
    <t>shDnmt1 #1</t>
  </si>
  <si>
    <t>shDnm1 #2</t>
  </si>
  <si>
    <t>cyclophilin</t>
  </si>
  <si>
    <t>Dnmt1</t>
  </si>
  <si>
    <t>Fold exp</t>
  </si>
  <si>
    <t>AVG Fold</t>
  </si>
  <si>
    <t>STD</t>
  </si>
  <si>
    <t>SEM</t>
  </si>
  <si>
    <t>Dnmt3a</t>
  </si>
  <si>
    <t>shDnmt3a #1</t>
  </si>
  <si>
    <t>shDnm3b #2</t>
  </si>
  <si>
    <t>p-value</t>
  </si>
  <si>
    <t>shDnmt3b #1</t>
  </si>
  <si>
    <t>shDnm3a #2</t>
  </si>
  <si>
    <t>Dnmt3b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</si>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</sst>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2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3" fillId="0" borderId="0" xfId="0" applyFont="1"/>
    <xf numFmtId="0" fontId="4" fillId="0" borderId="0" xfId="0" applyFont="1"/>
    <xf numFmtId="0" fontId="3" fillId="2" borderId="0" xfId="0" applyFont="1" applyFill="1"/>
  </cellXfs>
  <cellStyles count="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R81"/>
  <sheetViews>
    <sheetView workbookViewId="0">
      <selection sqref="A1:XFD1048576"/>
    </sheetView>
  </sheetViews>
  <sheetFormatPr baseColWidth="10" defaultRowHeight="14" x14ac:dyDescent="0.15"/>
  <cols>
    <col min="1" max="4" width="10.83203125" style="1"/>
    <col min="5" max="5" width="12.1640625" style="1" bestFit="1" customWidth="1"/>
    <col min="6" max="16384" width="10.83203125" style="1"/>
  </cols>
  <sheetData>
    <row r="4" spans="2:18" x14ac:dyDescent="0.15">
      <c r="O4" s="1" t="s">
        <v>7</v>
      </c>
      <c r="P4" s="1" t="s">
        <v>8</v>
      </c>
      <c r="Q4" s="1" t="s">
        <v>9</v>
      </c>
      <c r="R4" s="1" t="s">
        <v>13</v>
      </c>
    </row>
    <row r="5" spans="2:18" x14ac:dyDescent="0.15">
      <c r="D5" s="1" t="s">
        <v>4</v>
      </c>
      <c r="E5" s="1" t="s">
        <v>5</v>
      </c>
      <c r="G5" s="1">
        <f>AVERAGE(F6:F11)</f>
        <v>4.0682964416666669</v>
      </c>
      <c r="H5" s="1" t="s">
        <v>6</v>
      </c>
      <c r="I5" s="1" t="s">
        <v>7</v>
      </c>
      <c r="J5" s="1" t="s">
        <v>8</v>
      </c>
      <c r="K5" s="1" t="s">
        <v>9</v>
      </c>
      <c r="L5" s="1" t="s">
        <v>13</v>
      </c>
      <c r="N5" s="1" t="s">
        <v>1</v>
      </c>
      <c r="O5" s="1">
        <v>1.1106034541384393</v>
      </c>
      <c r="P5" s="1">
        <v>0.41417406662494427</v>
      </c>
      <c r="Q5" s="1">
        <v>0.2391235088572736</v>
      </c>
    </row>
    <row r="6" spans="2:18" x14ac:dyDescent="0.15">
      <c r="B6" s="1" t="s">
        <v>1</v>
      </c>
      <c r="C6" s="1">
        <v>1</v>
      </c>
      <c r="D6" s="1">
        <v>22.02997147</v>
      </c>
      <c r="E6" s="1">
        <v>25.12580105</v>
      </c>
      <c r="F6" s="1">
        <f>E6-D6</f>
        <v>3.0958295800000002</v>
      </c>
      <c r="G6" s="1">
        <f>2^($G$5-F6)</f>
        <v>1.9621928784142018</v>
      </c>
      <c r="H6" s="1">
        <f>AVERAGE(G6:G7)</f>
        <v>1.4561416872218393</v>
      </c>
      <c r="I6" s="1">
        <f>AVERAGE(H6:H10)</f>
        <v>1.1106034541384393</v>
      </c>
      <c r="J6" s="1">
        <f>STDEV(H6:H10)</f>
        <v>0.41417406662494427</v>
      </c>
      <c r="K6" s="1">
        <f>J6/SQRT(3)</f>
        <v>0.2391235088572736</v>
      </c>
      <c r="N6" s="1" t="s">
        <v>2</v>
      </c>
      <c r="O6" s="1">
        <v>0.3658521278659061</v>
      </c>
      <c r="P6" s="1">
        <v>0.25505761048189451</v>
      </c>
      <c r="Q6" s="1">
        <v>0.14725758007058451</v>
      </c>
      <c r="R6" s="1">
        <v>5.6864373681993263E-2</v>
      </c>
    </row>
    <row r="7" spans="2:18" x14ac:dyDescent="0.15">
      <c r="D7" s="1">
        <v>22.15064426</v>
      </c>
      <c r="E7" s="1">
        <v>26.292803859999999</v>
      </c>
      <c r="F7" s="1">
        <f t="shared" ref="F7:F23" si="0">E7-D7</f>
        <v>4.1421595999999994</v>
      </c>
      <c r="G7" s="1">
        <f t="shared" ref="G7:G23" si="1">2^($G$5-F7)</f>
        <v>0.95009049602947693</v>
      </c>
      <c r="N7" s="1" t="s">
        <v>3</v>
      </c>
      <c r="O7" s="1">
        <v>0.29818831543335217</v>
      </c>
      <c r="P7" s="1">
        <v>0.1221982890732842</v>
      </c>
      <c r="Q7" s="1">
        <v>7.0551215090972341E-2</v>
      </c>
      <c r="R7" s="1">
        <v>3.1121886411956935E-2</v>
      </c>
    </row>
    <row r="8" spans="2:18" x14ac:dyDescent="0.15">
      <c r="C8" s="1">
        <v>2</v>
      </c>
      <c r="D8" s="1">
        <v>21.108598690000001</v>
      </c>
      <c r="E8" s="1">
        <v>25.583454759999999</v>
      </c>
      <c r="F8" s="1">
        <f t="shared" si="0"/>
        <v>4.4748560699999977</v>
      </c>
      <c r="G8" s="1">
        <f t="shared" si="1"/>
        <v>0.75442028424354024</v>
      </c>
      <c r="H8" s="1">
        <f>AVERAGE(G8:G9)</f>
        <v>1.2241779329028772</v>
      </c>
    </row>
    <row r="9" spans="2:18" x14ac:dyDescent="0.15">
      <c r="D9" s="1">
        <v>22.283810849999998</v>
      </c>
      <c r="E9" s="1">
        <v>25.591728280000002</v>
      </c>
      <c r="F9" s="1">
        <f t="shared" si="0"/>
        <v>3.3079174300000034</v>
      </c>
      <c r="G9" s="1">
        <f t="shared" si="1"/>
        <v>1.6939355815622141</v>
      </c>
    </row>
    <row r="10" spans="2:18" x14ac:dyDescent="0.15">
      <c r="C10" s="1">
        <v>3</v>
      </c>
      <c r="D10" s="1">
        <v>21.17486903</v>
      </c>
      <c r="E10" s="1">
        <v>26.021716359999999</v>
      </c>
      <c r="F10" s="1">
        <f t="shared" si="0"/>
        <v>4.8468473299999992</v>
      </c>
      <c r="G10" s="1">
        <f t="shared" si="1"/>
        <v>0.58295204407820356</v>
      </c>
      <c r="H10" s="1">
        <f>AVERAGE(G10:G11)</f>
        <v>0.65149074229060155</v>
      </c>
    </row>
    <row r="11" spans="2:18" x14ac:dyDescent="0.15">
      <c r="D11" s="1">
        <v>20.732447199999999</v>
      </c>
      <c r="E11" s="1">
        <v>25.274615839999999</v>
      </c>
      <c r="F11" s="1">
        <f t="shared" si="0"/>
        <v>4.5421686399999999</v>
      </c>
      <c r="G11" s="1">
        <f t="shared" si="1"/>
        <v>0.72002944050299966</v>
      </c>
    </row>
    <row r="12" spans="2:18" x14ac:dyDescent="0.15">
      <c r="B12" s="1" t="s">
        <v>2</v>
      </c>
      <c r="C12" s="1">
        <v>1</v>
      </c>
      <c r="D12" s="1">
        <v>20.460174890000001</v>
      </c>
      <c r="E12" s="1">
        <v>27.91211873</v>
      </c>
      <c r="F12" s="1">
        <f t="shared" si="0"/>
        <v>7.4519438399999984</v>
      </c>
      <c r="G12" s="1">
        <f t="shared" si="1"/>
        <v>9.5812161608703317E-2</v>
      </c>
      <c r="H12" s="1">
        <f>AVERAGE(G12:G13)</f>
        <v>0.19970486613153438</v>
      </c>
      <c r="I12" s="1">
        <f>AVERAGE(H12:H16)</f>
        <v>0.3658521278659061</v>
      </c>
      <c r="J12" s="1">
        <f>STDEV(H12:H16)</f>
        <v>0.25505761048189451</v>
      </c>
      <c r="K12" s="1">
        <f>J12/SQRT(3)</f>
        <v>0.14725758007058451</v>
      </c>
      <c r="L12" s="1">
        <f>TTEST(H6:H10,H12:H16,2,2)</f>
        <v>5.6864373681993263E-2</v>
      </c>
    </row>
    <row r="13" spans="2:18" x14ac:dyDescent="0.15">
      <c r="D13" s="1">
        <v>21.197868920000001</v>
      </c>
      <c r="E13" s="1">
        <v>26.985933209999999</v>
      </c>
      <c r="F13" s="1">
        <f t="shared" si="0"/>
        <v>5.7880642899999977</v>
      </c>
      <c r="G13" s="1">
        <f t="shared" si="1"/>
        <v>0.30359757065436543</v>
      </c>
    </row>
    <row r="14" spans="2:18" x14ac:dyDescent="0.15">
      <c r="C14" s="1">
        <v>2</v>
      </c>
      <c r="D14" s="1">
        <v>21.455802810000002</v>
      </c>
      <c r="E14" s="1">
        <v>26.349310030000002</v>
      </c>
      <c r="F14" s="1">
        <f t="shared" si="0"/>
        <v>4.89350722</v>
      </c>
      <c r="G14" s="1">
        <f t="shared" si="1"/>
        <v>0.56439973734751914</v>
      </c>
      <c r="H14" s="1">
        <f>AVERAGE(G14:G15)</f>
        <v>0.65952181811778565</v>
      </c>
    </row>
    <row r="15" spans="2:18" x14ac:dyDescent="0.15">
      <c r="D15" s="1">
        <v>21.645450060000002</v>
      </c>
      <c r="E15" s="1">
        <v>26.119878570000001</v>
      </c>
      <c r="F15" s="1">
        <f t="shared" si="0"/>
        <v>4.4744285099999992</v>
      </c>
      <c r="G15" s="1">
        <f t="shared" si="1"/>
        <v>0.75464389888805217</v>
      </c>
    </row>
    <row r="16" spans="2:18" x14ac:dyDescent="0.15">
      <c r="C16" s="1">
        <v>3</v>
      </c>
      <c r="D16" s="1">
        <v>21.444300980000001</v>
      </c>
      <c r="E16" s="1">
        <v>27.12313953</v>
      </c>
      <c r="F16" s="1">
        <f t="shared" si="0"/>
        <v>5.6788385499999983</v>
      </c>
      <c r="G16" s="1">
        <f t="shared" si="1"/>
        <v>0.32747527545050714</v>
      </c>
      <c r="H16" s="1">
        <f>AVERAGE(G16:G17)</f>
        <v>0.23832969934839826</v>
      </c>
    </row>
    <row r="17" spans="2:12" x14ac:dyDescent="0.15">
      <c r="D17" s="1">
        <v>20.210441530000001</v>
      </c>
      <c r="E17" s="1">
        <v>27.023572059999999</v>
      </c>
      <c r="F17" s="1">
        <f t="shared" si="0"/>
        <v>6.8131305299999987</v>
      </c>
      <c r="G17" s="1">
        <f t="shared" si="1"/>
        <v>0.14918412324628938</v>
      </c>
    </row>
    <row r="18" spans="2:12" x14ac:dyDescent="0.15">
      <c r="B18" s="1" t="s">
        <v>3</v>
      </c>
      <c r="C18" s="1">
        <v>1</v>
      </c>
      <c r="D18" s="1">
        <v>20.300599259999998</v>
      </c>
      <c r="E18" s="1">
        <v>27.128014310000001</v>
      </c>
      <c r="F18" s="1">
        <f t="shared" si="0"/>
        <v>6.8274150500000026</v>
      </c>
      <c r="G18" s="1">
        <f t="shared" si="1"/>
        <v>0.14771429882722972</v>
      </c>
      <c r="H18" s="1">
        <f>AVERAGE(G18:G19)</f>
        <v>0.2116244170701137</v>
      </c>
      <c r="I18" s="1">
        <f>AVERAGE(H18:H22)</f>
        <v>0.29818831543335217</v>
      </c>
      <c r="J18" s="1">
        <f>STDEV(H18:H22)</f>
        <v>0.1221982890732842</v>
      </c>
      <c r="K18" s="1">
        <f>J18/SQRT(3)</f>
        <v>7.0551215090972341E-2</v>
      </c>
      <c r="L18" s="1">
        <f>TTEST(H6:H10,H18:H22,2,2)</f>
        <v>3.1121886411956935E-2</v>
      </c>
    </row>
    <row r="19" spans="2:12" x14ac:dyDescent="0.15">
      <c r="D19" s="1">
        <v>21.705118150000001</v>
      </c>
      <c r="E19" s="1">
        <v>27.633109529999999</v>
      </c>
      <c r="F19" s="1">
        <f t="shared" si="0"/>
        <v>5.9279913799999981</v>
      </c>
      <c r="G19" s="1">
        <f t="shared" si="1"/>
        <v>0.27553453531299771</v>
      </c>
    </row>
    <row r="20" spans="2:12" x14ac:dyDescent="0.15">
      <c r="C20" s="1">
        <v>2</v>
      </c>
      <c r="D20" s="1">
        <v>21.269859619999998</v>
      </c>
      <c r="E20" s="1">
        <v>26.866200899999999</v>
      </c>
      <c r="F20" s="1">
        <f t="shared" si="0"/>
        <v>5.5963412800000008</v>
      </c>
      <c r="G20" s="1">
        <f t="shared" si="1"/>
        <v>0.34674696537075933</v>
      </c>
      <c r="H20" s="1">
        <f>AVERAGE(G20:G21)</f>
        <v>0.43797125154027228</v>
      </c>
    </row>
    <row r="21" spans="2:12" x14ac:dyDescent="0.15">
      <c r="D21" s="1">
        <v>22.60125481</v>
      </c>
      <c r="E21" s="1">
        <v>27.587678449999999</v>
      </c>
      <c r="F21" s="1">
        <f t="shared" si="0"/>
        <v>4.9864236399999982</v>
      </c>
      <c r="G21" s="1">
        <f t="shared" si="1"/>
        <v>0.52919553770978522</v>
      </c>
    </row>
    <row r="22" spans="2:12" x14ac:dyDescent="0.15">
      <c r="C22" s="1">
        <v>3</v>
      </c>
      <c r="D22" s="1">
        <v>21.66113185</v>
      </c>
      <c r="E22" s="1">
        <v>27.446882949999999</v>
      </c>
      <c r="F22" s="1">
        <f t="shared" si="0"/>
        <v>5.7857510999999988</v>
      </c>
      <c r="G22" s="1">
        <f t="shared" si="1"/>
        <v>0.3040847437269189</v>
      </c>
      <c r="H22" s="1">
        <f>AVERAGE(G22:G23)</f>
        <v>0.24496927768967053</v>
      </c>
    </row>
    <row r="23" spans="2:12" x14ac:dyDescent="0.15">
      <c r="D23" s="1">
        <v>20.731183179999999</v>
      </c>
      <c r="E23" s="1">
        <v>27.227239440000002</v>
      </c>
      <c r="F23" s="1">
        <f t="shared" si="0"/>
        <v>6.4960562600000031</v>
      </c>
      <c r="G23" s="1">
        <f t="shared" si="1"/>
        <v>0.18585381165242215</v>
      </c>
    </row>
    <row r="46" spans="3:3" x14ac:dyDescent="0.15">
      <c r="C46" s="1">
        <v>27.865433360000001</v>
      </c>
    </row>
    <row r="47" spans="3:3" x14ac:dyDescent="0.15">
      <c r="C47" s="1">
        <v>28.439469370000001</v>
      </c>
    </row>
    <row r="48" spans="3:3" x14ac:dyDescent="0.15">
      <c r="C48" s="1">
        <v>27.767443109999999</v>
      </c>
    </row>
    <row r="49" spans="3:3" x14ac:dyDescent="0.15">
      <c r="C49" s="1">
        <v>28.266268700000001</v>
      </c>
    </row>
    <row r="50" spans="3:3" x14ac:dyDescent="0.15">
      <c r="C50" s="1">
        <v>27.67833989</v>
      </c>
    </row>
    <row r="51" spans="3:3" x14ac:dyDescent="0.15">
      <c r="C51" s="1">
        <v>27.670331999999998</v>
      </c>
    </row>
    <row r="52" spans="3:3" x14ac:dyDescent="0.15">
      <c r="C52" s="1">
        <v>29.715037779999999</v>
      </c>
    </row>
    <row r="53" spans="3:3" x14ac:dyDescent="0.15">
      <c r="C53" s="1">
        <v>27.586799039999999</v>
      </c>
    </row>
    <row r="54" spans="3:3" x14ac:dyDescent="0.15">
      <c r="C54" s="1">
        <v>30.540067530000002</v>
      </c>
    </row>
    <row r="55" spans="3:3" x14ac:dyDescent="0.15">
      <c r="C55" s="1">
        <v>30.969516670000001</v>
      </c>
    </row>
    <row r="56" spans="3:3" x14ac:dyDescent="0.15">
      <c r="C56" s="1">
        <v>29.1867172</v>
      </c>
    </row>
    <row r="57" spans="3:3" x14ac:dyDescent="0.15">
      <c r="C57" s="1">
        <v>28.379342210000001</v>
      </c>
    </row>
    <row r="58" spans="3:3" x14ac:dyDescent="0.15">
      <c r="C58" s="1" t="s">
        <v>0</v>
      </c>
    </row>
    <row r="59" spans="3:3" x14ac:dyDescent="0.15">
      <c r="C59" s="1">
        <v>30.212993749999999</v>
      </c>
    </row>
    <row r="60" spans="3:3" x14ac:dyDescent="0.15">
      <c r="C60" s="1">
        <v>31.34345759</v>
      </c>
    </row>
    <row r="61" spans="3:3" x14ac:dyDescent="0.15">
      <c r="C61" s="1">
        <v>31.04345202</v>
      </c>
    </row>
    <row r="62" spans="3:3" x14ac:dyDescent="0.15">
      <c r="C62" s="1">
        <v>30.20030332</v>
      </c>
    </row>
    <row r="63" spans="3:3" x14ac:dyDescent="0.15">
      <c r="C63" s="1">
        <v>29.55974616</v>
      </c>
    </row>
    <row r="64" spans="3:3" x14ac:dyDescent="0.15">
      <c r="C64" s="1">
        <v>30.782795570000001</v>
      </c>
    </row>
    <row r="65" spans="3:3" x14ac:dyDescent="0.15">
      <c r="C65" s="1">
        <v>28.897463399999999</v>
      </c>
    </row>
    <row r="66" spans="3:3" x14ac:dyDescent="0.15">
      <c r="C66" s="1">
        <v>30.089175940000001</v>
      </c>
    </row>
    <row r="67" spans="3:3" x14ac:dyDescent="0.15">
      <c r="C67" s="1">
        <v>29.95966524</v>
      </c>
    </row>
    <row r="68" spans="3:3" x14ac:dyDescent="0.15">
      <c r="C68" s="1">
        <v>30.589761660000001</v>
      </c>
    </row>
    <row r="69" spans="3:3" x14ac:dyDescent="0.15">
      <c r="C69" s="1">
        <v>34.07211513</v>
      </c>
    </row>
    <row r="70" spans="3:3" x14ac:dyDescent="0.15">
      <c r="C70" s="1">
        <v>26.441048420000001</v>
      </c>
    </row>
    <row r="71" spans="3:3" x14ac:dyDescent="0.15">
      <c r="C71" s="1">
        <v>26.236885359999999</v>
      </c>
    </row>
    <row r="72" spans="3:3" x14ac:dyDescent="0.15">
      <c r="C72" s="1">
        <v>26.310725829999999</v>
      </c>
    </row>
    <row r="73" spans="3:3" x14ac:dyDescent="0.15">
      <c r="C73" s="1">
        <v>26.409623839999998</v>
      </c>
    </row>
    <row r="74" spans="3:3" x14ac:dyDescent="0.15">
      <c r="C74" s="1">
        <v>26.60751054</v>
      </c>
    </row>
    <row r="75" spans="3:3" x14ac:dyDescent="0.15">
      <c r="C75" s="1">
        <v>26.946963319999998</v>
      </c>
    </row>
    <row r="76" spans="3:3" x14ac:dyDescent="0.15">
      <c r="C76" s="1">
        <v>26.941781379999998</v>
      </c>
    </row>
    <row r="77" spans="3:3" x14ac:dyDescent="0.15">
      <c r="C77" s="1">
        <v>26.379453420000001</v>
      </c>
    </row>
    <row r="78" spans="3:3" x14ac:dyDescent="0.15">
      <c r="C78" s="1">
        <v>31.366929809999998</v>
      </c>
    </row>
    <row r="79" spans="3:3" x14ac:dyDescent="0.15">
      <c r="C79" s="1">
        <v>26.853285670000002</v>
      </c>
    </row>
    <row r="80" spans="3:3" x14ac:dyDescent="0.15">
      <c r="C80" s="1">
        <v>27.119565189999999</v>
      </c>
    </row>
    <row r="81" spans="3:3" x14ac:dyDescent="0.15">
      <c r="C81" s="1">
        <v>27.069035320000001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24"/>
  <sheetViews>
    <sheetView workbookViewId="0">
      <selection activeCell="P22" sqref="P22"/>
    </sheetView>
  </sheetViews>
  <sheetFormatPr baseColWidth="10" defaultRowHeight="14" x14ac:dyDescent="0.15"/>
  <cols>
    <col min="1" max="16384" width="10.83203125" style="1"/>
  </cols>
  <sheetData>
    <row r="2" spans="2:18" x14ac:dyDescent="0.15">
      <c r="F2" s="2"/>
      <c r="G2" s="2"/>
      <c r="H2" s="2"/>
      <c r="I2" s="2"/>
      <c r="J2" s="2"/>
      <c r="K2" s="2"/>
      <c r="L2" s="2"/>
      <c r="M2" s="2"/>
    </row>
    <row r="3" spans="2:18" x14ac:dyDescent="0.15">
      <c r="F3" s="2"/>
      <c r="G3" s="2"/>
      <c r="H3" s="2"/>
      <c r="I3" s="2"/>
      <c r="J3" s="2"/>
      <c r="K3" s="2"/>
      <c r="L3" s="2"/>
      <c r="M3" s="2"/>
    </row>
    <row r="6" spans="2:18" x14ac:dyDescent="0.15">
      <c r="D6" s="1" t="s">
        <v>4</v>
      </c>
      <c r="E6" s="1" t="s">
        <v>10</v>
      </c>
      <c r="G6" s="1">
        <f>AVERAGE(F7:F12)</f>
        <v>4.9013041700000004</v>
      </c>
      <c r="H6" s="1" t="s">
        <v>6</v>
      </c>
      <c r="I6" s="1" t="s">
        <v>7</v>
      </c>
      <c r="J6" s="1" t="s">
        <v>8</v>
      </c>
      <c r="K6" s="1" t="s">
        <v>9</v>
      </c>
      <c r="L6" s="1" t="s">
        <v>13</v>
      </c>
      <c r="O6" s="1" t="s">
        <v>7</v>
      </c>
      <c r="P6" s="1" t="s">
        <v>8</v>
      </c>
      <c r="Q6" s="1" t="s">
        <v>9</v>
      </c>
      <c r="R6" s="1" t="s">
        <v>13</v>
      </c>
    </row>
    <row r="7" spans="2:18" x14ac:dyDescent="0.15">
      <c r="B7" s="1" t="s">
        <v>1</v>
      </c>
      <c r="C7" s="1">
        <v>1</v>
      </c>
      <c r="D7" s="1">
        <v>22.02997147</v>
      </c>
      <c r="E7" s="1">
        <v>26.768191600000002</v>
      </c>
      <c r="F7" s="1">
        <f>E7-D7</f>
        <v>4.738220130000002</v>
      </c>
      <c r="G7" s="1">
        <f t="shared" ref="G7:G24" si="0">2^($G$6-F7)</f>
        <v>1.1196781103435658</v>
      </c>
      <c r="H7" s="1">
        <f>AVERAGE(G7:G8)</f>
        <v>1.3900394711916431</v>
      </c>
      <c r="I7" s="1">
        <f>AVERAGE(H7:H11)</f>
        <v>1.246578631757318</v>
      </c>
      <c r="J7" s="1">
        <f>STDEV(H7:H11)</f>
        <v>0.40089836431079179</v>
      </c>
      <c r="K7" s="1">
        <f>J7/SQRT(3)</f>
        <v>0.23145877855251631</v>
      </c>
      <c r="N7" s="1" t="s">
        <v>1</v>
      </c>
      <c r="O7" s="1">
        <v>1.246578631757318</v>
      </c>
      <c r="P7" s="1">
        <v>0.40089836431079179</v>
      </c>
      <c r="Q7" s="1">
        <v>0.23145877855251631</v>
      </c>
    </row>
    <row r="8" spans="2:18" x14ac:dyDescent="0.15">
      <c r="D8" s="1">
        <v>22.15064426</v>
      </c>
      <c r="E8" s="1">
        <v>26.320416869999999</v>
      </c>
      <c r="F8" s="1">
        <f t="shared" ref="F8:F24" si="1">E8-D8</f>
        <v>4.169772609999999</v>
      </c>
      <c r="G8" s="1">
        <f t="shared" si="0"/>
        <v>1.6604008320397203</v>
      </c>
      <c r="N8" s="1" t="s">
        <v>11</v>
      </c>
      <c r="O8" s="1">
        <v>0.22890055649044747</v>
      </c>
      <c r="P8" s="1">
        <v>8.3732584709652946E-2</v>
      </c>
      <c r="Q8" s="1">
        <v>4.8343030322061276E-2</v>
      </c>
      <c r="R8" s="1">
        <v>1.2606406869522436E-2</v>
      </c>
    </row>
    <row r="9" spans="2:18" x14ac:dyDescent="0.15">
      <c r="C9" s="1">
        <v>2</v>
      </c>
      <c r="D9" s="1">
        <v>21.108598690000001</v>
      </c>
      <c r="E9" s="1">
        <v>26.077729300000001</v>
      </c>
      <c r="F9" s="1">
        <f t="shared" si="1"/>
        <v>4.9691306100000006</v>
      </c>
      <c r="G9" s="1">
        <f t="shared" si="0"/>
        <v>0.95407432128877878</v>
      </c>
      <c r="H9" s="1">
        <f>AVERAGE(G9:G10)</f>
        <v>1.5560092530302696</v>
      </c>
      <c r="N9" s="1" t="s">
        <v>15</v>
      </c>
      <c r="O9" s="1">
        <v>0.14932767486152354</v>
      </c>
      <c r="P9" s="1">
        <v>5.8648351731851733E-2</v>
      </c>
      <c r="Q9" s="1">
        <v>3.3860641659912455E-2</v>
      </c>
      <c r="R9" s="1">
        <v>9.373140027239775E-3</v>
      </c>
    </row>
    <row r="10" spans="2:18" x14ac:dyDescent="0.15">
      <c r="D10" s="1">
        <v>22.283810849999998</v>
      </c>
      <c r="E10" s="1">
        <v>26.07545747</v>
      </c>
      <c r="F10" s="1">
        <f t="shared" si="1"/>
        <v>3.7916466200000016</v>
      </c>
      <c r="G10" s="1">
        <f t="shared" si="0"/>
        <v>2.1579441847717606</v>
      </c>
    </row>
    <row r="11" spans="2:18" x14ac:dyDescent="0.15">
      <c r="C11" s="1">
        <v>3</v>
      </c>
      <c r="D11" s="1">
        <v>21.17486903</v>
      </c>
      <c r="E11" s="1">
        <v>25.589842300000001</v>
      </c>
      <c r="F11" s="1">
        <f t="shared" si="1"/>
        <v>4.4149732700000008</v>
      </c>
      <c r="G11" s="1">
        <f t="shared" si="0"/>
        <v>1.4008775926915933</v>
      </c>
      <c r="H11" s="1">
        <f>AVERAGE(G11:G12)</f>
        <v>0.79368717105004094</v>
      </c>
    </row>
    <row r="12" spans="2:18" x14ac:dyDescent="0.15">
      <c r="D12" s="1">
        <v>21.732447199999999</v>
      </c>
      <c r="E12" s="1">
        <v>29.05652898</v>
      </c>
      <c r="F12" s="1">
        <f t="shared" si="1"/>
        <v>7.3240817800000002</v>
      </c>
      <c r="G12" s="1">
        <f t="shared" si="0"/>
        <v>0.18649674940848862</v>
      </c>
    </row>
    <row r="13" spans="2:18" x14ac:dyDescent="0.15">
      <c r="B13" s="1" t="s">
        <v>11</v>
      </c>
      <c r="C13" s="1">
        <v>1</v>
      </c>
      <c r="D13" s="1">
        <v>21.460174890000001</v>
      </c>
      <c r="E13" s="1">
        <v>28.37594052</v>
      </c>
      <c r="F13" s="1">
        <f t="shared" si="1"/>
        <v>6.9157656299999992</v>
      </c>
      <c r="G13" s="1">
        <f t="shared" si="0"/>
        <v>0.24750653795421282</v>
      </c>
      <c r="H13" s="1">
        <f>AVERAGE(G13:G14)</f>
        <v>0.25551578280736387</v>
      </c>
      <c r="I13" s="1">
        <f>AVERAGE(H13:H17)</f>
        <v>0.22890055649044747</v>
      </c>
      <c r="J13" s="1">
        <f>STDEV(H13:H17)</f>
        <v>8.3732584709652946E-2</v>
      </c>
      <c r="K13" s="1">
        <f>J13/SQRT(3)</f>
        <v>4.8343030322061276E-2</v>
      </c>
      <c r="L13" s="1">
        <f>TTEST(H7:H11,H13:H17,2,2)</f>
        <v>1.2606406869522436E-2</v>
      </c>
    </row>
    <row r="14" spans="2:18" x14ac:dyDescent="0.15">
      <c r="D14" s="1">
        <v>22.197868920000001</v>
      </c>
      <c r="E14" s="1">
        <v>29.023161200000001</v>
      </c>
      <c r="F14" s="1">
        <f t="shared" si="1"/>
        <v>6.8252922799999993</v>
      </c>
      <c r="G14" s="1">
        <f t="shared" si="0"/>
        <v>0.26352502766051494</v>
      </c>
    </row>
    <row r="15" spans="2:18" x14ac:dyDescent="0.15">
      <c r="C15" s="1">
        <v>2</v>
      </c>
      <c r="D15" s="1">
        <v>20.455802810000002</v>
      </c>
      <c r="E15" s="1">
        <v>28.88316738</v>
      </c>
      <c r="F15" s="1">
        <f t="shared" si="1"/>
        <v>8.4273645699999982</v>
      </c>
      <c r="G15" s="1">
        <f t="shared" si="0"/>
        <v>8.6806061678877708E-2</v>
      </c>
      <c r="H15" s="1">
        <f>AVERAGE(G15:G16)</f>
        <v>0.1350953158002807</v>
      </c>
    </row>
    <row r="16" spans="2:18" x14ac:dyDescent="0.15">
      <c r="D16" s="1">
        <v>22.645450060000002</v>
      </c>
      <c r="E16" s="1">
        <v>29.993810069999999</v>
      </c>
      <c r="F16" s="1">
        <f t="shared" si="1"/>
        <v>7.3483600099999968</v>
      </c>
      <c r="G16" s="1">
        <f t="shared" si="0"/>
        <v>0.18338456992168367</v>
      </c>
    </row>
    <row r="17" spans="2:12" x14ac:dyDescent="0.15">
      <c r="C17" s="1">
        <v>3</v>
      </c>
      <c r="D17" s="1">
        <v>22.444300980000001</v>
      </c>
      <c r="E17" s="1">
        <v>28.871913379999999</v>
      </c>
      <c r="F17" s="1">
        <f t="shared" si="1"/>
        <v>6.4276123999999975</v>
      </c>
      <c r="G17" s="1">
        <f t="shared" si="0"/>
        <v>0.3471646047316706</v>
      </c>
      <c r="H17" s="1">
        <f>AVERAGE(G17:G18)</f>
        <v>0.29609057086369783</v>
      </c>
    </row>
    <row r="18" spans="2:12" x14ac:dyDescent="0.15">
      <c r="D18" s="1">
        <v>22.210441530000001</v>
      </c>
      <c r="E18" s="1">
        <v>29.140794669999998</v>
      </c>
      <c r="F18" s="1">
        <f t="shared" si="1"/>
        <v>6.9303531399999976</v>
      </c>
      <c r="G18" s="1">
        <f t="shared" si="0"/>
        <v>0.24501653699572501</v>
      </c>
    </row>
    <row r="19" spans="2:12" x14ac:dyDescent="0.15">
      <c r="B19" s="1" t="s">
        <v>15</v>
      </c>
      <c r="C19" s="1">
        <v>1</v>
      </c>
      <c r="D19" s="1">
        <v>21.300599259999998</v>
      </c>
      <c r="E19" s="1">
        <v>31.463978919999999</v>
      </c>
      <c r="F19" s="1">
        <f t="shared" si="1"/>
        <v>10.16337966</v>
      </c>
      <c r="G19" s="1">
        <f t="shared" si="0"/>
        <v>2.6058981529909188E-2</v>
      </c>
      <c r="H19" s="1">
        <f>AVERAGE(G19:G20)</f>
        <v>0.10493687954035763</v>
      </c>
      <c r="I19" s="1">
        <f>AVERAGE(H19:H23)</f>
        <v>0.14932767486152354</v>
      </c>
      <c r="J19" s="1">
        <f>STDEV(H19:H23)</f>
        <v>5.8648351731851733E-2</v>
      </c>
      <c r="K19" s="1">
        <f>J19/SQRT(3)</f>
        <v>3.3860641659912455E-2</v>
      </c>
      <c r="L19" s="1">
        <f>TTEST(H7:H11,H19:H23,2,2)</f>
        <v>9.373140027239775E-3</v>
      </c>
    </row>
    <row r="20" spans="2:12" x14ac:dyDescent="0.15">
      <c r="D20" s="1">
        <v>22.705118150000001</v>
      </c>
      <c r="E20" s="1">
        <v>30.050097659999999</v>
      </c>
      <c r="F20" s="1">
        <f t="shared" si="1"/>
        <v>7.3449795099999982</v>
      </c>
      <c r="G20" s="1">
        <f t="shared" si="0"/>
        <v>0.18381477755080608</v>
      </c>
    </row>
    <row r="21" spans="2:12" x14ac:dyDescent="0.15">
      <c r="C21" s="1">
        <v>2</v>
      </c>
      <c r="D21" s="1">
        <v>22.269859619999998</v>
      </c>
      <c r="E21" s="1">
        <v>29.44029544</v>
      </c>
      <c r="F21" s="1">
        <f t="shared" si="1"/>
        <v>7.1704358200000016</v>
      </c>
      <c r="G21" s="1">
        <f t="shared" si="0"/>
        <v>0.207454714704673</v>
      </c>
      <c r="H21" s="1">
        <f>AVERAGE(G21:G22)</f>
        <v>0.21581440495779608</v>
      </c>
    </row>
    <row r="22" spans="2:12" x14ac:dyDescent="0.15">
      <c r="D22" s="1">
        <v>22.60125481</v>
      </c>
      <c r="E22" s="1">
        <v>29.659867500000001</v>
      </c>
      <c r="F22" s="1">
        <f t="shared" si="1"/>
        <v>7.0586126900000004</v>
      </c>
      <c r="G22" s="1">
        <f t="shared" si="0"/>
        <v>0.22417409521091919</v>
      </c>
    </row>
    <row r="23" spans="2:12" x14ac:dyDescent="0.15">
      <c r="C23" s="1">
        <v>3</v>
      </c>
      <c r="D23" s="1">
        <v>21.66113185</v>
      </c>
      <c r="E23" s="1">
        <v>29.068649409999999</v>
      </c>
      <c r="F23" s="1">
        <f t="shared" si="1"/>
        <v>7.4075175599999987</v>
      </c>
      <c r="G23" s="1">
        <f t="shared" si="0"/>
        <v>0.17601699164613033</v>
      </c>
      <c r="H23" s="1">
        <f>AVERAGE(G23:G24)</f>
        <v>0.12723174008641688</v>
      </c>
    </row>
    <row r="24" spans="2:12" x14ac:dyDescent="0.15">
      <c r="D24" s="1">
        <v>20.731183179999999</v>
      </c>
      <c r="E24" s="1">
        <v>29.304634669999999</v>
      </c>
      <c r="F24" s="1">
        <f t="shared" si="1"/>
        <v>8.5734514900000001</v>
      </c>
      <c r="G24" s="1">
        <f t="shared" si="0"/>
        <v>7.8446488526703453E-2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R32"/>
  <sheetViews>
    <sheetView tabSelected="1" topLeftCell="A11" workbookViewId="0">
      <selection activeCell="H45" sqref="H45"/>
    </sheetView>
  </sheetViews>
  <sheetFormatPr baseColWidth="10" defaultRowHeight="14" x14ac:dyDescent="0.15"/>
  <cols>
    <col min="1" max="16384" width="10.83203125" style="1"/>
  </cols>
  <sheetData>
    <row r="14" spans="1:18" x14ac:dyDescent="0.15">
      <c r="C14" s="1" t="s">
        <v>4</v>
      </c>
      <c r="D14" s="1" t="s">
        <v>16</v>
      </c>
      <c r="F14" s="1">
        <f>AVERAGE(E15:E20)</f>
        <v>8.3541767300000007</v>
      </c>
      <c r="G14" s="1" t="s">
        <v>6</v>
      </c>
      <c r="H14" s="1" t="s">
        <v>7</v>
      </c>
      <c r="I14" s="1" t="s">
        <v>8</v>
      </c>
      <c r="J14" s="1" t="s">
        <v>9</v>
      </c>
      <c r="K14" s="1" t="s">
        <v>13</v>
      </c>
      <c r="O14" s="1" t="s">
        <v>7</v>
      </c>
      <c r="P14" s="1" t="s">
        <v>8</v>
      </c>
      <c r="Q14" s="1" t="s">
        <v>9</v>
      </c>
      <c r="R14" s="1" t="s">
        <v>13</v>
      </c>
    </row>
    <row r="15" spans="1:18" x14ac:dyDescent="0.15">
      <c r="A15" s="1" t="s">
        <v>1</v>
      </c>
      <c r="B15" s="1">
        <v>1</v>
      </c>
      <c r="C15" s="1">
        <v>24.12580105</v>
      </c>
      <c r="D15" s="1">
        <v>31.476873049999998</v>
      </c>
      <c r="E15" s="1">
        <f>D15-C15</f>
        <v>7.3510719999999985</v>
      </c>
      <c r="F15" s="1">
        <f>2^($F$14-E15)</f>
        <v>2.0043087042697754</v>
      </c>
      <c r="G15" s="1">
        <f>AVERAGE(F15:F16)</f>
        <v>1.2733572727090923</v>
      </c>
      <c r="H15" s="1">
        <f>AVERAGE(G15:G19)</f>
        <v>1.1009930745424261</v>
      </c>
      <c r="I15" s="1">
        <f>STDEV(G15:G19)</f>
        <v>0.26847499644255884</v>
      </c>
      <c r="J15" s="1">
        <f>I15/SQRT(3)</f>
        <v>0.15500411146679519</v>
      </c>
      <c r="N15" s="1" t="s">
        <v>1</v>
      </c>
      <c r="O15" s="1">
        <v>1.1009930745424261</v>
      </c>
      <c r="P15" s="1">
        <v>0.26847499644255884</v>
      </c>
      <c r="Q15" s="1">
        <v>0.15500411146679519</v>
      </c>
    </row>
    <row r="16" spans="1:18" x14ac:dyDescent="0.15">
      <c r="C16" s="1">
        <v>21.292803859999999</v>
      </c>
      <c r="D16" s="1">
        <v>30.529535970000001</v>
      </c>
      <c r="E16" s="1">
        <f t="shared" ref="E16:E32" si="0">D16-C16</f>
        <v>9.2367321100000019</v>
      </c>
      <c r="F16" s="1">
        <f t="shared" ref="F16:F32" si="1">2^($F$14-E16)</f>
        <v>0.54240584114840917</v>
      </c>
      <c r="N16" s="1" t="s">
        <v>14</v>
      </c>
      <c r="O16" s="1">
        <v>0.39007967241198677</v>
      </c>
      <c r="P16" s="1">
        <v>0.14657482236957375</v>
      </c>
      <c r="Q16" s="1">
        <v>8.4625013151494996E-2</v>
      </c>
      <c r="R16" s="1">
        <v>1.5791633729434221E-2</v>
      </c>
    </row>
    <row r="17" spans="1:18" x14ac:dyDescent="0.15">
      <c r="B17" s="1">
        <v>2</v>
      </c>
      <c r="C17" s="1">
        <v>21.583454759999999</v>
      </c>
      <c r="D17" s="1">
        <v>30.499146679999999</v>
      </c>
      <c r="E17" s="1">
        <f t="shared" si="0"/>
        <v>8.9156919200000004</v>
      </c>
      <c r="F17" s="1">
        <f t="shared" si="1"/>
        <v>0.6775901510567911</v>
      </c>
      <c r="G17" s="1">
        <f>AVERAGE(F17:F18)</f>
        <v>0.7916590964448138</v>
      </c>
      <c r="N17" s="1" t="s">
        <v>12</v>
      </c>
      <c r="O17" s="1">
        <v>0.32113284674616871</v>
      </c>
      <c r="P17" s="1">
        <v>0.35429884748314505</v>
      </c>
      <c r="Q17" s="1">
        <v>0.20455453496796797</v>
      </c>
      <c r="R17" s="1">
        <v>3.8454077152576427E-2</v>
      </c>
    </row>
    <row r="18" spans="1:18" x14ac:dyDescent="0.15">
      <c r="C18" s="1">
        <v>22.591728280000002</v>
      </c>
      <c r="D18" s="1">
        <v>31.08875518</v>
      </c>
      <c r="E18" s="1">
        <f t="shared" si="0"/>
        <v>8.4970268999999981</v>
      </c>
      <c r="F18" s="1">
        <f t="shared" si="1"/>
        <v>0.90572804183283651</v>
      </c>
    </row>
    <row r="19" spans="1:18" x14ac:dyDescent="0.15">
      <c r="B19" s="1">
        <v>3</v>
      </c>
      <c r="C19" s="1">
        <v>23.021716359999999</v>
      </c>
      <c r="D19" s="1">
        <v>31.299650639999999</v>
      </c>
      <c r="E19" s="1">
        <f t="shared" si="0"/>
        <v>8.2779342800000002</v>
      </c>
      <c r="F19" s="1">
        <f t="shared" si="1"/>
        <v>1.0542685819651578</v>
      </c>
      <c r="G19" s="1">
        <f>AVERAGE(F19:F20)</f>
        <v>1.2379628544733725</v>
      </c>
    </row>
    <row r="20" spans="1:18" x14ac:dyDescent="0.15">
      <c r="C20" s="1">
        <v>25.274615839999999</v>
      </c>
      <c r="D20" s="1">
        <v>33.121219010000004</v>
      </c>
      <c r="E20" s="1">
        <f t="shared" si="0"/>
        <v>7.8466031700000052</v>
      </c>
      <c r="F20" s="1">
        <f t="shared" si="1"/>
        <v>1.4216571269815874</v>
      </c>
    </row>
    <row r="21" spans="1:18" x14ac:dyDescent="0.15">
      <c r="A21" s="1" t="s">
        <v>14</v>
      </c>
      <c r="B21" s="1">
        <v>1</v>
      </c>
      <c r="C21" s="1">
        <v>21.612118729999999</v>
      </c>
      <c r="D21" s="1">
        <v>31.715607850000001</v>
      </c>
      <c r="E21" s="1">
        <f t="shared" si="0"/>
        <v>10.103489120000003</v>
      </c>
      <c r="F21" s="1">
        <f t="shared" si="1"/>
        <v>0.29744351099115596</v>
      </c>
      <c r="G21" s="1">
        <f>AVERAGE(F21:F22)</f>
        <v>0.29154426817032669</v>
      </c>
      <c r="H21" s="1">
        <f>AVERAGE(G21:G25)</f>
        <v>0.39007967241198677</v>
      </c>
      <c r="I21" s="1">
        <f>STDEV(G21:G25)</f>
        <v>0.14657482236957375</v>
      </c>
      <c r="J21" s="1">
        <f>I21/SQRT(3)</f>
        <v>8.4625013151494996E-2</v>
      </c>
      <c r="K21" s="1">
        <f>TTEST(G15:G19,G21:G25,2,2)</f>
        <v>1.5791633729434221E-2</v>
      </c>
    </row>
    <row r="22" spans="1:18" x14ac:dyDescent="0.15">
      <c r="C22" s="1">
        <v>20.985933209999999</v>
      </c>
      <c r="D22" s="1">
        <v>31.147814629999999</v>
      </c>
      <c r="E22" s="1">
        <f t="shared" si="0"/>
        <v>10.16188142</v>
      </c>
      <c r="F22" s="1">
        <f t="shared" si="1"/>
        <v>0.28564502534949743</v>
      </c>
    </row>
    <row r="23" spans="1:18" x14ac:dyDescent="0.15">
      <c r="B23" s="1">
        <v>2</v>
      </c>
      <c r="C23" s="1">
        <v>21.24931003</v>
      </c>
      <c r="D23" s="1">
        <v>30.41508726</v>
      </c>
      <c r="E23" s="1">
        <f t="shared" si="0"/>
        <v>9.1657772299999998</v>
      </c>
      <c r="F23" s="1">
        <f t="shared" si="1"/>
        <v>0.56974943739511497</v>
      </c>
      <c r="G23" s="1">
        <f>AVERAGE(F23:F24)</f>
        <v>0.55852060615750498</v>
      </c>
    </row>
    <row r="24" spans="1:18" x14ac:dyDescent="0.15">
      <c r="C24" s="1">
        <v>21.019878569999999</v>
      </c>
      <c r="D24" s="1">
        <v>30.243673220000002</v>
      </c>
      <c r="E24" s="1">
        <f t="shared" si="0"/>
        <v>9.2237946500000021</v>
      </c>
      <c r="F24" s="1">
        <f t="shared" si="1"/>
        <v>0.54729177491989489</v>
      </c>
    </row>
    <row r="25" spans="1:18" x14ac:dyDescent="0.15">
      <c r="B25" s="1">
        <v>3</v>
      </c>
      <c r="C25" s="1">
        <v>21.42313953</v>
      </c>
      <c r="D25" s="1">
        <v>31.17318255</v>
      </c>
      <c r="E25" s="1">
        <f t="shared" si="0"/>
        <v>9.7500430199999997</v>
      </c>
      <c r="F25" s="1">
        <f t="shared" si="1"/>
        <v>0.38001643266091889</v>
      </c>
      <c r="G25" s="1">
        <f>AVERAGE(F25:F26)</f>
        <v>0.32017414290812851</v>
      </c>
    </row>
    <row r="26" spans="1:18" x14ac:dyDescent="0.15">
      <c r="C26" s="1">
        <v>21.423572060000001</v>
      </c>
      <c r="D26" s="1">
        <v>31.719325040000001</v>
      </c>
      <c r="E26" s="1">
        <f t="shared" si="0"/>
        <v>10.29575298</v>
      </c>
      <c r="F26" s="1">
        <f t="shared" si="1"/>
        <v>0.26033185315533819</v>
      </c>
    </row>
    <row r="27" spans="1:18" x14ac:dyDescent="0.15">
      <c r="A27" s="1" t="s">
        <v>12</v>
      </c>
      <c r="B27" s="1">
        <v>1</v>
      </c>
      <c r="C27" s="1">
        <v>21.128014310000001</v>
      </c>
      <c r="D27" s="1">
        <v>32.655919060000002</v>
      </c>
      <c r="E27" s="1">
        <f t="shared" si="0"/>
        <v>11.527904750000001</v>
      </c>
      <c r="F27" s="1">
        <f t="shared" si="1"/>
        <v>0.11081860219358242</v>
      </c>
      <c r="G27" s="1">
        <f>AVERAGE(F27:F28)</f>
        <v>0.12587473734528262</v>
      </c>
      <c r="H27" s="1">
        <f>AVERAGE(G27:G31)</f>
        <v>0.32113284674616871</v>
      </c>
      <c r="I27" s="1">
        <f>STDEV(G27:G31)</f>
        <v>0.35429884748314505</v>
      </c>
      <c r="J27" s="1">
        <f>I27/SQRT(3)</f>
        <v>0.20455453496796797</v>
      </c>
      <c r="K27" s="1">
        <f>TTEST(G15:G19,G27:G31,2,2)</f>
        <v>3.8454077152576427E-2</v>
      </c>
    </row>
    <row r="28" spans="1:18" x14ac:dyDescent="0.15">
      <c r="C28" s="1">
        <v>21.633109529999999</v>
      </c>
      <c r="D28" s="1">
        <v>32.814226669999996</v>
      </c>
      <c r="E28" s="1">
        <f t="shared" si="0"/>
        <v>11.181117139999998</v>
      </c>
      <c r="F28" s="1">
        <f t="shared" si="1"/>
        <v>0.14093087249698283</v>
      </c>
    </row>
    <row r="29" spans="1:18" x14ac:dyDescent="0.15">
      <c r="B29" s="1">
        <v>2</v>
      </c>
      <c r="C29" s="1">
        <v>30.166620089999999</v>
      </c>
      <c r="D29" s="3" t="s">
        <v>17</v>
      </c>
      <c r="G29" s="1">
        <f>AVERAGE(F29:F30)</f>
        <v>0.7301031553189159</v>
      </c>
    </row>
    <row r="30" spans="1:18" x14ac:dyDescent="0.15">
      <c r="C30" s="1">
        <v>21.287678450000001</v>
      </c>
      <c r="D30" s="1">
        <v>30.095682960000001</v>
      </c>
      <c r="E30" s="1">
        <f t="shared" si="0"/>
        <v>8.80800451</v>
      </c>
      <c r="F30" s="1">
        <f t="shared" si="1"/>
        <v>0.7301031553189159</v>
      </c>
    </row>
    <row r="31" spans="1:18" x14ac:dyDescent="0.15">
      <c r="B31" s="1">
        <v>3</v>
      </c>
      <c r="C31" s="1">
        <v>22.046882950000001</v>
      </c>
      <c r="D31" s="1">
        <v>33.250977509999998</v>
      </c>
      <c r="E31" s="1">
        <f t="shared" si="0"/>
        <v>11.204094559999998</v>
      </c>
      <c r="F31" s="1">
        <f t="shared" si="1"/>
        <v>0.13870408379996615</v>
      </c>
      <c r="G31" s="1">
        <f>AVERAGE(F31:F32)</f>
        <v>0.10742064757430757</v>
      </c>
    </row>
    <row r="32" spans="1:18" x14ac:dyDescent="0.15">
      <c r="C32" s="1">
        <v>21.227239440000002</v>
      </c>
      <c r="D32" s="1">
        <v>33.296670630000001</v>
      </c>
      <c r="E32" s="1">
        <f t="shared" si="0"/>
        <v>12.06943119</v>
      </c>
      <c r="F32" s="1">
        <f t="shared" si="1"/>
        <v>7.6137211348648981E-2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1A</vt:lpstr>
      <vt:lpstr>1B</vt:lpstr>
      <vt:lpstr>1C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2017-08-02T20:10:08Z</dcterms:created>
  <dcterms:modified xsi:type="dcterms:W3CDTF">2017-10-24T21:53:53Z</dcterms:modified>
</cp:coreProperties>
</file>