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640" yWindow="460" windowWidth="28160" windowHeight="15700" tabRatio="500"/>
  </bookViews>
  <sheets>
    <sheet name="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7" i="1" l="1"/>
  <c r="F88" i="1"/>
  <c r="F89" i="1"/>
  <c r="F90" i="1"/>
  <c r="F91" i="1"/>
  <c r="F92" i="1"/>
  <c r="G86" i="1"/>
  <c r="F93" i="1"/>
  <c r="G93" i="1"/>
  <c r="F94" i="1"/>
  <c r="G94" i="1"/>
  <c r="H93" i="1"/>
  <c r="F95" i="1"/>
  <c r="G95" i="1"/>
  <c r="F96" i="1"/>
  <c r="G96" i="1"/>
  <c r="H95" i="1"/>
  <c r="F97" i="1"/>
  <c r="G97" i="1"/>
  <c r="F98" i="1"/>
  <c r="G98" i="1"/>
  <c r="H97" i="1"/>
  <c r="J93" i="1"/>
  <c r="K93" i="1"/>
  <c r="G87" i="1"/>
  <c r="G88" i="1"/>
  <c r="H87" i="1"/>
  <c r="G89" i="1"/>
  <c r="G90" i="1"/>
  <c r="H89" i="1"/>
  <c r="G91" i="1"/>
  <c r="G92" i="1"/>
  <c r="H91" i="1"/>
  <c r="J87" i="1"/>
  <c r="K87" i="1"/>
  <c r="F71" i="1"/>
  <c r="F72" i="1"/>
  <c r="F73" i="1"/>
  <c r="F74" i="1"/>
  <c r="F75" i="1"/>
  <c r="F76" i="1"/>
  <c r="G70" i="1"/>
  <c r="F77" i="1"/>
  <c r="G77" i="1"/>
  <c r="F78" i="1"/>
  <c r="G78" i="1"/>
  <c r="H77" i="1"/>
  <c r="F79" i="1"/>
  <c r="G79" i="1"/>
  <c r="F80" i="1"/>
  <c r="G80" i="1"/>
  <c r="H79" i="1"/>
  <c r="F81" i="1"/>
  <c r="G81" i="1"/>
  <c r="H81" i="1"/>
  <c r="J77" i="1"/>
  <c r="K77" i="1"/>
  <c r="G71" i="1"/>
  <c r="G72" i="1"/>
  <c r="H71" i="1"/>
  <c r="G73" i="1"/>
  <c r="G74" i="1"/>
  <c r="H73" i="1"/>
  <c r="G75" i="1"/>
  <c r="G76" i="1"/>
  <c r="H75" i="1"/>
  <c r="J71" i="1"/>
  <c r="K71" i="1"/>
  <c r="F56" i="1"/>
  <c r="F57" i="1"/>
  <c r="F58" i="1"/>
  <c r="F59" i="1"/>
  <c r="F60" i="1"/>
  <c r="F61" i="1"/>
  <c r="G55" i="1"/>
  <c r="F62" i="1"/>
  <c r="G62" i="1"/>
  <c r="F63" i="1"/>
  <c r="G63" i="1"/>
  <c r="H62" i="1"/>
  <c r="F64" i="1"/>
  <c r="G64" i="1"/>
  <c r="F65" i="1"/>
  <c r="G65" i="1"/>
  <c r="H64" i="1"/>
  <c r="F66" i="1"/>
  <c r="G66" i="1"/>
  <c r="F67" i="1"/>
  <c r="G67" i="1"/>
  <c r="H66" i="1"/>
  <c r="J62" i="1"/>
  <c r="K62" i="1"/>
  <c r="G56" i="1"/>
  <c r="G57" i="1"/>
  <c r="H56" i="1"/>
  <c r="G58" i="1"/>
  <c r="G59" i="1"/>
  <c r="H58" i="1"/>
  <c r="G60" i="1"/>
  <c r="G61" i="1"/>
  <c r="H60" i="1"/>
  <c r="J56" i="1"/>
  <c r="K56" i="1"/>
  <c r="F40" i="1"/>
  <c r="F41" i="1"/>
  <c r="F42" i="1"/>
  <c r="F43" i="1"/>
  <c r="F44" i="1"/>
  <c r="F45" i="1"/>
  <c r="G39" i="1"/>
  <c r="F46" i="1"/>
  <c r="G46" i="1"/>
  <c r="F47" i="1"/>
  <c r="G47" i="1"/>
  <c r="H46" i="1"/>
  <c r="F48" i="1"/>
  <c r="G48" i="1"/>
  <c r="F49" i="1"/>
  <c r="G49" i="1"/>
  <c r="H48" i="1"/>
  <c r="F50" i="1"/>
  <c r="G50" i="1"/>
  <c r="F51" i="1"/>
  <c r="G51" i="1"/>
  <c r="H50" i="1"/>
  <c r="J46" i="1"/>
  <c r="K46" i="1"/>
  <c r="G40" i="1"/>
  <c r="G41" i="1"/>
  <c r="H40" i="1"/>
  <c r="G42" i="1"/>
  <c r="G43" i="1"/>
  <c r="H42" i="1"/>
  <c r="G44" i="1"/>
  <c r="G45" i="1"/>
  <c r="H44" i="1"/>
  <c r="J40" i="1"/>
  <c r="K40" i="1"/>
  <c r="F25" i="1"/>
  <c r="F26" i="1"/>
  <c r="F27" i="1"/>
  <c r="F28" i="1"/>
  <c r="F29" i="1"/>
  <c r="F30" i="1"/>
  <c r="G24" i="1"/>
  <c r="F31" i="1"/>
  <c r="G31" i="1"/>
  <c r="F32" i="1"/>
  <c r="G32" i="1"/>
  <c r="H31" i="1"/>
  <c r="F33" i="1"/>
  <c r="G33" i="1"/>
  <c r="F34" i="1"/>
  <c r="G34" i="1"/>
  <c r="H33" i="1"/>
  <c r="F35" i="1"/>
  <c r="G35" i="1"/>
  <c r="F36" i="1"/>
  <c r="G36" i="1"/>
  <c r="H35" i="1"/>
  <c r="J31" i="1"/>
  <c r="K31" i="1"/>
  <c r="G25" i="1"/>
  <c r="G26" i="1"/>
  <c r="H25" i="1"/>
  <c r="G27" i="1"/>
  <c r="G28" i="1"/>
  <c r="H27" i="1"/>
  <c r="G29" i="1"/>
  <c r="G30" i="1"/>
  <c r="H29" i="1"/>
  <c r="J25" i="1"/>
  <c r="K25" i="1"/>
  <c r="F10" i="1"/>
  <c r="F11" i="1"/>
  <c r="F12" i="1"/>
  <c r="F13" i="1"/>
  <c r="F14" i="1"/>
  <c r="F15" i="1"/>
  <c r="G9" i="1"/>
  <c r="F16" i="1"/>
  <c r="G16" i="1"/>
  <c r="F17" i="1"/>
  <c r="G17" i="1"/>
  <c r="H16" i="1"/>
  <c r="F18" i="1"/>
  <c r="G18" i="1"/>
  <c r="F19" i="1"/>
  <c r="G19" i="1"/>
  <c r="H18" i="1"/>
  <c r="F20" i="1"/>
  <c r="G20" i="1"/>
  <c r="F21" i="1"/>
  <c r="G21" i="1"/>
  <c r="H20" i="1"/>
  <c r="J16" i="1"/>
  <c r="K16" i="1"/>
  <c r="G10" i="1"/>
  <c r="G11" i="1"/>
  <c r="H10" i="1"/>
  <c r="G12" i="1"/>
  <c r="G13" i="1"/>
  <c r="H12" i="1"/>
  <c r="G14" i="1"/>
  <c r="G15" i="1"/>
  <c r="H14" i="1"/>
  <c r="J10" i="1"/>
  <c r="K10" i="1"/>
  <c r="L93" i="1"/>
  <c r="I93" i="1"/>
  <c r="I87" i="1"/>
  <c r="L77" i="1"/>
  <c r="I77" i="1"/>
  <c r="I71" i="1"/>
  <c r="L62" i="1"/>
  <c r="I62" i="1"/>
  <c r="I56" i="1"/>
  <c r="L46" i="1"/>
  <c r="I46" i="1"/>
  <c r="I40" i="1"/>
  <c r="L31" i="1"/>
  <c r="L16" i="1"/>
  <c r="I31" i="1"/>
  <c r="I25" i="1"/>
  <c r="I16" i="1"/>
  <c r="I10" i="1"/>
</calcChain>
</file>

<file path=xl/sharedStrings.xml><?xml version="1.0" encoding="utf-8"?>
<sst xmlns="http://schemas.openxmlformats.org/spreadsheetml/2006/main" count="82" uniqueCount="17">
  <si>
    <t>SVF</t>
  </si>
  <si>
    <t>ADS</t>
  </si>
  <si>
    <t>BAT</t>
  </si>
  <si>
    <t>Liver</t>
  </si>
  <si>
    <t>Mus</t>
  </si>
  <si>
    <t>Spleen</t>
  </si>
  <si>
    <t>WT</t>
  </si>
  <si>
    <t>KO</t>
  </si>
  <si>
    <t>Muscle</t>
  </si>
  <si>
    <t>AVG</t>
  </si>
  <si>
    <t>STD</t>
  </si>
  <si>
    <t>SEM</t>
  </si>
  <si>
    <t>p-value</t>
  </si>
  <si>
    <t>cyclophilin</t>
  </si>
  <si>
    <t>Dnmt3a</t>
  </si>
  <si>
    <t>Fold Exp</t>
  </si>
  <si>
    <t>AVG Fold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</si>
</sst>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 applyFill="1"/>
    <xf numFmtId="0" fontId="4" fillId="0" borderId="0" xfId="0" applyFont="1" applyFill="1"/>
    <xf numFmtId="0" fontId="4" fillId="2" borderId="0" xfId="0" applyFont="1" applyFill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S145"/>
  <sheetViews>
    <sheetView tabSelected="1" topLeftCell="F5" workbookViewId="0">
      <selection activeCell="M24" sqref="M24"/>
    </sheetView>
  </sheetViews>
  <sheetFormatPr baseColWidth="10" defaultRowHeight="14" x14ac:dyDescent="0.15"/>
  <cols>
    <col min="1" max="4" width="10.83203125" style="3"/>
    <col min="5" max="5" width="11.1640625" style="3" bestFit="1" customWidth="1"/>
    <col min="6" max="16384" width="10.83203125" style="3"/>
  </cols>
  <sheetData>
    <row r="6" spans="1:19" x14ac:dyDescent="0.15">
      <c r="P6" s="3" t="s">
        <v>9</v>
      </c>
      <c r="Q6" s="3" t="s">
        <v>10</v>
      </c>
      <c r="R6" s="3" t="s">
        <v>11</v>
      </c>
      <c r="S6" s="3" t="s">
        <v>12</v>
      </c>
    </row>
    <row r="7" spans="1:19" x14ac:dyDescent="0.15">
      <c r="N7" s="1" t="s">
        <v>0</v>
      </c>
      <c r="O7" s="3" t="s">
        <v>6</v>
      </c>
      <c r="P7" s="3">
        <v>1.0787260066393076</v>
      </c>
      <c r="Q7" s="3">
        <v>0.21890260125370181</v>
      </c>
      <c r="R7" s="3">
        <v>0.12638347576013406</v>
      </c>
    </row>
    <row r="8" spans="1:19" x14ac:dyDescent="0.15">
      <c r="O8" s="3" t="s">
        <v>7</v>
      </c>
      <c r="P8" s="3">
        <v>0.94937672368512105</v>
      </c>
      <c r="Q8" s="3">
        <v>0.14275593466467806</v>
      </c>
      <c r="R8" s="3">
        <v>8.2420177307068507E-2</v>
      </c>
      <c r="S8" s="3">
        <v>0.4396170397353823</v>
      </c>
    </row>
    <row r="9" spans="1:19" x14ac:dyDescent="0.15">
      <c r="D9" s="3" t="s">
        <v>13</v>
      </c>
      <c r="E9" s="3" t="s">
        <v>14</v>
      </c>
      <c r="G9" s="3">
        <f>AVERAGE(F10:F15)</f>
        <v>7.1384678199999998</v>
      </c>
      <c r="H9" s="3" t="s">
        <v>15</v>
      </c>
      <c r="I9" s="3" t="s">
        <v>16</v>
      </c>
      <c r="J9" s="3" t="s">
        <v>10</v>
      </c>
      <c r="K9" s="3" t="s">
        <v>11</v>
      </c>
      <c r="L9" s="3" t="s">
        <v>12</v>
      </c>
      <c r="N9" s="1" t="s">
        <v>1</v>
      </c>
      <c r="O9" s="3" t="s">
        <v>6</v>
      </c>
      <c r="P9" s="3">
        <v>1.1340111935588513</v>
      </c>
      <c r="Q9" s="3">
        <v>0.3589307801136028</v>
      </c>
      <c r="R9" s="3">
        <v>0.20722878251903096</v>
      </c>
    </row>
    <row r="10" spans="1:19" x14ac:dyDescent="0.15">
      <c r="A10" s="3" t="s">
        <v>0</v>
      </c>
      <c r="B10" s="3" t="s">
        <v>6</v>
      </c>
      <c r="C10" s="3">
        <v>1</v>
      </c>
      <c r="D10" s="3">
        <v>21.083202830000001</v>
      </c>
      <c r="E10" s="4">
        <v>29.106081509999999</v>
      </c>
      <c r="F10" s="3">
        <f>E10-D10</f>
        <v>8.022878679999998</v>
      </c>
      <c r="G10" s="3">
        <f>2^($G$9-F10)</f>
        <v>0.54170869015798606</v>
      </c>
      <c r="H10" s="3">
        <f>AVERAGE(G10:G11)</f>
        <v>0.82691084299195317</v>
      </c>
      <c r="I10" s="3">
        <f>AVERAGE(H10:H14)</f>
        <v>1.0787260066393076</v>
      </c>
      <c r="J10" s="3">
        <f>STDEV(H10:H14)</f>
        <v>0.21890260125370181</v>
      </c>
      <c r="K10" s="3">
        <f>J10/SQRT(3)</f>
        <v>0.12638347576013406</v>
      </c>
      <c r="O10" s="3" t="s">
        <v>7</v>
      </c>
      <c r="P10" s="3">
        <v>0.13843213384679487</v>
      </c>
      <c r="Q10" s="3">
        <v>7.7842975548616689E-2</v>
      </c>
      <c r="R10" s="3">
        <v>4.4942662887515306E-2</v>
      </c>
      <c r="S10" s="3">
        <v>9.3422799202568605E-3</v>
      </c>
    </row>
    <row r="11" spans="1:19" x14ac:dyDescent="0.15">
      <c r="D11" s="3">
        <v>21.119752349999999</v>
      </c>
      <c r="E11" s="4">
        <v>28.104916790000001</v>
      </c>
      <c r="F11" s="3">
        <f t="shared" ref="F11:F21" si="0">E11-D11</f>
        <v>6.9851644400000019</v>
      </c>
      <c r="G11" s="3">
        <f t="shared" ref="G11:G21" si="1">2^($G$9-F11)</f>
        <v>1.1121129958259204</v>
      </c>
      <c r="N11" s="1" t="s">
        <v>2</v>
      </c>
      <c r="O11" s="3" t="s">
        <v>6</v>
      </c>
      <c r="P11" s="3">
        <v>1.1100241417570766</v>
      </c>
      <c r="Q11" s="3">
        <v>0.42335709694965035</v>
      </c>
      <c r="R11" s="3">
        <v>0.24442533388721913</v>
      </c>
    </row>
    <row r="12" spans="1:19" x14ac:dyDescent="0.15">
      <c r="C12" s="3">
        <v>2</v>
      </c>
      <c r="D12" s="3">
        <v>21.42073765</v>
      </c>
      <c r="E12" s="4">
        <v>28.33854874</v>
      </c>
      <c r="F12" s="3">
        <f t="shared" si="0"/>
        <v>6.9178110900000007</v>
      </c>
      <c r="G12" s="3">
        <f t="shared" si="1"/>
        <v>1.1652639061769012</v>
      </c>
      <c r="H12" s="3">
        <f>AVERAGE(G12:G13)</f>
        <v>1.2236122963636515</v>
      </c>
      <c r="O12" s="3" t="s">
        <v>7</v>
      </c>
      <c r="P12" s="3">
        <v>0.2669665554109848</v>
      </c>
      <c r="Q12" s="3">
        <v>0.20098008817303969</v>
      </c>
      <c r="R12" s="3">
        <v>0.1160359080084592</v>
      </c>
      <c r="S12" s="3">
        <v>3.5669137408873716E-2</v>
      </c>
    </row>
    <row r="13" spans="1:19" x14ac:dyDescent="0.15">
      <c r="D13" s="3">
        <v>22.62156315</v>
      </c>
      <c r="E13" s="4">
        <v>29.401678950000001</v>
      </c>
      <c r="F13" s="3">
        <f t="shared" si="0"/>
        <v>6.7801158000000008</v>
      </c>
      <c r="G13" s="3">
        <f t="shared" si="1"/>
        <v>1.2819606865504021</v>
      </c>
      <c r="N13" s="1" t="s">
        <v>3</v>
      </c>
      <c r="O13" s="3" t="s">
        <v>6</v>
      </c>
      <c r="P13" s="3">
        <v>1.1499013952416905</v>
      </c>
      <c r="Q13" s="3">
        <v>0.22528994291013935</v>
      </c>
      <c r="R13" s="3">
        <v>0.13007120918488438</v>
      </c>
    </row>
    <row r="14" spans="1:19" x14ac:dyDescent="0.15">
      <c r="C14" s="3">
        <v>3</v>
      </c>
      <c r="D14" s="3">
        <v>21.666068450000001</v>
      </c>
      <c r="E14" s="4">
        <v>29.441890409999999</v>
      </c>
      <c r="F14" s="3">
        <f t="shared" si="0"/>
        <v>7.7758219599999983</v>
      </c>
      <c r="G14" s="3">
        <f t="shared" si="1"/>
        <v>0.64289091117818886</v>
      </c>
      <c r="H14" s="3">
        <f>AVERAGE(G14:G15)</f>
        <v>1.1856548805623188</v>
      </c>
      <c r="O14" s="3" t="s">
        <v>7</v>
      </c>
      <c r="P14" s="3">
        <v>1.1470406913424585</v>
      </c>
      <c r="Q14" s="3">
        <v>1.9988649288294146E-2</v>
      </c>
      <c r="R14" s="3">
        <v>1.114734188473464E-2</v>
      </c>
      <c r="S14" s="3">
        <v>0.99934417513313023</v>
      </c>
    </row>
    <row r="15" spans="1:19" x14ac:dyDescent="0.15">
      <c r="D15" s="3">
        <v>22.04777829</v>
      </c>
      <c r="E15" s="4">
        <v>28.396793240000001</v>
      </c>
      <c r="F15" s="3">
        <f t="shared" si="0"/>
        <v>6.3490149500000008</v>
      </c>
      <c r="G15" s="3">
        <f t="shared" si="1"/>
        <v>1.7284188499464488</v>
      </c>
      <c r="N15" s="1" t="s">
        <v>4</v>
      </c>
      <c r="O15" s="3" t="s">
        <v>6</v>
      </c>
      <c r="P15" s="3">
        <v>1.1512543746828336</v>
      </c>
      <c r="Q15" s="3">
        <v>0.55100633926437947</v>
      </c>
      <c r="R15" s="3">
        <v>0.20803804897016262</v>
      </c>
    </row>
    <row r="16" spans="1:19" x14ac:dyDescent="0.15">
      <c r="B16" s="3" t="s">
        <v>7</v>
      </c>
      <c r="C16" s="3">
        <v>1</v>
      </c>
      <c r="D16" s="3">
        <v>21.21191061</v>
      </c>
      <c r="E16" s="4">
        <v>29.265332699999998</v>
      </c>
      <c r="F16" s="3">
        <f t="shared" si="0"/>
        <v>8.053422089999998</v>
      </c>
      <c r="G16" s="3">
        <f t="shared" si="1"/>
        <v>0.53036068158932348</v>
      </c>
      <c r="H16" s="3">
        <f>AVERAGE(G16:G17)</f>
        <v>0.81496698292284808</v>
      </c>
      <c r="I16" s="3">
        <f>AVERAGE(H16:H20)</f>
        <v>0.94937672368512105</v>
      </c>
      <c r="J16" s="3">
        <f>STDEV(H16:H20)</f>
        <v>0.14275593466467806</v>
      </c>
      <c r="K16" s="3">
        <f>J16/SQRT(3)</f>
        <v>8.2420177307068507E-2</v>
      </c>
      <c r="L16" s="3">
        <f>TTEST(H10:H14,H16:H20,2,2)</f>
        <v>0.4396170397353823</v>
      </c>
      <c r="O16" s="3" t="s">
        <v>7</v>
      </c>
      <c r="P16" s="3">
        <v>0.85866395741948143</v>
      </c>
      <c r="Q16" s="3">
        <v>0.24268573980832761</v>
      </c>
      <c r="R16" s="3">
        <v>0.12482798631620466</v>
      </c>
      <c r="S16" s="3">
        <v>0.44732849860116891</v>
      </c>
    </row>
    <row r="17" spans="1:19" x14ac:dyDescent="0.15">
      <c r="D17" s="3">
        <v>21.669249090000001</v>
      </c>
      <c r="E17" s="4">
        <v>28.670773149999999</v>
      </c>
      <c r="F17" s="3">
        <f t="shared" si="0"/>
        <v>7.0015240599999977</v>
      </c>
      <c r="G17" s="3">
        <f t="shared" si="1"/>
        <v>1.0995732842563726</v>
      </c>
      <c r="N17" s="1" t="s">
        <v>5</v>
      </c>
      <c r="O17" s="3" t="s">
        <v>6</v>
      </c>
      <c r="P17" s="3">
        <v>1.1448369858816638</v>
      </c>
      <c r="Q17" s="3">
        <v>0.26574261760073381</v>
      </c>
      <c r="R17" s="3">
        <v>0.15342657180693944</v>
      </c>
    </row>
    <row r="18" spans="1:19" x14ac:dyDescent="0.15">
      <c r="C18" s="3">
        <v>2</v>
      </c>
      <c r="D18" s="4">
        <v>22.103704220000001</v>
      </c>
      <c r="E18" s="4">
        <v>29.554268130000001</v>
      </c>
      <c r="F18" s="3">
        <f t="shared" si="0"/>
        <v>7.4505639099999996</v>
      </c>
      <c r="G18" s="3">
        <f t="shared" si="1"/>
        <v>0.80547064128265167</v>
      </c>
      <c r="H18" s="3">
        <f>AVERAGE(G18:G19)</f>
        <v>0.93393915295305407</v>
      </c>
      <c r="O18" s="3" t="s">
        <v>7</v>
      </c>
      <c r="P18" s="3">
        <v>1.1528678162544548</v>
      </c>
      <c r="Q18" s="3">
        <v>0.20396986716467669</v>
      </c>
      <c r="R18" s="3">
        <v>0.1177620577140983</v>
      </c>
      <c r="S18" s="3">
        <v>0.96886952442801189</v>
      </c>
    </row>
    <row r="19" spans="1:19" x14ac:dyDescent="0.15">
      <c r="D19" s="4">
        <v>21.699202970000002</v>
      </c>
      <c r="E19" s="4">
        <v>28.75033333</v>
      </c>
      <c r="F19" s="3">
        <f t="shared" si="0"/>
        <v>7.0511303599999984</v>
      </c>
      <c r="G19" s="3">
        <f t="shared" si="1"/>
        <v>1.0624076646234566</v>
      </c>
      <c r="P19" s="2"/>
      <c r="Q19" s="2"/>
    </row>
    <row r="20" spans="1:19" x14ac:dyDescent="0.15">
      <c r="C20" s="3">
        <v>3</v>
      </c>
      <c r="D20" s="4">
        <v>22.67018917</v>
      </c>
      <c r="E20" s="4">
        <v>29.752241640000001</v>
      </c>
      <c r="F20" s="3">
        <f t="shared" si="0"/>
        <v>7.0820524700000007</v>
      </c>
      <c r="G20" s="3">
        <f t="shared" si="1"/>
        <v>1.0398787718111668</v>
      </c>
      <c r="H20" s="3">
        <f>AVERAGE(G20:G21)</f>
        <v>1.0992240351794611</v>
      </c>
      <c r="P20" s="2"/>
      <c r="Q20" s="2"/>
    </row>
    <row r="21" spans="1:19" x14ac:dyDescent="0.15">
      <c r="D21" s="4">
        <v>22.485607439999999</v>
      </c>
      <c r="E21" s="4">
        <v>29.41173092</v>
      </c>
      <c r="F21" s="3">
        <f t="shared" si="0"/>
        <v>6.9261234800000011</v>
      </c>
      <c r="G21" s="3">
        <f t="shared" si="1"/>
        <v>1.1585692985477551</v>
      </c>
      <c r="P21" s="2"/>
      <c r="Q21" s="2"/>
    </row>
    <row r="22" spans="1:19" x14ac:dyDescent="0.15">
      <c r="P22" s="2"/>
      <c r="Q22" s="2"/>
    </row>
    <row r="24" spans="1:19" x14ac:dyDescent="0.15">
      <c r="D24" s="3" t="s">
        <v>13</v>
      </c>
      <c r="E24" s="3" t="s">
        <v>14</v>
      </c>
      <c r="G24" s="3">
        <f>AVERAGE(F25:F30)</f>
        <v>4.2933882683333335</v>
      </c>
      <c r="H24" s="3" t="s">
        <v>15</v>
      </c>
      <c r="I24" s="3" t="s">
        <v>16</v>
      </c>
      <c r="J24" s="3" t="s">
        <v>10</v>
      </c>
      <c r="K24" s="3" t="s">
        <v>11</v>
      </c>
      <c r="L24" s="3" t="s">
        <v>12</v>
      </c>
      <c r="M24" s="2"/>
      <c r="N24" s="2"/>
      <c r="O24" s="2"/>
    </row>
    <row r="25" spans="1:19" x14ac:dyDescent="0.15">
      <c r="A25" s="3" t="s">
        <v>1</v>
      </c>
      <c r="B25" s="3" t="s">
        <v>6</v>
      </c>
      <c r="C25" s="3">
        <v>1</v>
      </c>
      <c r="D25" s="4">
        <v>22.05803409</v>
      </c>
      <c r="E25" s="4">
        <v>26.450315410000002</v>
      </c>
      <c r="F25" s="3">
        <f>E25-D25</f>
        <v>4.3922813200000022</v>
      </c>
      <c r="G25" s="3">
        <f>2^($G$24-F25)</f>
        <v>0.93374916204882108</v>
      </c>
      <c r="H25" s="3">
        <f>AVERAGE(G25:G26)</f>
        <v>1.2141142693091409</v>
      </c>
      <c r="I25" s="3">
        <f>AVERAGE(H25:H29)</f>
        <v>1.1340111935588513</v>
      </c>
      <c r="J25" s="3">
        <f>STDEV(H25:H29)</f>
        <v>0.3589307801136028</v>
      </c>
      <c r="K25" s="3">
        <f>J25/SQRT(3)</f>
        <v>0.20722878251903096</v>
      </c>
    </row>
    <row r="26" spans="1:19" x14ac:dyDescent="0.15">
      <c r="D26" s="4">
        <v>22.47410464</v>
      </c>
      <c r="E26" s="4">
        <v>26.187849920000001</v>
      </c>
      <c r="F26" s="3">
        <f t="shared" ref="F26:F36" si="2">E26-D26</f>
        <v>3.7137452800000013</v>
      </c>
      <c r="G26" s="3">
        <f t="shared" ref="G26:G36" si="3">2^($G$24-F26)</f>
        <v>1.4944793765694608</v>
      </c>
    </row>
    <row r="27" spans="1:19" x14ac:dyDescent="0.15">
      <c r="C27" s="3">
        <v>2</v>
      </c>
      <c r="D27" s="4">
        <v>23.449861460000001</v>
      </c>
      <c r="E27" s="4">
        <v>27.066748130000001</v>
      </c>
      <c r="F27" s="3">
        <f t="shared" si="2"/>
        <v>3.6168866699999995</v>
      </c>
      <c r="G27" s="3">
        <f t="shared" si="3"/>
        <v>1.5982594214947132</v>
      </c>
      <c r="H27" s="3">
        <f>AVERAGE(G27:G28)</f>
        <v>1.4461228676387128</v>
      </c>
    </row>
    <row r="28" spans="1:19" x14ac:dyDescent="0.15">
      <c r="D28" s="4">
        <v>23.04672622</v>
      </c>
      <c r="E28" s="4">
        <v>26.968292129999998</v>
      </c>
      <c r="F28" s="3">
        <f t="shared" si="2"/>
        <v>3.9215659099999982</v>
      </c>
      <c r="G28" s="3">
        <f t="shared" si="3"/>
        <v>1.2939863137827126</v>
      </c>
    </row>
    <row r="29" spans="1:19" x14ac:dyDescent="0.15">
      <c r="C29" s="3">
        <v>3</v>
      </c>
      <c r="D29" s="4">
        <v>23.86336171</v>
      </c>
      <c r="E29" s="4">
        <v>27.90191802</v>
      </c>
      <c r="F29" s="3">
        <f t="shared" si="2"/>
        <v>4.0385563100000006</v>
      </c>
      <c r="G29" s="3">
        <f t="shared" si="3"/>
        <v>1.1931967542341673</v>
      </c>
      <c r="H29" s="3">
        <f>AVERAGE(G29:G30)</f>
        <v>0.74179644372870035</v>
      </c>
    </row>
    <row r="30" spans="1:19" x14ac:dyDescent="0.15">
      <c r="D30" s="4">
        <v>23.157972269999998</v>
      </c>
      <c r="E30" s="4">
        <v>29.23526639</v>
      </c>
      <c r="F30" s="3">
        <f t="shared" si="2"/>
        <v>6.0772941200000012</v>
      </c>
      <c r="G30" s="3">
        <f t="shared" si="3"/>
        <v>0.29039613322323332</v>
      </c>
    </row>
    <row r="31" spans="1:19" x14ac:dyDescent="0.15">
      <c r="B31" s="3" t="s">
        <v>7</v>
      </c>
      <c r="C31" s="3">
        <v>1</v>
      </c>
      <c r="D31" s="4">
        <v>22.96217523</v>
      </c>
      <c r="E31" s="4">
        <v>29.5592042</v>
      </c>
      <c r="F31" s="3">
        <f t="shared" si="2"/>
        <v>6.5970289700000002</v>
      </c>
      <c r="G31" s="3">
        <f t="shared" si="3"/>
        <v>0.20255130684669917</v>
      </c>
      <c r="H31" s="3">
        <f>AVERAGE(G31:G32)</f>
        <v>0.162365767655412</v>
      </c>
      <c r="I31" s="3">
        <f>AVERAGE(H31:H35)</f>
        <v>0.13843213384679487</v>
      </c>
      <c r="J31" s="3">
        <f>STDEV(H31:H35)</f>
        <v>7.7842975548616689E-2</v>
      </c>
      <c r="K31" s="3">
        <f>J31/SQRT(3)</f>
        <v>4.4942662887515306E-2</v>
      </c>
      <c r="L31" s="3">
        <f>TTEST(H25:H29,H31:H35,2,2)</f>
        <v>9.3422799202568605E-3</v>
      </c>
      <c r="M31" s="2"/>
      <c r="N31" s="2"/>
    </row>
    <row r="32" spans="1:19" x14ac:dyDescent="0.15">
      <c r="D32" s="4">
        <v>22.329832849999999</v>
      </c>
      <c r="E32" s="4">
        <v>29.656138370000001</v>
      </c>
      <c r="F32" s="3">
        <f t="shared" si="2"/>
        <v>7.3263055200000018</v>
      </c>
      <c r="G32" s="3">
        <f t="shared" si="3"/>
        <v>0.12218022846412484</v>
      </c>
    </row>
    <row r="33" spans="1:12" x14ac:dyDescent="0.15">
      <c r="C33" s="3">
        <v>2</v>
      </c>
      <c r="D33" s="4">
        <v>24.277637550000001</v>
      </c>
      <c r="E33" s="4">
        <v>30.62023151</v>
      </c>
      <c r="F33" s="3">
        <f t="shared" si="2"/>
        <v>6.3425939599999985</v>
      </c>
      <c r="G33" s="3">
        <f t="shared" si="3"/>
        <v>0.2416170733530893</v>
      </c>
      <c r="H33" s="3">
        <f>AVERAGE(G33:G34)</f>
        <v>0.20149807460071714</v>
      </c>
    </row>
    <row r="34" spans="1:12" x14ac:dyDescent="0.15">
      <c r="D34" s="4">
        <v>23.080425559999998</v>
      </c>
      <c r="E34" s="4">
        <v>30.00528839</v>
      </c>
      <c r="F34" s="3">
        <f t="shared" si="2"/>
        <v>6.9248628300000021</v>
      </c>
      <c r="G34" s="3">
        <f t="shared" si="3"/>
        <v>0.16137907584834499</v>
      </c>
    </row>
    <row r="35" spans="1:12" x14ac:dyDescent="0.15">
      <c r="C35" s="3">
        <v>3</v>
      </c>
      <c r="D35" s="4">
        <v>23.678376409999998</v>
      </c>
      <c r="E35" s="4">
        <v>31.99951609</v>
      </c>
      <c r="F35" s="3">
        <f t="shared" si="2"/>
        <v>8.3211396800000017</v>
      </c>
      <c r="G35" s="3">
        <f t="shared" si="3"/>
        <v>6.130925093214392E-2</v>
      </c>
      <c r="H35" s="3">
        <f>AVERAGE(G35:G36)</f>
        <v>5.1432559284255476E-2</v>
      </c>
    </row>
    <row r="36" spans="1:12" x14ac:dyDescent="0.15">
      <c r="D36" s="4">
        <v>23.03841662</v>
      </c>
      <c r="E36" s="4">
        <v>31.92060888</v>
      </c>
      <c r="F36" s="3">
        <f t="shared" si="2"/>
        <v>8.8821922600000001</v>
      </c>
      <c r="G36" s="3">
        <f t="shared" si="3"/>
        <v>4.1555867636367032E-2</v>
      </c>
    </row>
    <row r="39" spans="1:12" x14ac:dyDescent="0.15">
      <c r="D39" s="3" t="s">
        <v>13</v>
      </c>
      <c r="E39" s="3" t="s">
        <v>14</v>
      </c>
      <c r="G39" s="3">
        <f>AVERAGE(F40:F45)</f>
        <v>5.02699374</v>
      </c>
      <c r="H39" s="3" t="s">
        <v>15</v>
      </c>
      <c r="I39" s="3" t="s">
        <v>16</v>
      </c>
      <c r="J39" s="3" t="s">
        <v>10</v>
      </c>
      <c r="K39" s="3" t="s">
        <v>11</v>
      </c>
      <c r="L39" s="3" t="s">
        <v>12</v>
      </c>
    </row>
    <row r="40" spans="1:12" x14ac:dyDescent="0.15">
      <c r="A40" s="3" t="s">
        <v>2</v>
      </c>
      <c r="B40" s="3" t="s">
        <v>6</v>
      </c>
      <c r="C40" s="3">
        <v>1</v>
      </c>
      <c r="D40" s="4">
        <v>22.041502869999999</v>
      </c>
      <c r="E40" s="4">
        <v>26.724526539999999</v>
      </c>
      <c r="F40" s="3">
        <f>E40-D40</f>
        <v>4.6830236700000007</v>
      </c>
      <c r="G40" s="3">
        <f>2^($G$39-F40)</f>
        <v>1.2692445541322717</v>
      </c>
      <c r="H40" s="3">
        <f>AVERAGE(G40:G41)</f>
        <v>1.0446861439176536</v>
      </c>
      <c r="I40" s="3">
        <f>AVERAGE(H40:H44)</f>
        <v>1.1100241417570766</v>
      </c>
      <c r="J40" s="3">
        <f>STDEV(H40:H44)</f>
        <v>0.42335709694965035</v>
      </c>
      <c r="K40" s="3">
        <f>J40/SQRT(3)</f>
        <v>0.24442533388721913</v>
      </c>
    </row>
    <row r="41" spans="1:12" x14ac:dyDescent="0.15">
      <c r="D41" s="4">
        <v>20.447691760000001</v>
      </c>
      <c r="E41" s="4">
        <v>25.76076497</v>
      </c>
      <c r="F41" s="3">
        <f t="shared" ref="F41:F51" si="4">E41-D41</f>
        <v>5.3130732099999989</v>
      </c>
      <c r="G41" s="3">
        <f t="shared" ref="G41:G51" si="5">2^($G$39-F41)</f>
        <v>0.82012773370303549</v>
      </c>
    </row>
    <row r="42" spans="1:12" x14ac:dyDescent="0.15">
      <c r="C42" s="3">
        <v>2</v>
      </c>
      <c r="D42" s="4">
        <v>20.191369689999998</v>
      </c>
      <c r="E42" s="4">
        <v>24.58016289</v>
      </c>
      <c r="F42" s="3">
        <f t="shared" si="4"/>
        <v>4.3887932000000021</v>
      </c>
      <c r="G42" s="3">
        <f t="shared" si="5"/>
        <v>1.5563866816380194</v>
      </c>
      <c r="H42" s="3">
        <f>AVERAGE(G42:G43)</f>
        <v>1.5622517671718072</v>
      </c>
    </row>
    <row r="43" spans="1:12" x14ac:dyDescent="0.15">
      <c r="D43" s="4">
        <v>20.365139859999999</v>
      </c>
      <c r="E43" s="4">
        <v>24.74310053</v>
      </c>
      <c r="F43" s="3">
        <f t="shared" si="4"/>
        <v>4.3779606700000002</v>
      </c>
      <c r="G43" s="3">
        <f t="shared" si="5"/>
        <v>1.5681168527055953</v>
      </c>
    </row>
    <row r="44" spans="1:12" x14ac:dyDescent="0.15">
      <c r="C44" s="3">
        <v>3</v>
      </c>
      <c r="D44" s="4">
        <v>21.214392270000001</v>
      </c>
      <c r="E44" s="4">
        <v>26.126722650000001</v>
      </c>
      <c r="F44" s="3">
        <f t="shared" si="4"/>
        <v>4.9123303800000002</v>
      </c>
      <c r="G44" s="3">
        <f t="shared" si="5"/>
        <v>1.0827223724540633</v>
      </c>
      <c r="H44" s="3">
        <f>AVERAGE(G44:G45)</f>
        <v>0.72313451418176855</v>
      </c>
    </row>
    <row r="45" spans="1:12" x14ac:dyDescent="0.15">
      <c r="D45" s="4">
        <v>19.914431780000001</v>
      </c>
      <c r="E45" s="4">
        <v>26.401213089999999</v>
      </c>
      <c r="F45" s="3">
        <f t="shared" si="4"/>
        <v>6.4867813099999978</v>
      </c>
      <c r="G45" s="3">
        <f t="shared" si="5"/>
        <v>0.36354665590947371</v>
      </c>
    </row>
    <row r="46" spans="1:12" x14ac:dyDescent="0.15">
      <c r="B46" s="3" t="s">
        <v>7</v>
      </c>
      <c r="C46" s="3">
        <v>1</v>
      </c>
      <c r="D46" s="4">
        <v>20.358606030000001</v>
      </c>
      <c r="E46" s="4">
        <v>27.829305609999999</v>
      </c>
      <c r="F46" s="3">
        <f t="shared" si="4"/>
        <v>7.470699579999998</v>
      </c>
      <c r="G46" s="3">
        <f t="shared" si="5"/>
        <v>0.18381089156569141</v>
      </c>
      <c r="H46" s="3">
        <f>AVERAGE(G46:G47)</f>
        <v>0.49022066782444229</v>
      </c>
      <c r="I46" s="3">
        <f>AVERAGE(H46:H50)</f>
        <v>0.2669665554109848</v>
      </c>
      <c r="J46" s="3">
        <f>STDEV(H46:H50)</f>
        <v>0.20098008817303969</v>
      </c>
      <c r="K46" s="3">
        <f>J46/SQRT(3)</f>
        <v>0.1160359080084592</v>
      </c>
      <c r="L46" s="3">
        <f>TTEST(H40:H44,H46:H50,2,2)</f>
        <v>3.5669137408873716E-2</v>
      </c>
    </row>
    <row r="47" spans="1:12" x14ac:dyDescent="0.15">
      <c r="D47" s="4">
        <v>21.91274422</v>
      </c>
      <c r="E47" s="4">
        <v>27.267755439999998</v>
      </c>
      <c r="F47" s="3">
        <f t="shared" si="4"/>
        <v>5.355011219999998</v>
      </c>
      <c r="G47" s="3">
        <f t="shared" si="5"/>
        <v>0.79663044408319317</v>
      </c>
    </row>
    <row r="48" spans="1:12" x14ac:dyDescent="0.15">
      <c r="C48" s="3">
        <v>2</v>
      </c>
      <c r="D48" s="4">
        <v>21.022415599999999</v>
      </c>
      <c r="E48" s="4">
        <v>30.33074397</v>
      </c>
      <c r="F48" s="3">
        <f t="shared" si="4"/>
        <v>9.3083283700000017</v>
      </c>
      <c r="G48" s="3">
        <f t="shared" si="5"/>
        <v>5.1426841851496825E-2</v>
      </c>
      <c r="H48" s="3">
        <f>AVERAGE(G48:G49)</f>
        <v>0.21021387218383794</v>
      </c>
    </row>
    <row r="49" spans="1:15" x14ac:dyDescent="0.15">
      <c r="D49" s="4">
        <v>22.571340899999999</v>
      </c>
      <c r="E49" s="4">
        <v>29.03663839</v>
      </c>
      <c r="F49" s="3">
        <f t="shared" si="4"/>
        <v>6.4652974900000011</v>
      </c>
      <c r="G49" s="3">
        <f t="shared" si="5"/>
        <v>0.36900090251617906</v>
      </c>
    </row>
    <row r="50" spans="1:15" x14ac:dyDescent="0.15">
      <c r="C50" s="3">
        <v>3</v>
      </c>
      <c r="D50" s="4">
        <v>20.470186779999999</v>
      </c>
      <c r="E50" s="4">
        <v>28.807532630000001</v>
      </c>
      <c r="F50" s="3">
        <f t="shared" si="4"/>
        <v>8.3373458500000019</v>
      </c>
      <c r="G50" s="3">
        <f t="shared" si="5"/>
        <v>0.10080561387340178</v>
      </c>
      <c r="H50" s="3">
        <f>AVERAGE(G50:G51)</f>
        <v>0.10046512622467421</v>
      </c>
    </row>
    <row r="51" spans="1:15" x14ac:dyDescent="0.15">
      <c r="D51" s="4">
        <v>19.048968510000002</v>
      </c>
      <c r="E51" s="4">
        <v>27.396093310000001</v>
      </c>
      <c r="F51" s="3">
        <f t="shared" si="4"/>
        <v>8.3471247999999996</v>
      </c>
      <c r="G51" s="3">
        <f t="shared" si="5"/>
        <v>0.10012463857594663</v>
      </c>
    </row>
    <row r="55" spans="1:15" x14ac:dyDescent="0.15">
      <c r="D55" s="3" t="s">
        <v>13</v>
      </c>
      <c r="E55" s="3" t="s">
        <v>14</v>
      </c>
      <c r="G55" s="3">
        <f>AVERAGE(F56:F61)</f>
        <v>7.9673926133333337</v>
      </c>
      <c r="H55" s="3" t="s">
        <v>15</v>
      </c>
      <c r="I55" s="3" t="s">
        <v>16</v>
      </c>
      <c r="J55" s="3" t="s">
        <v>10</v>
      </c>
      <c r="K55" s="3" t="s">
        <v>11</v>
      </c>
      <c r="L55" s="3" t="s">
        <v>12</v>
      </c>
      <c r="N55" s="2"/>
      <c r="O55" s="2"/>
    </row>
    <row r="56" spans="1:15" x14ac:dyDescent="0.15">
      <c r="A56" s="3" t="s">
        <v>3</v>
      </c>
      <c r="B56" s="3" t="s">
        <v>6</v>
      </c>
      <c r="C56" s="3">
        <v>1</v>
      </c>
      <c r="D56" s="4">
        <v>20.641945450000001</v>
      </c>
      <c r="E56" s="4">
        <v>28.781265680000001</v>
      </c>
      <c r="F56" s="3">
        <f>E56-D56</f>
        <v>8.1393202299999992</v>
      </c>
      <c r="G56" s="3">
        <f>2^($G$55-F56)</f>
        <v>0.88765587189202366</v>
      </c>
      <c r="H56" s="3">
        <f>AVERAGE(G56:G57)</f>
        <v>1.1213209725305808</v>
      </c>
      <c r="I56" s="3">
        <f>AVERAGE(H56:H60)</f>
        <v>1.1499013952416905</v>
      </c>
      <c r="J56" s="3">
        <f>STDEV(H56:H60)</f>
        <v>0.22528994291013935</v>
      </c>
      <c r="K56" s="3">
        <f>J56/SQRT(3)</f>
        <v>0.13007120918488438</v>
      </c>
    </row>
    <row r="57" spans="1:15" x14ac:dyDescent="0.15">
      <c r="D57" s="4">
        <v>20.73812852</v>
      </c>
      <c r="E57" s="4">
        <v>28.267243109999999</v>
      </c>
      <c r="F57" s="3">
        <f t="shared" ref="F57:F67" si="6">E57-D57</f>
        <v>7.5291145899999989</v>
      </c>
      <c r="G57" s="3">
        <f t="shared" ref="G57:G67" si="7">2^($G$55-F57)</f>
        <v>1.3549860731691379</v>
      </c>
    </row>
    <row r="58" spans="1:15" x14ac:dyDescent="0.15">
      <c r="C58" s="3">
        <v>2</v>
      </c>
      <c r="D58" s="4">
        <v>21.51611582</v>
      </c>
      <c r="E58" s="4">
        <v>28.856358849999999</v>
      </c>
      <c r="F58" s="3">
        <f t="shared" si="6"/>
        <v>7.3402430299999999</v>
      </c>
      <c r="G58" s="3">
        <f t="shared" si="7"/>
        <v>1.5445103977639829</v>
      </c>
      <c r="H58" s="3">
        <f>AVERAGE(G58:G59)</f>
        <v>1.3881177728992091</v>
      </c>
    </row>
    <row r="59" spans="1:15" x14ac:dyDescent="0.15">
      <c r="D59" s="4">
        <v>21.180886439999998</v>
      </c>
      <c r="E59" s="4">
        <v>28.847598690000002</v>
      </c>
      <c r="F59" s="3">
        <f t="shared" si="6"/>
        <v>7.6667122500000033</v>
      </c>
      <c r="G59" s="3">
        <f t="shared" si="7"/>
        <v>1.2317251480344353</v>
      </c>
    </row>
    <row r="60" spans="1:15" x14ac:dyDescent="0.15">
      <c r="C60" s="3">
        <v>3</v>
      </c>
      <c r="D60" s="4">
        <v>21.08511214</v>
      </c>
      <c r="E60" s="4">
        <v>28.366435289999998</v>
      </c>
      <c r="F60" s="3">
        <f t="shared" si="6"/>
        <v>7.2813231499999986</v>
      </c>
      <c r="G60" s="3">
        <f t="shared" si="7"/>
        <v>1.6088942055617885</v>
      </c>
      <c r="H60" s="3">
        <f>AVERAGE(G60:G61)</f>
        <v>0.94026544029528136</v>
      </c>
    </row>
    <row r="61" spans="1:15" x14ac:dyDescent="0.15">
      <c r="D61" s="4">
        <v>20.11578927</v>
      </c>
      <c r="E61" s="4">
        <v>29.963431700000001</v>
      </c>
      <c r="F61" s="3">
        <f t="shared" si="6"/>
        <v>9.8476424300000005</v>
      </c>
      <c r="G61" s="3">
        <f t="shared" si="7"/>
        <v>0.27163667502877425</v>
      </c>
    </row>
    <row r="62" spans="1:15" x14ac:dyDescent="0.15">
      <c r="B62" s="3" t="s">
        <v>7</v>
      </c>
      <c r="C62" s="3">
        <v>1</v>
      </c>
      <c r="D62" s="4">
        <v>20.233802959999998</v>
      </c>
      <c r="E62" s="4">
        <v>28.718322041</v>
      </c>
      <c r="F62" s="3">
        <f t="shared" si="6"/>
        <v>8.484519081000002</v>
      </c>
      <c r="G62" s="3">
        <f t="shared" si="7"/>
        <v>0.69876222924992093</v>
      </c>
      <c r="H62" s="3">
        <f>AVERAGE(G62:G63)</f>
        <v>1.1004908087206804</v>
      </c>
      <c r="I62" s="3">
        <f>AVERAGE(H62:H66)</f>
        <v>1.1079682745227515</v>
      </c>
      <c r="J62" s="3">
        <f>STDEV(H62:H66)</f>
        <v>1.9307762513701001E-2</v>
      </c>
      <c r="K62" s="3">
        <f>J62/SQRT(3)</f>
        <v>1.114734188473464E-2</v>
      </c>
      <c r="L62" s="3">
        <f>TTEST(H56:H60,H62:H66,2,2)</f>
        <v>0.76413543110283255</v>
      </c>
    </row>
    <row r="63" spans="1:15" x14ac:dyDescent="0.15">
      <c r="D63" s="4">
        <v>21.66538809</v>
      </c>
      <c r="E63" s="4">
        <v>29.04568518</v>
      </c>
      <c r="F63" s="3">
        <f t="shared" si="6"/>
        <v>7.3802970899999991</v>
      </c>
      <c r="G63" s="3">
        <f t="shared" si="7"/>
        <v>1.5022193881914401</v>
      </c>
    </row>
    <row r="64" spans="1:15" x14ac:dyDescent="0.15">
      <c r="C64" s="3">
        <v>2</v>
      </c>
      <c r="D64" s="4">
        <v>21.250140129999998</v>
      </c>
      <c r="E64" s="4">
        <v>28.742167680000001</v>
      </c>
      <c r="F64" s="3">
        <f t="shared" si="6"/>
        <v>7.4920275500000031</v>
      </c>
      <c r="G64" s="3">
        <f t="shared" si="7"/>
        <v>1.3902699728929628</v>
      </c>
      <c r="H64" s="3">
        <f>AVERAGE(G64:G65)</f>
        <v>1.0935175785660789</v>
      </c>
    </row>
    <row r="65" spans="1:12" x14ac:dyDescent="0.15">
      <c r="D65" s="4">
        <v>20.05263433</v>
      </c>
      <c r="E65" s="4">
        <v>28.347800429999999</v>
      </c>
      <c r="F65" s="3">
        <f t="shared" si="6"/>
        <v>8.2951660999999994</v>
      </c>
      <c r="G65" s="3">
        <f t="shared" si="7"/>
        <v>0.79676518423919496</v>
      </c>
    </row>
    <row r="66" spans="1:12" x14ac:dyDescent="0.15">
      <c r="C66" s="3">
        <v>3</v>
      </c>
      <c r="D66" s="4">
        <v>20.626743699999999</v>
      </c>
      <c r="E66" s="4">
        <v>28.179274710000001</v>
      </c>
      <c r="F66" s="3">
        <f t="shared" si="6"/>
        <v>7.5525310100000027</v>
      </c>
      <c r="G66" s="3">
        <f t="shared" si="7"/>
        <v>1.3331707808712718</v>
      </c>
      <c r="H66" s="3">
        <f>AVERAGE(G66:G67)</f>
        <v>1.1298964362814949</v>
      </c>
    </row>
    <row r="67" spans="1:12" x14ac:dyDescent="0.15">
      <c r="D67" s="4">
        <v>20.119557199999999</v>
      </c>
      <c r="E67" s="4">
        <v>28.19689683</v>
      </c>
      <c r="F67" s="3">
        <f t="shared" si="6"/>
        <v>8.0773396300000009</v>
      </c>
      <c r="G67" s="3">
        <f t="shared" si="7"/>
        <v>0.92662209169171805</v>
      </c>
    </row>
    <row r="70" spans="1:12" x14ac:dyDescent="0.15">
      <c r="D70" s="3" t="s">
        <v>13</v>
      </c>
      <c r="E70" s="3" t="s">
        <v>14</v>
      </c>
      <c r="G70" s="3">
        <f>AVERAGE(F71:F76)</f>
        <v>5.9117274316666668</v>
      </c>
      <c r="H70" s="3" t="s">
        <v>15</v>
      </c>
      <c r="I70" s="3" t="s">
        <v>16</v>
      </c>
      <c r="J70" s="3" t="s">
        <v>10</v>
      </c>
      <c r="K70" s="3" t="s">
        <v>11</v>
      </c>
      <c r="L70" s="3" t="s">
        <v>12</v>
      </c>
    </row>
    <row r="71" spans="1:12" x14ac:dyDescent="0.15">
      <c r="A71" s="3" t="s">
        <v>8</v>
      </c>
      <c r="B71" s="3" t="s">
        <v>6</v>
      </c>
      <c r="C71" s="3">
        <v>1</v>
      </c>
      <c r="D71" s="4">
        <v>20.973249039999999</v>
      </c>
      <c r="E71" s="4">
        <v>26.499199579999999</v>
      </c>
      <c r="F71" s="3">
        <f>E71-D71</f>
        <v>5.5259505400000002</v>
      </c>
      <c r="G71" s="3">
        <f>2^($G$70-F71)</f>
        <v>1.3065631823069523</v>
      </c>
      <c r="H71" s="3">
        <f>AVERAGE(G71:G72)</f>
        <v>1.3921049791195741</v>
      </c>
      <c r="I71" s="3">
        <f>AVERAGE(H71:H75)</f>
        <v>1.1027205573121301</v>
      </c>
      <c r="J71" s="3">
        <f>STDEV(H71:H75)</f>
        <v>0.36033247072382379</v>
      </c>
      <c r="K71" s="3">
        <f>J71/SQRT(3)</f>
        <v>0.20803804897016262</v>
      </c>
    </row>
    <row r="72" spans="1:12" x14ac:dyDescent="0.15">
      <c r="D72" s="5">
        <v>21.11359873</v>
      </c>
      <c r="E72" s="5">
        <v>26.462024719999999</v>
      </c>
      <c r="F72" s="3">
        <f t="shared" ref="F72:F81" si="8">E72-D72</f>
        <v>5.3484259899999991</v>
      </c>
      <c r="G72" s="3">
        <f t="shared" ref="G72:G81" si="9">2^($G$70-F72)</f>
        <v>1.4776467759321961</v>
      </c>
    </row>
    <row r="73" spans="1:12" x14ac:dyDescent="0.15">
      <c r="C73" s="3">
        <v>2</v>
      </c>
      <c r="D73" s="5">
        <v>19.684437150000001</v>
      </c>
      <c r="E73" s="5">
        <v>26.674996830000001</v>
      </c>
      <c r="F73" s="3">
        <f t="shared" si="8"/>
        <v>6.9905596800000005</v>
      </c>
      <c r="G73" s="3">
        <f t="shared" si="9"/>
        <v>0.4734118591370694</v>
      </c>
      <c r="H73" s="3">
        <f>AVERAGE(G73:G74)</f>
        <v>0.69912299349094953</v>
      </c>
    </row>
    <row r="74" spans="1:12" x14ac:dyDescent="0.15">
      <c r="D74" s="5">
        <v>20.05618501</v>
      </c>
      <c r="E74" s="5">
        <v>26.0806459</v>
      </c>
      <c r="F74" s="3">
        <f t="shared" si="8"/>
        <v>6.0244608900000003</v>
      </c>
      <c r="G74" s="3">
        <f t="shared" si="9"/>
        <v>0.92483412784482966</v>
      </c>
    </row>
    <row r="75" spans="1:12" x14ac:dyDescent="0.15">
      <c r="C75" s="3">
        <v>3</v>
      </c>
      <c r="D75" s="5">
        <v>20.394671800000001</v>
      </c>
      <c r="E75" s="5">
        <v>26.88172595</v>
      </c>
      <c r="F75" s="3">
        <f t="shared" si="8"/>
        <v>6.4870541499999987</v>
      </c>
      <c r="G75" s="3">
        <f t="shared" si="9"/>
        <v>0.67113424650573206</v>
      </c>
      <c r="H75" s="3">
        <f>AVERAGE(G75:G76)</f>
        <v>1.2169336993258666</v>
      </c>
    </row>
    <row r="76" spans="1:12" x14ac:dyDescent="0.15">
      <c r="D76" s="5">
        <v>21.184194909999999</v>
      </c>
      <c r="E76" s="5">
        <v>26.278108249999999</v>
      </c>
      <c r="F76" s="3">
        <f t="shared" si="8"/>
        <v>5.0939133400000003</v>
      </c>
      <c r="G76" s="3">
        <f t="shared" si="9"/>
        <v>1.762733152146001</v>
      </c>
    </row>
    <row r="77" spans="1:12" x14ac:dyDescent="0.15">
      <c r="B77" s="3" t="s">
        <v>7</v>
      </c>
      <c r="C77" s="3">
        <v>1</v>
      </c>
      <c r="D77" s="5">
        <v>20.371011490000001</v>
      </c>
      <c r="E77" s="5">
        <v>26.65776838</v>
      </c>
      <c r="F77" s="3">
        <f t="shared" si="8"/>
        <v>6.2867568899999995</v>
      </c>
      <c r="G77" s="3">
        <f t="shared" si="9"/>
        <v>0.77108966769360665</v>
      </c>
      <c r="H77" s="3">
        <f>AVERAGE(G77:G78)</f>
        <v>0.71985850824115682</v>
      </c>
      <c r="I77" s="3">
        <f>AVERAGE(H77:H81)</f>
        <v>0.76498261897832676</v>
      </c>
      <c r="J77" s="3">
        <f>STDEV(H77:H81)</f>
        <v>0.21620841450617903</v>
      </c>
      <c r="K77" s="3">
        <f>J77/SQRT(3)</f>
        <v>0.12482798631620466</v>
      </c>
      <c r="L77" s="3">
        <f>TTEST(H71:H75,H77:H81,2,2)</f>
        <v>0.23630393074318717</v>
      </c>
    </row>
    <row r="78" spans="1:12" x14ac:dyDescent="0.15">
      <c r="D78" s="5">
        <v>19.784880390000001</v>
      </c>
      <c r="E78" s="5">
        <v>26.277333550000002</v>
      </c>
      <c r="F78" s="3">
        <f t="shared" si="8"/>
        <v>6.4924531600000002</v>
      </c>
      <c r="G78" s="3">
        <f t="shared" si="9"/>
        <v>0.66862734878870689</v>
      </c>
    </row>
    <row r="79" spans="1:12" x14ac:dyDescent="0.15">
      <c r="C79" s="3">
        <v>2</v>
      </c>
      <c r="D79" s="5">
        <v>19.344086480000001</v>
      </c>
      <c r="E79" s="5">
        <v>26.272563009999999</v>
      </c>
      <c r="F79" s="3">
        <f t="shared" si="8"/>
        <v>6.9284765299999975</v>
      </c>
      <c r="G79" s="3">
        <f t="shared" si="9"/>
        <v>0.49422877048335911</v>
      </c>
      <c r="H79" s="3">
        <f>AVERAGE(G79:G80)</f>
        <v>1.0001921278372146</v>
      </c>
    </row>
    <row r="80" spans="1:12" x14ac:dyDescent="0.15">
      <c r="D80" s="5">
        <v>22.011616459999999</v>
      </c>
      <c r="E80" s="5">
        <v>27.332473180000001</v>
      </c>
      <c r="F80" s="3">
        <f t="shared" si="8"/>
        <v>5.3208567200000019</v>
      </c>
      <c r="G80" s="3">
        <f t="shared" si="9"/>
        <v>1.5061554851910701</v>
      </c>
    </row>
    <row r="81" spans="1:15" x14ac:dyDescent="0.15">
      <c r="C81" s="3">
        <v>3</v>
      </c>
      <c r="D81" s="5">
        <v>19.969404269999998</v>
      </c>
      <c r="E81" s="5">
        <v>26.679755740000001</v>
      </c>
      <c r="F81" s="3">
        <f t="shared" si="8"/>
        <v>6.7103514700000026</v>
      </c>
      <c r="G81" s="3">
        <f t="shared" si="9"/>
        <v>0.57489722085660888</v>
      </c>
      <c r="H81" s="3">
        <f>AVERAGE(G81:G82)</f>
        <v>0.57489722085660888</v>
      </c>
    </row>
    <row r="82" spans="1:15" x14ac:dyDescent="0.15">
      <c r="D82" s="5">
        <v>19.27473144</v>
      </c>
      <c r="E82" s="6">
        <v>17.195087659999999</v>
      </c>
    </row>
    <row r="86" spans="1:15" x14ac:dyDescent="0.15">
      <c r="D86" s="3" t="s">
        <v>13</v>
      </c>
      <c r="E86" s="3" t="s">
        <v>14</v>
      </c>
      <c r="G86" s="3">
        <f>AVERAGE(F87:F92)</f>
        <v>8.890356353333333</v>
      </c>
      <c r="H86" s="3" t="s">
        <v>15</v>
      </c>
      <c r="I86" s="3" t="s">
        <v>16</v>
      </c>
      <c r="J86" s="3" t="s">
        <v>10</v>
      </c>
      <c r="K86" s="3" t="s">
        <v>11</v>
      </c>
      <c r="L86" s="3" t="s">
        <v>12</v>
      </c>
      <c r="M86" s="2"/>
      <c r="N86" s="2"/>
      <c r="O86" s="2"/>
    </row>
    <row r="87" spans="1:15" x14ac:dyDescent="0.15">
      <c r="A87" s="3" t="s">
        <v>5</v>
      </c>
      <c r="B87" s="3" t="s">
        <v>6</v>
      </c>
      <c r="C87" s="3">
        <v>1</v>
      </c>
      <c r="D87" s="5">
        <v>17.287530440000001</v>
      </c>
      <c r="E87" s="5">
        <v>26.469475620000001</v>
      </c>
      <c r="F87" s="3">
        <f>E87-D87</f>
        <v>9.1819451799999996</v>
      </c>
      <c r="G87" s="3">
        <f>2^($G$86-F87)</f>
        <v>0.81700180641787923</v>
      </c>
      <c r="H87" s="3">
        <f>AVERAGE(G87:G88)</f>
        <v>0.88171732124599556</v>
      </c>
      <c r="I87" s="3">
        <f>AVERAGE(H87:H91)</f>
        <v>1.1448369858816638</v>
      </c>
      <c r="J87" s="3">
        <f>STDEV(H87:H91)</f>
        <v>0.26574261760073381</v>
      </c>
      <c r="K87" s="3">
        <f>J87/SQRT(3)</f>
        <v>0.15342657180693944</v>
      </c>
      <c r="M87" s="2"/>
      <c r="N87" s="2"/>
      <c r="O87" s="2"/>
    </row>
    <row r="88" spans="1:15" x14ac:dyDescent="0.15">
      <c r="D88" s="5">
        <v>16.8717446</v>
      </c>
      <c r="E88" s="5">
        <v>25.841528919999998</v>
      </c>
      <c r="F88" s="3">
        <f t="shared" ref="F88:F98" si="10">E88-D88</f>
        <v>8.9697843199999987</v>
      </c>
      <c r="G88" s="3">
        <f t="shared" ref="G88:G98" si="11">2^($G$86-F88)</f>
        <v>0.94643283607411188</v>
      </c>
      <c r="M88" s="2"/>
      <c r="N88" s="2"/>
      <c r="O88" s="2"/>
    </row>
    <row r="89" spans="1:15" x14ac:dyDescent="0.15">
      <c r="C89" s="3">
        <v>2</v>
      </c>
      <c r="D89" s="5">
        <v>17.258344210000001</v>
      </c>
      <c r="E89" s="5">
        <v>25.502248219999998</v>
      </c>
      <c r="F89" s="3">
        <f t="shared" si="10"/>
        <v>8.2439040099999978</v>
      </c>
      <c r="G89" s="3">
        <f t="shared" si="11"/>
        <v>1.5653142759702459</v>
      </c>
      <c r="H89" s="3">
        <f>AVERAGE(G89:G90)</f>
        <v>1.1396665349013184</v>
      </c>
      <c r="M89" s="2"/>
      <c r="N89" s="2"/>
      <c r="O89" s="2"/>
    </row>
    <row r="90" spans="1:15" x14ac:dyDescent="0.15">
      <c r="D90" s="5">
        <v>17.025945620000002</v>
      </c>
      <c r="E90" s="5">
        <v>26.402268020000001</v>
      </c>
      <c r="F90" s="3">
        <f t="shared" si="10"/>
        <v>9.3763223999999994</v>
      </c>
      <c r="G90" s="3">
        <f t="shared" si="11"/>
        <v>0.71401879383239097</v>
      </c>
    </row>
    <row r="91" spans="1:15" x14ac:dyDescent="0.15">
      <c r="C91" s="3">
        <v>3</v>
      </c>
      <c r="D91" s="5">
        <v>17.047787360000001</v>
      </c>
      <c r="E91" s="5">
        <v>26.947659000000002</v>
      </c>
      <c r="F91" s="3">
        <f t="shared" si="10"/>
        <v>9.8998716400000006</v>
      </c>
      <c r="G91" s="3">
        <f t="shared" si="11"/>
        <v>0.49671310420348519</v>
      </c>
      <c r="H91" s="3">
        <f>AVERAGE(G91:G92)</f>
        <v>1.413127101497677</v>
      </c>
    </row>
    <row r="92" spans="1:15" x14ac:dyDescent="0.15">
      <c r="D92" s="5">
        <v>17.35761007</v>
      </c>
      <c r="E92" s="5">
        <v>25.027920640000001</v>
      </c>
      <c r="F92" s="3">
        <f t="shared" si="10"/>
        <v>7.6703105700000016</v>
      </c>
      <c r="G92" s="3">
        <f t="shared" si="11"/>
        <v>2.3295410987918688</v>
      </c>
    </row>
    <row r="93" spans="1:15" x14ac:dyDescent="0.15">
      <c r="B93" s="3" t="s">
        <v>7</v>
      </c>
      <c r="C93" s="3">
        <v>1</v>
      </c>
      <c r="D93" s="5">
        <v>17.66161541</v>
      </c>
      <c r="E93" s="5">
        <v>26.5044039</v>
      </c>
      <c r="F93" s="3">
        <f t="shared" si="10"/>
        <v>8.8427884900000002</v>
      </c>
      <c r="G93" s="3">
        <f t="shared" si="11"/>
        <v>1.033521114842969</v>
      </c>
      <c r="H93" s="3">
        <f>AVERAGE(G93:G94)</f>
        <v>1.0032697747088213</v>
      </c>
      <c r="I93" s="3">
        <f>AVERAGE(H93:H97)</f>
        <v>1.1528678162544548</v>
      </c>
      <c r="J93" s="3">
        <f>STDEV(H93:H97)</f>
        <v>0.20396986716467669</v>
      </c>
      <c r="K93" s="3">
        <f>J93/SQRT(3)</f>
        <v>0.1177620577140983</v>
      </c>
      <c r="L93" s="3">
        <f>TTEST(H87:H91,H93:H97,2,2)</f>
        <v>0.96886952442801189</v>
      </c>
    </row>
    <row r="94" spans="1:15" x14ac:dyDescent="0.15">
      <c r="D94" s="5">
        <v>17.111268630000001</v>
      </c>
      <c r="E94" s="5">
        <v>26.041085939999999</v>
      </c>
      <c r="F94" s="3">
        <f t="shared" si="10"/>
        <v>8.9298173099999971</v>
      </c>
      <c r="G94" s="3">
        <f t="shared" si="11"/>
        <v>0.97301843457467341</v>
      </c>
    </row>
    <row r="95" spans="1:15" x14ac:dyDescent="0.15">
      <c r="C95" s="3">
        <v>2</v>
      </c>
      <c r="D95" s="5">
        <v>16.711179609999999</v>
      </c>
      <c r="E95" s="5">
        <v>25.635559409999999</v>
      </c>
      <c r="F95" s="3">
        <f t="shared" si="10"/>
        <v>8.9243798000000005</v>
      </c>
      <c r="G95" s="3">
        <f t="shared" si="11"/>
        <v>0.97669265563309549</v>
      </c>
      <c r="H95" s="3">
        <f>AVERAGE(G95:G96)</f>
        <v>1.3852073911251264</v>
      </c>
    </row>
    <row r="96" spans="1:15" x14ac:dyDescent="0.15">
      <c r="D96" s="5">
        <v>17.381292120000001</v>
      </c>
      <c r="E96" s="5">
        <v>25.428692059999999</v>
      </c>
      <c r="F96" s="3">
        <f t="shared" si="10"/>
        <v>8.0473999399999983</v>
      </c>
      <c r="G96" s="3">
        <f t="shared" si="11"/>
        <v>1.7937221266171575</v>
      </c>
    </row>
    <row r="97" spans="3:8" x14ac:dyDescent="0.15">
      <c r="C97" s="3">
        <v>3</v>
      </c>
      <c r="D97" s="5">
        <v>17.439227549999998</v>
      </c>
      <c r="E97" s="5">
        <v>26.136713199999999</v>
      </c>
      <c r="F97" s="3">
        <f t="shared" si="10"/>
        <v>8.6974856500000008</v>
      </c>
      <c r="G97" s="3">
        <f t="shared" si="11"/>
        <v>1.1430358900953081</v>
      </c>
      <c r="H97" s="3">
        <f>AVERAGE(G97:G98)</f>
        <v>1.0701262829294167</v>
      </c>
    </row>
    <row r="98" spans="3:8" x14ac:dyDescent="0.15">
      <c r="D98" s="5">
        <v>17.119927260000001</v>
      </c>
      <c r="E98" s="5">
        <v>26.0143047</v>
      </c>
      <c r="F98" s="3">
        <f t="shared" si="10"/>
        <v>8.8943774399999995</v>
      </c>
      <c r="G98" s="3">
        <f t="shared" si="11"/>
        <v>0.99721667576352513</v>
      </c>
    </row>
    <row r="100" spans="3:8" x14ac:dyDescent="0.15">
      <c r="E100" s="5"/>
    </row>
    <row r="101" spans="3:8" x14ac:dyDescent="0.15">
      <c r="E101" s="5"/>
    </row>
    <row r="102" spans="3:8" x14ac:dyDescent="0.15">
      <c r="E102" s="5"/>
    </row>
    <row r="123" spans="4:4" x14ac:dyDescent="0.15">
      <c r="D123" s="5"/>
    </row>
    <row r="124" spans="4:4" x14ac:dyDescent="0.15">
      <c r="D124" s="5"/>
    </row>
    <row r="125" spans="4:4" x14ac:dyDescent="0.15">
      <c r="D125" s="5"/>
    </row>
    <row r="126" spans="4:4" x14ac:dyDescent="0.15">
      <c r="D126" s="5"/>
    </row>
    <row r="127" spans="4:4" x14ac:dyDescent="0.15">
      <c r="D127" s="5"/>
    </row>
    <row r="128" spans="4:4" x14ac:dyDescent="0.15">
      <c r="D128" s="5"/>
    </row>
    <row r="129" spans="4:4" x14ac:dyDescent="0.15">
      <c r="D129" s="5"/>
    </row>
    <row r="130" spans="4:4" x14ac:dyDescent="0.15">
      <c r="D130" s="5"/>
    </row>
    <row r="131" spans="4:4" x14ac:dyDescent="0.15">
      <c r="D131" s="5"/>
    </row>
    <row r="132" spans="4:4" x14ac:dyDescent="0.15">
      <c r="D132" s="5"/>
    </row>
    <row r="133" spans="4:4" x14ac:dyDescent="0.15">
      <c r="D133" s="5"/>
    </row>
    <row r="134" spans="4:4" x14ac:dyDescent="0.15">
      <c r="D134" s="5"/>
    </row>
    <row r="135" spans="4:4" x14ac:dyDescent="0.15">
      <c r="D135" s="5"/>
    </row>
    <row r="136" spans="4:4" x14ac:dyDescent="0.15">
      <c r="D136" s="5"/>
    </row>
    <row r="137" spans="4:4" x14ac:dyDescent="0.15">
      <c r="D137" s="5"/>
    </row>
    <row r="138" spans="4:4" x14ac:dyDescent="0.15">
      <c r="D138" s="5"/>
    </row>
    <row r="139" spans="4:4" x14ac:dyDescent="0.15">
      <c r="D139" s="5"/>
    </row>
    <row r="140" spans="4:4" x14ac:dyDescent="0.15">
      <c r="D140" s="5"/>
    </row>
    <row r="141" spans="4:4" x14ac:dyDescent="0.15">
      <c r="D141" s="5"/>
    </row>
    <row r="142" spans="4:4" x14ac:dyDescent="0.15">
      <c r="D142" s="5"/>
    </row>
    <row r="143" spans="4:4" x14ac:dyDescent="0.15">
      <c r="D143" s="5"/>
    </row>
    <row r="144" spans="4:4" x14ac:dyDescent="0.15">
      <c r="D144" s="5"/>
    </row>
    <row r="145" spans="4:4" x14ac:dyDescent="0.15">
      <c r="D14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2017-08-03T18:57:46Z</dcterms:created>
  <dcterms:modified xsi:type="dcterms:W3CDTF">2017-10-24T21:56:40Z</dcterms:modified>
</cp:coreProperties>
</file>