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0" yWindow="460" windowWidth="28800" windowHeight="15940" tabRatio="500"/>
  </bookViews>
  <sheets>
    <sheet name="5" sheetId="4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7" i="4" l="1"/>
  <c r="F68" i="4"/>
  <c r="F69" i="4"/>
  <c r="F70" i="4"/>
  <c r="F71" i="4"/>
  <c r="F72" i="4"/>
  <c r="F73" i="4"/>
  <c r="F74" i="4"/>
  <c r="F75" i="4"/>
  <c r="F76" i="4"/>
  <c r="F77" i="4"/>
  <c r="F78" i="4"/>
  <c r="G66" i="4"/>
  <c r="G67" i="4"/>
  <c r="G68" i="4"/>
  <c r="H67" i="4"/>
  <c r="G69" i="4"/>
  <c r="G70" i="4"/>
  <c r="H69" i="4"/>
  <c r="G71" i="4"/>
  <c r="G72" i="4"/>
  <c r="H71" i="4"/>
  <c r="G73" i="4"/>
  <c r="G74" i="4"/>
  <c r="H73" i="4"/>
  <c r="G75" i="4"/>
  <c r="G76" i="4"/>
  <c r="H75" i="4"/>
  <c r="G77" i="4"/>
  <c r="G78" i="4"/>
  <c r="H77" i="4"/>
  <c r="I67" i="4"/>
  <c r="J67" i="4"/>
  <c r="K67" i="4"/>
  <c r="F79" i="4"/>
  <c r="G79" i="4"/>
  <c r="F80" i="4"/>
  <c r="G80" i="4"/>
  <c r="H79" i="4"/>
  <c r="F81" i="4"/>
  <c r="G81" i="4"/>
  <c r="F82" i="4"/>
  <c r="G82" i="4"/>
  <c r="H81" i="4"/>
  <c r="F83" i="4"/>
  <c r="G83" i="4"/>
  <c r="F84" i="4"/>
  <c r="G84" i="4"/>
  <c r="H83" i="4"/>
  <c r="F85" i="4"/>
  <c r="G85" i="4"/>
  <c r="F86" i="4"/>
  <c r="G86" i="4"/>
  <c r="H85" i="4"/>
  <c r="F87" i="4"/>
  <c r="G87" i="4"/>
  <c r="F88" i="4"/>
  <c r="G88" i="4"/>
  <c r="H87" i="4"/>
  <c r="F89" i="4"/>
  <c r="G89" i="4"/>
  <c r="F90" i="4"/>
  <c r="G90" i="4"/>
  <c r="H89" i="4"/>
  <c r="L67" i="4"/>
  <c r="I79" i="4"/>
  <c r="J79" i="4"/>
  <c r="K79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G104" i="4"/>
  <c r="G105" i="4"/>
  <c r="G106" i="4"/>
  <c r="H105" i="4"/>
  <c r="G107" i="4"/>
  <c r="G108" i="4"/>
  <c r="H107" i="4"/>
  <c r="G109" i="4"/>
  <c r="G110" i="4"/>
  <c r="H109" i="4"/>
  <c r="G111" i="4"/>
  <c r="G112" i="4"/>
  <c r="H111" i="4"/>
  <c r="G113" i="4"/>
  <c r="G114" i="4"/>
  <c r="H113" i="4"/>
  <c r="G115" i="4"/>
  <c r="G116" i="4"/>
  <c r="H115" i="4"/>
  <c r="I105" i="4"/>
  <c r="J105" i="4"/>
  <c r="K105" i="4"/>
  <c r="F117" i="4"/>
  <c r="G117" i="4"/>
  <c r="F118" i="4"/>
  <c r="G118" i="4"/>
  <c r="H117" i="4"/>
  <c r="F119" i="4"/>
  <c r="G119" i="4"/>
  <c r="F120" i="4"/>
  <c r="G120" i="4"/>
  <c r="H119" i="4"/>
  <c r="F121" i="4"/>
  <c r="G121" i="4"/>
  <c r="F122" i="4"/>
  <c r="G122" i="4"/>
  <c r="H121" i="4"/>
  <c r="F123" i="4"/>
  <c r="G123" i="4"/>
  <c r="F124" i="4"/>
  <c r="G124" i="4"/>
  <c r="H123" i="4"/>
  <c r="F125" i="4"/>
  <c r="G125" i="4"/>
  <c r="F126" i="4"/>
  <c r="G126" i="4"/>
  <c r="H125" i="4"/>
  <c r="F127" i="4"/>
  <c r="G127" i="4"/>
  <c r="F128" i="4"/>
  <c r="G128" i="4"/>
  <c r="H127" i="4"/>
  <c r="L105" i="4"/>
  <c r="I117" i="4"/>
  <c r="J117" i="4"/>
  <c r="K117" i="4"/>
  <c r="F30" i="4"/>
  <c r="F31" i="4"/>
  <c r="F32" i="4"/>
  <c r="F33" i="4"/>
  <c r="F34" i="4"/>
  <c r="F35" i="4"/>
  <c r="F36" i="4"/>
  <c r="F37" i="4"/>
  <c r="F38" i="4"/>
  <c r="F39" i="4"/>
  <c r="F40" i="4"/>
  <c r="F41" i="4"/>
  <c r="G29" i="4"/>
  <c r="F42" i="4"/>
  <c r="G42" i="4"/>
  <c r="F43" i="4"/>
  <c r="G43" i="4"/>
  <c r="H42" i="4"/>
  <c r="F44" i="4"/>
  <c r="G44" i="4"/>
  <c r="F45" i="4"/>
  <c r="G45" i="4"/>
  <c r="H44" i="4"/>
  <c r="F46" i="4"/>
  <c r="G46" i="4"/>
  <c r="F47" i="4"/>
  <c r="G47" i="4"/>
  <c r="H46" i="4"/>
  <c r="F48" i="4"/>
  <c r="G48" i="4"/>
  <c r="F49" i="4"/>
  <c r="G49" i="4"/>
  <c r="H48" i="4"/>
  <c r="F50" i="4"/>
  <c r="G50" i="4"/>
  <c r="F51" i="4"/>
  <c r="G51" i="4"/>
  <c r="H50" i="4"/>
  <c r="F52" i="4"/>
  <c r="G52" i="4"/>
  <c r="F53" i="4"/>
  <c r="G53" i="4"/>
  <c r="H52" i="4"/>
  <c r="I42" i="4"/>
  <c r="G30" i="4"/>
  <c r="G31" i="4"/>
  <c r="H30" i="4"/>
  <c r="G32" i="4"/>
  <c r="G33" i="4"/>
  <c r="H32" i="4"/>
  <c r="G34" i="4"/>
  <c r="G35" i="4"/>
  <c r="H34" i="4"/>
  <c r="G36" i="4"/>
  <c r="G37" i="4"/>
  <c r="H36" i="4"/>
  <c r="G38" i="4"/>
  <c r="G39" i="4"/>
  <c r="H38" i="4"/>
  <c r="G40" i="4"/>
  <c r="G41" i="4"/>
  <c r="H40" i="4"/>
  <c r="I30" i="4"/>
  <c r="F3" i="4"/>
  <c r="F4" i="4"/>
  <c r="F5" i="4"/>
  <c r="F6" i="4"/>
  <c r="F7" i="4"/>
  <c r="F8" i="4"/>
  <c r="F9" i="4"/>
  <c r="F10" i="4"/>
  <c r="F11" i="4"/>
  <c r="F12" i="4"/>
  <c r="F13" i="4"/>
  <c r="F14" i="4"/>
  <c r="G2" i="4"/>
  <c r="F15" i="4"/>
  <c r="G15" i="4"/>
  <c r="F16" i="4"/>
  <c r="G16" i="4"/>
  <c r="H15" i="4"/>
  <c r="F17" i="4"/>
  <c r="G17" i="4"/>
  <c r="F18" i="4"/>
  <c r="G18" i="4"/>
  <c r="H17" i="4"/>
  <c r="F19" i="4"/>
  <c r="G19" i="4"/>
  <c r="F20" i="4"/>
  <c r="G20" i="4"/>
  <c r="H19" i="4"/>
  <c r="F21" i="4"/>
  <c r="G21" i="4"/>
  <c r="F22" i="4"/>
  <c r="G22" i="4"/>
  <c r="H21" i="4"/>
  <c r="F23" i="4"/>
  <c r="G23" i="4"/>
  <c r="F24" i="4"/>
  <c r="G24" i="4"/>
  <c r="H23" i="4"/>
  <c r="F25" i="4"/>
  <c r="G25" i="4"/>
  <c r="F26" i="4"/>
  <c r="G26" i="4"/>
  <c r="H25" i="4"/>
  <c r="I15" i="4"/>
  <c r="G3" i="4"/>
  <c r="G4" i="4"/>
  <c r="H3" i="4"/>
  <c r="G5" i="4"/>
  <c r="G6" i="4"/>
  <c r="H5" i="4"/>
  <c r="G7" i="4"/>
  <c r="G8" i="4"/>
  <c r="H7" i="4"/>
  <c r="G9" i="4"/>
  <c r="G10" i="4"/>
  <c r="H9" i="4"/>
  <c r="G11" i="4"/>
  <c r="G12" i="4"/>
  <c r="H11" i="4"/>
  <c r="G13" i="4"/>
  <c r="G14" i="4"/>
  <c r="H13" i="4"/>
  <c r="I3" i="4"/>
  <c r="J42" i="4"/>
  <c r="K42" i="4"/>
  <c r="L30" i="4"/>
  <c r="J30" i="4"/>
  <c r="K30" i="4"/>
  <c r="L3" i="4"/>
  <c r="J15" i="4"/>
  <c r="K15" i="4"/>
  <c r="J3" i="4"/>
  <c r="K3" i="4"/>
</calcChain>
</file>

<file path=xl/sharedStrings.xml><?xml version="1.0" encoding="utf-8"?>
<sst xmlns="http://schemas.openxmlformats.org/spreadsheetml/2006/main" count="21" uniqueCount="12">
  <si>
    <t>cyclophilin</t>
  </si>
  <si>
    <t>WT</t>
  </si>
  <si>
    <t>KO</t>
  </si>
  <si>
    <t>TNFa</t>
  </si>
  <si>
    <t>IL6</t>
  </si>
  <si>
    <t>Ccl2</t>
  </si>
  <si>
    <t>Fold</t>
  </si>
  <si>
    <t>AVG Fold</t>
  </si>
  <si>
    <t>STD</t>
  </si>
  <si>
    <t>SEM</t>
  </si>
  <si>
    <t>p-value</t>
  </si>
  <si>
    <t>F4/80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</si>
</sst>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.25"/>
      <name val="Microsoft Sans Serif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>
      <alignment vertical="top"/>
      <protection locked="0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/>
  </cellXfs>
  <cellStyles count="10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Normal" xfId="0" builtinId="0"/>
    <cellStyle name="Normal 2" xfId="67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8"/>
  <sheetViews>
    <sheetView tabSelected="1" topLeftCell="A96" workbookViewId="0">
      <selection activeCell="D132" sqref="D132"/>
    </sheetView>
  </sheetViews>
  <sheetFormatPr baseColWidth="10" defaultRowHeight="14" x14ac:dyDescent="0.15"/>
  <cols>
    <col min="1" max="16384" width="10.83203125" style="1"/>
  </cols>
  <sheetData>
    <row r="2" spans="2:12" x14ac:dyDescent="0.15">
      <c r="D2" s="1" t="s">
        <v>0</v>
      </c>
      <c r="E2" s="1" t="s">
        <v>3</v>
      </c>
      <c r="G2" s="1">
        <f>AVERAGE(F3:F14)</f>
        <v>6.1907291666666664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</row>
    <row r="3" spans="2:12" x14ac:dyDescent="0.15">
      <c r="B3" s="1" t="s">
        <v>1</v>
      </c>
      <c r="C3" s="1">
        <v>1</v>
      </c>
      <c r="D3" s="2">
        <v>20.370197000000001</v>
      </c>
      <c r="E3" s="3">
        <v>26.030268</v>
      </c>
      <c r="F3" s="1">
        <f>E3-D3</f>
        <v>5.6600709999999985</v>
      </c>
      <c r="G3" s="1">
        <f>2^($G$2-F3)</f>
        <v>1.4445880754995621</v>
      </c>
      <c r="H3" s="1">
        <f>AVERAGE(G3:G4)</f>
        <v>1.7752573473424629</v>
      </c>
      <c r="I3" s="1">
        <f>AVERAGE(H3:H13)</f>
        <v>1.1005819002171948</v>
      </c>
      <c r="J3" s="1">
        <f>STDEV(H3:H13)</f>
        <v>0.47755954763974079</v>
      </c>
      <c r="K3" s="1">
        <f>J3/SQRT(6)</f>
        <v>0.19496286891861994</v>
      </c>
      <c r="L3" s="1">
        <f>TTEST(H3:H13,H15:H25,2,2)</f>
        <v>0.26109297374613599</v>
      </c>
    </row>
    <row r="4" spans="2:12" x14ac:dyDescent="0.15">
      <c r="D4" s="2">
        <v>20.779520000000002</v>
      </c>
      <c r="E4" s="3">
        <v>25.895793999999999</v>
      </c>
      <c r="F4" s="1">
        <f t="shared" ref="F4:F26" si="0">E4-D4</f>
        <v>5.1162739999999971</v>
      </c>
      <c r="G4" s="1">
        <f t="shared" ref="G4:G26" si="1">2^($G$2-F4)</f>
        <v>2.1059266191853636</v>
      </c>
    </row>
    <row r="5" spans="2:12" x14ac:dyDescent="0.15">
      <c r="C5" s="1">
        <v>2</v>
      </c>
      <c r="D5" s="2">
        <v>20.448376</v>
      </c>
      <c r="E5" s="3">
        <v>26.192872999999999</v>
      </c>
      <c r="F5" s="1">
        <f t="shared" si="0"/>
        <v>5.7444969999999991</v>
      </c>
      <c r="G5" s="1">
        <f t="shared" si="1"/>
        <v>1.3624772745681912</v>
      </c>
      <c r="H5" s="1">
        <f>AVERAGE(G5:G6)</f>
        <v>1.614349347348262</v>
      </c>
    </row>
    <row r="6" spans="2:12" x14ac:dyDescent="0.15">
      <c r="D6" s="2">
        <v>20.444897000000001</v>
      </c>
      <c r="E6" s="3">
        <v>25.735506000000001</v>
      </c>
      <c r="F6" s="1">
        <f t="shared" si="0"/>
        <v>5.2906089999999999</v>
      </c>
      <c r="G6" s="1">
        <f t="shared" si="1"/>
        <v>1.8662214201283329</v>
      </c>
    </row>
    <row r="7" spans="2:12" x14ac:dyDescent="0.15">
      <c r="C7" s="1">
        <v>3</v>
      </c>
      <c r="D7" s="2">
        <v>21.400462999999998</v>
      </c>
      <c r="E7" s="3">
        <v>27.588470000000001</v>
      </c>
      <c r="F7" s="1">
        <f t="shared" si="0"/>
        <v>6.1880070000000025</v>
      </c>
      <c r="G7" s="1">
        <f t="shared" si="1"/>
        <v>1.0018886433945438</v>
      </c>
      <c r="H7" s="1">
        <f>AVERAGE(G7:G8)</f>
        <v>1.0074313293157751</v>
      </c>
    </row>
    <row r="8" spans="2:12" x14ac:dyDescent="0.15">
      <c r="D8" s="2">
        <v>21.501324</v>
      </c>
      <c r="E8" s="3">
        <v>27.673456000000002</v>
      </c>
      <c r="F8" s="1">
        <f t="shared" si="0"/>
        <v>6.1721320000000013</v>
      </c>
      <c r="G8" s="1">
        <f t="shared" si="1"/>
        <v>1.0129740152370061</v>
      </c>
    </row>
    <row r="9" spans="2:12" x14ac:dyDescent="0.15">
      <c r="C9" s="1">
        <v>4</v>
      </c>
      <c r="D9" s="2">
        <v>20.541374000000001</v>
      </c>
      <c r="E9" s="3">
        <v>27.753596999999999</v>
      </c>
      <c r="F9" s="1">
        <f t="shared" si="0"/>
        <v>7.2122229999999981</v>
      </c>
      <c r="G9" s="1">
        <f t="shared" si="1"/>
        <v>0.4926060209690275</v>
      </c>
      <c r="H9" s="1">
        <f>AVERAGE(G9:G10)</f>
        <v>0.71247530389583247</v>
      </c>
    </row>
    <row r="10" spans="2:12" x14ac:dyDescent="0.15">
      <c r="D10" s="2">
        <v>20.476500999999999</v>
      </c>
      <c r="E10" s="3">
        <v>26.768294999999998</v>
      </c>
      <c r="F10" s="1">
        <f t="shared" si="0"/>
        <v>6.2917939999999994</v>
      </c>
      <c r="G10" s="1">
        <f t="shared" si="1"/>
        <v>0.93234458682263743</v>
      </c>
    </row>
    <row r="11" spans="2:12" x14ac:dyDescent="0.15">
      <c r="C11" s="1">
        <v>5</v>
      </c>
      <c r="D11" s="2">
        <v>20.944963000000001</v>
      </c>
      <c r="E11" s="3">
        <v>27.099433999999999</v>
      </c>
      <c r="F11" s="1">
        <f t="shared" si="0"/>
        <v>6.1544709999999974</v>
      </c>
      <c r="G11" s="1">
        <f t="shared" si="1"/>
        <v>1.0254507233113281</v>
      </c>
      <c r="H11" s="1">
        <f>AVERAGE(G11:G12)</f>
        <v>0.82383978099320965</v>
      </c>
    </row>
    <row r="12" spans="2:12" x14ac:dyDescent="0.15">
      <c r="D12" s="2">
        <v>20.536154</v>
      </c>
      <c r="E12" s="3">
        <v>27.411366000000001</v>
      </c>
      <c r="F12" s="1">
        <f t="shared" si="0"/>
        <v>6.8752120000000012</v>
      </c>
      <c r="G12" s="1">
        <f t="shared" si="1"/>
        <v>0.62222883867509116</v>
      </c>
    </row>
    <row r="13" spans="2:12" x14ac:dyDescent="0.15">
      <c r="C13" s="1">
        <v>6</v>
      </c>
      <c r="D13" s="2">
        <v>20.874344000000001</v>
      </c>
      <c r="E13" s="3">
        <v>27.927354999999999</v>
      </c>
      <c r="F13" s="1">
        <f t="shared" si="0"/>
        <v>7.0530109999999979</v>
      </c>
      <c r="G13" s="1">
        <f t="shared" si="1"/>
        <v>0.55008183461039883</v>
      </c>
      <c r="H13" s="1">
        <f>AVERAGE(G13:G14)</f>
        <v>0.67013829240762668</v>
      </c>
    </row>
    <row r="14" spans="2:12" x14ac:dyDescent="0.15">
      <c r="D14" s="2">
        <v>20.73563</v>
      </c>
      <c r="E14" s="3">
        <v>27.266079000000001</v>
      </c>
      <c r="F14" s="1">
        <f t="shared" si="0"/>
        <v>6.5304490000000008</v>
      </c>
      <c r="G14" s="1">
        <f t="shared" si="1"/>
        <v>0.79019475020485441</v>
      </c>
    </row>
    <row r="15" spans="2:12" x14ac:dyDescent="0.15">
      <c r="B15" s="1" t="s">
        <v>2</v>
      </c>
      <c r="C15" s="1">
        <v>1</v>
      </c>
      <c r="D15" s="2">
        <v>20.343374000000001</v>
      </c>
      <c r="E15" s="3">
        <v>27.621383999999999</v>
      </c>
      <c r="F15" s="1">
        <f t="shared" si="0"/>
        <v>7.2780099999999983</v>
      </c>
      <c r="G15" s="1">
        <f t="shared" si="1"/>
        <v>0.47064760763896618</v>
      </c>
      <c r="H15" s="1">
        <f>AVERAGE(G15:G16)</f>
        <v>0.71192159376524455</v>
      </c>
      <c r="I15" s="1">
        <f>AVERAGE(H15:H25)</f>
        <v>0.7629048256588703</v>
      </c>
      <c r="J15" s="1">
        <f>STDEV(H15:H25)</f>
        <v>0.5040999506232694</v>
      </c>
      <c r="K15" s="1">
        <f>J15/SQRT(6)</f>
        <v>0.20579794306486751</v>
      </c>
    </row>
    <row r="16" spans="2:12" x14ac:dyDescent="0.15">
      <c r="D16" s="2">
        <v>20.021509999999999</v>
      </c>
      <c r="E16" s="3">
        <v>26.281395</v>
      </c>
      <c r="F16" s="1">
        <f t="shared" si="0"/>
        <v>6.2598850000000006</v>
      </c>
      <c r="G16" s="1">
        <f t="shared" si="1"/>
        <v>0.95319557989152282</v>
      </c>
    </row>
    <row r="17" spans="2:12" x14ac:dyDescent="0.15">
      <c r="C17" s="1">
        <v>2</v>
      </c>
      <c r="D17" s="2">
        <v>20.371593000000001</v>
      </c>
      <c r="E17" s="3">
        <v>27.302106999999999</v>
      </c>
      <c r="F17" s="1">
        <f t="shared" si="0"/>
        <v>6.9305139999999987</v>
      </c>
      <c r="G17" s="1">
        <f t="shared" si="1"/>
        <v>0.59882865625407133</v>
      </c>
      <c r="H17" s="1">
        <f>AVERAGE(G17:G18)</f>
        <v>0.51551046200842743</v>
      </c>
    </row>
    <row r="18" spans="2:12" x14ac:dyDescent="0.15">
      <c r="D18" s="2">
        <v>20.540732999999999</v>
      </c>
      <c r="E18" s="3">
        <v>27.941717000000001</v>
      </c>
      <c r="F18" s="1">
        <f t="shared" si="0"/>
        <v>7.4009840000000011</v>
      </c>
      <c r="G18" s="1">
        <f t="shared" si="1"/>
        <v>0.43219226776278363</v>
      </c>
    </row>
    <row r="19" spans="2:12" x14ac:dyDescent="0.15">
      <c r="C19" s="1">
        <v>3</v>
      </c>
      <c r="D19" s="2">
        <v>20.079535</v>
      </c>
      <c r="E19" s="3">
        <v>26.015604</v>
      </c>
      <c r="F19" s="1">
        <f t="shared" si="0"/>
        <v>5.9360689999999998</v>
      </c>
      <c r="G19" s="1">
        <f t="shared" si="1"/>
        <v>1.1930546805113924</v>
      </c>
      <c r="H19" s="1">
        <f>AVERAGE(G19:G20)</f>
        <v>0.67819553606478278</v>
      </c>
    </row>
    <row r="20" spans="2:12" x14ac:dyDescent="0.15">
      <c r="D20" s="2">
        <v>20.568165</v>
      </c>
      <c r="E20" s="3">
        <v>29.372976000000001</v>
      </c>
      <c r="F20" s="1">
        <f t="shared" si="0"/>
        <v>8.8048110000000008</v>
      </c>
      <c r="G20" s="1">
        <f t="shared" si="1"/>
        <v>0.16333639161817307</v>
      </c>
    </row>
    <row r="21" spans="2:12" x14ac:dyDescent="0.15">
      <c r="C21" s="1">
        <v>4</v>
      </c>
      <c r="D21" s="2">
        <v>21.326946</v>
      </c>
      <c r="E21" s="3">
        <v>28.592497000000002</v>
      </c>
      <c r="F21" s="1">
        <f t="shared" si="0"/>
        <v>7.2655510000000021</v>
      </c>
      <c r="G21" s="1">
        <f t="shared" si="1"/>
        <v>0.47472968394070175</v>
      </c>
      <c r="H21" s="1">
        <f>AVERAGE(G21:G22)</f>
        <v>0.4743926394788664</v>
      </c>
    </row>
    <row r="22" spans="2:12" x14ac:dyDescent="0.15">
      <c r="D22" s="2">
        <v>21.325893000000001</v>
      </c>
      <c r="E22" s="3">
        <v>28.593494</v>
      </c>
      <c r="F22" s="1">
        <f t="shared" si="0"/>
        <v>7.2676009999999991</v>
      </c>
      <c r="G22" s="1">
        <f t="shared" si="1"/>
        <v>0.47405559501703104</v>
      </c>
    </row>
    <row r="23" spans="2:12" x14ac:dyDescent="0.15">
      <c r="C23" s="1">
        <v>5</v>
      </c>
      <c r="D23" s="2">
        <v>20.571493</v>
      </c>
      <c r="E23" s="3">
        <v>28.082521</v>
      </c>
      <c r="F23" s="1">
        <f t="shared" si="0"/>
        <v>7.5110279999999996</v>
      </c>
      <c r="G23" s="1">
        <f t="shared" si="1"/>
        <v>0.40045198238892704</v>
      </c>
      <c r="H23" s="1">
        <f>AVERAGE(G23:G24)</f>
        <v>0.43130532836390945</v>
      </c>
    </row>
    <row r="24" spans="2:12" x14ac:dyDescent="0.15">
      <c r="D24" s="2">
        <v>20.753881</v>
      </c>
      <c r="E24" s="3">
        <v>28.058150000000001</v>
      </c>
      <c r="F24" s="1">
        <f t="shared" si="0"/>
        <v>7.3042690000000015</v>
      </c>
      <c r="G24" s="1">
        <f t="shared" si="1"/>
        <v>0.4621586743388918</v>
      </c>
    </row>
    <row r="25" spans="2:12" x14ac:dyDescent="0.15">
      <c r="C25" s="1">
        <v>6</v>
      </c>
      <c r="D25" s="2">
        <v>20.982983000000001</v>
      </c>
      <c r="E25" s="3">
        <v>26.57921</v>
      </c>
      <c r="F25" s="1">
        <f t="shared" si="0"/>
        <v>5.596226999999999</v>
      </c>
      <c r="G25" s="1">
        <f t="shared" si="1"/>
        <v>1.5099514540311536</v>
      </c>
      <c r="H25" s="1">
        <f>AVERAGE(G25:G26)</f>
        <v>1.7661033942719913</v>
      </c>
    </row>
    <row r="26" spans="2:12" x14ac:dyDescent="0.15">
      <c r="D26" s="2">
        <v>21.590834000000001</v>
      </c>
      <c r="E26" s="3">
        <v>26.765598000000001</v>
      </c>
      <c r="F26" s="1">
        <f t="shared" si="0"/>
        <v>5.1747639999999997</v>
      </c>
      <c r="G26" s="1">
        <f t="shared" si="1"/>
        <v>2.0222553345128289</v>
      </c>
    </row>
    <row r="29" spans="2:12" x14ac:dyDescent="0.15">
      <c r="D29" s="1" t="s">
        <v>0</v>
      </c>
      <c r="E29" s="1" t="s">
        <v>5</v>
      </c>
      <c r="G29" s="1">
        <f>AVERAGE(F30:F41)</f>
        <v>6.3803174166666672</v>
      </c>
    </row>
    <row r="30" spans="2:12" x14ac:dyDescent="0.15">
      <c r="B30" s="1" t="s">
        <v>1</v>
      </c>
      <c r="C30" s="1">
        <v>1</v>
      </c>
      <c r="D30" s="2">
        <v>20.370197000000001</v>
      </c>
      <c r="E30" s="3">
        <v>27.306996999999999</v>
      </c>
      <c r="F30" s="1">
        <f>E30-D30</f>
        <v>6.9367999999999981</v>
      </c>
      <c r="G30" s="1">
        <f t="shared" ref="G30:G53" si="2">2^($G$29-F30)</f>
        <v>0.67995794135850163</v>
      </c>
      <c r="H30" s="1">
        <f>AVERAGE(G30:G31)</f>
        <v>0.81211661354293296</v>
      </c>
      <c r="I30" s="1">
        <f>AVERAGE(H30:H40)</f>
        <v>1.131477541038479</v>
      </c>
      <c r="J30" s="1">
        <f>STDEV(H30:H40)</f>
        <v>0.53472277252752332</v>
      </c>
      <c r="K30" s="1">
        <f>J30/SQRT(6)</f>
        <v>0.21829965775645852</v>
      </c>
      <c r="L30" s="1">
        <f>TTEST(H30:H40,H42:H52,2,2)</f>
        <v>0.10267750448445843</v>
      </c>
    </row>
    <row r="31" spans="2:12" x14ac:dyDescent="0.15">
      <c r="D31" s="2">
        <v>20.779520000000002</v>
      </c>
      <c r="E31" s="3">
        <v>27.242557999999999</v>
      </c>
      <c r="F31" s="1">
        <f t="shared" ref="F31:F53" si="3">E31-D31</f>
        <v>6.4630379999999974</v>
      </c>
      <c r="G31" s="1">
        <f t="shared" si="2"/>
        <v>0.9442752857273643</v>
      </c>
    </row>
    <row r="32" spans="2:12" x14ac:dyDescent="0.15">
      <c r="C32" s="1">
        <v>2</v>
      </c>
      <c r="D32" s="2">
        <v>20.448376</v>
      </c>
      <c r="E32" s="3">
        <v>26.052723</v>
      </c>
      <c r="F32" s="1">
        <f t="shared" si="3"/>
        <v>5.6043470000000006</v>
      </c>
      <c r="G32" s="1">
        <f t="shared" si="2"/>
        <v>1.7123414561369394</v>
      </c>
      <c r="H32" s="1">
        <f>AVERAGE(G32:G33)</f>
        <v>1.7457773404530765</v>
      </c>
    </row>
    <row r="33" spans="2:11" x14ac:dyDescent="0.15">
      <c r="D33" s="2">
        <v>20.444897000000001</v>
      </c>
      <c r="E33" s="3">
        <v>25.993974999999999</v>
      </c>
      <c r="F33" s="1">
        <f t="shared" si="3"/>
        <v>5.549077999999998</v>
      </c>
      <c r="G33" s="1">
        <f t="shared" si="2"/>
        <v>1.7792132247692136</v>
      </c>
    </row>
    <row r="34" spans="2:11" x14ac:dyDescent="0.15">
      <c r="C34" s="1">
        <v>3</v>
      </c>
      <c r="D34" s="2">
        <v>21.400462999999998</v>
      </c>
      <c r="E34" s="3">
        <v>29.006916</v>
      </c>
      <c r="F34" s="1">
        <f t="shared" si="3"/>
        <v>7.6064530000000019</v>
      </c>
      <c r="G34" s="1">
        <f t="shared" si="2"/>
        <v>0.42746091462121655</v>
      </c>
      <c r="H34" s="1">
        <f>AVERAGE(G34:G35)</f>
        <v>0.5244303001175461</v>
      </c>
    </row>
    <row r="35" spans="2:11" x14ac:dyDescent="0.15">
      <c r="D35" s="2">
        <v>21.501324</v>
      </c>
      <c r="E35" s="3">
        <v>28.568048000000001</v>
      </c>
      <c r="F35" s="1">
        <f t="shared" si="3"/>
        <v>7.0667240000000007</v>
      </c>
      <c r="G35" s="1">
        <f t="shared" si="2"/>
        <v>0.6213996856138756</v>
      </c>
    </row>
    <row r="36" spans="2:11" x14ac:dyDescent="0.15">
      <c r="C36" s="1">
        <v>4</v>
      </c>
      <c r="D36" s="2">
        <v>20.541374000000001</v>
      </c>
      <c r="E36" s="3">
        <v>25.525461</v>
      </c>
      <c r="F36" s="1">
        <f t="shared" si="3"/>
        <v>4.9840869999999988</v>
      </c>
      <c r="G36" s="1">
        <f t="shared" si="2"/>
        <v>2.6321294008850424</v>
      </c>
      <c r="H36" s="1">
        <f>AVERAGE(G36:G37)</f>
        <v>1.8076666072363332</v>
      </c>
    </row>
    <row r="37" spans="2:11" x14ac:dyDescent="0.15">
      <c r="D37" s="2">
        <v>20.476500999999999</v>
      </c>
      <c r="E37" s="3">
        <v>26.881256</v>
      </c>
      <c r="F37" s="1">
        <f t="shared" si="3"/>
        <v>6.4047550000000015</v>
      </c>
      <c r="G37" s="1">
        <f t="shared" si="2"/>
        <v>0.9832038135876241</v>
      </c>
    </row>
    <row r="38" spans="2:11" x14ac:dyDescent="0.15">
      <c r="C38" s="1">
        <v>5</v>
      </c>
      <c r="D38" s="2">
        <v>20.944963000000001</v>
      </c>
      <c r="E38" s="3">
        <v>26.963715000000001</v>
      </c>
      <c r="F38" s="1">
        <f t="shared" si="3"/>
        <v>6.0187519999999992</v>
      </c>
      <c r="G38" s="1">
        <f t="shared" si="2"/>
        <v>1.2848192527953202</v>
      </c>
      <c r="H38" s="1">
        <f>AVERAGE(G38:G39)</f>
        <v>1.1201287105885576</v>
      </c>
    </row>
    <row r="39" spans="2:11" x14ac:dyDescent="0.15">
      <c r="D39" s="2">
        <v>20.536154</v>
      </c>
      <c r="E39" s="3">
        <v>26.982237000000001</v>
      </c>
      <c r="F39" s="1">
        <f t="shared" si="3"/>
        <v>6.4460830000000016</v>
      </c>
      <c r="G39" s="1">
        <f t="shared" si="2"/>
        <v>0.95543816838179496</v>
      </c>
    </row>
    <row r="40" spans="2:11" x14ac:dyDescent="0.15">
      <c r="C40" s="1">
        <v>6</v>
      </c>
      <c r="D40" s="2">
        <v>20.874344000000001</v>
      </c>
      <c r="E40" s="3">
        <v>27.569582</v>
      </c>
      <c r="F40" s="1">
        <f t="shared" si="3"/>
        <v>6.6952379999999998</v>
      </c>
      <c r="G40" s="1">
        <f t="shared" si="2"/>
        <v>0.80389524189914507</v>
      </c>
      <c r="H40" s="1">
        <f>AVERAGE(G40:G41)</f>
        <v>0.77874567429242814</v>
      </c>
    </row>
    <row r="41" spans="2:11" x14ac:dyDescent="0.15">
      <c r="D41" s="2">
        <v>20.73563</v>
      </c>
      <c r="E41" s="3">
        <v>27.524083999999998</v>
      </c>
      <c r="F41" s="1">
        <f t="shared" si="3"/>
        <v>6.788453999999998</v>
      </c>
      <c r="G41" s="1">
        <f t="shared" si="2"/>
        <v>0.75359610668571109</v>
      </c>
    </row>
    <row r="42" spans="2:11" x14ac:dyDescent="0.15">
      <c r="B42" s="1" t="s">
        <v>2</v>
      </c>
      <c r="C42" s="1">
        <v>1</v>
      </c>
      <c r="D42" s="2">
        <v>20.343374000000001</v>
      </c>
      <c r="E42" s="3">
        <v>27.559941999999999</v>
      </c>
      <c r="F42" s="1">
        <f t="shared" si="3"/>
        <v>7.2165679999999988</v>
      </c>
      <c r="G42" s="1">
        <f t="shared" si="2"/>
        <v>0.5600973147118613</v>
      </c>
      <c r="H42" s="1">
        <f>AVERAGE(G42:G43)</f>
        <v>0.49846737751046455</v>
      </c>
      <c r="I42" s="1">
        <f>AVERAGE(H42:H52)</f>
        <v>0.67093368153105715</v>
      </c>
      <c r="J42" s="1">
        <f>STDEV(H42:H52)</f>
        <v>0.32938215088887307</v>
      </c>
      <c r="K42" s="1">
        <f>J42/SQRT(6)</f>
        <v>0.13446970000969263</v>
      </c>
    </row>
    <row r="43" spans="2:11" x14ac:dyDescent="0.15">
      <c r="D43" s="2">
        <v>20.021509999999999</v>
      </c>
      <c r="E43" s="3">
        <v>27.596658999999999</v>
      </c>
      <c r="F43" s="1">
        <f t="shared" si="3"/>
        <v>7.5751489999999997</v>
      </c>
      <c r="G43" s="1">
        <f t="shared" si="2"/>
        <v>0.43683744030906785</v>
      </c>
    </row>
    <row r="44" spans="2:11" x14ac:dyDescent="0.15">
      <c r="C44" s="1">
        <v>2</v>
      </c>
      <c r="D44" s="2">
        <v>20.371593000000001</v>
      </c>
      <c r="E44" s="3">
        <v>27.934574000000001</v>
      </c>
      <c r="F44" s="1">
        <f t="shared" si="3"/>
        <v>7.5629810000000006</v>
      </c>
      <c r="G44" s="1">
        <f t="shared" si="2"/>
        <v>0.44053740235813149</v>
      </c>
      <c r="H44" s="1">
        <f>AVERAGE(G44:G45)</f>
        <v>0.65606940051014584</v>
      </c>
    </row>
    <row r="45" spans="2:11" x14ac:dyDescent="0.15">
      <c r="D45" s="2">
        <v>20.540732999999999</v>
      </c>
      <c r="E45" s="3">
        <v>27.119309999999999</v>
      </c>
      <c r="F45" s="1">
        <f t="shared" si="3"/>
        <v>6.5785769999999992</v>
      </c>
      <c r="G45" s="1">
        <f t="shared" si="2"/>
        <v>0.87160139866216024</v>
      </c>
    </row>
    <row r="46" spans="2:11" x14ac:dyDescent="0.15">
      <c r="C46" s="1">
        <v>3</v>
      </c>
      <c r="D46" s="2">
        <v>20.079535</v>
      </c>
      <c r="E46" s="3">
        <v>27.831972</v>
      </c>
      <c r="F46" s="1">
        <f t="shared" si="3"/>
        <v>7.7524370000000005</v>
      </c>
      <c r="G46" s="1">
        <f t="shared" si="2"/>
        <v>0.3863232516066421</v>
      </c>
      <c r="H46" s="1">
        <f>AVERAGE(G46:G47)</f>
        <v>0.63373811562447435</v>
      </c>
    </row>
    <row r="47" spans="2:11" x14ac:dyDescent="0.15">
      <c r="D47" s="2">
        <v>20.568165</v>
      </c>
      <c r="E47" s="3">
        <v>27.131018000000001</v>
      </c>
      <c r="F47" s="1">
        <f t="shared" si="3"/>
        <v>6.5628530000000005</v>
      </c>
      <c r="G47" s="1">
        <f t="shared" si="2"/>
        <v>0.88115297964230666</v>
      </c>
    </row>
    <row r="48" spans="2:11" x14ac:dyDescent="0.15">
      <c r="C48" s="1">
        <v>4</v>
      </c>
      <c r="D48" s="2">
        <v>21.326946</v>
      </c>
      <c r="E48" s="3">
        <v>27.97438</v>
      </c>
      <c r="F48" s="1">
        <f t="shared" si="3"/>
        <v>6.6474340000000005</v>
      </c>
      <c r="G48" s="1">
        <f t="shared" si="2"/>
        <v>0.83097870798224494</v>
      </c>
      <c r="H48" s="1">
        <f>AVERAGE(G48:G49)</f>
        <v>1.306798253882018</v>
      </c>
    </row>
    <row r="49" spans="3:8" x14ac:dyDescent="0.15">
      <c r="D49" s="2">
        <v>21.325893000000001</v>
      </c>
      <c r="E49" s="3">
        <v>26.872212999999999</v>
      </c>
      <c r="F49" s="1">
        <f t="shared" si="3"/>
        <v>5.5463199999999979</v>
      </c>
      <c r="G49" s="1">
        <f t="shared" si="2"/>
        <v>1.7826177997817911</v>
      </c>
    </row>
    <row r="50" spans="3:8" x14ac:dyDescent="0.15">
      <c r="C50" s="1">
        <v>5</v>
      </c>
      <c r="D50" s="2">
        <v>20.571493</v>
      </c>
      <c r="E50" s="3">
        <v>28.974516000000001</v>
      </c>
      <c r="F50" s="1">
        <f t="shared" si="3"/>
        <v>8.403023000000001</v>
      </c>
      <c r="G50" s="1">
        <f t="shared" si="2"/>
        <v>0.24609622224504768</v>
      </c>
      <c r="H50" s="1">
        <f>AVERAGE(G50:G51)</f>
        <v>0.35993042886591153</v>
      </c>
    </row>
    <row r="51" spans="3:8" x14ac:dyDescent="0.15">
      <c r="D51" s="2">
        <v>20.753881</v>
      </c>
      <c r="E51" s="3">
        <v>28.211956000000001</v>
      </c>
      <c r="F51" s="1">
        <f t="shared" si="3"/>
        <v>7.4580750000000009</v>
      </c>
      <c r="G51" s="1">
        <f t="shared" si="2"/>
        <v>0.47376463548677533</v>
      </c>
    </row>
    <row r="52" spans="3:8" x14ac:dyDescent="0.15">
      <c r="C52" s="1">
        <v>6</v>
      </c>
      <c r="D52" s="2">
        <v>20.982983000000001</v>
      </c>
      <c r="E52" s="3">
        <v>29.134385999999999</v>
      </c>
      <c r="F52" s="1">
        <f t="shared" si="3"/>
        <v>8.1514029999999984</v>
      </c>
      <c r="G52" s="1">
        <f t="shared" si="2"/>
        <v>0.29298818980275931</v>
      </c>
      <c r="H52" s="1">
        <f>AVERAGE(G52:G53)</f>
        <v>0.57059851279332841</v>
      </c>
    </row>
    <row r="53" spans="3:8" x14ac:dyDescent="0.15">
      <c r="D53" s="2">
        <v>21.590834000000001</v>
      </c>
      <c r="E53" s="3">
        <v>28.208659999999998</v>
      </c>
      <c r="F53" s="1">
        <f t="shared" si="3"/>
        <v>6.6178259999999973</v>
      </c>
      <c r="G53" s="1">
        <f t="shared" si="2"/>
        <v>0.84820883578389739</v>
      </c>
    </row>
    <row r="66" spans="2:12" x14ac:dyDescent="0.15">
      <c r="D66" s="1" t="s">
        <v>0</v>
      </c>
      <c r="E66" s="1" t="s">
        <v>11</v>
      </c>
      <c r="G66" s="1">
        <f>AVERAGE(F67:F78)</f>
        <v>5.9890309166666675</v>
      </c>
    </row>
    <row r="67" spans="2:12" x14ac:dyDescent="0.15">
      <c r="B67" s="1" t="s">
        <v>1</v>
      </c>
      <c r="C67" s="1">
        <v>1</v>
      </c>
      <c r="D67" s="2">
        <v>20.370197000000001</v>
      </c>
      <c r="E67" s="3">
        <v>27.105675000000002</v>
      </c>
      <c r="F67" s="1">
        <f>E67-D67</f>
        <v>6.7354780000000005</v>
      </c>
      <c r="G67" s="1">
        <f t="shared" ref="G67:G90" si="4">2^($G$66-F67)</f>
        <v>0.5960696887915381</v>
      </c>
      <c r="H67" s="1">
        <f>AVERAGE(G67:G68)</f>
        <v>0.72793719884296193</v>
      </c>
      <c r="I67" s="1">
        <f>AVERAGE(H67:H77)</f>
        <v>1.1016043259805919</v>
      </c>
      <c r="J67" s="1">
        <f>STDEV(H67:H77)</f>
        <v>0.45604642457384587</v>
      </c>
      <c r="K67" s="1">
        <f>J67/SQRT(6)</f>
        <v>0.18618017320442964</v>
      </c>
      <c r="L67" s="1">
        <f>TTEST(H67:H77,H79:H89,2,2)</f>
        <v>0.30803017156075846</v>
      </c>
    </row>
    <row r="68" spans="2:12" x14ac:dyDescent="0.15">
      <c r="D68" s="2">
        <v>20.779520000000002</v>
      </c>
      <c r="E68" s="3">
        <v>26.986470000000001</v>
      </c>
      <c r="F68" s="1">
        <f t="shared" ref="F68:F90" si="5">E68-D68</f>
        <v>6.2069499999999991</v>
      </c>
      <c r="G68" s="1">
        <f t="shared" si="4"/>
        <v>0.85980470889438565</v>
      </c>
    </row>
    <row r="69" spans="2:12" x14ac:dyDescent="0.15">
      <c r="C69" s="1">
        <v>2</v>
      </c>
      <c r="D69" s="2">
        <v>20.448376</v>
      </c>
      <c r="E69" s="3">
        <v>26.354742000000002</v>
      </c>
      <c r="F69" s="1">
        <f t="shared" si="5"/>
        <v>5.906366000000002</v>
      </c>
      <c r="G69" s="1">
        <f t="shared" si="4"/>
        <v>1.0589723470111689</v>
      </c>
      <c r="H69" s="1">
        <f>AVERAGE(G69:G70)</f>
        <v>1.0704379581658152</v>
      </c>
    </row>
    <row r="70" spans="2:12" x14ac:dyDescent="0.15">
      <c r="D70" s="2">
        <v>20.444897000000001</v>
      </c>
      <c r="E70" s="3">
        <v>26.320356</v>
      </c>
      <c r="F70" s="1">
        <f t="shared" si="5"/>
        <v>5.8754589999999993</v>
      </c>
      <c r="G70" s="1">
        <f t="shared" si="4"/>
        <v>1.0819035693204613</v>
      </c>
    </row>
    <row r="71" spans="2:12" x14ac:dyDescent="0.15">
      <c r="C71" s="1">
        <v>3</v>
      </c>
      <c r="D71" s="2">
        <v>21.400462999999998</v>
      </c>
      <c r="E71" s="3">
        <v>27.936848000000001</v>
      </c>
      <c r="F71" s="1">
        <f t="shared" si="5"/>
        <v>6.5363850000000028</v>
      </c>
      <c r="G71" s="1">
        <f t="shared" si="4"/>
        <v>0.6842739433054783</v>
      </c>
      <c r="H71" s="1">
        <f>AVERAGE(G71:G72)</f>
        <v>0.73478863579168496</v>
      </c>
    </row>
    <row r="72" spans="2:12" x14ac:dyDescent="0.15">
      <c r="D72" s="2">
        <v>21.501324</v>
      </c>
      <c r="E72" s="3">
        <v>27.839033000000001</v>
      </c>
      <c r="F72" s="1">
        <f t="shared" si="5"/>
        <v>6.3377090000000003</v>
      </c>
      <c r="G72" s="1">
        <f t="shared" si="4"/>
        <v>0.78530332827789162</v>
      </c>
    </row>
    <row r="73" spans="2:12" x14ac:dyDescent="0.15">
      <c r="C73" s="1">
        <v>4</v>
      </c>
      <c r="D73" s="2">
        <v>20.541374000000001</v>
      </c>
      <c r="E73" s="3">
        <v>25.574407999999998</v>
      </c>
      <c r="F73" s="1">
        <f t="shared" si="5"/>
        <v>5.0330339999999971</v>
      </c>
      <c r="G73" s="1">
        <f t="shared" si="4"/>
        <v>1.9399196746753307</v>
      </c>
      <c r="H73" s="1">
        <f>AVERAGE(G73:G74)</f>
        <v>1.95797077394868</v>
      </c>
    </row>
    <row r="74" spans="2:12" x14ac:dyDescent="0.15">
      <c r="D74" s="2">
        <v>20.476500999999999</v>
      </c>
      <c r="E74" s="3">
        <v>25.482932999999999</v>
      </c>
      <c r="F74" s="1">
        <f t="shared" si="5"/>
        <v>5.0064320000000002</v>
      </c>
      <c r="G74" s="1">
        <f t="shared" si="4"/>
        <v>1.9760218732220294</v>
      </c>
    </row>
    <row r="75" spans="2:12" x14ac:dyDescent="0.15">
      <c r="C75" s="1">
        <v>5</v>
      </c>
      <c r="D75" s="2">
        <v>20.944963000000001</v>
      </c>
      <c r="E75" s="3">
        <v>26.361397</v>
      </c>
      <c r="F75" s="1">
        <f t="shared" si="5"/>
        <v>5.4164339999999989</v>
      </c>
      <c r="G75" s="1">
        <f t="shared" si="4"/>
        <v>1.4871981870444038</v>
      </c>
      <c r="H75" s="1">
        <f>AVERAGE(G75:G76)</f>
        <v>1.1771174285881592</v>
      </c>
    </row>
    <row r="76" spans="2:12" x14ac:dyDescent="0.15">
      <c r="D76" s="2">
        <v>20.536154</v>
      </c>
      <c r="E76" s="3">
        <v>26.731020000000001</v>
      </c>
      <c r="F76" s="1">
        <f t="shared" si="5"/>
        <v>6.1948660000000011</v>
      </c>
      <c r="G76" s="1">
        <f t="shared" si="4"/>
        <v>0.86703667013191432</v>
      </c>
    </row>
    <row r="77" spans="2:12" x14ac:dyDescent="0.15">
      <c r="C77" s="1">
        <v>6</v>
      </c>
      <c r="D77" s="2">
        <v>20.874344000000001</v>
      </c>
      <c r="E77" s="3">
        <v>28.026980999999999</v>
      </c>
      <c r="F77" s="1">
        <f t="shared" si="5"/>
        <v>7.1526369999999986</v>
      </c>
      <c r="G77" s="1">
        <f t="shared" si="4"/>
        <v>0.44639535387964757</v>
      </c>
      <c r="H77" s="1">
        <f>AVERAGE(G77:G78)</f>
        <v>0.94137396054624944</v>
      </c>
    </row>
    <row r="78" spans="2:12" x14ac:dyDescent="0.15">
      <c r="D78" s="2">
        <v>20.73563</v>
      </c>
      <c r="E78" s="3">
        <v>26.202251</v>
      </c>
      <c r="F78" s="1">
        <f t="shared" si="5"/>
        <v>5.466621</v>
      </c>
      <c r="G78" s="1">
        <f t="shared" si="4"/>
        <v>1.4363525672128512</v>
      </c>
    </row>
    <row r="79" spans="2:12" x14ac:dyDescent="0.15">
      <c r="B79" s="1" t="s">
        <v>2</v>
      </c>
      <c r="C79" s="1">
        <v>1</v>
      </c>
      <c r="D79" s="2">
        <v>20.343374000000001</v>
      </c>
      <c r="E79" s="3">
        <v>26.651287</v>
      </c>
      <c r="F79" s="1">
        <f t="shared" si="5"/>
        <v>6.3079129999999992</v>
      </c>
      <c r="G79" s="1">
        <f t="shared" si="4"/>
        <v>0.80169085180511335</v>
      </c>
      <c r="H79" s="1">
        <f>AVERAGE(G79:G80)</f>
        <v>0.6463719712785343</v>
      </c>
      <c r="I79" s="1">
        <f>AVERAGE(H79:H89,H91:H101)</f>
        <v>0.83120622018162427</v>
      </c>
      <c r="J79" s="1">
        <f>STDEV(H79:H89)</f>
        <v>0.41509321476739064</v>
      </c>
      <c r="K79" s="1">
        <f>J79/SQRT(6)</f>
        <v>0.16946109531193637</v>
      </c>
    </row>
    <row r="80" spans="2:12" x14ac:dyDescent="0.15">
      <c r="D80" s="2">
        <v>20.021509999999999</v>
      </c>
      <c r="E80" s="3">
        <v>27.03659</v>
      </c>
      <c r="F80" s="1">
        <f t="shared" si="5"/>
        <v>7.0150800000000011</v>
      </c>
      <c r="G80" s="1">
        <f t="shared" si="4"/>
        <v>0.49105309075195525</v>
      </c>
    </row>
    <row r="81" spans="3:8" x14ac:dyDescent="0.15">
      <c r="C81" s="1">
        <v>2</v>
      </c>
      <c r="D81" s="2">
        <v>20.371593000000001</v>
      </c>
      <c r="E81" s="3">
        <v>27.551179999999999</v>
      </c>
      <c r="F81" s="1">
        <f t="shared" si="5"/>
        <v>7.1795869999999979</v>
      </c>
      <c r="G81" s="1">
        <f t="shared" si="4"/>
        <v>0.43813395042975861</v>
      </c>
      <c r="H81" s="1">
        <f>AVERAGE(G81:G82)</f>
        <v>0.41983673870110327</v>
      </c>
    </row>
    <row r="82" spans="3:8" x14ac:dyDescent="0.15">
      <c r="D82" s="2">
        <v>20.540732999999999</v>
      </c>
      <c r="E82" s="3">
        <v>27.846150000000002</v>
      </c>
      <c r="F82" s="1">
        <f t="shared" si="5"/>
        <v>7.305417000000002</v>
      </c>
      <c r="G82" s="1">
        <f t="shared" si="4"/>
        <v>0.40153952697244799</v>
      </c>
    </row>
    <row r="83" spans="3:8" x14ac:dyDescent="0.15">
      <c r="C83" s="1">
        <v>3</v>
      </c>
      <c r="D83" s="2">
        <v>20.079535</v>
      </c>
      <c r="E83" s="3">
        <v>25.786619999999999</v>
      </c>
      <c r="F83" s="1">
        <f t="shared" si="5"/>
        <v>5.7070849999999993</v>
      </c>
      <c r="G83" s="1">
        <f t="shared" si="4"/>
        <v>1.2158337035074609</v>
      </c>
      <c r="H83" s="1">
        <f>AVERAGE(G83:G84)</f>
        <v>1.5447518750405549</v>
      </c>
    </row>
    <row r="84" spans="3:8" x14ac:dyDescent="0.15">
      <c r="D84" s="2">
        <v>20.568165</v>
      </c>
      <c r="E84" s="3">
        <v>25.651329</v>
      </c>
      <c r="F84" s="1">
        <f t="shared" si="5"/>
        <v>5.083164</v>
      </c>
      <c r="G84" s="1">
        <f t="shared" si="4"/>
        <v>1.8736700465736487</v>
      </c>
    </row>
    <row r="85" spans="3:8" x14ac:dyDescent="0.15">
      <c r="C85" s="1">
        <v>4</v>
      </c>
      <c r="D85" s="2">
        <v>21.326946</v>
      </c>
      <c r="E85" s="3">
        <v>27.204456</v>
      </c>
      <c r="F85" s="1">
        <f t="shared" si="5"/>
        <v>5.8775100000000009</v>
      </c>
      <c r="G85" s="1">
        <f t="shared" si="4"/>
        <v>1.080366579449936</v>
      </c>
      <c r="H85" s="1">
        <f>AVERAGE(G85:G86)</f>
        <v>1.0999520642427929</v>
      </c>
    </row>
    <row r="86" spans="3:8" x14ac:dyDescent="0.15">
      <c r="D86" s="2">
        <v>21.325893000000001</v>
      </c>
      <c r="E86" s="3">
        <v>27.152021000000001</v>
      </c>
      <c r="F86" s="1">
        <f t="shared" si="5"/>
        <v>5.8261280000000006</v>
      </c>
      <c r="G86" s="1">
        <f t="shared" si="4"/>
        <v>1.1195375490356501</v>
      </c>
    </row>
    <row r="87" spans="3:8" x14ac:dyDescent="0.15">
      <c r="C87" s="1">
        <v>5</v>
      </c>
      <c r="D87" s="2">
        <v>20.571493</v>
      </c>
      <c r="E87" s="3">
        <v>27.394998999999999</v>
      </c>
      <c r="F87" s="1">
        <f t="shared" si="5"/>
        <v>6.8235059999999983</v>
      </c>
      <c r="G87" s="1">
        <f t="shared" si="4"/>
        <v>0.56078704118429867</v>
      </c>
      <c r="H87" s="1">
        <f>AVERAGE(G87:G88)</f>
        <v>0.60484775882194763</v>
      </c>
    </row>
    <row r="88" spans="3:8" x14ac:dyDescent="0.15">
      <c r="D88" s="2">
        <v>20.753881</v>
      </c>
      <c r="E88" s="3">
        <v>27.366824999999999</v>
      </c>
      <c r="F88" s="1">
        <f t="shared" si="5"/>
        <v>6.6129439999999988</v>
      </c>
      <c r="G88" s="1">
        <f t="shared" si="4"/>
        <v>0.64890847645959659</v>
      </c>
    </row>
    <row r="89" spans="3:8" x14ac:dyDescent="0.15">
      <c r="C89" s="1">
        <v>6</v>
      </c>
      <c r="D89" s="2">
        <v>20.982983000000001</v>
      </c>
      <c r="E89" s="3">
        <v>27.091390000000001</v>
      </c>
      <c r="F89" s="1">
        <f t="shared" si="5"/>
        <v>6.1084069999999997</v>
      </c>
      <c r="G89" s="1">
        <f t="shared" si="4"/>
        <v>0.92058568663186957</v>
      </c>
      <c r="H89" s="1">
        <f>AVERAGE(G89:G90)</f>
        <v>0.67147691300481194</v>
      </c>
    </row>
    <row r="90" spans="3:8" x14ac:dyDescent="0.15">
      <c r="D90" s="2">
        <v>21.590834000000001</v>
      </c>
      <c r="E90" s="3">
        <v>28.823291999999999</v>
      </c>
      <c r="F90" s="1">
        <f t="shared" si="5"/>
        <v>7.2324579999999976</v>
      </c>
      <c r="G90" s="1">
        <f t="shared" si="4"/>
        <v>0.42236813937775425</v>
      </c>
    </row>
    <row r="104" spans="2:12" x14ac:dyDescent="0.15">
      <c r="D104" s="4" t="s">
        <v>0</v>
      </c>
      <c r="E104" s="1" t="s">
        <v>4</v>
      </c>
      <c r="G104" s="1">
        <f>AVERAGE(F105:F116)</f>
        <v>8.1508625000000006</v>
      </c>
    </row>
    <row r="105" spans="2:12" x14ac:dyDescent="0.15">
      <c r="B105" s="1" t="s">
        <v>1</v>
      </c>
      <c r="C105" s="1">
        <v>1</v>
      </c>
      <c r="D105" s="2">
        <v>20.370197000000001</v>
      </c>
      <c r="E105" s="3">
        <v>28.548334000000001</v>
      </c>
      <c r="F105" s="1">
        <f>E105-D105</f>
        <v>8.1781369999999995</v>
      </c>
      <c r="G105" s="1">
        <f t="shared" ref="G105:G128" si="6">2^($G$104-F105)</f>
        <v>0.98127234048035039</v>
      </c>
      <c r="H105" s="1">
        <f>AVERAGE(G105:G106)</f>
        <v>1.4206915315846851</v>
      </c>
      <c r="I105" s="1">
        <f>AVERAGE(H105:H115)</f>
        <v>1.0625354668335907</v>
      </c>
      <c r="J105" s="1">
        <f>STDEV(H105:H115)</f>
        <v>0.24757901615821945</v>
      </c>
      <c r="K105" s="1">
        <f>J105/SQRT(6)</f>
        <v>0.10107371010131821</v>
      </c>
      <c r="L105" s="1">
        <f>TTEST(H105:H115,H117:H127,2,2)</f>
        <v>0.74767310881738647</v>
      </c>
    </row>
    <row r="106" spans="2:12" x14ac:dyDescent="0.15">
      <c r="D106" s="2">
        <v>20.779520000000002</v>
      </c>
      <c r="E106" s="3">
        <v>28.034994000000001</v>
      </c>
      <c r="F106" s="1">
        <f t="shared" ref="F106:F128" si="7">E106-D106</f>
        <v>7.2554739999999995</v>
      </c>
      <c r="G106" s="1">
        <f t="shared" si="6"/>
        <v>1.8601107226890197</v>
      </c>
    </row>
    <row r="107" spans="2:12" x14ac:dyDescent="0.15">
      <c r="C107" s="1">
        <v>2</v>
      </c>
      <c r="D107" s="2">
        <v>20.448376</v>
      </c>
      <c r="E107" s="3">
        <v>28.52805</v>
      </c>
      <c r="F107" s="1">
        <f t="shared" si="7"/>
        <v>8.0796740000000007</v>
      </c>
      <c r="G107" s="1">
        <f t="shared" si="6"/>
        <v>1.0505818022165678</v>
      </c>
      <c r="H107" s="1">
        <f>AVERAGE(G107:G108)</f>
        <v>1.1324125402411223</v>
      </c>
    </row>
    <row r="108" spans="2:12" x14ac:dyDescent="0.15">
      <c r="D108" s="2">
        <v>20.444897000000001</v>
      </c>
      <c r="E108" s="3">
        <v>28.315702000000002</v>
      </c>
      <c r="F108" s="1">
        <f t="shared" si="7"/>
        <v>7.8708050000000007</v>
      </c>
      <c r="G108" s="1">
        <f t="shared" si="6"/>
        <v>1.2142432782656767</v>
      </c>
    </row>
    <row r="109" spans="2:12" x14ac:dyDescent="0.15">
      <c r="C109" s="1">
        <v>3</v>
      </c>
      <c r="D109" s="2">
        <v>21.400462999999998</v>
      </c>
      <c r="E109" s="3">
        <v>29.517976999999998</v>
      </c>
      <c r="F109" s="1">
        <f t="shared" si="7"/>
        <v>8.1175139999999999</v>
      </c>
      <c r="G109" s="1">
        <f t="shared" si="6"/>
        <v>1.0233846505090325</v>
      </c>
      <c r="H109" s="1">
        <f>AVERAGE(G109:G110)</f>
        <v>1.0996105885171077</v>
      </c>
    </row>
    <row r="110" spans="2:12" x14ac:dyDescent="0.15">
      <c r="D110" s="2">
        <v>21.501324</v>
      </c>
      <c r="E110" s="3">
        <v>29.418499000000001</v>
      </c>
      <c r="F110" s="1">
        <f t="shared" si="7"/>
        <v>7.9171750000000003</v>
      </c>
      <c r="G110" s="1">
        <f t="shared" si="6"/>
        <v>1.1758365265251827</v>
      </c>
    </row>
    <row r="111" spans="2:12" x14ac:dyDescent="0.15">
      <c r="C111" s="1">
        <v>4</v>
      </c>
      <c r="D111" s="2">
        <v>20.541374000000001</v>
      </c>
      <c r="E111" s="3">
        <v>28.630372999999999</v>
      </c>
      <c r="F111" s="1">
        <f t="shared" si="7"/>
        <v>8.0889989999999976</v>
      </c>
      <c r="G111" s="1">
        <f t="shared" si="6"/>
        <v>1.0438131627949201</v>
      </c>
      <c r="H111" s="1">
        <f>AVERAGE(G111:G112)</f>
        <v>1.0992251366470727</v>
      </c>
    </row>
    <row r="112" spans="2:12" x14ac:dyDescent="0.15">
      <c r="D112" s="2">
        <v>20.476500999999999</v>
      </c>
      <c r="E112" s="3">
        <v>28.419924000000002</v>
      </c>
      <c r="F112" s="1">
        <f t="shared" si="7"/>
        <v>7.9434230000000028</v>
      </c>
      <c r="G112" s="1">
        <f t="shared" si="6"/>
        <v>1.1546371104992252</v>
      </c>
    </row>
    <row r="113" spans="2:11" x14ac:dyDescent="0.15">
      <c r="C113" s="1">
        <v>5</v>
      </c>
      <c r="D113" s="2">
        <v>20.944963000000001</v>
      </c>
      <c r="E113" s="3">
        <v>28.870726000000001</v>
      </c>
      <c r="F113" s="1">
        <f t="shared" si="7"/>
        <v>7.9257629999999999</v>
      </c>
      <c r="G113" s="1">
        <f t="shared" si="6"/>
        <v>1.1688578597391428</v>
      </c>
      <c r="H113" s="1">
        <f>AVERAGE(G113:G114)</f>
        <v>0.96113064316382024</v>
      </c>
    </row>
    <row r="114" spans="2:11" x14ac:dyDescent="0.15">
      <c r="D114" s="2">
        <v>20.536154</v>
      </c>
      <c r="E114" s="3">
        <v>29.095521999999999</v>
      </c>
      <c r="F114" s="1">
        <f t="shared" si="7"/>
        <v>8.5593679999999992</v>
      </c>
      <c r="G114" s="1">
        <f t="shared" si="6"/>
        <v>0.75340342658849757</v>
      </c>
    </row>
    <row r="115" spans="2:11" x14ac:dyDescent="0.15">
      <c r="C115" s="1">
        <v>6</v>
      </c>
      <c r="D115" s="2">
        <v>20.874344000000001</v>
      </c>
      <c r="E115" s="3">
        <v>30.57095</v>
      </c>
      <c r="F115" s="1">
        <f t="shared" si="7"/>
        <v>9.6966059999999992</v>
      </c>
      <c r="G115" s="1">
        <f t="shared" si="6"/>
        <v>0.34251913682680879</v>
      </c>
      <c r="H115" s="1">
        <f>AVERAGE(G115:G116)</f>
        <v>0.66214236084773503</v>
      </c>
    </row>
    <row r="116" spans="2:11" x14ac:dyDescent="0.15">
      <c r="D116" s="2">
        <v>20.73563</v>
      </c>
      <c r="E116" s="3">
        <v>28.913042000000001</v>
      </c>
      <c r="F116" s="1">
        <f t="shared" si="7"/>
        <v>8.1774120000000003</v>
      </c>
      <c r="G116" s="1">
        <f t="shared" si="6"/>
        <v>0.98176558486866139</v>
      </c>
    </row>
    <row r="117" spans="2:11" x14ac:dyDescent="0.15">
      <c r="B117" s="1" t="s">
        <v>2</v>
      </c>
      <c r="C117" s="1">
        <v>1</v>
      </c>
      <c r="D117" s="2">
        <v>20.343374000000001</v>
      </c>
      <c r="E117" s="3">
        <v>28.843589999999999</v>
      </c>
      <c r="F117" s="1">
        <f t="shared" si="7"/>
        <v>8.5002159999999982</v>
      </c>
      <c r="G117" s="1">
        <f t="shared" si="6"/>
        <v>0.78493576423826272</v>
      </c>
      <c r="H117" s="1">
        <f>AVERAGE(G117:G118)</f>
        <v>0.85076798033460765</v>
      </c>
      <c r="I117" s="1">
        <f>AVERAGE(H117:H127,H129:H139)</f>
        <v>1.1349035370031149</v>
      </c>
      <c r="J117" s="1">
        <f>STDEV(H117:H127)</f>
        <v>0.47537173969418467</v>
      </c>
      <c r="K117" s="1">
        <f>J117/SQRT(6)</f>
        <v>0.19406970006498339</v>
      </c>
    </row>
    <row r="118" spans="2:11" x14ac:dyDescent="0.15">
      <c r="D118" s="2">
        <v>20.021509999999999</v>
      </c>
      <c r="E118" s="3">
        <v>28.298007999999999</v>
      </c>
      <c r="F118" s="1">
        <f t="shared" si="7"/>
        <v>8.2764980000000001</v>
      </c>
      <c r="G118" s="1">
        <f t="shared" si="6"/>
        <v>0.91660019643095259</v>
      </c>
    </row>
    <row r="119" spans="2:11" x14ac:dyDescent="0.15">
      <c r="C119" s="1">
        <v>2</v>
      </c>
      <c r="D119" s="2">
        <v>20.371593000000001</v>
      </c>
      <c r="E119" s="3">
        <v>28.942537000000002</v>
      </c>
      <c r="F119" s="1">
        <f t="shared" si="7"/>
        <v>8.5709440000000008</v>
      </c>
      <c r="G119" s="1">
        <f t="shared" si="6"/>
        <v>0.74738240237548204</v>
      </c>
      <c r="H119" s="1">
        <f>AVERAGE(G119:G120)</f>
        <v>0.78300338029340666</v>
      </c>
    </row>
    <row r="120" spans="2:11" x14ac:dyDescent="0.15">
      <c r="D120" s="2">
        <v>20.540732999999999</v>
      </c>
      <c r="E120" s="3">
        <v>28.980322000000001</v>
      </c>
      <c r="F120" s="1">
        <f t="shared" si="7"/>
        <v>8.4395890000000016</v>
      </c>
      <c r="G120" s="1">
        <f t="shared" si="6"/>
        <v>0.81862435821133139</v>
      </c>
    </row>
    <row r="121" spans="2:11" x14ac:dyDescent="0.15">
      <c r="C121" s="1">
        <v>3</v>
      </c>
      <c r="D121" s="2">
        <v>20.079535</v>
      </c>
      <c r="E121" s="3">
        <v>28.023685</v>
      </c>
      <c r="F121" s="1">
        <f t="shared" si="7"/>
        <v>7.9441500000000005</v>
      </c>
      <c r="G121" s="1">
        <f t="shared" si="6"/>
        <v>1.1540554146512836</v>
      </c>
      <c r="H121" s="1">
        <f>AVERAGE(G121:G122)</f>
        <v>1.3711116896600726</v>
      </c>
    </row>
    <row r="122" spans="2:11" x14ac:dyDescent="0.15">
      <c r="D122" s="2">
        <v>20.568165</v>
      </c>
      <c r="E122" s="3">
        <v>28.051663999999999</v>
      </c>
      <c r="F122" s="1">
        <f t="shared" si="7"/>
        <v>7.4834989999999983</v>
      </c>
      <c r="G122" s="1">
        <f t="shared" si="6"/>
        <v>1.5881679646688613</v>
      </c>
    </row>
    <row r="123" spans="2:11" x14ac:dyDescent="0.15">
      <c r="C123" s="1">
        <v>4</v>
      </c>
      <c r="D123" s="2">
        <v>21.326946</v>
      </c>
      <c r="E123" s="3">
        <v>28.394829000000001</v>
      </c>
      <c r="F123" s="1">
        <f t="shared" si="7"/>
        <v>7.0678830000000019</v>
      </c>
      <c r="G123" s="1">
        <f t="shared" si="6"/>
        <v>2.1184065676193233</v>
      </c>
      <c r="H123" s="1">
        <f>AVERAGE(G123:G124)</f>
        <v>1.9963725188738843</v>
      </c>
    </row>
    <row r="124" spans="2:11" x14ac:dyDescent="0.15">
      <c r="D124" s="2">
        <v>21.325893000000001</v>
      </c>
      <c r="E124" s="3">
        <v>28.570374000000001</v>
      </c>
      <c r="F124" s="1">
        <f t="shared" si="7"/>
        <v>7.2444810000000004</v>
      </c>
      <c r="G124" s="1">
        <f t="shared" si="6"/>
        <v>1.8743384701284451</v>
      </c>
    </row>
    <row r="125" spans="2:11" x14ac:dyDescent="0.15">
      <c r="C125" s="1">
        <v>5</v>
      </c>
      <c r="D125" s="2">
        <v>20.571493</v>
      </c>
      <c r="E125" s="3">
        <v>29.131219999999999</v>
      </c>
      <c r="F125" s="1">
        <f t="shared" si="7"/>
        <v>8.5597269999999988</v>
      </c>
      <c r="G125" s="1">
        <f t="shared" si="6"/>
        <v>0.75321597312592359</v>
      </c>
      <c r="H125" s="1">
        <f>AVERAGE(G125:G126)</f>
        <v>0.80199164004041235</v>
      </c>
    </row>
    <row r="126" spans="2:11" x14ac:dyDescent="0.15">
      <c r="D126" s="2">
        <v>20.753881</v>
      </c>
      <c r="E126" s="3">
        <v>29.137906999999998</v>
      </c>
      <c r="F126" s="1">
        <f t="shared" si="7"/>
        <v>8.3840259999999986</v>
      </c>
      <c r="G126" s="1">
        <f t="shared" si="6"/>
        <v>0.8507673069549011</v>
      </c>
    </row>
    <row r="127" spans="2:11" x14ac:dyDescent="0.15">
      <c r="C127" s="1">
        <v>6</v>
      </c>
      <c r="D127" s="2">
        <v>20.982983000000001</v>
      </c>
      <c r="E127" s="3">
        <v>29.843325</v>
      </c>
      <c r="F127" s="1">
        <f t="shared" si="7"/>
        <v>8.8603419999999993</v>
      </c>
      <c r="G127" s="1">
        <f t="shared" si="6"/>
        <v>0.61154073261625386</v>
      </c>
      <c r="H127" s="1">
        <f>AVERAGE(G127:G128)</f>
        <v>1.006174012816305</v>
      </c>
    </row>
    <row r="128" spans="2:11" x14ac:dyDescent="0.15">
      <c r="D128" s="2">
        <v>21.590834000000001</v>
      </c>
      <c r="E128" s="3">
        <v>29.255438000000002</v>
      </c>
      <c r="F128" s="1">
        <f t="shared" si="7"/>
        <v>7.6646040000000006</v>
      </c>
      <c r="G128" s="1">
        <f t="shared" si="6"/>
        <v>1.4008072930163562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2017-09-02T05:33:11Z</dcterms:created>
  <dcterms:modified xsi:type="dcterms:W3CDTF">2017-10-24T21:59:20Z</dcterms:modified>
</cp:coreProperties>
</file>