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2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mc115/Dropbox/current drafts/codon v12/supplementary files/"/>
    </mc:Choice>
  </mc:AlternateContent>
  <bookViews>
    <workbookView xWindow="0" yWindow="460" windowWidth="25600" windowHeight="14720" tabRatio="500"/>
  </bookViews>
  <sheets>
    <sheet name="Sheet1" sheetId="1" r:id="rId1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94" i="1" l="1"/>
  <c r="S94" i="1"/>
  <c r="Q94" i="1"/>
  <c r="M88" i="1"/>
  <c r="M86" i="1"/>
  <c r="N88" i="1"/>
  <c r="M93" i="1"/>
  <c r="M91" i="1"/>
  <c r="N93" i="1"/>
  <c r="M87" i="1"/>
  <c r="N87" i="1"/>
  <c r="M92" i="1"/>
  <c r="N92" i="1"/>
  <c r="M97" i="1"/>
  <c r="M96" i="1"/>
  <c r="N97" i="1"/>
  <c r="Q92" i="1"/>
  <c r="R92" i="1"/>
  <c r="S92" i="1"/>
  <c r="N86" i="1"/>
  <c r="N91" i="1"/>
  <c r="N96" i="1"/>
  <c r="R91" i="1"/>
  <c r="S91" i="1"/>
  <c r="Q91" i="1"/>
  <c r="M69" i="1"/>
  <c r="M66" i="1"/>
  <c r="N69" i="1"/>
  <c r="M74" i="1"/>
  <c r="M71" i="1"/>
  <c r="N74" i="1"/>
  <c r="M79" i="1"/>
  <c r="M76" i="1"/>
  <c r="N79" i="1"/>
  <c r="Q74" i="1"/>
  <c r="M78" i="1"/>
  <c r="N78" i="1"/>
  <c r="M68" i="1"/>
  <c r="N68" i="1"/>
  <c r="M73" i="1"/>
  <c r="N73" i="1"/>
  <c r="Q73" i="1"/>
  <c r="R73" i="1"/>
  <c r="S73" i="1"/>
  <c r="M67" i="1"/>
  <c r="N67" i="1"/>
  <c r="M72" i="1"/>
  <c r="N72" i="1"/>
  <c r="M77" i="1"/>
  <c r="N66" i="1"/>
  <c r="N71" i="1"/>
  <c r="N76" i="1"/>
  <c r="R71" i="1"/>
  <c r="S71" i="1"/>
  <c r="Q71" i="1"/>
  <c r="M49" i="1"/>
  <c r="M46" i="1"/>
  <c r="N49" i="1"/>
  <c r="M54" i="1"/>
  <c r="M51" i="1"/>
  <c r="N54" i="1"/>
  <c r="M59" i="1"/>
  <c r="M56" i="1"/>
  <c r="N59" i="1"/>
  <c r="Q54" i="1"/>
  <c r="M58" i="1"/>
  <c r="N58" i="1"/>
  <c r="M48" i="1"/>
  <c r="N48" i="1"/>
  <c r="M53" i="1"/>
  <c r="N53" i="1"/>
  <c r="Q53" i="1"/>
  <c r="R53" i="1"/>
  <c r="S53" i="1"/>
  <c r="M47" i="1"/>
  <c r="N47" i="1"/>
  <c r="M52" i="1"/>
  <c r="N52" i="1"/>
  <c r="M57" i="1"/>
  <c r="N46" i="1"/>
  <c r="N51" i="1"/>
  <c r="N56" i="1"/>
  <c r="R51" i="1"/>
  <c r="S51" i="1"/>
  <c r="Q51" i="1"/>
  <c r="M29" i="1"/>
  <c r="M26" i="1"/>
  <c r="N29" i="1"/>
  <c r="M34" i="1"/>
  <c r="M31" i="1"/>
  <c r="N34" i="1"/>
  <c r="M39" i="1"/>
  <c r="M36" i="1"/>
  <c r="N39" i="1"/>
  <c r="Q34" i="1"/>
  <c r="M37" i="1"/>
  <c r="N37" i="1"/>
  <c r="M28" i="1"/>
  <c r="N28" i="1"/>
  <c r="M33" i="1"/>
  <c r="N33" i="1"/>
  <c r="M38" i="1"/>
  <c r="M27" i="1"/>
  <c r="N27" i="1"/>
  <c r="M32" i="1"/>
  <c r="N32" i="1"/>
  <c r="R32" i="1"/>
  <c r="S32" i="1"/>
  <c r="N26" i="1"/>
  <c r="N31" i="1"/>
  <c r="N36" i="1"/>
  <c r="R31" i="1"/>
  <c r="S31" i="1"/>
  <c r="Q31" i="1"/>
  <c r="M7" i="1"/>
  <c r="M6" i="1"/>
  <c r="N7" i="1"/>
  <c r="M12" i="1"/>
  <c r="M11" i="1"/>
  <c r="N12" i="1"/>
  <c r="M17" i="1"/>
  <c r="M16" i="1"/>
  <c r="N17" i="1"/>
  <c r="Q12" i="1"/>
  <c r="M8" i="1"/>
  <c r="N8" i="1"/>
  <c r="M13" i="1"/>
  <c r="N13" i="1"/>
  <c r="M18" i="1"/>
  <c r="N18" i="1"/>
  <c r="M9" i="1"/>
  <c r="N9" i="1"/>
  <c r="M14" i="1"/>
  <c r="N14" i="1"/>
  <c r="M19" i="1"/>
  <c r="N19" i="1"/>
  <c r="N11" i="1"/>
  <c r="N16" i="1"/>
  <c r="Q11" i="1"/>
  <c r="M94" i="1"/>
  <c r="M89" i="1"/>
  <c r="M98" i="1"/>
  <c r="R93" i="1"/>
  <c r="S93" i="1"/>
  <c r="Q93" i="1"/>
  <c r="R14" i="1"/>
  <c r="S14" i="1"/>
  <c r="Q14" i="1"/>
  <c r="Q13" i="1"/>
  <c r="R13" i="1"/>
  <c r="S13" i="1"/>
  <c r="R12" i="1"/>
  <c r="S12" i="1"/>
  <c r="R34" i="1"/>
  <c r="S34" i="1"/>
  <c r="R54" i="1"/>
  <c r="S54" i="1"/>
  <c r="R74" i="1"/>
  <c r="S74" i="1"/>
  <c r="Q32" i="1"/>
  <c r="N57" i="1"/>
  <c r="Q52" i="1"/>
  <c r="N77" i="1"/>
  <c r="R72" i="1"/>
  <c r="S72" i="1"/>
  <c r="R52" i="1"/>
  <c r="S52" i="1"/>
  <c r="R11" i="1"/>
  <c r="S11" i="1"/>
  <c r="N38" i="1"/>
  <c r="Q33" i="1"/>
  <c r="Q72" i="1"/>
  <c r="R33" i="1"/>
  <c r="S33" i="1"/>
</calcChain>
</file>

<file path=xl/sharedStrings.xml><?xml version="1.0" encoding="utf-8"?>
<sst xmlns="http://schemas.openxmlformats.org/spreadsheetml/2006/main" count="146" uniqueCount="37">
  <si>
    <t>Band No</t>
  </si>
  <si>
    <t>Volume</t>
  </si>
  <si>
    <t>Vol+BkGnd</t>
  </si>
  <si>
    <t>Area</t>
  </si>
  <si>
    <t>Lane 1</t>
  </si>
  <si>
    <t>Lane 2</t>
  </si>
  <si>
    <t>Lane 3</t>
  </si>
  <si>
    <t>Lane 4</t>
  </si>
  <si>
    <t>Lane 6</t>
  </si>
  <si>
    <t>Lane 7</t>
  </si>
  <si>
    <t>Lane 8</t>
  </si>
  <si>
    <t>Lane 9</t>
  </si>
  <si>
    <t>Lane 11</t>
  </si>
  <si>
    <t>Lane 12</t>
  </si>
  <si>
    <t>Lane 13</t>
  </si>
  <si>
    <t>Lane 14</t>
  </si>
  <si>
    <t>GFP P3</t>
  </si>
  <si>
    <t>GFP P2</t>
  </si>
  <si>
    <t>GFP 226</t>
  </si>
  <si>
    <t>GFP 102</t>
  </si>
  <si>
    <t>Lane 16</t>
  </si>
  <si>
    <t>Lane 17</t>
  </si>
  <si>
    <t>Lane 18</t>
  </si>
  <si>
    <t>Lane 19</t>
  </si>
  <si>
    <t>EGFP/RRNA</t>
  </si>
  <si>
    <t>clone 1</t>
  </si>
  <si>
    <t>clone 2</t>
  </si>
  <si>
    <t>clone 3</t>
  </si>
  <si>
    <t>rRNA</t>
  </si>
  <si>
    <t>RELATIVE</t>
  </si>
  <si>
    <t>AVERAGE</t>
  </si>
  <si>
    <t>ST ERROR</t>
  </si>
  <si>
    <t>ST DEV</t>
  </si>
  <si>
    <t xml:space="preserve">EGFP </t>
  </si>
  <si>
    <t>GFP</t>
  </si>
  <si>
    <t>Vol + BkGnd</t>
  </si>
  <si>
    <t>GFP/rRNA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</si>
</sst>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  <font>
      <sz val="12"/>
      <color rgb="FF000000"/>
      <name val="Arial"/>
    </font>
    <font>
      <b/>
      <sz val="12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4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720070061383"/>
          <c:y val="0.045119305856833"/>
          <c:w val="0.827509349407476"/>
          <c:h val="0.878908227577843"/>
        </c:manualLayout>
      </c:layout>
      <c:scatterChart>
        <c:scatterStyle val="lineMarker"/>
        <c:varyColors val="0"/>
        <c:ser>
          <c:idx val="3"/>
          <c:order val="0"/>
          <c:spPr>
            <a:ln w="12700">
              <a:solidFill>
                <a:srgbClr val="FF0000"/>
              </a:solidFill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Sheet1!$S$71:$S$74</c:f>
                <c:numCache>
                  <c:formatCode>General</c:formatCode>
                  <c:ptCount val="4"/>
                  <c:pt idx="0">
                    <c:v>0.0</c:v>
                  </c:pt>
                  <c:pt idx="1">
                    <c:v>0.0636408272160886</c:v>
                  </c:pt>
                  <c:pt idx="2">
                    <c:v>0.108483956906129</c:v>
                  </c:pt>
                  <c:pt idx="3">
                    <c:v>0.0195278789040637</c:v>
                  </c:pt>
                </c:numCache>
              </c:numRef>
            </c:plus>
            <c:minus>
              <c:numRef>
                <c:f>Sheet1!$S$71:$S$74</c:f>
                <c:numCache>
                  <c:formatCode>General</c:formatCode>
                  <c:ptCount val="4"/>
                  <c:pt idx="0">
                    <c:v>0.0</c:v>
                  </c:pt>
                  <c:pt idx="1">
                    <c:v>0.0636408272160886</c:v>
                  </c:pt>
                  <c:pt idx="2">
                    <c:v>0.108483956906129</c:v>
                  </c:pt>
                  <c:pt idx="3">
                    <c:v>0.0195278789040637</c:v>
                  </c:pt>
                </c:numCache>
              </c:numRef>
            </c:minus>
            <c:spPr>
              <a:ln>
                <a:solidFill>
                  <a:srgbClr val="FF0000"/>
                </a:solidFill>
              </a:ln>
            </c:spPr>
          </c:errBars>
          <c:xVal>
            <c:numRef>
              <c:f>Sheet1!$U$11:$U$14</c:f>
              <c:numCache>
                <c:formatCode>General</c:formatCode>
                <c:ptCount val="4"/>
                <c:pt idx="0">
                  <c:v>0.0</c:v>
                </c:pt>
                <c:pt idx="1">
                  <c:v>15.0</c:v>
                </c:pt>
                <c:pt idx="2">
                  <c:v>30.0</c:v>
                </c:pt>
                <c:pt idx="3">
                  <c:v>60.0</c:v>
                </c:pt>
              </c:numCache>
            </c:numRef>
          </c:xVal>
          <c:yVal>
            <c:numRef>
              <c:f>Sheet1!$Y$11:$Y$14</c:f>
              <c:numCache>
                <c:formatCode>General</c:formatCode>
                <c:ptCount val="4"/>
                <c:pt idx="0">
                  <c:v>1.0</c:v>
                </c:pt>
                <c:pt idx="1">
                  <c:v>0.686276816020011</c:v>
                </c:pt>
                <c:pt idx="2">
                  <c:v>0.616134972596345</c:v>
                </c:pt>
                <c:pt idx="3">
                  <c:v>0.101288100168083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B2C-E742-A59E-1A16F56AC275}"/>
            </c:ext>
          </c:extLst>
        </c:ser>
        <c:ser>
          <c:idx val="4"/>
          <c:order val="1"/>
          <c:spPr>
            <a:ln w="12700">
              <a:solidFill>
                <a:srgbClr val="FF6600"/>
              </a:solidFill>
            </a:ln>
            <a:effectLst/>
          </c:spPr>
          <c:marker>
            <c:symbol val="circle"/>
            <c:size val="4"/>
            <c:spPr>
              <a:solidFill>
                <a:srgbClr val="FF6600"/>
              </a:solidFill>
              <a:ln>
                <a:solidFill>
                  <a:srgbClr val="FF6600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Sheet1!$S$91:$S$93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0.024016391407606</c:v>
                  </c:pt>
                  <c:pt idx="2">
                    <c:v>0.0201762484984078</c:v>
                  </c:pt>
                </c:numCache>
              </c:numRef>
            </c:plus>
            <c:minus>
              <c:numRef>
                <c:f>Sheet1!$S$91:$S$93</c:f>
                <c:numCache>
                  <c:formatCode>General</c:formatCode>
                  <c:ptCount val="3"/>
                  <c:pt idx="0">
                    <c:v>0.0</c:v>
                  </c:pt>
                  <c:pt idx="1">
                    <c:v>0.024016391407606</c:v>
                  </c:pt>
                  <c:pt idx="2">
                    <c:v>0.0201762484984078</c:v>
                  </c:pt>
                </c:numCache>
              </c:numRef>
            </c:minus>
            <c:spPr>
              <a:ln>
                <a:solidFill>
                  <a:srgbClr val="FF6600"/>
                </a:solidFill>
              </a:ln>
            </c:spPr>
          </c:errBars>
          <c:xVal>
            <c:numRef>
              <c:f>Sheet1!$U$11:$U$14</c:f>
              <c:numCache>
                <c:formatCode>General</c:formatCode>
                <c:ptCount val="4"/>
                <c:pt idx="0">
                  <c:v>0.0</c:v>
                </c:pt>
                <c:pt idx="1">
                  <c:v>15.0</c:v>
                </c:pt>
                <c:pt idx="2">
                  <c:v>30.0</c:v>
                </c:pt>
                <c:pt idx="3">
                  <c:v>60.0</c:v>
                </c:pt>
              </c:numCache>
            </c:numRef>
          </c:xVal>
          <c:yVal>
            <c:numRef>
              <c:f>Sheet1!$Z$11:$Z$14</c:f>
              <c:numCache>
                <c:formatCode>General</c:formatCode>
                <c:ptCount val="4"/>
                <c:pt idx="0">
                  <c:v>1.0</c:v>
                </c:pt>
                <c:pt idx="1">
                  <c:v>0.252984365650301</c:v>
                </c:pt>
                <c:pt idx="2">
                  <c:v>0.0396058908526661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B2C-E742-A59E-1A16F56AC275}"/>
            </c:ext>
          </c:extLst>
        </c:ser>
        <c:ser>
          <c:idx val="2"/>
          <c:order val="2"/>
          <c:spPr>
            <a:ln w="12700">
              <a:solidFill>
                <a:srgbClr val="3366FF"/>
              </a:solidFill>
            </a:ln>
            <a:effectLst/>
          </c:spPr>
          <c:marker>
            <c:symbol val="circle"/>
            <c:size val="4"/>
            <c:spPr>
              <a:solidFill>
                <a:srgbClr val="3366FF"/>
              </a:solidFill>
              <a:ln>
                <a:solidFill>
                  <a:srgbClr val="3366FF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Sheet1!$S$51:$S$54</c:f>
                <c:numCache>
                  <c:formatCode>General</c:formatCode>
                  <c:ptCount val="4"/>
                  <c:pt idx="0">
                    <c:v>0.0</c:v>
                  </c:pt>
                  <c:pt idx="1">
                    <c:v>0.0602805735615417</c:v>
                  </c:pt>
                  <c:pt idx="2">
                    <c:v>0.100633554050604</c:v>
                  </c:pt>
                  <c:pt idx="3">
                    <c:v>0.0727834957990899</c:v>
                  </c:pt>
                </c:numCache>
              </c:numRef>
            </c:plus>
            <c:minus>
              <c:numRef>
                <c:f>Sheet1!$S$51:$S$54</c:f>
                <c:numCache>
                  <c:formatCode>General</c:formatCode>
                  <c:ptCount val="4"/>
                  <c:pt idx="0">
                    <c:v>0.0</c:v>
                  </c:pt>
                  <c:pt idx="1">
                    <c:v>0.0602805735615417</c:v>
                  </c:pt>
                  <c:pt idx="2">
                    <c:v>0.100633554050604</c:v>
                  </c:pt>
                  <c:pt idx="3">
                    <c:v>0.0727834957990899</c:v>
                  </c:pt>
                </c:numCache>
              </c:numRef>
            </c:minus>
            <c:spPr>
              <a:ln>
                <a:solidFill>
                  <a:srgbClr val="3366FF"/>
                </a:solidFill>
              </a:ln>
            </c:spPr>
          </c:errBars>
          <c:xVal>
            <c:numRef>
              <c:f>Sheet1!$U$11:$U$14</c:f>
              <c:numCache>
                <c:formatCode>General</c:formatCode>
                <c:ptCount val="4"/>
                <c:pt idx="0">
                  <c:v>0.0</c:v>
                </c:pt>
                <c:pt idx="1">
                  <c:v>15.0</c:v>
                </c:pt>
                <c:pt idx="2">
                  <c:v>30.0</c:v>
                </c:pt>
                <c:pt idx="3">
                  <c:v>60.0</c:v>
                </c:pt>
              </c:numCache>
            </c:numRef>
          </c:xVal>
          <c:yVal>
            <c:numRef>
              <c:f>Sheet1!$X$11:$X$14</c:f>
              <c:numCache>
                <c:formatCode>General</c:formatCode>
                <c:ptCount val="4"/>
                <c:pt idx="0">
                  <c:v>1.0</c:v>
                </c:pt>
                <c:pt idx="1">
                  <c:v>0.726452465769349</c:v>
                </c:pt>
                <c:pt idx="2">
                  <c:v>0.690373569620807</c:v>
                </c:pt>
                <c:pt idx="3">
                  <c:v>0.601935788302936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B2C-E742-A59E-1A16F56AC275}"/>
            </c:ext>
          </c:extLst>
        </c:ser>
        <c:ser>
          <c:idx val="0"/>
          <c:order val="3"/>
          <c:spPr>
            <a:ln w="12700">
              <a:solidFill>
                <a:srgbClr val="008000"/>
              </a:solidFill>
            </a:ln>
            <a:effectLst/>
          </c:spPr>
          <c:marker>
            <c:symbol val="circle"/>
            <c:size val="4"/>
            <c:spPr>
              <a:solidFill>
                <a:srgbClr val="008000"/>
              </a:solidFill>
              <a:ln>
                <a:solidFill>
                  <a:srgbClr val="008000">
                    <a:alpha val="30000"/>
                  </a:srgb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Sheet1!$S$11:$S$14</c:f>
                <c:numCache>
                  <c:formatCode>General</c:formatCode>
                  <c:ptCount val="4"/>
                  <c:pt idx="0">
                    <c:v>0.0</c:v>
                  </c:pt>
                  <c:pt idx="1">
                    <c:v>0.0469983495604643</c:v>
                  </c:pt>
                  <c:pt idx="2">
                    <c:v>0.0630804492383712</c:v>
                  </c:pt>
                  <c:pt idx="3">
                    <c:v>0.0321310563579411</c:v>
                  </c:pt>
                </c:numCache>
              </c:numRef>
            </c:plus>
            <c:minus>
              <c:numRef>
                <c:f>Sheet1!$S$11:$S$14</c:f>
                <c:numCache>
                  <c:formatCode>General</c:formatCode>
                  <c:ptCount val="4"/>
                  <c:pt idx="0">
                    <c:v>0.0</c:v>
                  </c:pt>
                  <c:pt idx="1">
                    <c:v>0.0469983495604643</c:v>
                  </c:pt>
                  <c:pt idx="2">
                    <c:v>0.0630804492383712</c:v>
                  </c:pt>
                  <c:pt idx="3">
                    <c:v>0.0321310563579411</c:v>
                  </c:pt>
                </c:numCache>
              </c:numRef>
            </c:minus>
            <c:spPr>
              <a:ln>
                <a:solidFill>
                  <a:srgbClr val="008000"/>
                </a:solidFill>
              </a:ln>
            </c:spPr>
          </c:errBars>
          <c:xVal>
            <c:numRef>
              <c:f>Sheet1!$U$11:$U$14</c:f>
              <c:numCache>
                <c:formatCode>General</c:formatCode>
                <c:ptCount val="4"/>
                <c:pt idx="0">
                  <c:v>0.0</c:v>
                </c:pt>
                <c:pt idx="1">
                  <c:v>15.0</c:v>
                </c:pt>
                <c:pt idx="2">
                  <c:v>30.0</c:v>
                </c:pt>
                <c:pt idx="3">
                  <c:v>60.0</c:v>
                </c:pt>
              </c:numCache>
            </c:numRef>
          </c:xVal>
          <c:yVal>
            <c:numRef>
              <c:f>Sheet1!$V$11:$V$14</c:f>
              <c:numCache>
                <c:formatCode>General</c:formatCode>
                <c:ptCount val="4"/>
                <c:pt idx="0">
                  <c:v>1.0</c:v>
                </c:pt>
                <c:pt idx="1">
                  <c:v>0.973655819275009</c:v>
                </c:pt>
                <c:pt idx="2">
                  <c:v>0.998620381564838</c:v>
                </c:pt>
                <c:pt idx="3">
                  <c:v>1.012378067394958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B2C-E742-A59E-1A16F56AC275}"/>
            </c:ext>
          </c:extLst>
        </c:ser>
        <c:ser>
          <c:idx val="1"/>
          <c:order val="4"/>
          <c:spPr>
            <a:ln w="12700">
              <a:solidFill>
                <a:srgbClr val="660066"/>
              </a:solidFill>
            </a:ln>
            <a:effectLst/>
          </c:spPr>
          <c:marker>
            <c:symbol val="circle"/>
            <c:size val="4"/>
            <c:spPr>
              <a:solidFill>
                <a:srgbClr val="660066"/>
              </a:solidFill>
              <a:ln>
                <a:solidFill>
                  <a:srgbClr val="660066">
                    <a:alpha val="0"/>
                  </a:srgb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Sheet1!$S$31:$S$34</c:f>
                <c:numCache>
                  <c:formatCode>General</c:formatCode>
                  <c:ptCount val="4"/>
                  <c:pt idx="0">
                    <c:v>0.0</c:v>
                  </c:pt>
                  <c:pt idx="1">
                    <c:v>0.0905750393284085</c:v>
                  </c:pt>
                  <c:pt idx="2">
                    <c:v>0.0438267236373913</c:v>
                  </c:pt>
                  <c:pt idx="3">
                    <c:v>0.055007916262318</c:v>
                  </c:pt>
                </c:numCache>
              </c:numRef>
            </c:plus>
            <c:minus>
              <c:numRef>
                <c:f>Sheet1!$S$31:$S$34</c:f>
                <c:numCache>
                  <c:formatCode>General</c:formatCode>
                  <c:ptCount val="4"/>
                  <c:pt idx="0">
                    <c:v>0.0</c:v>
                  </c:pt>
                  <c:pt idx="1">
                    <c:v>0.0905750393284085</c:v>
                  </c:pt>
                  <c:pt idx="2">
                    <c:v>0.0438267236373913</c:v>
                  </c:pt>
                  <c:pt idx="3">
                    <c:v>0.055007916262318</c:v>
                  </c:pt>
                </c:numCache>
              </c:numRef>
            </c:minus>
            <c:spPr>
              <a:ln>
                <a:solidFill>
                  <a:srgbClr val="660066"/>
                </a:solidFill>
              </a:ln>
            </c:spPr>
          </c:errBars>
          <c:xVal>
            <c:numRef>
              <c:f>Sheet1!$U$11:$U$14</c:f>
              <c:numCache>
                <c:formatCode>General</c:formatCode>
                <c:ptCount val="4"/>
                <c:pt idx="0">
                  <c:v>0.0</c:v>
                </c:pt>
                <c:pt idx="1">
                  <c:v>15.0</c:v>
                </c:pt>
                <c:pt idx="2">
                  <c:v>30.0</c:v>
                </c:pt>
                <c:pt idx="3">
                  <c:v>60.0</c:v>
                </c:pt>
              </c:numCache>
            </c:numRef>
          </c:xVal>
          <c:yVal>
            <c:numRef>
              <c:f>Sheet1!$W$11:$W$14</c:f>
              <c:numCache>
                <c:formatCode>General</c:formatCode>
                <c:ptCount val="4"/>
                <c:pt idx="0">
                  <c:v>1.0</c:v>
                </c:pt>
                <c:pt idx="1">
                  <c:v>0.962547425819238</c:v>
                </c:pt>
                <c:pt idx="2">
                  <c:v>1.019020356188095</c:v>
                </c:pt>
                <c:pt idx="3">
                  <c:v>1.016166095575383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B2C-E742-A59E-1A16F56AC2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7319888"/>
        <c:axId val="-2082981088"/>
      </c:scatterChart>
      <c:valAx>
        <c:axId val="-2107319888"/>
        <c:scaling>
          <c:orientation val="minMax"/>
          <c:max val="60.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800"/>
            </a:pPr>
            <a:endParaRPr lang="en-US"/>
          </a:p>
        </c:txPr>
        <c:crossAx val="-2082981088"/>
        <c:crossesAt val="0.01"/>
        <c:crossBetween val="midCat"/>
      </c:valAx>
      <c:valAx>
        <c:axId val="-2082981088"/>
        <c:scaling>
          <c:logBase val="10.0"/>
          <c:orientation val="minMax"/>
          <c:max val="1.1"/>
          <c:min val="0.01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800" baseline="0"/>
            </a:pPr>
            <a:endParaRPr lang="en-US"/>
          </a:p>
        </c:txPr>
        <c:crossAx val="-2107319888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239486</xdr:colOff>
      <xdr:row>16</xdr:row>
      <xdr:rowOff>188686</xdr:rowOff>
    </xdr:from>
    <xdr:to>
      <xdr:col>27</xdr:col>
      <xdr:colOff>798286</xdr:colOff>
      <xdr:row>47</xdr:row>
      <xdr:rowOff>137886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07"/>
  <sheetViews>
    <sheetView tabSelected="1" topLeftCell="O13" workbookViewId="0">
      <selection activeCell="P4" sqref="P4"/>
    </sheetView>
  </sheetViews>
  <sheetFormatPr baseColWidth="10" defaultRowHeight="16" x14ac:dyDescent="0.2"/>
  <sheetData>
    <row r="2" spans="1:26" x14ac:dyDescent="0.2">
      <c r="A2" s="1" t="s">
        <v>34</v>
      </c>
      <c r="B2" s="1"/>
      <c r="C2" s="1"/>
      <c r="D2" s="1"/>
      <c r="E2" s="1"/>
      <c r="F2" s="1"/>
      <c r="G2" s="1" t="s">
        <v>28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idden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s="5" customFormat="1" ht="34" customHeight="1" x14ac:dyDescent="0.2">
      <c r="A4" s="4"/>
      <c r="B4" s="4" t="s">
        <v>0</v>
      </c>
      <c r="C4" s="4" t="s">
        <v>1</v>
      </c>
      <c r="D4" s="4" t="s">
        <v>35</v>
      </c>
      <c r="E4" s="4" t="s">
        <v>3</v>
      </c>
      <c r="F4" s="4"/>
      <c r="G4" s="4"/>
      <c r="H4" s="4" t="s">
        <v>0</v>
      </c>
      <c r="I4" s="4" t="s">
        <v>1</v>
      </c>
      <c r="J4" s="4" t="s">
        <v>35</v>
      </c>
      <c r="K4" s="4" t="s">
        <v>3</v>
      </c>
      <c r="L4" s="4"/>
      <c r="M4" s="4" t="s">
        <v>36</v>
      </c>
      <c r="N4" s="4" t="s">
        <v>29</v>
      </c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">
      <c r="A5" s="1" t="s">
        <v>25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">
      <c r="A6" s="1">
        <v>0</v>
      </c>
      <c r="B6" s="1">
        <v>1</v>
      </c>
      <c r="C6" s="1">
        <v>1740262.25</v>
      </c>
      <c r="D6" s="1">
        <v>1953293.22</v>
      </c>
      <c r="E6" s="1">
        <v>3840</v>
      </c>
      <c r="F6" s="1"/>
      <c r="G6" s="1" t="s">
        <v>4</v>
      </c>
      <c r="H6" s="1">
        <v>1</v>
      </c>
      <c r="I6" s="1">
        <v>467027.89</v>
      </c>
      <c r="J6" s="1">
        <v>531940.48</v>
      </c>
      <c r="K6" s="1">
        <v>4352</v>
      </c>
      <c r="L6" s="1"/>
      <c r="M6" s="1">
        <f>C6/I6</f>
        <v>3.7262490897492224</v>
      </c>
      <c r="N6" s="1">
        <v>1</v>
      </c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">
      <c r="A7" s="1">
        <v>15</v>
      </c>
      <c r="B7" s="1">
        <v>1</v>
      </c>
      <c r="C7" s="1">
        <v>1807229.48</v>
      </c>
      <c r="D7" s="1">
        <v>2020260.45</v>
      </c>
      <c r="E7" s="1">
        <v>3840</v>
      </c>
      <c r="F7" s="1"/>
      <c r="G7" s="1" t="s">
        <v>5</v>
      </c>
      <c r="H7" s="1">
        <v>1</v>
      </c>
      <c r="I7" s="1">
        <v>514400.09</v>
      </c>
      <c r="J7" s="1">
        <v>579312.68000000005</v>
      </c>
      <c r="K7" s="1">
        <v>4352</v>
      </c>
      <c r="L7" s="1"/>
      <c r="M7" s="1">
        <f t="shared" ref="M7:M19" si="0">C7/I7</f>
        <v>3.5132759794035024</v>
      </c>
      <c r="N7" s="1">
        <f>M7/M6</f>
        <v>0.94284517615003216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">
      <c r="A8" s="1">
        <v>30</v>
      </c>
      <c r="B8" s="1">
        <v>1</v>
      </c>
      <c r="C8" s="1">
        <v>1830560.36</v>
      </c>
      <c r="D8" s="1">
        <v>2043591.33</v>
      </c>
      <c r="E8" s="1">
        <v>3840</v>
      </c>
      <c r="F8" s="1"/>
      <c r="G8" s="1" t="s">
        <v>6</v>
      </c>
      <c r="H8" s="1">
        <v>1</v>
      </c>
      <c r="I8" s="1">
        <v>507853.07</v>
      </c>
      <c r="J8" s="1">
        <v>572765.66</v>
      </c>
      <c r="K8" s="1">
        <v>4352</v>
      </c>
      <c r="L8" s="1"/>
      <c r="M8" s="1">
        <f t="shared" si="0"/>
        <v>3.6045078156168282</v>
      </c>
      <c r="N8" s="1">
        <f>M8/M6</f>
        <v>0.96732873428475297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">
      <c r="A9" s="1">
        <v>60</v>
      </c>
      <c r="B9" s="1">
        <v>1</v>
      </c>
      <c r="C9" s="1">
        <v>1968311.66</v>
      </c>
      <c r="D9" s="1">
        <v>2181342.62</v>
      </c>
      <c r="E9" s="1">
        <v>3840</v>
      </c>
      <c r="F9" s="1"/>
      <c r="G9" s="1" t="s">
        <v>7</v>
      </c>
      <c r="H9" s="1">
        <v>1</v>
      </c>
      <c r="I9" s="1">
        <v>507467.57</v>
      </c>
      <c r="J9" s="1">
        <v>572380.16000000003</v>
      </c>
      <c r="K9" s="1">
        <v>4352</v>
      </c>
      <c r="L9" s="1"/>
      <c r="M9" s="1">
        <f t="shared" si="0"/>
        <v>3.8786944749986683</v>
      </c>
      <c r="N9" s="1">
        <f>M9/M6</f>
        <v>1.0409112170382859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">
      <c r="A10" s="1" t="s">
        <v>26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 t="s">
        <v>30</v>
      </c>
      <c r="R10" s="1" t="s">
        <v>32</v>
      </c>
      <c r="S10" s="1" t="s">
        <v>31</v>
      </c>
      <c r="T10" s="1"/>
      <c r="U10" s="1"/>
      <c r="V10" s="1" t="s">
        <v>33</v>
      </c>
      <c r="W10" s="1" t="s">
        <v>16</v>
      </c>
      <c r="X10" s="1" t="s">
        <v>17</v>
      </c>
      <c r="Y10" s="1" t="s">
        <v>18</v>
      </c>
      <c r="Z10" s="1" t="s">
        <v>19</v>
      </c>
    </row>
    <row r="11" spans="1:26" x14ac:dyDescent="0.2">
      <c r="A11" s="1">
        <v>0</v>
      </c>
      <c r="B11" s="1">
        <v>1</v>
      </c>
      <c r="C11" s="1">
        <v>3016208.68</v>
      </c>
      <c r="D11" s="1">
        <v>3229239.64</v>
      </c>
      <c r="E11" s="1">
        <v>3840</v>
      </c>
      <c r="F11" s="1"/>
      <c r="G11" s="1" t="s">
        <v>8</v>
      </c>
      <c r="H11" s="1">
        <v>1</v>
      </c>
      <c r="I11" s="1">
        <v>558265.31000000006</v>
      </c>
      <c r="J11" s="1">
        <v>623177.9</v>
      </c>
      <c r="K11" s="1">
        <v>4352</v>
      </c>
      <c r="L11" s="1"/>
      <c r="M11" s="1">
        <f t="shared" si="0"/>
        <v>5.402823041252554</v>
      </c>
      <c r="N11" s="1">
        <f>1</f>
        <v>1</v>
      </c>
      <c r="O11" s="1"/>
      <c r="P11" s="1">
        <v>0</v>
      </c>
      <c r="Q11" s="1">
        <f>AVERAGE(N6+N11+N16)/3</f>
        <v>1</v>
      </c>
      <c r="R11" s="1">
        <f>STDEV(N6,N11,N16)</f>
        <v>0</v>
      </c>
      <c r="S11" s="1">
        <f>R11/SQRT(3)</f>
        <v>0</v>
      </c>
      <c r="T11" s="1"/>
      <c r="U11" s="1">
        <v>0</v>
      </c>
      <c r="V11" s="1">
        <v>1</v>
      </c>
      <c r="W11" s="1">
        <v>1</v>
      </c>
      <c r="X11" s="1">
        <v>1</v>
      </c>
      <c r="Y11" s="1">
        <v>1</v>
      </c>
      <c r="Z11" s="1">
        <v>1</v>
      </c>
    </row>
    <row r="12" spans="1:26" x14ac:dyDescent="0.2">
      <c r="A12" s="1">
        <v>15</v>
      </c>
      <c r="B12" s="1">
        <v>1</v>
      </c>
      <c r="C12" s="1">
        <v>2477651.7599999998</v>
      </c>
      <c r="D12" s="1">
        <v>2690682.73</v>
      </c>
      <c r="E12" s="1">
        <v>3840</v>
      </c>
      <c r="F12" s="1"/>
      <c r="G12" s="1" t="s">
        <v>9</v>
      </c>
      <c r="H12" s="1">
        <v>1</v>
      </c>
      <c r="I12" s="1">
        <v>502748.64</v>
      </c>
      <c r="J12" s="1">
        <v>567661.23</v>
      </c>
      <c r="K12" s="1">
        <v>4352</v>
      </c>
      <c r="L12" s="1"/>
      <c r="M12" s="1">
        <f t="shared" si="0"/>
        <v>4.9282117600556807</v>
      </c>
      <c r="N12" s="1">
        <f>M12/M11</f>
        <v>0.91215494611371861</v>
      </c>
      <c r="O12" s="1"/>
      <c r="P12" s="1">
        <v>15</v>
      </c>
      <c r="Q12" s="1">
        <f t="shared" ref="Q12:Q14" si="1">AVERAGE(N7+N12+N17)/3</f>
        <v>0.97365581927500899</v>
      </c>
      <c r="R12" s="1">
        <f t="shared" ref="R12:R14" si="2">STDEV(N7,N12,N17)</f>
        <v>8.140352931060664E-2</v>
      </c>
      <c r="S12" s="1">
        <f t="shared" ref="S12:S14" si="3">R12/SQRT(3)</f>
        <v>4.6998349560464336E-2</v>
      </c>
      <c r="T12" s="1"/>
      <c r="U12" s="1">
        <v>15</v>
      </c>
      <c r="V12" s="1">
        <v>0.97365581927500899</v>
      </c>
      <c r="W12" s="1">
        <v>0.9625474258192378</v>
      </c>
      <c r="X12" s="1">
        <v>0.72645246576934897</v>
      </c>
      <c r="Y12" s="1">
        <v>0.68627681602001156</v>
      </c>
      <c r="Z12" s="1">
        <v>0.2529843656503013</v>
      </c>
    </row>
    <row r="13" spans="1:26" x14ac:dyDescent="0.2">
      <c r="A13" s="1">
        <v>30</v>
      </c>
      <c r="B13" s="1">
        <v>1</v>
      </c>
      <c r="C13" s="1">
        <v>2260469.9300000002</v>
      </c>
      <c r="D13" s="1">
        <v>2473500.89</v>
      </c>
      <c r="E13" s="1">
        <v>3840</v>
      </c>
      <c r="F13" s="1"/>
      <c r="G13" s="1" t="s">
        <v>10</v>
      </c>
      <c r="H13" s="1">
        <v>1</v>
      </c>
      <c r="I13" s="1">
        <v>460564.52</v>
      </c>
      <c r="J13" s="1">
        <v>525477.11</v>
      </c>
      <c r="K13" s="1">
        <v>4352</v>
      </c>
      <c r="L13" s="1"/>
      <c r="M13" s="1">
        <f t="shared" si="0"/>
        <v>4.9080418309252307</v>
      </c>
      <c r="N13" s="1">
        <f>M13/M11</f>
        <v>0.90842172572570201</v>
      </c>
      <c r="O13" s="1"/>
      <c r="P13" s="1">
        <v>30</v>
      </c>
      <c r="Q13" s="1">
        <f t="shared" si="1"/>
        <v>0.99862038156483812</v>
      </c>
      <c r="R13" s="1">
        <f t="shared" si="2"/>
        <v>0.1092585430451285</v>
      </c>
      <c r="S13" s="1">
        <f t="shared" si="3"/>
        <v>6.308044923837125E-2</v>
      </c>
      <c r="T13" s="1"/>
      <c r="U13" s="1">
        <v>30</v>
      </c>
      <c r="V13" s="1">
        <v>0.99862038156483812</v>
      </c>
      <c r="W13" s="1">
        <v>1.0190203561880955</v>
      </c>
      <c r="X13" s="1">
        <v>0.69037356962080754</v>
      </c>
      <c r="Y13" s="1">
        <v>0.61613497259634509</v>
      </c>
      <c r="Z13" s="1">
        <v>3.9605890852666158E-2</v>
      </c>
    </row>
    <row r="14" spans="1:26" x14ac:dyDescent="0.2">
      <c r="A14" s="1">
        <v>60</v>
      </c>
      <c r="B14" s="1">
        <v>1</v>
      </c>
      <c r="C14" s="1">
        <v>2496300.89</v>
      </c>
      <c r="D14" s="1">
        <v>2709331.85</v>
      </c>
      <c r="E14" s="1">
        <v>3840</v>
      </c>
      <c r="F14" s="1"/>
      <c r="G14" s="1" t="s">
        <v>11</v>
      </c>
      <c r="H14" s="1">
        <v>1</v>
      </c>
      <c r="I14" s="1">
        <v>487253.94</v>
      </c>
      <c r="J14" s="1">
        <v>552166.53</v>
      </c>
      <c r="K14" s="1">
        <v>4352</v>
      </c>
      <c r="L14" s="1"/>
      <c r="M14" s="1">
        <f t="shared" si="0"/>
        <v>5.123203087901147</v>
      </c>
      <c r="N14" s="1">
        <f>M14/M11</f>
        <v>0.9482455836113074</v>
      </c>
      <c r="O14" s="1"/>
      <c r="P14" s="1">
        <v>60</v>
      </c>
      <c r="Q14" s="1">
        <f t="shared" si="1"/>
        <v>1.0123780673949581</v>
      </c>
      <c r="R14" s="1">
        <f t="shared" si="2"/>
        <v>5.5652622112812959E-2</v>
      </c>
      <c r="S14" s="1">
        <f t="shared" si="3"/>
        <v>3.2131056357941085E-2</v>
      </c>
      <c r="T14" s="1"/>
      <c r="U14" s="1">
        <v>60</v>
      </c>
      <c r="V14" s="1">
        <v>1.0123780673949581</v>
      </c>
      <c r="W14" s="1">
        <v>1.0161660955753831</v>
      </c>
      <c r="X14" s="1">
        <v>0.60193578830293626</v>
      </c>
      <c r="Y14" s="1">
        <v>0.10128810016808291</v>
      </c>
      <c r="Z14" s="1"/>
    </row>
    <row r="15" spans="1:26" x14ac:dyDescent="0.2">
      <c r="A15" s="1" t="s">
        <v>27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">
      <c r="A16" s="1">
        <v>0</v>
      </c>
      <c r="B16" s="1">
        <v>1</v>
      </c>
      <c r="C16" s="1">
        <v>1744925.63</v>
      </c>
      <c r="D16" s="1">
        <v>1957956.59</v>
      </c>
      <c r="E16" s="1">
        <v>3840</v>
      </c>
      <c r="F16" s="1"/>
      <c r="G16" s="1" t="s">
        <v>12</v>
      </c>
      <c r="H16" s="1">
        <v>1</v>
      </c>
      <c r="I16" s="1">
        <v>460694.99</v>
      </c>
      <c r="J16" s="1">
        <v>525607.57999999996</v>
      </c>
      <c r="K16" s="1">
        <v>4352</v>
      </c>
      <c r="L16" s="1"/>
      <c r="M16" s="1">
        <f t="shared" si="0"/>
        <v>3.7875941086313962</v>
      </c>
      <c r="N16" s="1">
        <f>1</f>
        <v>1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">
      <c r="A17" s="1">
        <v>15</v>
      </c>
      <c r="B17" s="1">
        <v>1</v>
      </c>
      <c r="C17" s="1">
        <v>1799852.44</v>
      </c>
      <c r="D17" s="1">
        <v>2012883.4</v>
      </c>
      <c r="E17" s="1">
        <v>3840</v>
      </c>
      <c r="F17" s="1"/>
      <c r="G17" s="1" t="s">
        <v>13</v>
      </c>
      <c r="H17" s="1">
        <v>1</v>
      </c>
      <c r="I17" s="1">
        <v>445789.23</v>
      </c>
      <c r="J17" s="1">
        <v>510701.82</v>
      </c>
      <c r="K17" s="1">
        <v>4352</v>
      </c>
      <c r="L17" s="1"/>
      <c r="M17" s="1">
        <f t="shared" si="0"/>
        <v>4.0374516001653964</v>
      </c>
      <c r="N17" s="1">
        <f>M17/M16</f>
        <v>1.0659673355612762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">
      <c r="A18" s="1">
        <v>30</v>
      </c>
      <c r="B18" s="1">
        <v>1</v>
      </c>
      <c r="C18" s="1">
        <v>2066373.38</v>
      </c>
      <c r="D18" s="1">
        <v>2279404.34</v>
      </c>
      <c r="E18" s="1">
        <v>3840</v>
      </c>
      <c r="F18" s="1"/>
      <c r="G18" s="1" t="s">
        <v>14</v>
      </c>
      <c r="H18" s="1">
        <v>1</v>
      </c>
      <c r="I18" s="1">
        <v>487062.2</v>
      </c>
      <c r="J18" s="1">
        <v>551974.79</v>
      </c>
      <c r="K18" s="1">
        <v>4352</v>
      </c>
      <c r="L18" s="1"/>
      <c r="M18" s="1">
        <f t="shared" si="0"/>
        <v>4.2425246303244224</v>
      </c>
      <c r="N18" s="1">
        <f>M18/M16</f>
        <v>1.1201106846840592</v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">
      <c r="A19" s="1">
        <v>60</v>
      </c>
      <c r="B19" s="1">
        <v>1</v>
      </c>
      <c r="C19" s="1">
        <v>1885695.35</v>
      </c>
      <c r="D19" s="1">
        <v>2098726.3199999998</v>
      </c>
      <c r="E19" s="1">
        <v>3840</v>
      </c>
      <c r="F19" s="1"/>
      <c r="G19" s="1" t="s">
        <v>15</v>
      </c>
      <c r="H19" s="1">
        <v>1</v>
      </c>
      <c r="I19" s="1">
        <v>475068.44</v>
      </c>
      <c r="J19" s="1">
        <v>539981.03</v>
      </c>
      <c r="K19" s="1">
        <v>4352</v>
      </c>
      <c r="L19" s="1"/>
      <c r="M19" s="1">
        <f t="shared" si="0"/>
        <v>3.969313032033869</v>
      </c>
      <c r="N19" s="1">
        <f>M19/M16</f>
        <v>1.047977401535281</v>
      </c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">
      <c r="A22" s="1" t="s">
        <v>16</v>
      </c>
      <c r="B22" s="1"/>
      <c r="C22" s="1"/>
      <c r="D22" s="1"/>
      <c r="E22" s="1"/>
      <c r="F22" s="1"/>
      <c r="G22" s="1" t="s">
        <v>28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">
      <c r="A24" s="1"/>
      <c r="B24" s="1" t="s">
        <v>0</v>
      </c>
      <c r="C24" s="1" t="s">
        <v>1</v>
      </c>
      <c r="D24" s="1" t="s">
        <v>2</v>
      </c>
      <c r="E24" s="1" t="s">
        <v>3</v>
      </c>
      <c r="F24" s="1"/>
      <c r="G24" s="1"/>
      <c r="H24" s="1" t="s">
        <v>0</v>
      </c>
      <c r="I24" s="1" t="s">
        <v>1</v>
      </c>
      <c r="J24" s="1" t="s">
        <v>2</v>
      </c>
      <c r="K24" s="1" t="s">
        <v>3</v>
      </c>
      <c r="L24" s="1"/>
      <c r="M24" s="2" t="s">
        <v>24</v>
      </c>
      <c r="N24" s="2" t="s">
        <v>29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">
      <c r="A25" s="1" t="s">
        <v>25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">
      <c r="A26" s="1">
        <v>0</v>
      </c>
      <c r="B26" s="1">
        <v>1</v>
      </c>
      <c r="C26" s="1">
        <v>1074620.8700000001</v>
      </c>
      <c r="D26" s="1">
        <v>1477650.52</v>
      </c>
      <c r="E26" s="1">
        <v>3658</v>
      </c>
      <c r="F26" s="1"/>
      <c r="G26" s="1" t="s">
        <v>4</v>
      </c>
      <c r="H26" s="1">
        <v>1</v>
      </c>
      <c r="I26" s="1">
        <v>450354.72</v>
      </c>
      <c r="J26" s="1">
        <v>494274.11</v>
      </c>
      <c r="K26" s="1">
        <v>4216</v>
      </c>
      <c r="L26" s="1"/>
      <c r="M26" s="1">
        <f>C26/I26</f>
        <v>2.3861654430978323</v>
      </c>
      <c r="N26" s="1">
        <f>1</f>
        <v>1</v>
      </c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">
      <c r="A27" s="1">
        <v>15</v>
      </c>
      <c r="B27" s="1">
        <v>1</v>
      </c>
      <c r="C27" s="1">
        <v>968822.5</v>
      </c>
      <c r="D27" s="1">
        <v>1371852.15</v>
      </c>
      <c r="E27" s="1">
        <v>3658</v>
      </c>
      <c r="F27" s="1"/>
      <c r="G27" s="1" t="s">
        <v>5</v>
      </c>
      <c r="H27" s="1">
        <v>1</v>
      </c>
      <c r="I27" s="1">
        <v>509817.09</v>
      </c>
      <c r="J27" s="1">
        <v>553736.48</v>
      </c>
      <c r="K27" s="1">
        <v>4216</v>
      </c>
      <c r="L27" s="1"/>
      <c r="M27" s="1">
        <f t="shared" ref="M27:M39" si="4">C27/I27</f>
        <v>1.9003335098083902</v>
      </c>
      <c r="N27" s="1">
        <f>M27/M26</f>
        <v>0.79639637532479213</v>
      </c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">
      <c r="A28" s="1">
        <v>30</v>
      </c>
      <c r="B28" s="1">
        <v>1</v>
      </c>
      <c r="C28" s="1">
        <v>1159710.6299999999</v>
      </c>
      <c r="D28" s="1">
        <v>1562740.28</v>
      </c>
      <c r="E28" s="1">
        <v>3658</v>
      </c>
      <c r="F28" s="1"/>
      <c r="G28" s="1" t="s">
        <v>6</v>
      </c>
      <c r="H28" s="1">
        <v>1</v>
      </c>
      <c r="I28" s="1">
        <v>521449.88</v>
      </c>
      <c r="J28" s="1">
        <v>565369.27</v>
      </c>
      <c r="K28" s="1">
        <v>4216</v>
      </c>
      <c r="L28" s="1"/>
      <c r="M28" s="1">
        <f t="shared" si="4"/>
        <v>2.2240116921687658</v>
      </c>
      <c r="N28" s="1">
        <f>M28/M26</f>
        <v>0.93204421286122108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">
      <c r="A29" s="1">
        <v>60</v>
      </c>
      <c r="B29" s="1">
        <v>1</v>
      </c>
      <c r="C29" s="1">
        <v>1057756.71</v>
      </c>
      <c r="D29" s="1">
        <v>1460786.36</v>
      </c>
      <c r="E29" s="1">
        <v>3658</v>
      </c>
      <c r="F29" s="1"/>
      <c r="G29" s="1" t="s">
        <v>7</v>
      </c>
      <c r="H29" s="1">
        <v>1</v>
      </c>
      <c r="I29" s="1">
        <v>488887.22</v>
      </c>
      <c r="J29" s="1">
        <v>532806.61</v>
      </c>
      <c r="K29" s="1">
        <v>4216</v>
      </c>
      <c r="L29" s="1"/>
      <c r="M29" s="1">
        <f t="shared" si="4"/>
        <v>2.1636006562004217</v>
      </c>
      <c r="N29" s="1">
        <f>M29/M26</f>
        <v>0.90672700941957052</v>
      </c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">
      <c r="A30" s="1" t="s">
        <v>26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3"/>
      <c r="Q30" s="1" t="s">
        <v>30</v>
      </c>
      <c r="R30" s="1" t="s">
        <v>32</v>
      </c>
      <c r="S30" s="1" t="s">
        <v>31</v>
      </c>
      <c r="T30" s="1"/>
      <c r="U30" s="1"/>
      <c r="V30" s="1"/>
      <c r="W30" s="1"/>
      <c r="X30" s="1"/>
      <c r="Y30" s="1"/>
      <c r="Z30" s="1"/>
    </row>
    <row r="31" spans="1:26" x14ac:dyDescent="0.2">
      <c r="A31" s="1">
        <v>0</v>
      </c>
      <c r="B31" s="1">
        <v>1</v>
      </c>
      <c r="C31" s="1">
        <v>819710.26</v>
      </c>
      <c r="D31" s="1">
        <v>1222739.9099999999</v>
      </c>
      <c r="E31" s="1">
        <v>3658</v>
      </c>
      <c r="F31" s="1"/>
      <c r="G31" s="1" t="s">
        <v>8</v>
      </c>
      <c r="H31" s="1">
        <v>1</v>
      </c>
      <c r="I31" s="1">
        <v>398135.71</v>
      </c>
      <c r="J31" s="1">
        <v>442055.1</v>
      </c>
      <c r="K31" s="1">
        <v>4216</v>
      </c>
      <c r="L31" s="1"/>
      <c r="M31" s="1">
        <f t="shared" si="4"/>
        <v>2.0588714837963167</v>
      </c>
      <c r="N31" s="1">
        <f>1</f>
        <v>1</v>
      </c>
      <c r="O31" s="1"/>
      <c r="P31" s="1">
        <v>0</v>
      </c>
      <c r="Q31" s="1">
        <f>AVERAGE(N26+N31+N36)/3</f>
        <v>1</v>
      </c>
      <c r="R31" s="1">
        <f>STDEV(N26,N31,N36)</f>
        <v>0</v>
      </c>
      <c r="S31" s="1">
        <f>R31/SQRT(3)</f>
        <v>0</v>
      </c>
      <c r="T31" s="1"/>
      <c r="U31" s="1"/>
      <c r="V31" s="1"/>
      <c r="W31" s="1"/>
      <c r="X31" s="1"/>
      <c r="Y31" s="1"/>
      <c r="Z31" s="1"/>
    </row>
    <row r="32" spans="1:26" x14ac:dyDescent="0.2">
      <c r="A32" s="1">
        <v>15</v>
      </c>
      <c r="B32" s="1">
        <v>1</v>
      </c>
      <c r="C32" s="1">
        <v>992851.95</v>
      </c>
      <c r="D32" s="1">
        <v>1395881.6</v>
      </c>
      <c r="E32" s="1">
        <v>3658</v>
      </c>
      <c r="F32" s="1"/>
      <c r="G32" s="1" t="s">
        <v>9</v>
      </c>
      <c r="H32" s="1">
        <v>1</v>
      </c>
      <c r="I32" s="1">
        <v>435176.38</v>
      </c>
      <c r="J32" s="1">
        <v>479095.77</v>
      </c>
      <c r="K32" s="1">
        <v>4216</v>
      </c>
      <c r="L32" s="1"/>
      <c r="M32" s="1">
        <f t="shared" si="4"/>
        <v>2.2814931959312679</v>
      </c>
      <c r="N32" s="1">
        <f>M32/M31</f>
        <v>1.1081280273620882</v>
      </c>
      <c r="O32" s="1"/>
      <c r="P32" s="1">
        <v>15</v>
      </c>
      <c r="Q32" s="1">
        <f t="shared" ref="Q32:Q34" si="5">AVERAGE(N27+N32+N37)/3</f>
        <v>0.9625474258192378</v>
      </c>
      <c r="R32" s="1">
        <f t="shared" ref="R32:R34" si="6">STDEV(N27,N32,N37)</f>
        <v>0.15688057001435277</v>
      </c>
      <c r="S32" s="1">
        <f t="shared" ref="S32:S34" si="7">R32/SQRT(3)</f>
        <v>9.0575039328408505E-2</v>
      </c>
      <c r="T32" s="1"/>
      <c r="U32" s="1"/>
      <c r="V32" s="1"/>
      <c r="W32" s="1"/>
      <c r="X32" s="1"/>
      <c r="Y32" s="1"/>
      <c r="Z32" s="1"/>
    </row>
    <row r="33" spans="1:26" x14ac:dyDescent="0.2">
      <c r="A33" s="1">
        <v>30</v>
      </c>
      <c r="B33" s="1">
        <v>1</v>
      </c>
      <c r="C33" s="1">
        <v>1034690.5</v>
      </c>
      <c r="D33" s="1">
        <v>1437720.15</v>
      </c>
      <c r="E33" s="1">
        <v>3658</v>
      </c>
      <c r="F33" s="1"/>
      <c r="G33" s="1" t="s">
        <v>10</v>
      </c>
      <c r="H33" s="1">
        <v>1</v>
      </c>
      <c r="I33" s="1">
        <v>477216.84</v>
      </c>
      <c r="J33" s="1">
        <v>521136.23</v>
      </c>
      <c r="K33" s="1">
        <v>4216</v>
      </c>
      <c r="L33" s="1"/>
      <c r="M33" s="1">
        <f t="shared" si="4"/>
        <v>2.1681768396940893</v>
      </c>
      <c r="N33" s="1">
        <f>M33/M31</f>
        <v>1.0530899362869539</v>
      </c>
      <c r="O33" s="1"/>
      <c r="P33" s="1">
        <v>30</v>
      </c>
      <c r="Q33" s="1">
        <f t="shared" si="5"/>
        <v>1.0190203561880955</v>
      </c>
      <c r="R33" s="1">
        <f t="shared" si="6"/>
        <v>7.5910112069241545E-2</v>
      </c>
      <c r="S33" s="1">
        <f t="shared" si="7"/>
        <v>4.382672363739127E-2</v>
      </c>
      <c r="T33" s="1"/>
      <c r="U33" s="1"/>
      <c r="V33" s="1"/>
      <c r="W33" s="1"/>
      <c r="X33" s="1"/>
      <c r="Y33" s="1"/>
      <c r="Z33" s="1"/>
    </row>
    <row r="34" spans="1:26" x14ac:dyDescent="0.2">
      <c r="A34" s="1">
        <v>60</v>
      </c>
      <c r="B34" s="1">
        <v>1</v>
      </c>
      <c r="C34" s="1">
        <v>1054516.47</v>
      </c>
      <c r="D34" s="1">
        <v>1457546.12</v>
      </c>
      <c r="E34" s="1">
        <v>3658</v>
      </c>
      <c r="F34" s="1"/>
      <c r="G34" s="1" t="s">
        <v>11</v>
      </c>
      <c r="H34" s="1">
        <v>1</v>
      </c>
      <c r="I34" s="1">
        <v>473966.48</v>
      </c>
      <c r="J34" s="1">
        <v>517885.87</v>
      </c>
      <c r="K34" s="1">
        <v>4216</v>
      </c>
      <c r="L34" s="1"/>
      <c r="M34" s="1">
        <f t="shared" si="4"/>
        <v>2.2248756283355733</v>
      </c>
      <c r="N34" s="1">
        <f>M34/M31</f>
        <v>1.0806287064762121</v>
      </c>
      <c r="O34" s="1"/>
      <c r="P34" s="1">
        <v>60</v>
      </c>
      <c r="Q34" s="1">
        <f t="shared" si="5"/>
        <v>1.0161660955753831</v>
      </c>
      <c r="R34" s="1">
        <f t="shared" si="6"/>
        <v>9.5276505784829102E-2</v>
      </c>
      <c r="S34" s="1">
        <f t="shared" si="7"/>
        <v>5.5007916262318018E-2</v>
      </c>
      <c r="T34" s="1"/>
      <c r="U34" s="1"/>
      <c r="V34" s="1"/>
      <c r="W34" s="1"/>
      <c r="X34" s="1"/>
      <c r="Y34" s="1"/>
      <c r="Z34" s="1"/>
    </row>
    <row r="35" spans="1:26" x14ac:dyDescent="0.2">
      <c r="A35" s="1" t="s">
        <v>27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">
      <c r="A36" s="1">
        <v>0</v>
      </c>
      <c r="B36" s="1">
        <v>1</v>
      </c>
      <c r="C36" s="1">
        <v>1051768.8</v>
      </c>
      <c r="D36" s="1">
        <v>1454628.04</v>
      </c>
      <c r="E36" s="1">
        <v>3658</v>
      </c>
      <c r="F36" s="1"/>
      <c r="G36" s="1" t="s">
        <v>12</v>
      </c>
      <c r="H36" s="1">
        <v>1</v>
      </c>
      <c r="I36" s="1">
        <v>401480.72</v>
      </c>
      <c r="J36" s="1">
        <v>445400.11</v>
      </c>
      <c r="K36" s="1">
        <v>4216</v>
      </c>
      <c r="L36" s="1"/>
      <c r="M36" s="1">
        <f t="shared" si="4"/>
        <v>2.6197243045693455</v>
      </c>
      <c r="N36" s="1">
        <f>1</f>
        <v>1</v>
      </c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">
      <c r="A37" s="1">
        <v>15</v>
      </c>
      <c r="B37" s="1">
        <v>1</v>
      </c>
      <c r="C37" s="1">
        <v>1080762.8600000001</v>
      </c>
      <c r="D37" s="1">
        <v>1483792.51</v>
      </c>
      <c r="E37" s="1">
        <v>3658</v>
      </c>
      <c r="F37" s="1"/>
      <c r="G37" s="1" t="s">
        <v>13</v>
      </c>
      <c r="H37" s="1">
        <v>1</v>
      </c>
      <c r="I37" s="1">
        <v>419632.61</v>
      </c>
      <c r="J37" s="1">
        <v>463552</v>
      </c>
      <c r="K37" s="1">
        <v>4216</v>
      </c>
      <c r="L37" s="1"/>
      <c r="M37" s="1">
        <f t="shared" si="4"/>
        <v>2.575497790793714</v>
      </c>
      <c r="N37" s="1">
        <f>M37/M36</f>
        <v>0.98311787477083323</v>
      </c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">
      <c r="A38" s="1">
        <v>30</v>
      </c>
      <c r="B38" s="1">
        <v>1</v>
      </c>
      <c r="C38" s="1">
        <v>1235519.28</v>
      </c>
      <c r="D38" s="1">
        <v>1638548.93</v>
      </c>
      <c r="E38" s="1">
        <v>3658</v>
      </c>
      <c r="F38" s="1"/>
      <c r="G38" s="1" t="s">
        <v>14</v>
      </c>
      <c r="H38" s="1">
        <v>1</v>
      </c>
      <c r="I38" s="1">
        <v>439975.77</v>
      </c>
      <c r="J38" s="1">
        <v>483895.16</v>
      </c>
      <c r="K38" s="1">
        <v>4216</v>
      </c>
      <c r="L38" s="1"/>
      <c r="M38" s="1">
        <f t="shared" si="4"/>
        <v>2.8081530035165345</v>
      </c>
      <c r="N38" s="1">
        <f>M38/M36</f>
        <v>1.0719269194161118</v>
      </c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">
      <c r="A39" s="1">
        <v>60</v>
      </c>
      <c r="B39" s="1">
        <v>1</v>
      </c>
      <c r="C39" s="1">
        <v>1337980.9099999999</v>
      </c>
      <c r="D39" s="1">
        <v>1741010.56</v>
      </c>
      <c r="E39" s="1">
        <v>3658</v>
      </c>
      <c r="F39" s="1"/>
      <c r="G39" s="1" t="s">
        <v>15</v>
      </c>
      <c r="H39" s="1">
        <v>1</v>
      </c>
      <c r="I39" s="1">
        <v>481305.24</v>
      </c>
      <c r="J39" s="1">
        <v>525224.63</v>
      </c>
      <c r="K39" s="1">
        <v>4216</v>
      </c>
      <c r="L39" s="1"/>
      <c r="M39" s="1">
        <f t="shared" si="4"/>
        <v>2.7799009834175084</v>
      </c>
      <c r="N39" s="1">
        <f>M39/M36</f>
        <v>1.0611425708303661</v>
      </c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">
      <c r="A42" s="1" t="s">
        <v>17</v>
      </c>
      <c r="B42" s="1"/>
      <c r="C42" s="1"/>
      <c r="D42" s="1"/>
      <c r="E42" s="1"/>
      <c r="F42" s="1"/>
      <c r="G42" s="1" t="s">
        <v>28</v>
      </c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">
      <c r="A44" s="1"/>
      <c r="B44" s="1" t="s">
        <v>0</v>
      </c>
      <c r="C44" s="1" t="s">
        <v>1</v>
      </c>
      <c r="D44" s="1" t="s">
        <v>2</v>
      </c>
      <c r="E44" s="1" t="s">
        <v>3</v>
      </c>
      <c r="F44" s="1"/>
      <c r="G44" s="1"/>
      <c r="H44" s="1" t="s">
        <v>0</v>
      </c>
      <c r="I44" s="1" t="s">
        <v>1</v>
      </c>
      <c r="J44" s="1" t="s">
        <v>2</v>
      </c>
      <c r="K44" s="1" t="s">
        <v>3</v>
      </c>
      <c r="L44" s="1"/>
      <c r="M44" s="2" t="s">
        <v>24</v>
      </c>
      <c r="N44" s="2" t="s">
        <v>29</v>
      </c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">
      <c r="A45" s="1" t="s">
        <v>25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">
      <c r="A46" s="1">
        <v>0</v>
      </c>
      <c r="B46" s="1">
        <v>1</v>
      </c>
      <c r="C46" s="1">
        <v>712007.96</v>
      </c>
      <c r="D46" s="1">
        <v>935459.83</v>
      </c>
      <c r="E46" s="1">
        <v>4352</v>
      </c>
      <c r="F46" s="1"/>
      <c r="G46" s="1" t="s">
        <v>4</v>
      </c>
      <c r="H46" s="1">
        <v>1</v>
      </c>
      <c r="I46" s="1">
        <v>270874.99</v>
      </c>
      <c r="J46" s="1">
        <v>306352.53999999998</v>
      </c>
      <c r="K46" s="1">
        <v>4352</v>
      </c>
      <c r="L46" s="1"/>
      <c r="M46" s="1">
        <f>C46/I46</f>
        <v>2.6285481727198219</v>
      </c>
      <c r="N46" s="1">
        <f>1</f>
        <v>1</v>
      </c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">
      <c r="A47" s="1">
        <v>15</v>
      </c>
      <c r="B47" s="1">
        <v>1</v>
      </c>
      <c r="C47" s="1">
        <v>702525.26</v>
      </c>
      <c r="D47" s="1">
        <v>925977.12</v>
      </c>
      <c r="E47" s="1">
        <v>4352</v>
      </c>
      <c r="F47" s="1"/>
      <c r="G47" s="1" t="s">
        <v>5</v>
      </c>
      <c r="H47" s="1">
        <v>1</v>
      </c>
      <c r="I47" s="1">
        <v>329430.74</v>
      </c>
      <c r="J47" s="1">
        <v>364908.28</v>
      </c>
      <c r="K47" s="1">
        <v>4352</v>
      </c>
      <c r="L47" s="1"/>
      <c r="M47" s="1">
        <f t="shared" ref="M47:M59" si="8">C47/I47</f>
        <v>2.1325431257568739</v>
      </c>
      <c r="N47" s="1">
        <f>M47/M46</f>
        <v>0.81130075830045767</v>
      </c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">
      <c r="A48" s="1">
        <v>30</v>
      </c>
      <c r="B48" s="1">
        <v>1</v>
      </c>
      <c r="C48" s="1">
        <v>517190.85</v>
      </c>
      <c r="D48" s="1">
        <v>740642.71</v>
      </c>
      <c r="E48" s="1">
        <v>4352</v>
      </c>
      <c r="F48" s="1"/>
      <c r="G48" s="1" t="s">
        <v>6</v>
      </c>
      <c r="H48" s="1">
        <v>1</v>
      </c>
      <c r="I48" s="1">
        <v>304851.24</v>
      </c>
      <c r="J48" s="1">
        <v>340328.79</v>
      </c>
      <c r="K48" s="1">
        <v>4352</v>
      </c>
      <c r="L48" s="1"/>
      <c r="M48" s="1">
        <f t="shared" si="8"/>
        <v>1.6965351690877164</v>
      </c>
      <c r="N48" s="1">
        <f>M48/M46</f>
        <v>0.64542669854601553</v>
      </c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">
      <c r="A49" s="1">
        <v>60</v>
      </c>
      <c r="B49" s="1">
        <v>1</v>
      </c>
      <c r="C49" s="1">
        <v>468565.26</v>
      </c>
      <c r="D49" s="1">
        <v>692017.13</v>
      </c>
      <c r="E49" s="1">
        <v>4352</v>
      </c>
      <c r="F49" s="1"/>
      <c r="G49" s="1" t="s">
        <v>7</v>
      </c>
      <c r="H49" s="1">
        <v>1</v>
      </c>
      <c r="I49" s="1">
        <v>299109.77</v>
      </c>
      <c r="J49" s="1">
        <v>334587.31</v>
      </c>
      <c r="K49" s="1">
        <v>4352</v>
      </c>
      <c r="L49" s="1"/>
      <c r="M49" s="1">
        <f t="shared" si="8"/>
        <v>1.566532781593861</v>
      </c>
      <c r="N49" s="1">
        <f>M49/M46</f>
        <v>0.59596883095086362</v>
      </c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">
      <c r="A50" s="1" t="s">
        <v>26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2">
      <c r="A51" s="1">
        <v>0</v>
      </c>
      <c r="B51" s="1">
        <v>1</v>
      </c>
      <c r="C51" s="1">
        <v>888474.67</v>
      </c>
      <c r="D51" s="1">
        <v>1111926.54</v>
      </c>
      <c r="E51" s="1">
        <v>4352</v>
      </c>
      <c r="F51" s="1"/>
      <c r="G51" s="1" t="s">
        <v>8</v>
      </c>
      <c r="H51" s="1">
        <v>1</v>
      </c>
      <c r="I51" s="1">
        <v>319707.92</v>
      </c>
      <c r="J51" s="1">
        <v>355185.47</v>
      </c>
      <c r="K51" s="1">
        <v>4352</v>
      </c>
      <c r="L51" s="1"/>
      <c r="M51" s="1">
        <f t="shared" si="8"/>
        <v>2.7790198941583935</v>
      </c>
      <c r="N51" s="1">
        <f>1</f>
        <v>1</v>
      </c>
      <c r="O51" s="1"/>
      <c r="P51" s="1"/>
      <c r="Q51" s="1">
        <f>AVERAGE(N46+N51+N56)/3</f>
        <v>1</v>
      </c>
      <c r="R51" s="1">
        <f>STDEV(N46,N51,N56)</f>
        <v>0</v>
      </c>
      <c r="S51" s="1">
        <f>R51/SQRT(3)</f>
        <v>0</v>
      </c>
      <c r="T51" s="1"/>
      <c r="U51" s="1"/>
      <c r="V51" s="1"/>
      <c r="W51" s="1"/>
      <c r="X51" s="1"/>
      <c r="Y51" s="1"/>
      <c r="Z51" s="1"/>
    </row>
    <row r="52" spans="1:26" x14ac:dyDescent="0.2">
      <c r="A52" s="1">
        <v>15</v>
      </c>
      <c r="B52" s="1">
        <v>1</v>
      </c>
      <c r="C52" s="1">
        <v>498009.63</v>
      </c>
      <c r="D52" s="1">
        <v>721461.5</v>
      </c>
      <c r="E52" s="1">
        <v>4352</v>
      </c>
      <c r="F52" s="1"/>
      <c r="G52" s="1" t="s">
        <v>9</v>
      </c>
      <c r="H52" s="1">
        <v>1</v>
      </c>
      <c r="I52" s="1">
        <v>293846.25</v>
      </c>
      <c r="J52" s="1">
        <v>329323.78999999998</v>
      </c>
      <c r="K52" s="1">
        <v>4352</v>
      </c>
      <c r="L52" s="1"/>
      <c r="M52" s="1">
        <f t="shared" si="8"/>
        <v>1.6947966155770238</v>
      </c>
      <c r="N52" s="1">
        <f>M52/M51</f>
        <v>0.60985407810125836</v>
      </c>
      <c r="O52" s="1"/>
      <c r="P52" s="1"/>
      <c r="Q52" s="1">
        <f t="shared" ref="Q52:Q54" si="9">AVERAGE(N47+N52+N57)/3</f>
        <v>0.72645246576934897</v>
      </c>
      <c r="R52" s="1">
        <f t="shared" ref="R52:R54" si="10">STDEV(N47,N52,N57)</f>
        <v>0.10440901611798339</v>
      </c>
      <c r="S52" s="1">
        <f t="shared" ref="S52:S54" si="11">R52/SQRT(3)</f>
        <v>6.0280573561541692E-2</v>
      </c>
      <c r="T52" s="1"/>
      <c r="U52" s="1"/>
      <c r="V52" s="1"/>
      <c r="W52" s="1"/>
      <c r="X52" s="1"/>
      <c r="Y52" s="1"/>
      <c r="Z52" s="1"/>
    </row>
    <row r="53" spans="1:26" x14ac:dyDescent="0.2">
      <c r="A53" s="1">
        <v>30</v>
      </c>
      <c r="B53" s="1">
        <v>1</v>
      </c>
      <c r="C53" s="1">
        <v>447353.4</v>
      </c>
      <c r="D53" s="1">
        <v>670098.36</v>
      </c>
      <c r="E53" s="1">
        <v>4352</v>
      </c>
      <c r="F53" s="1"/>
      <c r="G53" s="1" t="s">
        <v>10</v>
      </c>
      <c r="H53" s="1">
        <v>1</v>
      </c>
      <c r="I53" s="1">
        <v>296484.52</v>
      </c>
      <c r="J53" s="1">
        <v>331962.07</v>
      </c>
      <c r="K53" s="1">
        <v>4352</v>
      </c>
      <c r="L53" s="1"/>
      <c r="M53" s="1">
        <f t="shared" si="8"/>
        <v>1.508859214639604</v>
      </c>
      <c r="N53" s="1">
        <f>M53/M51</f>
        <v>0.54294653226890677</v>
      </c>
      <c r="O53" s="1"/>
      <c r="P53" s="1"/>
      <c r="Q53" s="1">
        <f t="shared" si="9"/>
        <v>0.69037356962080754</v>
      </c>
      <c r="R53" s="1">
        <f t="shared" si="10"/>
        <v>0.17430242856187483</v>
      </c>
      <c r="S53" s="1">
        <f t="shared" si="11"/>
        <v>0.10063355405060395</v>
      </c>
      <c r="T53" s="1"/>
      <c r="U53" s="1"/>
      <c r="V53" s="1"/>
      <c r="W53" s="1"/>
      <c r="X53" s="1"/>
      <c r="Y53" s="1"/>
      <c r="Z53" s="1"/>
    </row>
    <row r="54" spans="1:26" x14ac:dyDescent="0.2">
      <c r="A54" s="1">
        <v>60</v>
      </c>
      <c r="B54" s="1">
        <v>1</v>
      </c>
      <c r="C54" s="1">
        <v>396099.29</v>
      </c>
      <c r="D54" s="1">
        <v>618359.56000000006</v>
      </c>
      <c r="E54" s="1">
        <v>4352</v>
      </c>
      <c r="F54" s="1"/>
      <c r="G54" s="1" t="s">
        <v>11</v>
      </c>
      <c r="H54" s="1">
        <v>1</v>
      </c>
      <c r="I54" s="1">
        <v>297586.14</v>
      </c>
      <c r="J54" s="1">
        <v>333063.69</v>
      </c>
      <c r="K54" s="1">
        <v>4352</v>
      </c>
      <c r="L54" s="1"/>
      <c r="M54" s="1">
        <f t="shared" si="8"/>
        <v>1.3310407870474075</v>
      </c>
      <c r="N54" s="1">
        <f>M54/M51</f>
        <v>0.47896051044661692</v>
      </c>
      <c r="O54" s="1"/>
      <c r="P54" s="1"/>
      <c r="Q54" s="1">
        <f t="shared" si="9"/>
        <v>0.60193578830293626</v>
      </c>
      <c r="R54" s="1">
        <f t="shared" si="10"/>
        <v>0.1260647126764996</v>
      </c>
      <c r="S54" s="1">
        <f t="shared" si="11"/>
        <v>7.2783495799089881E-2</v>
      </c>
      <c r="T54" s="1"/>
      <c r="U54" s="1"/>
      <c r="V54" s="1"/>
      <c r="W54" s="1"/>
      <c r="X54" s="1"/>
      <c r="Y54" s="1"/>
      <c r="Z54" s="1"/>
    </row>
    <row r="55" spans="1:26" x14ac:dyDescent="0.2">
      <c r="A55" s="1" t="s">
        <v>27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">
      <c r="A56" s="1">
        <v>0</v>
      </c>
      <c r="B56" s="1">
        <v>1</v>
      </c>
      <c r="C56" s="1">
        <v>724625.19</v>
      </c>
      <c r="D56" s="1">
        <v>948066.38</v>
      </c>
      <c r="E56" s="1">
        <v>4352</v>
      </c>
      <c r="F56" s="1"/>
      <c r="G56" s="1" t="s">
        <v>12</v>
      </c>
      <c r="H56" s="1">
        <v>1</v>
      </c>
      <c r="I56" s="1">
        <v>320056.73</v>
      </c>
      <c r="J56" s="1">
        <v>355534.28</v>
      </c>
      <c r="K56" s="1">
        <v>4352</v>
      </c>
      <c r="L56" s="1"/>
      <c r="M56" s="1">
        <f t="shared" si="8"/>
        <v>2.2640523447202625</v>
      </c>
      <c r="N56" s="1">
        <f>1</f>
        <v>1</v>
      </c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">
      <c r="A57" s="1">
        <v>15</v>
      </c>
      <c r="B57" s="1">
        <v>1</v>
      </c>
      <c r="C57" s="1">
        <v>520653.41</v>
      </c>
      <c r="D57" s="1">
        <v>744105.28</v>
      </c>
      <c r="E57" s="1">
        <v>4352</v>
      </c>
      <c r="F57" s="1"/>
      <c r="G57" s="1" t="s">
        <v>13</v>
      </c>
      <c r="H57" s="1">
        <v>1</v>
      </c>
      <c r="I57" s="1">
        <v>303303.21000000002</v>
      </c>
      <c r="J57" s="1">
        <v>338780.75</v>
      </c>
      <c r="K57" s="1">
        <v>4352</v>
      </c>
      <c r="L57" s="1"/>
      <c r="M57" s="1">
        <f t="shared" si="8"/>
        <v>1.7166102857928867</v>
      </c>
      <c r="N57" s="1">
        <f>M57/M56</f>
        <v>0.75820256090633109</v>
      </c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">
      <c r="A58" s="1">
        <v>30</v>
      </c>
      <c r="B58" s="1">
        <v>1</v>
      </c>
      <c r="C58" s="1">
        <v>674102.86</v>
      </c>
      <c r="D58" s="1">
        <v>897554.73</v>
      </c>
      <c r="E58" s="1">
        <v>4352</v>
      </c>
      <c r="F58" s="1"/>
      <c r="G58" s="1" t="s">
        <v>14</v>
      </c>
      <c r="H58" s="1">
        <v>1</v>
      </c>
      <c r="I58" s="1">
        <v>337289.81</v>
      </c>
      <c r="J58" s="1">
        <v>372767.35</v>
      </c>
      <c r="K58" s="1">
        <v>4352</v>
      </c>
      <c r="L58" s="1"/>
      <c r="M58" s="1">
        <f t="shared" si="8"/>
        <v>1.9985864974693424</v>
      </c>
      <c r="N58" s="1">
        <f>M58/M56</f>
        <v>0.88274747804750064</v>
      </c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">
      <c r="A59" s="1">
        <v>60</v>
      </c>
      <c r="B59" s="1">
        <v>1</v>
      </c>
      <c r="C59" s="1">
        <v>539073.29</v>
      </c>
      <c r="D59" s="1">
        <v>762507.61</v>
      </c>
      <c r="E59" s="1">
        <v>4352</v>
      </c>
      <c r="F59" s="1"/>
      <c r="G59" s="1" t="s">
        <v>15</v>
      </c>
      <c r="H59" s="1">
        <v>1</v>
      </c>
      <c r="I59" s="1">
        <v>325774.02</v>
      </c>
      <c r="J59" s="1">
        <v>360729.84</v>
      </c>
      <c r="K59" s="1">
        <v>4352</v>
      </c>
      <c r="L59" s="1"/>
      <c r="M59" s="1">
        <f t="shared" si="8"/>
        <v>1.6547461028353336</v>
      </c>
      <c r="N59" s="1">
        <f>M59/M56</f>
        <v>0.73087802351132813</v>
      </c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">
      <c r="A62" s="1" t="s">
        <v>18</v>
      </c>
      <c r="B62" s="1"/>
      <c r="C62" s="1"/>
      <c r="D62" s="1"/>
      <c r="E62" s="1"/>
      <c r="F62" s="1"/>
      <c r="G62" s="1" t="s">
        <v>28</v>
      </c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">
      <c r="A64" s="1"/>
      <c r="B64" s="1" t="s">
        <v>0</v>
      </c>
      <c r="C64" s="1" t="s">
        <v>1</v>
      </c>
      <c r="D64" s="1" t="s">
        <v>2</v>
      </c>
      <c r="E64" s="1" t="s">
        <v>3</v>
      </c>
      <c r="F64" s="1"/>
      <c r="G64" s="1"/>
      <c r="H64" s="1" t="s">
        <v>0</v>
      </c>
      <c r="I64" s="1" t="s">
        <v>1</v>
      </c>
      <c r="J64" s="1" t="s">
        <v>2</v>
      </c>
      <c r="K64" s="1" t="s">
        <v>3</v>
      </c>
      <c r="L64" s="1"/>
      <c r="M64" s="2" t="s">
        <v>24</v>
      </c>
      <c r="N64" s="2" t="s">
        <v>29</v>
      </c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">
      <c r="A65" s="1" t="s">
        <v>25</v>
      </c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">
      <c r="A66" s="1">
        <v>0</v>
      </c>
      <c r="B66" s="1">
        <v>1</v>
      </c>
      <c r="C66" s="1">
        <v>984532.45</v>
      </c>
      <c r="D66" s="1">
        <v>1237553.6000000001</v>
      </c>
      <c r="E66" s="1">
        <v>4544</v>
      </c>
      <c r="F66" s="1"/>
      <c r="G66" s="1" t="s">
        <v>4</v>
      </c>
      <c r="H66" s="1">
        <v>1</v>
      </c>
      <c r="I66" s="1">
        <v>282280</v>
      </c>
      <c r="J66" s="1">
        <v>334650.76</v>
      </c>
      <c r="K66" s="1">
        <v>4352</v>
      </c>
      <c r="L66" s="1"/>
      <c r="M66" s="1">
        <f>C66/I66</f>
        <v>3.4877867719994331</v>
      </c>
      <c r="N66" s="1">
        <f>1</f>
        <v>1</v>
      </c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">
      <c r="A67" s="1">
        <v>15</v>
      </c>
      <c r="B67" s="1">
        <v>1</v>
      </c>
      <c r="C67" s="1">
        <v>704885.45</v>
      </c>
      <c r="D67" s="1">
        <v>957906.61</v>
      </c>
      <c r="E67" s="1">
        <v>4544</v>
      </c>
      <c r="F67" s="1"/>
      <c r="G67" s="1" t="s">
        <v>5</v>
      </c>
      <c r="H67" s="1">
        <v>1</v>
      </c>
      <c r="I67" s="1">
        <v>355628.42</v>
      </c>
      <c r="J67" s="1">
        <v>407999.18</v>
      </c>
      <c r="K67" s="1">
        <v>4352</v>
      </c>
      <c r="L67" s="1"/>
      <c r="M67" s="1">
        <f t="shared" ref="M67:M79" si="12">C67/I67</f>
        <v>1.9820841371451696</v>
      </c>
      <c r="N67" s="1">
        <f>M67/M66</f>
        <v>0.56829280765031009</v>
      </c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">
      <c r="A68" s="1">
        <v>30</v>
      </c>
      <c r="B68" s="1">
        <v>1</v>
      </c>
      <c r="C68" s="1">
        <v>505502.12</v>
      </c>
      <c r="D68" s="1">
        <v>758523.27</v>
      </c>
      <c r="E68" s="1">
        <v>4544</v>
      </c>
      <c r="F68" s="1"/>
      <c r="G68" s="1" t="s">
        <v>6</v>
      </c>
      <c r="H68" s="1">
        <v>1</v>
      </c>
      <c r="I68" s="1">
        <v>356112.25</v>
      </c>
      <c r="J68" s="1">
        <v>408483.01</v>
      </c>
      <c r="K68" s="1">
        <v>4352</v>
      </c>
      <c r="L68" s="1"/>
      <c r="M68" s="1">
        <f t="shared" si="12"/>
        <v>1.4195021934797245</v>
      </c>
      <c r="N68" s="1">
        <f>M68/M66</f>
        <v>0.40699225218575236</v>
      </c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">
      <c r="A69" s="1">
        <v>60</v>
      </c>
      <c r="B69" s="1">
        <v>1</v>
      </c>
      <c r="C69" s="1">
        <v>78673.2</v>
      </c>
      <c r="D69" s="1">
        <v>327460.76</v>
      </c>
      <c r="E69" s="1">
        <v>4544</v>
      </c>
      <c r="F69" s="1"/>
      <c r="G69" s="1" t="s">
        <v>7</v>
      </c>
      <c r="H69" s="1">
        <v>1</v>
      </c>
      <c r="I69" s="1">
        <v>347805.61</v>
      </c>
      <c r="J69" s="1">
        <v>400176.37</v>
      </c>
      <c r="K69" s="1">
        <v>4352</v>
      </c>
      <c r="L69" s="1"/>
      <c r="M69" s="1">
        <f t="shared" si="12"/>
        <v>0.22619876660413846</v>
      </c>
      <c r="N69" s="1">
        <f>M69/M66</f>
        <v>6.4854528499305647E-2</v>
      </c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">
      <c r="A70" s="1" t="s">
        <v>26</v>
      </c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">
      <c r="A71" s="1">
        <v>0</v>
      </c>
      <c r="B71" s="1">
        <v>1</v>
      </c>
      <c r="C71" s="1">
        <v>659582.97</v>
      </c>
      <c r="D71" s="1">
        <v>912384.15</v>
      </c>
      <c r="E71" s="1">
        <v>4544</v>
      </c>
      <c r="F71" s="1"/>
      <c r="G71" s="1" t="s">
        <v>8</v>
      </c>
      <c r="H71" s="1">
        <v>1</v>
      </c>
      <c r="I71" s="1">
        <v>282783.34000000003</v>
      </c>
      <c r="J71" s="1">
        <v>335154.09999999998</v>
      </c>
      <c r="K71" s="1">
        <v>4352</v>
      </c>
      <c r="L71" s="1"/>
      <c r="M71" s="1">
        <f t="shared" si="12"/>
        <v>2.3324675704021316</v>
      </c>
      <c r="N71" s="1">
        <f>1</f>
        <v>1</v>
      </c>
      <c r="O71" s="1"/>
      <c r="P71" s="1"/>
      <c r="Q71" s="1">
        <f>AVERAGE(N66+N71+N76)/3</f>
        <v>1</v>
      </c>
      <c r="R71" s="1">
        <f>STDEV(N66,N71,N76)</f>
        <v>0</v>
      </c>
      <c r="S71" s="1">
        <f>R71/SQRT(3)</f>
        <v>0</v>
      </c>
      <c r="T71" s="1"/>
      <c r="U71" s="1"/>
      <c r="V71" s="1"/>
      <c r="W71" s="1"/>
      <c r="X71" s="1"/>
      <c r="Y71" s="1"/>
      <c r="Z71" s="1"/>
    </row>
    <row r="72" spans="1:26" x14ac:dyDescent="0.2">
      <c r="A72" s="1">
        <v>15</v>
      </c>
      <c r="B72" s="1">
        <v>1</v>
      </c>
      <c r="C72" s="1">
        <v>492610.07</v>
      </c>
      <c r="D72" s="1">
        <v>745631.22</v>
      </c>
      <c r="E72" s="1">
        <v>4544</v>
      </c>
      <c r="F72" s="1"/>
      <c r="G72" s="1" t="s">
        <v>9</v>
      </c>
      <c r="H72" s="1">
        <v>1</v>
      </c>
      <c r="I72" s="1">
        <v>300032.71999999997</v>
      </c>
      <c r="J72" s="1">
        <v>352403.48</v>
      </c>
      <c r="K72" s="1">
        <v>4352</v>
      </c>
      <c r="L72" s="1"/>
      <c r="M72" s="1">
        <f t="shared" si="12"/>
        <v>1.6418544950697378</v>
      </c>
      <c r="N72" s="1">
        <f>M72/M71</f>
        <v>0.70391310726205381</v>
      </c>
      <c r="O72" s="1"/>
      <c r="P72" s="1"/>
      <c r="Q72" s="1">
        <f t="shared" ref="Q72:Q74" si="13">AVERAGE(N67+N72+N77)/3</f>
        <v>0.68627681602001156</v>
      </c>
      <c r="R72" s="1">
        <f t="shared" ref="R72:R74" si="14">STDEV(N67,N72,N77)</f>
        <v>0.11022914617397771</v>
      </c>
      <c r="S72" s="1">
        <f t="shared" ref="S72:S74" si="15">R72/SQRT(3)</f>
        <v>6.3640827216088644E-2</v>
      </c>
      <c r="T72" s="1"/>
      <c r="U72" s="1"/>
      <c r="V72" s="1"/>
      <c r="W72" s="1"/>
      <c r="X72" s="1"/>
      <c r="Y72" s="1"/>
      <c r="Z72" s="1"/>
    </row>
    <row r="73" spans="1:26" x14ac:dyDescent="0.2">
      <c r="A73" s="1">
        <v>30</v>
      </c>
      <c r="B73" s="1">
        <v>1</v>
      </c>
      <c r="C73" s="1">
        <v>459930.4</v>
      </c>
      <c r="D73" s="1">
        <v>712951.55</v>
      </c>
      <c r="E73" s="1">
        <v>4544</v>
      </c>
      <c r="F73" s="1"/>
      <c r="G73" s="1" t="s">
        <v>10</v>
      </c>
      <c r="H73" s="1">
        <v>1</v>
      </c>
      <c r="I73" s="1">
        <v>294001.31</v>
      </c>
      <c r="J73" s="1">
        <v>346372.07</v>
      </c>
      <c r="K73" s="1">
        <v>4352</v>
      </c>
      <c r="L73" s="1"/>
      <c r="M73" s="1">
        <f t="shared" si="12"/>
        <v>1.5643821450999658</v>
      </c>
      <c r="N73" s="1">
        <f>M73/M71</f>
        <v>0.67069834751454094</v>
      </c>
      <c r="O73" s="1"/>
      <c r="P73" s="1"/>
      <c r="Q73" s="1">
        <f t="shared" si="13"/>
        <v>0.61613497259634509</v>
      </c>
      <c r="R73" s="1">
        <f t="shared" si="14"/>
        <v>0.18789972516752748</v>
      </c>
      <c r="S73" s="1">
        <f t="shared" si="15"/>
        <v>0.10848395690612869</v>
      </c>
      <c r="T73" s="1"/>
      <c r="U73" s="1"/>
      <c r="V73" s="1"/>
      <c r="W73" s="1"/>
      <c r="X73" s="1"/>
      <c r="Y73" s="1"/>
      <c r="Z73" s="1"/>
    </row>
    <row r="74" spans="1:26" x14ac:dyDescent="0.2">
      <c r="A74" s="1">
        <v>60</v>
      </c>
      <c r="B74" s="1">
        <v>1</v>
      </c>
      <c r="C74" s="1">
        <v>77089.119999999995</v>
      </c>
      <c r="D74" s="1">
        <v>325462.84999999998</v>
      </c>
      <c r="E74" s="1">
        <v>4544</v>
      </c>
      <c r="F74" s="1"/>
      <c r="G74" s="1" t="s">
        <v>11</v>
      </c>
      <c r="H74" s="1">
        <v>1</v>
      </c>
      <c r="I74" s="1">
        <v>307960.46000000002</v>
      </c>
      <c r="J74" s="1">
        <v>360331.22</v>
      </c>
      <c r="K74" s="1">
        <v>4352</v>
      </c>
      <c r="L74" s="1"/>
      <c r="M74" s="1">
        <f t="shared" si="12"/>
        <v>0.25032148607649174</v>
      </c>
      <c r="N74" s="1">
        <f>M74/M71</f>
        <v>0.10732045720718629</v>
      </c>
      <c r="O74" s="1"/>
      <c r="P74" s="1"/>
      <c r="Q74" s="1">
        <f t="shared" si="13"/>
        <v>0.10128810016808291</v>
      </c>
      <c r="R74" s="1">
        <f t="shared" si="14"/>
        <v>3.382327842589071E-2</v>
      </c>
      <c r="S74" s="1">
        <f t="shared" si="15"/>
        <v>1.9527878904063663E-2</v>
      </c>
      <c r="T74" s="1"/>
      <c r="U74" s="1"/>
      <c r="V74" s="1"/>
      <c r="W74" s="1"/>
      <c r="X74" s="1"/>
      <c r="Y74" s="1"/>
      <c r="Z74" s="1"/>
    </row>
    <row r="75" spans="1:26" x14ac:dyDescent="0.2">
      <c r="A75" s="1" t="s">
        <v>27</v>
      </c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2">
      <c r="A76" s="1">
        <v>0</v>
      </c>
      <c r="B76" s="1">
        <v>1</v>
      </c>
      <c r="C76" s="1">
        <v>685889.61</v>
      </c>
      <c r="D76" s="1">
        <v>938842.59</v>
      </c>
      <c r="E76" s="1">
        <v>4544</v>
      </c>
      <c r="F76" s="1"/>
      <c r="G76" s="1" t="s">
        <v>12</v>
      </c>
      <c r="H76" s="1">
        <v>1</v>
      </c>
      <c r="I76" s="1">
        <v>304032.3</v>
      </c>
      <c r="J76" s="1">
        <v>355632.9</v>
      </c>
      <c r="K76" s="1">
        <v>4352</v>
      </c>
      <c r="L76" s="1"/>
      <c r="M76" s="1">
        <f t="shared" si="12"/>
        <v>2.2559761249051498</v>
      </c>
      <c r="N76" s="1">
        <f>1</f>
        <v>1</v>
      </c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x14ac:dyDescent="0.2">
      <c r="A77" s="1">
        <v>15</v>
      </c>
      <c r="B77" s="1">
        <v>1</v>
      </c>
      <c r="C77" s="1">
        <v>560854.27</v>
      </c>
      <c r="D77" s="1">
        <v>813875.43</v>
      </c>
      <c r="E77" s="1">
        <v>4544</v>
      </c>
      <c r="F77" s="1"/>
      <c r="G77" s="1" t="s">
        <v>13</v>
      </c>
      <c r="H77" s="1">
        <v>1</v>
      </c>
      <c r="I77" s="1">
        <v>316044.36</v>
      </c>
      <c r="J77" s="1">
        <v>367644.96</v>
      </c>
      <c r="K77" s="1">
        <v>4352</v>
      </c>
      <c r="L77" s="1"/>
      <c r="M77" s="1">
        <f t="shared" si="12"/>
        <v>1.7746061660458046</v>
      </c>
      <c r="N77" s="1">
        <f>M77/M76</f>
        <v>0.78662453314767067</v>
      </c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x14ac:dyDescent="0.2">
      <c r="A78" s="1">
        <v>30</v>
      </c>
      <c r="B78" s="1">
        <v>1</v>
      </c>
      <c r="C78" s="1">
        <v>591560.55000000005</v>
      </c>
      <c r="D78" s="1">
        <v>844581.7</v>
      </c>
      <c r="E78" s="1">
        <v>4544</v>
      </c>
      <c r="F78" s="1"/>
      <c r="G78" s="1" t="s">
        <v>14</v>
      </c>
      <c r="H78" s="1">
        <v>1</v>
      </c>
      <c r="I78" s="1">
        <v>340228.96</v>
      </c>
      <c r="J78" s="1">
        <v>392599.72</v>
      </c>
      <c r="K78" s="1">
        <v>4352</v>
      </c>
      <c r="L78" s="1"/>
      <c r="M78" s="1">
        <f t="shared" si="12"/>
        <v>1.738713100730755</v>
      </c>
      <c r="N78" s="1">
        <f>M78/M76</f>
        <v>0.77071431808874191</v>
      </c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x14ac:dyDescent="0.2">
      <c r="A79" s="1">
        <v>60</v>
      </c>
      <c r="B79" s="1">
        <v>1</v>
      </c>
      <c r="C79" s="1">
        <v>100494.5</v>
      </c>
      <c r="D79" s="1">
        <v>351651.76</v>
      </c>
      <c r="E79" s="1">
        <v>4544</v>
      </c>
      <c r="F79" s="1"/>
      <c r="G79" s="1" t="s">
        <v>15</v>
      </c>
      <c r="H79" s="1">
        <v>1</v>
      </c>
      <c r="I79" s="1">
        <v>338265.15</v>
      </c>
      <c r="J79" s="1">
        <v>389865.75</v>
      </c>
      <c r="K79" s="1">
        <v>4352</v>
      </c>
      <c r="L79" s="1"/>
      <c r="M79" s="1">
        <f t="shared" si="12"/>
        <v>0.2970879500888578</v>
      </c>
      <c r="N79" s="1">
        <f>M79/M76</f>
        <v>0.13168931479775681</v>
      </c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x14ac:dyDescent="0.2">
      <c r="A82" s="1" t="s">
        <v>19</v>
      </c>
      <c r="B82" s="1"/>
      <c r="C82" s="1"/>
      <c r="D82" s="1"/>
      <c r="E82" s="1"/>
      <c r="F82" s="1"/>
      <c r="G82" s="1" t="s">
        <v>28</v>
      </c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">
      <c r="A84" s="1"/>
      <c r="B84" s="1" t="s">
        <v>0</v>
      </c>
      <c r="C84" s="1" t="s">
        <v>1</v>
      </c>
      <c r="D84" s="1" t="s">
        <v>2</v>
      </c>
      <c r="E84" s="1" t="s">
        <v>3</v>
      </c>
      <c r="F84" s="1"/>
      <c r="G84" s="1"/>
      <c r="H84" s="1" t="s">
        <v>0</v>
      </c>
      <c r="I84" s="1" t="s">
        <v>1</v>
      </c>
      <c r="J84" s="1" t="s">
        <v>2</v>
      </c>
      <c r="K84" s="1" t="s">
        <v>3</v>
      </c>
      <c r="L84" s="1"/>
      <c r="M84" s="2" t="s">
        <v>24</v>
      </c>
      <c r="N84" s="2" t="s">
        <v>29</v>
      </c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">
      <c r="A85" s="1" t="s">
        <v>25</v>
      </c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2">
      <c r="A86" s="1">
        <v>0</v>
      </c>
      <c r="B86" s="1">
        <v>1</v>
      </c>
      <c r="C86" s="1">
        <v>108116.2</v>
      </c>
      <c r="D86" s="1">
        <v>262791.08</v>
      </c>
      <c r="E86" s="1">
        <v>5056</v>
      </c>
      <c r="F86" s="1"/>
      <c r="G86" s="1" t="s">
        <v>4</v>
      </c>
      <c r="H86" s="1">
        <v>1</v>
      </c>
      <c r="I86" s="1">
        <v>173852.85</v>
      </c>
      <c r="J86" s="1">
        <v>189965.29</v>
      </c>
      <c r="K86" s="1">
        <v>4352</v>
      </c>
      <c r="L86" s="1"/>
      <c r="M86" s="1">
        <f>C86/I86</f>
        <v>0.62188339161538042</v>
      </c>
      <c r="N86" s="1">
        <f>1</f>
        <v>1</v>
      </c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">
      <c r="A87" s="1">
        <v>15</v>
      </c>
      <c r="B87" s="1">
        <v>1</v>
      </c>
      <c r="C87" s="1">
        <v>39998.76</v>
      </c>
      <c r="D87" s="1">
        <v>194494</v>
      </c>
      <c r="E87" s="1">
        <v>5056</v>
      </c>
      <c r="F87" s="1"/>
      <c r="G87" s="1" t="s">
        <v>5</v>
      </c>
      <c r="H87" s="1">
        <v>1</v>
      </c>
      <c r="I87" s="1">
        <v>215485.98</v>
      </c>
      <c r="J87" s="1">
        <v>231598.42</v>
      </c>
      <c r="K87" s="1">
        <v>4352</v>
      </c>
      <c r="L87" s="1"/>
      <c r="M87" s="1">
        <f t="shared" ref="M87:M98" si="16">C87/I87</f>
        <v>0.18562117127063207</v>
      </c>
      <c r="N87" s="1">
        <f>M87/M86</f>
        <v>0.29848227782457681</v>
      </c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">
      <c r="A88" s="1">
        <v>30</v>
      </c>
      <c r="B88" s="1">
        <v>1</v>
      </c>
      <c r="C88" s="1">
        <v>8766.49</v>
      </c>
      <c r="D88" s="1">
        <v>159608.76</v>
      </c>
      <c r="E88" s="1">
        <v>5056</v>
      </c>
      <c r="F88" s="1"/>
      <c r="G88" s="1" t="s">
        <v>6</v>
      </c>
      <c r="H88" s="1">
        <v>1</v>
      </c>
      <c r="I88" s="1">
        <v>213262.57</v>
      </c>
      <c r="J88" s="1">
        <v>229375.01</v>
      </c>
      <c r="K88" s="1">
        <v>4352</v>
      </c>
      <c r="L88" s="1"/>
      <c r="M88" s="1">
        <f t="shared" si="16"/>
        <v>4.1106557048430956E-2</v>
      </c>
      <c r="N88" s="1">
        <f>M88/M86</f>
        <v>6.6100104300348239E-2</v>
      </c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">
      <c r="A89" s="1">
        <v>60</v>
      </c>
      <c r="B89" s="1"/>
      <c r="C89" s="1"/>
      <c r="D89" s="1"/>
      <c r="E89" s="1"/>
      <c r="F89" s="1"/>
      <c r="G89" s="1" t="s">
        <v>7</v>
      </c>
      <c r="H89" s="1">
        <v>1</v>
      </c>
      <c r="I89" s="1">
        <v>201492.14</v>
      </c>
      <c r="J89" s="1">
        <v>217604.58</v>
      </c>
      <c r="K89" s="1">
        <v>4352</v>
      </c>
      <c r="L89" s="1"/>
      <c r="M89" s="1">
        <f t="shared" si="16"/>
        <v>0</v>
      </c>
      <c r="N89" s="1">
        <v>0</v>
      </c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">
      <c r="A90" s="1" t="s">
        <v>26</v>
      </c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">
      <c r="A91" s="1">
        <v>0</v>
      </c>
      <c r="B91" s="1">
        <v>1</v>
      </c>
      <c r="C91" s="1">
        <v>196470.42</v>
      </c>
      <c r="D91" s="1">
        <v>350915.11</v>
      </c>
      <c r="E91" s="1">
        <v>5056</v>
      </c>
      <c r="F91" s="1"/>
      <c r="G91" s="1" t="s">
        <v>8</v>
      </c>
      <c r="H91" s="1">
        <v>1</v>
      </c>
      <c r="I91" s="1">
        <v>222375.53</v>
      </c>
      <c r="J91" s="1">
        <v>238487.97</v>
      </c>
      <c r="K91" s="1">
        <v>4352</v>
      </c>
      <c r="L91" s="1"/>
      <c r="M91" s="1">
        <f t="shared" si="16"/>
        <v>0.88350737151700109</v>
      </c>
      <c r="N91" s="1">
        <f>1</f>
        <v>1</v>
      </c>
      <c r="O91" s="1"/>
      <c r="P91" s="1"/>
      <c r="Q91" s="1">
        <f>AVERAGE(N86+N91+N96)/3</f>
        <v>1</v>
      </c>
      <c r="R91" s="1">
        <f>STDEV(N86,N91,N96)</f>
        <v>0</v>
      </c>
      <c r="S91" s="1">
        <f>R91/SQRT(3)</f>
        <v>0</v>
      </c>
      <c r="T91" s="1"/>
      <c r="U91" s="1"/>
      <c r="V91" s="1"/>
      <c r="W91" s="1"/>
      <c r="X91" s="1"/>
      <c r="Y91" s="1"/>
      <c r="Z91" s="1"/>
    </row>
    <row r="92" spans="1:26" x14ac:dyDescent="0.2">
      <c r="A92" s="1">
        <v>15</v>
      </c>
      <c r="B92" s="1">
        <v>1</v>
      </c>
      <c r="C92" s="1">
        <v>37266.629999999997</v>
      </c>
      <c r="D92" s="1">
        <v>188475.45</v>
      </c>
      <c r="E92" s="1">
        <v>5056</v>
      </c>
      <c r="F92" s="1"/>
      <c r="G92" s="1" t="s">
        <v>9</v>
      </c>
      <c r="H92" s="1">
        <v>1</v>
      </c>
      <c r="I92" s="1">
        <v>173175.25</v>
      </c>
      <c r="J92" s="1">
        <v>189287.69</v>
      </c>
      <c r="K92" s="1">
        <v>4352</v>
      </c>
      <c r="L92" s="1"/>
      <c r="M92" s="1">
        <f t="shared" si="16"/>
        <v>0.21519605139879974</v>
      </c>
      <c r="N92" s="1">
        <f>M92/M91</f>
        <v>0.24357018213589265</v>
      </c>
      <c r="O92" s="1"/>
      <c r="P92" s="1"/>
      <c r="Q92" s="1">
        <f t="shared" ref="Q92:Q94" si="17">AVERAGE(N87+N92+N97)/3</f>
        <v>0.2529843656503013</v>
      </c>
      <c r="R92" s="1">
        <f t="shared" ref="R92:R94" si="18">STDEV(N87,N92,N97)</f>
        <v>4.1597610132434147E-2</v>
      </c>
      <c r="S92" s="1">
        <f t="shared" ref="S92:S94" si="19">R92/SQRT(3)</f>
        <v>2.4016391407605961E-2</v>
      </c>
      <c r="T92" s="1"/>
      <c r="U92" s="1"/>
      <c r="V92" s="1"/>
      <c r="W92" s="1"/>
      <c r="X92" s="1"/>
      <c r="Y92" s="1"/>
      <c r="Z92" s="1"/>
    </row>
    <row r="93" spans="1:26" x14ac:dyDescent="0.2">
      <c r="A93" s="1">
        <v>30</v>
      </c>
      <c r="B93" s="1">
        <v>1</v>
      </c>
      <c r="C93" s="1">
        <v>10877.35</v>
      </c>
      <c r="D93" s="1">
        <v>156098.12</v>
      </c>
      <c r="E93" s="1">
        <v>5056</v>
      </c>
      <c r="F93" s="1"/>
      <c r="G93" s="1" t="s">
        <v>10</v>
      </c>
      <c r="H93" s="1">
        <v>1</v>
      </c>
      <c r="I93" s="1">
        <v>233538</v>
      </c>
      <c r="J93" s="1">
        <v>249650.44</v>
      </c>
      <c r="K93" s="1">
        <v>4352</v>
      </c>
      <c r="L93" s="1"/>
      <c r="M93" s="1">
        <f t="shared" si="16"/>
        <v>4.6576360164084646E-2</v>
      </c>
      <c r="N93" s="1">
        <f>M93/M91</f>
        <v>5.2717568257650227E-2</v>
      </c>
      <c r="O93" s="1"/>
      <c r="P93" s="1"/>
      <c r="Q93" s="1">
        <f t="shared" si="17"/>
        <v>3.9605890852666158E-2</v>
      </c>
      <c r="R93" s="1">
        <f t="shared" si="18"/>
        <v>3.4946287505377538E-2</v>
      </c>
      <c r="S93" s="1">
        <f t="shared" si="19"/>
        <v>2.0176248498407778E-2</v>
      </c>
      <c r="T93" s="1"/>
      <c r="U93" s="1"/>
      <c r="V93" s="1"/>
      <c r="W93" s="1"/>
      <c r="X93" s="1"/>
      <c r="Y93" s="1"/>
      <c r="Z93" s="1"/>
    </row>
    <row r="94" spans="1:26" x14ac:dyDescent="0.2">
      <c r="A94" s="1">
        <v>60</v>
      </c>
      <c r="B94" s="1"/>
      <c r="C94" s="1"/>
      <c r="D94" s="1"/>
      <c r="E94" s="1"/>
      <c r="F94" s="1"/>
      <c r="G94" s="1" t="s">
        <v>12</v>
      </c>
      <c r="H94" s="1">
        <v>1</v>
      </c>
      <c r="I94" s="1">
        <v>220247.61</v>
      </c>
      <c r="J94" s="1">
        <v>236360.05</v>
      </c>
      <c r="K94" s="1">
        <v>4352</v>
      </c>
      <c r="L94" s="1"/>
      <c r="M94" s="1">
        <f t="shared" si="16"/>
        <v>0</v>
      </c>
      <c r="N94" s="1">
        <v>0</v>
      </c>
      <c r="O94" s="1"/>
      <c r="P94" s="1"/>
      <c r="Q94" s="1">
        <f t="shared" si="17"/>
        <v>0</v>
      </c>
      <c r="R94" s="1">
        <f t="shared" si="18"/>
        <v>0</v>
      </c>
      <c r="S94" s="1">
        <f t="shared" si="19"/>
        <v>0</v>
      </c>
      <c r="T94" s="1"/>
      <c r="U94" s="1"/>
      <c r="V94" s="1"/>
      <c r="W94" s="1"/>
      <c r="X94" s="1"/>
      <c r="Y94" s="1"/>
      <c r="Z94" s="1"/>
    </row>
    <row r="95" spans="1:26" x14ac:dyDescent="0.2">
      <c r="A95" s="1" t="s">
        <v>27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x14ac:dyDescent="0.2">
      <c r="A96" s="1">
        <v>0</v>
      </c>
      <c r="B96" s="1">
        <v>1</v>
      </c>
      <c r="C96" s="1">
        <v>197081.41</v>
      </c>
      <c r="D96" s="1">
        <v>351744.82</v>
      </c>
      <c r="E96" s="1">
        <v>5056</v>
      </c>
      <c r="F96" s="1"/>
      <c r="G96" s="1" t="s">
        <v>20</v>
      </c>
      <c r="H96" s="1">
        <v>1</v>
      </c>
      <c r="I96" s="1">
        <v>235950.87</v>
      </c>
      <c r="J96" s="1">
        <v>252063.31</v>
      </c>
      <c r="K96" s="1">
        <v>4352</v>
      </c>
      <c r="L96" s="1"/>
      <c r="M96" s="1">
        <f t="shared" si="16"/>
        <v>0.83526460402540581</v>
      </c>
      <c r="N96" s="1">
        <f>1</f>
        <v>1</v>
      </c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2">
      <c r="A97" s="1">
        <v>15</v>
      </c>
      <c r="B97" s="1">
        <v>1</v>
      </c>
      <c r="C97" s="1">
        <v>43881.55</v>
      </c>
      <c r="D97" s="1">
        <v>193337.41</v>
      </c>
      <c r="E97" s="1">
        <v>5056</v>
      </c>
      <c r="F97" s="1"/>
      <c r="G97" s="1" t="s">
        <v>21</v>
      </c>
      <c r="H97" s="1">
        <v>1</v>
      </c>
      <c r="I97" s="1">
        <v>242212.78</v>
      </c>
      <c r="J97" s="1">
        <v>258325.22</v>
      </c>
      <c r="K97" s="1">
        <v>4352</v>
      </c>
      <c r="L97" s="1"/>
      <c r="M97" s="1">
        <f t="shared" si="16"/>
        <v>0.18116942466867356</v>
      </c>
      <c r="N97" s="1">
        <f>M97/M96</f>
        <v>0.21690063699043449</v>
      </c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x14ac:dyDescent="0.2">
      <c r="A98" s="1">
        <v>30</v>
      </c>
      <c r="B98" s="1">
        <v>1</v>
      </c>
      <c r="C98" s="1">
        <v>0</v>
      </c>
      <c r="D98" s="1">
        <v>115674.37</v>
      </c>
      <c r="E98" s="1">
        <v>5056</v>
      </c>
      <c r="F98" s="1"/>
      <c r="G98" s="1" t="s">
        <v>22</v>
      </c>
      <c r="H98" s="1">
        <v>1</v>
      </c>
      <c r="I98" s="1">
        <v>272583.7</v>
      </c>
      <c r="J98" s="1">
        <v>288696.14</v>
      </c>
      <c r="K98" s="1">
        <v>4352</v>
      </c>
      <c r="L98" s="1"/>
      <c r="M98" s="1">
        <f t="shared" si="16"/>
        <v>0</v>
      </c>
      <c r="N98" s="1">
        <v>0</v>
      </c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x14ac:dyDescent="0.2">
      <c r="A99" s="1">
        <v>60</v>
      </c>
      <c r="B99" s="1"/>
      <c r="C99" s="1"/>
      <c r="D99" s="1"/>
      <c r="E99" s="1"/>
      <c r="F99" s="1"/>
      <c r="G99" s="1" t="s">
        <v>23</v>
      </c>
      <c r="H99" s="1">
        <v>1</v>
      </c>
      <c r="I99" s="1">
        <v>205203.26</v>
      </c>
      <c r="J99" s="1">
        <v>221315.7</v>
      </c>
      <c r="K99" s="1">
        <v>4352</v>
      </c>
      <c r="L99" s="1"/>
      <c r="M99" s="1">
        <v>0</v>
      </c>
      <c r="N99" s="1">
        <v>0</v>
      </c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</sheetData>
  <pageMargins left="0.75" right="0.75" top="1" bottom="1" header="0.5" footer="0.5"/>
  <pageSetup paperSize="9" orientation="portrait" horizontalDpi="4294967292" verticalDpi="429496729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Janaina Nascimento</dc:creator>
  <cp:lastModifiedBy>Microsoft Office User</cp:lastModifiedBy>
  <dcterms:created xsi:type="dcterms:W3CDTF">2015-10-30T15:37:47Z</dcterms:created>
  <dcterms:modified xsi:type="dcterms:W3CDTF">2018-02-01T17:46:08Z</dcterms:modified>
</cp:coreProperties>
</file>