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0" yWindow="0" windowWidth="25600" windowHeight="16060" tabRatio="500"/>
  </bookViews>
  <sheets>
    <sheet name="Feuil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Y61" i="1" l="1"/>
  <c r="AX61" i="1"/>
  <c r="AW61" i="1"/>
  <c r="AL61" i="1"/>
  <c r="AK61" i="1"/>
  <c r="AJ61" i="1"/>
  <c r="W61" i="1"/>
  <c r="V61" i="1"/>
  <c r="U61" i="1"/>
  <c r="AY60" i="1"/>
  <c r="AX60" i="1"/>
  <c r="AW60" i="1"/>
  <c r="AL60" i="1"/>
  <c r="AK60" i="1"/>
  <c r="AJ60" i="1"/>
  <c r="W60" i="1"/>
  <c r="V60" i="1"/>
  <c r="U60" i="1"/>
  <c r="AY59" i="1"/>
  <c r="AX59" i="1"/>
  <c r="AW59" i="1"/>
  <c r="AL59" i="1"/>
  <c r="AK59" i="1"/>
  <c r="AJ59" i="1"/>
  <c r="W59" i="1"/>
  <c r="V59" i="1"/>
  <c r="U59" i="1"/>
  <c r="AY58" i="1"/>
  <c r="AX58" i="1"/>
  <c r="AW58" i="1"/>
  <c r="AL58" i="1"/>
  <c r="AK58" i="1"/>
  <c r="AJ58" i="1"/>
  <c r="W58" i="1"/>
  <c r="V58" i="1"/>
  <c r="U58" i="1"/>
  <c r="AY55" i="1"/>
  <c r="AX55" i="1"/>
  <c r="AW55" i="1"/>
  <c r="AL55" i="1"/>
  <c r="AK55" i="1"/>
  <c r="AJ55" i="1"/>
  <c r="I55" i="1"/>
  <c r="H55" i="1"/>
  <c r="G55" i="1"/>
  <c r="AY54" i="1"/>
  <c r="AX54" i="1"/>
  <c r="AW54" i="1"/>
  <c r="AL54" i="1"/>
  <c r="AK54" i="1"/>
  <c r="AJ54" i="1"/>
  <c r="I54" i="1"/>
  <c r="H54" i="1"/>
  <c r="G54" i="1"/>
  <c r="AY53" i="1"/>
  <c r="AX53" i="1"/>
  <c r="AW53" i="1"/>
  <c r="AL53" i="1"/>
  <c r="AK53" i="1"/>
  <c r="AJ53" i="1"/>
  <c r="I53" i="1"/>
  <c r="H53" i="1"/>
  <c r="G53" i="1"/>
  <c r="AY52" i="1"/>
  <c r="AX52" i="1"/>
  <c r="AW52" i="1"/>
  <c r="AL52" i="1"/>
  <c r="AK52" i="1"/>
  <c r="AJ52" i="1"/>
  <c r="I52" i="1"/>
  <c r="H52" i="1"/>
  <c r="G52" i="1"/>
  <c r="AY49" i="1"/>
  <c r="AX49" i="1"/>
  <c r="AW49" i="1"/>
  <c r="X49" i="1"/>
  <c r="W49" i="1"/>
  <c r="V49" i="1"/>
  <c r="I49" i="1"/>
  <c r="H49" i="1"/>
  <c r="G49" i="1"/>
  <c r="AY48" i="1"/>
  <c r="AX48" i="1"/>
  <c r="AW48" i="1"/>
  <c r="X48" i="1"/>
  <c r="W48" i="1"/>
  <c r="V48" i="1"/>
  <c r="I48" i="1"/>
  <c r="H48" i="1"/>
  <c r="G48" i="1"/>
  <c r="AY47" i="1"/>
  <c r="AX47" i="1"/>
  <c r="AW47" i="1"/>
  <c r="X47" i="1"/>
  <c r="W47" i="1"/>
  <c r="V47" i="1"/>
  <c r="I47" i="1"/>
  <c r="H47" i="1"/>
  <c r="G47" i="1"/>
  <c r="AY46" i="1"/>
  <c r="AX46" i="1"/>
  <c r="AW46" i="1"/>
  <c r="X46" i="1"/>
  <c r="W46" i="1"/>
  <c r="V46" i="1"/>
  <c r="I46" i="1"/>
  <c r="H46" i="1"/>
  <c r="G46" i="1"/>
  <c r="BA41" i="1"/>
  <c r="AZ41" i="1"/>
  <c r="AY41" i="1"/>
  <c r="AL41" i="1"/>
  <c r="AK41" i="1"/>
  <c r="AJ41" i="1"/>
  <c r="W41" i="1"/>
  <c r="V41" i="1"/>
  <c r="U41" i="1"/>
  <c r="H41" i="1"/>
  <c r="G41" i="1"/>
  <c r="F41" i="1"/>
  <c r="BA40" i="1"/>
  <c r="AZ40" i="1"/>
  <c r="AY40" i="1"/>
  <c r="AL40" i="1"/>
  <c r="AK40" i="1"/>
  <c r="AJ40" i="1"/>
  <c r="W40" i="1"/>
  <c r="V40" i="1"/>
  <c r="U40" i="1"/>
  <c r="H40" i="1"/>
  <c r="G40" i="1"/>
  <c r="F40" i="1"/>
  <c r="BA39" i="1"/>
  <c r="AZ39" i="1"/>
  <c r="AY39" i="1"/>
  <c r="AL39" i="1"/>
  <c r="AK39" i="1"/>
  <c r="AJ39" i="1"/>
  <c r="W39" i="1"/>
  <c r="V39" i="1"/>
  <c r="U39" i="1"/>
  <c r="H39" i="1"/>
  <c r="G39" i="1"/>
  <c r="F39" i="1"/>
  <c r="BA38" i="1"/>
  <c r="AY38" i="1"/>
  <c r="AL38" i="1"/>
  <c r="AK38" i="1"/>
  <c r="AJ38" i="1"/>
  <c r="W38" i="1"/>
  <c r="V38" i="1"/>
  <c r="U38" i="1"/>
  <c r="H38" i="1"/>
  <c r="G38" i="1"/>
  <c r="F38" i="1"/>
  <c r="AZ35" i="1"/>
  <c r="AY35" i="1"/>
  <c r="AX35" i="1"/>
  <c r="AL35" i="1"/>
  <c r="AK35" i="1"/>
  <c r="AJ35" i="1"/>
  <c r="W35" i="1"/>
  <c r="V35" i="1"/>
  <c r="U35" i="1"/>
  <c r="H35" i="1"/>
  <c r="G35" i="1"/>
  <c r="F35" i="1"/>
  <c r="AZ34" i="1"/>
  <c r="AY34" i="1"/>
  <c r="AX34" i="1"/>
  <c r="AL34" i="1"/>
  <c r="AK34" i="1"/>
  <c r="AJ34" i="1"/>
  <c r="W34" i="1"/>
  <c r="V34" i="1"/>
  <c r="U34" i="1"/>
  <c r="H34" i="1"/>
  <c r="G34" i="1"/>
  <c r="F34" i="1"/>
  <c r="AZ33" i="1"/>
  <c r="AY33" i="1"/>
  <c r="AX33" i="1"/>
  <c r="AL33" i="1"/>
  <c r="AK33" i="1"/>
  <c r="AJ33" i="1"/>
  <c r="W33" i="1"/>
  <c r="V33" i="1"/>
  <c r="U33" i="1"/>
  <c r="H33" i="1"/>
  <c r="G33" i="1"/>
  <c r="F33" i="1"/>
  <c r="AZ32" i="1"/>
  <c r="AY32" i="1"/>
  <c r="AX32" i="1"/>
  <c r="AL32" i="1"/>
  <c r="AK32" i="1"/>
  <c r="AJ32" i="1"/>
  <c r="W32" i="1"/>
  <c r="V32" i="1"/>
  <c r="U32" i="1"/>
  <c r="H32" i="1"/>
  <c r="G32" i="1"/>
  <c r="F32" i="1"/>
  <c r="AX29" i="1"/>
  <c r="AL29" i="1"/>
  <c r="AK29" i="1"/>
  <c r="AJ29" i="1"/>
  <c r="W29" i="1"/>
  <c r="V29" i="1"/>
  <c r="U29" i="1"/>
  <c r="H29" i="1"/>
  <c r="G29" i="1"/>
  <c r="F29" i="1"/>
  <c r="AZ28" i="1"/>
  <c r="AY28" i="1"/>
  <c r="AX28" i="1"/>
  <c r="AL28" i="1"/>
  <c r="AK28" i="1"/>
  <c r="AJ28" i="1"/>
  <c r="W28" i="1"/>
  <c r="V28" i="1"/>
  <c r="U28" i="1"/>
  <c r="H28" i="1"/>
  <c r="G28" i="1"/>
  <c r="F28" i="1"/>
  <c r="AZ27" i="1"/>
  <c r="AY27" i="1"/>
  <c r="AX27" i="1"/>
  <c r="AL27" i="1"/>
  <c r="AK27" i="1"/>
  <c r="AJ27" i="1"/>
  <c r="W27" i="1"/>
  <c r="V27" i="1"/>
  <c r="U27" i="1"/>
  <c r="H27" i="1"/>
  <c r="G27" i="1"/>
  <c r="F27" i="1"/>
  <c r="AZ26" i="1"/>
  <c r="AY26" i="1"/>
  <c r="AX26" i="1"/>
  <c r="AL26" i="1"/>
  <c r="AK26" i="1"/>
  <c r="AJ26" i="1"/>
  <c r="W26" i="1"/>
  <c r="V26" i="1"/>
  <c r="U26" i="1"/>
  <c r="H26" i="1"/>
  <c r="G26" i="1"/>
  <c r="F26" i="1"/>
  <c r="AY21" i="1"/>
  <c r="AX21" i="1"/>
  <c r="AW21" i="1"/>
  <c r="AL21" i="1"/>
  <c r="AK21" i="1"/>
  <c r="AJ21" i="1"/>
  <c r="AY20" i="1"/>
  <c r="AX20" i="1"/>
  <c r="AW20" i="1"/>
  <c r="AL20" i="1"/>
  <c r="AK20" i="1"/>
  <c r="AJ20" i="1"/>
  <c r="AY19" i="1"/>
  <c r="AX19" i="1"/>
  <c r="AW19" i="1"/>
  <c r="AL19" i="1"/>
  <c r="AK19" i="1"/>
  <c r="AJ19" i="1"/>
  <c r="AY18" i="1"/>
  <c r="AX18" i="1"/>
  <c r="AW18" i="1"/>
  <c r="AL18" i="1"/>
  <c r="AK18" i="1"/>
  <c r="AJ18" i="1"/>
  <c r="AY15" i="1"/>
  <c r="AX15" i="1"/>
  <c r="AW15" i="1"/>
  <c r="AL15" i="1"/>
  <c r="AK15" i="1"/>
  <c r="AJ15" i="1"/>
  <c r="W15" i="1"/>
  <c r="V15" i="1"/>
  <c r="U15" i="1"/>
  <c r="H15" i="1"/>
  <c r="G15" i="1"/>
  <c r="F15" i="1"/>
  <c r="AY14" i="1"/>
  <c r="AX14" i="1"/>
  <c r="AW14" i="1"/>
  <c r="AL14" i="1"/>
  <c r="AK14" i="1"/>
  <c r="AJ14" i="1"/>
  <c r="W14" i="1"/>
  <c r="V14" i="1"/>
  <c r="U14" i="1"/>
  <c r="H14" i="1"/>
  <c r="G14" i="1"/>
  <c r="F14" i="1"/>
  <c r="AY13" i="1"/>
  <c r="AX13" i="1"/>
  <c r="AW13" i="1"/>
  <c r="AL13" i="1"/>
  <c r="AK13" i="1"/>
  <c r="AJ13" i="1"/>
  <c r="W13" i="1"/>
  <c r="V13" i="1"/>
  <c r="U13" i="1"/>
  <c r="H13" i="1"/>
  <c r="G13" i="1"/>
  <c r="F13" i="1"/>
  <c r="AY12" i="1"/>
  <c r="AX12" i="1"/>
  <c r="AW12" i="1"/>
  <c r="AL12" i="1"/>
  <c r="AK12" i="1"/>
  <c r="AJ12" i="1"/>
  <c r="W12" i="1"/>
  <c r="V12" i="1"/>
  <c r="U12" i="1"/>
  <c r="H12" i="1"/>
  <c r="G12" i="1"/>
  <c r="F12" i="1"/>
  <c r="AY9" i="1"/>
  <c r="AX9" i="1"/>
  <c r="AW9" i="1"/>
  <c r="AL9" i="1"/>
  <c r="AK9" i="1"/>
  <c r="AJ9" i="1"/>
  <c r="W9" i="1"/>
  <c r="V9" i="1"/>
  <c r="U9" i="1"/>
  <c r="H9" i="1"/>
  <c r="G9" i="1"/>
  <c r="F9" i="1"/>
  <c r="AY8" i="1"/>
  <c r="AX8" i="1"/>
  <c r="AW8" i="1"/>
  <c r="AL8" i="1"/>
  <c r="AK8" i="1"/>
  <c r="AJ8" i="1"/>
  <c r="W8" i="1"/>
  <c r="V8" i="1"/>
  <c r="U8" i="1"/>
  <c r="H8" i="1"/>
  <c r="G8" i="1"/>
  <c r="F8" i="1"/>
  <c r="AY7" i="1"/>
  <c r="AX7" i="1"/>
  <c r="AW7" i="1"/>
  <c r="AL7" i="1"/>
  <c r="AK7" i="1"/>
  <c r="AJ7" i="1"/>
  <c r="W7" i="1"/>
  <c r="V7" i="1"/>
  <c r="U7" i="1"/>
  <c r="H7" i="1"/>
  <c r="G7" i="1"/>
  <c r="F7" i="1"/>
  <c r="AY6" i="1"/>
  <c r="AX6" i="1"/>
  <c r="AW6" i="1"/>
  <c r="AL6" i="1"/>
  <c r="AK6" i="1"/>
  <c r="AJ6" i="1"/>
  <c r="W6" i="1"/>
  <c r="V6" i="1"/>
  <c r="U6" i="1"/>
  <c r="H6" i="1"/>
  <c r="G6" i="1"/>
  <c r="F6" i="1"/>
</calcChain>
</file>

<file path=xl/sharedStrings.xml><?xml version="1.0" encoding="utf-8"?>
<sst xmlns="http://schemas.openxmlformats.org/spreadsheetml/2006/main" count="260" uniqueCount="42">
  <si>
    <t>médiane</t>
  </si>
  <si>
    <t>MAX</t>
  </si>
  <si>
    <t>MIN</t>
  </si>
  <si>
    <t xml:space="preserve">Source data Figure 4A </t>
  </si>
  <si>
    <t>WT</t>
  </si>
  <si>
    <t>ARG5,6</t>
  </si>
  <si>
    <t>Time (h)</t>
  </si>
  <si>
    <t>ChIP RPA (Ip/Input)</t>
  </si>
  <si>
    <t>Biological Replicate</t>
  </si>
  <si>
    <t>0.6kb</t>
  </si>
  <si>
    <t>7.6kb</t>
  </si>
  <si>
    <t>ChIP Rad52-FLAG (Ip/Input)</t>
  </si>
  <si>
    <t>ChIP Rad51 (Ip/Input)</t>
  </si>
  <si>
    <t>Two tailed P values, unpaired T test (Time 4h)</t>
  </si>
  <si>
    <t>RPA 0.6kb</t>
  </si>
  <si>
    <t>RPA 7.6kb</t>
  </si>
  <si>
    <t>Rad52-FLAG 0.6kb</t>
  </si>
  <si>
    <t>Rad52-FLAG 7.6kb</t>
  </si>
  <si>
    <t>Rad51 0.6kb</t>
  </si>
  <si>
    <t>Rad51 7.6kb</t>
  </si>
  <si>
    <t>numerical data Figure 4C</t>
  </si>
  <si>
    <t>Biological replicate</t>
  </si>
  <si>
    <t>rad52-P381S</t>
  </si>
  <si>
    <t>rad52-Y376A</t>
  </si>
  <si>
    <t>Survival (%)</t>
  </si>
  <si>
    <r>
      <rPr>
        <b/>
        <i/>
        <sz val="8"/>
        <color theme="1"/>
        <rFont val="Times"/>
      </rPr>
      <t>srs2</t>
    </r>
    <r>
      <rPr>
        <b/>
        <sz val="8"/>
        <color theme="1"/>
        <rFont val="Times"/>
      </rPr>
      <t>∆</t>
    </r>
  </si>
  <si>
    <r>
      <rPr>
        <b/>
        <i/>
        <sz val="8"/>
        <color theme="1"/>
        <rFont val="Times"/>
      </rPr>
      <t>rad52-Y376A</t>
    </r>
  </si>
  <si>
    <r>
      <rPr>
        <b/>
        <i/>
        <sz val="8"/>
        <color theme="1"/>
        <rFont val="Times"/>
      </rPr>
      <t>rad52-Y376A srs2</t>
    </r>
    <r>
      <rPr>
        <b/>
        <sz val="8"/>
        <color theme="1"/>
        <rFont val="Times"/>
      </rPr>
      <t>∆</t>
    </r>
  </si>
  <si>
    <r>
      <t>WT
vs</t>
    </r>
    <r>
      <rPr>
        <i/>
        <sz val="8"/>
        <color theme="1"/>
        <rFont val="Times"/>
      </rPr>
      <t xml:space="preserve"> srs2</t>
    </r>
    <r>
      <rPr>
        <sz val="8"/>
        <color theme="1"/>
        <rFont val="Times"/>
      </rPr>
      <t>∆</t>
    </r>
  </si>
  <si>
    <r>
      <t>WT
vs</t>
    </r>
    <r>
      <rPr>
        <i/>
        <sz val="8"/>
        <color theme="1"/>
        <rFont val="Times"/>
      </rPr>
      <t xml:space="preserve"> rad52-Y376A</t>
    </r>
  </si>
  <si>
    <r>
      <rPr>
        <i/>
        <sz val="8"/>
        <color theme="1"/>
        <rFont val="Times"/>
      </rPr>
      <t>srs2</t>
    </r>
    <r>
      <rPr>
        <sz val="8"/>
        <color theme="1"/>
        <rFont val="Times"/>
      </rPr>
      <t>∆
 vs</t>
    </r>
    <r>
      <rPr>
        <i/>
        <sz val="8"/>
        <color theme="1"/>
        <rFont val="Times"/>
      </rPr>
      <t xml:space="preserve"> rad52-Y376A srs2</t>
    </r>
    <r>
      <rPr>
        <sz val="8"/>
        <color theme="1"/>
        <rFont val="Times"/>
      </rPr>
      <t>∆</t>
    </r>
  </si>
  <si>
    <r>
      <rPr>
        <i/>
        <sz val="8"/>
        <color theme="1"/>
        <rFont val="Times"/>
      </rPr>
      <t xml:space="preserve">rad52-Y376A
</t>
    </r>
    <r>
      <rPr>
        <sz val="8"/>
        <color theme="1"/>
        <rFont val="Times"/>
      </rPr>
      <t xml:space="preserve"> vs</t>
    </r>
    <r>
      <rPr>
        <i/>
        <sz val="8"/>
        <color theme="1"/>
        <rFont val="Times"/>
      </rPr>
      <t xml:space="preserve"> rad52-Y376A srs2</t>
    </r>
    <r>
      <rPr>
        <sz val="8"/>
        <color theme="1"/>
        <rFont val="Times"/>
      </rPr>
      <t>∆</t>
    </r>
  </si>
  <si>
    <r>
      <rPr>
        <i/>
        <sz val="8"/>
        <color theme="1"/>
        <rFont val="Times"/>
      </rPr>
      <t>srs2</t>
    </r>
    <r>
      <rPr>
        <sz val="8"/>
        <color theme="1"/>
        <rFont val="Times"/>
      </rPr>
      <t>∆</t>
    </r>
  </si>
  <si>
    <r>
      <rPr>
        <i/>
        <sz val="8"/>
        <color theme="1"/>
        <rFont val="Times"/>
      </rPr>
      <t>srs2</t>
    </r>
    <r>
      <rPr>
        <sz val="8"/>
        <color theme="1"/>
        <rFont val="Times"/>
      </rPr>
      <t>∆</t>
    </r>
    <r>
      <rPr>
        <i/>
        <sz val="8"/>
        <color theme="1"/>
        <rFont val="Times"/>
      </rPr>
      <t xml:space="preserve"> rad52-P381S</t>
    </r>
  </si>
  <si>
    <r>
      <rPr>
        <i/>
        <sz val="8"/>
        <color theme="1"/>
        <rFont val="Times"/>
      </rPr>
      <t>srs2</t>
    </r>
    <r>
      <rPr>
        <sz val="8"/>
        <color theme="1"/>
        <rFont val="Times"/>
      </rPr>
      <t>∆</t>
    </r>
    <r>
      <rPr>
        <i/>
        <sz val="8"/>
        <color theme="1"/>
        <rFont val="Times"/>
      </rPr>
      <t xml:space="preserve"> rad52-Y376A</t>
    </r>
  </si>
  <si>
    <t>Two tailed P values, unpaired T test</t>
  </si>
  <si>
    <t xml:space="preserve">T test </t>
  </si>
  <si>
    <t xml:space="preserve">p value </t>
  </si>
  <si>
    <r>
      <rPr>
        <i/>
        <sz val="8"/>
        <color theme="1"/>
        <rFont val="Times"/>
      </rPr>
      <t>srs2</t>
    </r>
    <r>
      <rPr>
        <sz val="8"/>
        <color theme="1"/>
        <rFont val="Times"/>
      </rPr>
      <t>∆ vs</t>
    </r>
    <r>
      <rPr>
        <i/>
        <sz val="8"/>
        <color theme="1"/>
        <rFont val="Times"/>
      </rPr>
      <t xml:space="preserve"> srs2</t>
    </r>
    <r>
      <rPr>
        <sz val="8"/>
        <color theme="1"/>
        <rFont val="Times"/>
      </rPr>
      <t>∆</t>
    </r>
    <r>
      <rPr>
        <i/>
        <sz val="8"/>
        <color theme="1"/>
        <rFont val="Times"/>
      </rPr>
      <t xml:space="preserve"> rad52-P381S</t>
    </r>
  </si>
  <si>
    <r>
      <rPr>
        <i/>
        <sz val="8"/>
        <color theme="1"/>
        <rFont val="Times"/>
      </rPr>
      <t>srs2</t>
    </r>
    <r>
      <rPr>
        <sz val="8"/>
        <color theme="1"/>
        <rFont val="Times"/>
      </rPr>
      <t>∆ vs</t>
    </r>
    <r>
      <rPr>
        <i/>
        <sz val="8"/>
        <color theme="1"/>
        <rFont val="Times"/>
      </rPr>
      <t xml:space="preserve"> srs2</t>
    </r>
    <r>
      <rPr>
        <sz val="8"/>
        <color theme="1"/>
        <rFont val="Times"/>
      </rPr>
      <t>∆</t>
    </r>
    <r>
      <rPr>
        <i/>
        <sz val="8"/>
        <color theme="1"/>
        <rFont val="Times"/>
      </rPr>
      <t xml:space="preserve"> rad52-Y376A</t>
    </r>
  </si>
  <si>
    <t>0.0002</t>
  </si>
  <si>
    <t>0.0001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</si>
</sst>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2" x14ac:knownFonts="1">
    <font>
      <sz val="12"/>
      <color theme="1"/>
      <name val="Calibri"/>
      <family val="2"/>
      <charset val="129"/>
      <scheme val="minor"/>
    </font>
    <font>
      <u/>
      <sz val="12"/>
      <color theme="10"/>
      <name val="Calibri"/>
      <family val="2"/>
      <charset val="129"/>
      <scheme val="minor"/>
    </font>
    <font>
      <u/>
      <sz val="12"/>
      <color theme="11"/>
      <name val="Calibri"/>
      <family val="2"/>
      <charset val="129"/>
      <scheme val="minor"/>
    </font>
    <font>
      <sz val="8"/>
      <name val="Calibri"/>
      <family val="2"/>
      <charset val="129"/>
      <scheme val="minor"/>
    </font>
    <font>
      <b/>
      <sz val="8"/>
      <color theme="1"/>
      <name val="Times"/>
    </font>
    <font>
      <sz val="8"/>
      <color theme="1"/>
      <name val="Times"/>
    </font>
    <font>
      <b/>
      <i/>
      <sz val="8"/>
      <color theme="1"/>
      <name val="Times"/>
    </font>
    <font>
      <i/>
      <sz val="8"/>
      <color theme="1"/>
      <name val="Times"/>
    </font>
    <font>
      <sz val="8"/>
      <color rgb="FF000000"/>
      <name val="Times"/>
    </font>
    <font>
      <sz val="8"/>
      <color rgb="FFFF0000"/>
      <name val="Times"/>
    </font>
    <font>
      <sz val="8"/>
      <name val="Times"/>
    </font>
    <font>
      <sz val="8"/>
      <color rgb="FFFF6600"/>
      <name val="Times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4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7">
    <xf numFmtId="0" fontId="0" fillId="0" borderId="0" xfId="0"/>
    <xf numFmtId="0" fontId="4" fillId="0" borderId="0" xfId="0" applyFont="1" applyBorder="1"/>
    <xf numFmtId="0" fontId="5" fillId="0" borderId="0" xfId="0" applyFont="1" applyBorder="1" applyAlignment="1">
      <alignment horizontal="right"/>
    </xf>
    <xf numFmtId="0" fontId="5" fillId="0" borderId="0" xfId="0" applyFont="1" applyBorder="1"/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vertical="top"/>
    </xf>
    <xf numFmtId="0" fontId="6" fillId="0" borderId="0" xfId="0" applyFont="1" applyBorder="1" applyAlignment="1">
      <alignment horizontal="right"/>
    </xf>
    <xf numFmtId="2" fontId="5" fillId="0" borderId="0" xfId="0" applyNumberFormat="1" applyFont="1" applyFill="1" applyBorder="1" applyAlignment="1">
      <alignment horizontal="center"/>
    </xf>
    <xf numFmtId="0" fontId="6" fillId="0" borderId="0" xfId="0" applyFont="1" applyBorder="1"/>
    <xf numFmtId="1" fontId="5" fillId="0" borderId="0" xfId="0" applyNumberFormat="1" applyFont="1" applyFill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2" fontId="8" fillId="0" borderId="0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0" fontId="4" fillId="0" borderId="0" xfId="0" applyFont="1" applyBorder="1" applyAlignment="1">
      <alignment horizontal="right"/>
    </xf>
    <xf numFmtId="2" fontId="5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center"/>
    </xf>
    <xf numFmtId="2" fontId="10" fillId="0" borderId="0" xfId="0" applyNumberFormat="1" applyFont="1" applyBorder="1" applyAlignment="1">
      <alignment horizontal="center"/>
    </xf>
    <xf numFmtId="0" fontId="10" fillId="0" borderId="0" xfId="0" applyFont="1" applyAlignment="1">
      <alignment horizontal="center"/>
    </xf>
    <xf numFmtId="0" fontId="4" fillId="0" borderId="0" xfId="0" applyFont="1" applyBorder="1" applyAlignment="1">
      <alignment horizontal="left" vertical="top" wrapText="1" shrinkToFit="1"/>
    </xf>
    <xf numFmtId="0" fontId="5" fillId="0" borderId="0" xfId="0" applyFont="1" applyFill="1" applyBorder="1" applyAlignment="1">
      <alignment horizontal="center"/>
    </xf>
    <xf numFmtId="165" fontId="5" fillId="0" borderId="0" xfId="0" applyNumberFormat="1" applyFont="1" applyBorder="1" applyAlignment="1">
      <alignment horizontal="center"/>
    </xf>
    <xf numFmtId="2" fontId="10" fillId="0" borderId="0" xfId="0" applyNumberFormat="1" applyFont="1" applyFill="1" applyBorder="1" applyAlignment="1">
      <alignment horizontal="center"/>
    </xf>
    <xf numFmtId="2" fontId="8" fillId="0" borderId="0" xfId="0" applyNumberFormat="1" applyFont="1" applyAlignment="1">
      <alignment horizontal="center"/>
    </xf>
    <xf numFmtId="2" fontId="11" fillId="0" borderId="0" xfId="0" applyNumberFormat="1" applyFont="1" applyBorder="1" applyAlignment="1">
      <alignment horizontal="center"/>
    </xf>
    <xf numFmtId="2" fontId="9" fillId="0" borderId="0" xfId="0" applyNumberFormat="1" applyFont="1" applyBorder="1" applyAlignment="1">
      <alignment horizontal="center"/>
    </xf>
    <xf numFmtId="2" fontId="5" fillId="0" borderId="0" xfId="0" applyNumberFormat="1" applyFont="1" applyBorder="1"/>
    <xf numFmtId="164" fontId="8" fillId="0" borderId="0" xfId="0" applyNumberFormat="1" applyFont="1" applyBorder="1"/>
    <xf numFmtId="164" fontId="5" fillId="0" borderId="0" xfId="0" applyNumberFormat="1" applyFont="1" applyBorder="1"/>
    <xf numFmtId="0" fontId="5" fillId="0" borderId="0" xfId="0" applyFont="1"/>
    <xf numFmtId="0" fontId="5" fillId="0" borderId="0" xfId="0" applyFont="1" applyBorder="1" applyAlignment="1">
      <alignment horizontal="right" vertical="top"/>
    </xf>
    <xf numFmtId="0" fontId="5" fillId="0" borderId="0" xfId="0" applyFont="1" applyBorder="1" applyAlignment="1">
      <alignment horizontal="right"/>
    </xf>
    <xf numFmtId="0" fontId="7" fillId="0" borderId="0" xfId="0" applyFont="1" applyBorder="1" applyAlignment="1">
      <alignment horizontal="right" vertical="top"/>
    </xf>
    <xf numFmtId="0" fontId="5" fillId="0" borderId="0" xfId="0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center" vertical="top" wrapText="1" shrinkToFit="1"/>
    </xf>
    <xf numFmtId="0" fontId="5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 vertical="top" wrapText="1" shrinkToFit="1"/>
    </xf>
  </cellXfs>
  <cellStyles count="54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" xfId="171" builtinId="8" hidden="1"/>
    <cellStyle name="Lien hypertexte" xfId="173" builtinId="8" hidden="1"/>
    <cellStyle name="Lien hypertexte" xfId="175" builtinId="8" hidden="1"/>
    <cellStyle name="Lien hypertexte" xfId="177" builtinId="8" hidden="1"/>
    <cellStyle name="Lien hypertexte" xfId="179" builtinId="8" hidden="1"/>
    <cellStyle name="Lien hypertexte" xfId="181" builtinId="8" hidden="1"/>
    <cellStyle name="Lien hypertexte" xfId="183" builtinId="8" hidden="1"/>
    <cellStyle name="Lien hypertexte" xfId="185" builtinId="8" hidden="1"/>
    <cellStyle name="Lien hypertexte" xfId="187" builtinId="8" hidden="1"/>
    <cellStyle name="Lien hypertexte" xfId="189" builtinId="8" hidden="1"/>
    <cellStyle name="Lien hypertexte" xfId="191" builtinId="8" hidden="1"/>
    <cellStyle name="Lien hypertexte" xfId="193" builtinId="8" hidden="1"/>
    <cellStyle name="Lien hypertexte" xfId="195" builtinId="8" hidden="1"/>
    <cellStyle name="Lien hypertexte" xfId="197" builtinId="8" hidden="1"/>
    <cellStyle name="Lien hypertexte" xfId="199" builtinId="8" hidden="1"/>
    <cellStyle name="Lien hypertexte" xfId="201" builtinId="8" hidden="1"/>
    <cellStyle name="Lien hypertexte" xfId="203" builtinId="8" hidden="1"/>
    <cellStyle name="Lien hypertexte" xfId="205" builtinId="8" hidden="1"/>
    <cellStyle name="Lien hypertexte" xfId="207" builtinId="8" hidden="1"/>
    <cellStyle name="Lien hypertexte" xfId="209" builtinId="8" hidden="1"/>
    <cellStyle name="Lien hypertexte" xfId="211" builtinId="8" hidden="1"/>
    <cellStyle name="Lien hypertexte" xfId="213" builtinId="8" hidden="1"/>
    <cellStyle name="Lien hypertexte" xfId="215" builtinId="8" hidden="1"/>
    <cellStyle name="Lien hypertexte" xfId="217" builtinId="8" hidden="1"/>
    <cellStyle name="Lien hypertexte" xfId="219" builtinId="8" hidden="1"/>
    <cellStyle name="Lien hypertexte" xfId="221" builtinId="8" hidden="1"/>
    <cellStyle name="Lien hypertexte" xfId="223" builtinId="8" hidden="1"/>
    <cellStyle name="Lien hypertexte" xfId="225" builtinId="8" hidden="1"/>
    <cellStyle name="Lien hypertexte" xfId="227" builtinId="8" hidden="1"/>
    <cellStyle name="Lien hypertexte" xfId="229" builtinId="8" hidden="1"/>
    <cellStyle name="Lien hypertexte" xfId="231" builtinId="8" hidden="1"/>
    <cellStyle name="Lien hypertexte" xfId="233" builtinId="8" hidden="1"/>
    <cellStyle name="Lien hypertexte" xfId="235" builtinId="8" hidden="1"/>
    <cellStyle name="Lien hypertexte" xfId="237" builtinId="8" hidden="1"/>
    <cellStyle name="Lien hypertexte" xfId="239" builtinId="8" hidden="1"/>
    <cellStyle name="Lien hypertexte" xfId="241" builtinId="8" hidden="1"/>
    <cellStyle name="Lien hypertexte" xfId="243" builtinId="8" hidden="1"/>
    <cellStyle name="Lien hypertexte" xfId="245" builtinId="8" hidden="1"/>
    <cellStyle name="Lien hypertexte" xfId="247" builtinId="8" hidden="1"/>
    <cellStyle name="Lien hypertexte" xfId="249" builtinId="8" hidden="1"/>
    <cellStyle name="Lien hypertexte" xfId="251" builtinId="8" hidden="1"/>
    <cellStyle name="Lien hypertexte" xfId="253" builtinId="8" hidden="1"/>
    <cellStyle name="Lien hypertexte" xfId="255" builtinId="8" hidden="1"/>
    <cellStyle name="Lien hypertexte" xfId="257" builtinId="8" hidden="1"/>
    <cellStyle name="Lien hypertexte" xfId="259" builtinId="8" hidden="1"/>
    <cellStyle name="Lien hypertexte" xfId="261" builtinId="8" hidden="1"/>
    <cellStyle name="Lien hypertexte" xfId="263" builtinId="8" hidden="1"/>
    <cellStyle name="Lien hypertexte" xfId="265" builtinId="8" hidden="1"/>
    <cellStyle name="Lien hypertexte" xfId="267" builtinId="8" hidden="1"/>
    <cellStyle name="Lien hypertexte" xfId="269" builtinId="8" hidden="1"/>
    <cellStyle name="Lien hypertexte" xfId="271" builtinId="8" hidden="1"/>
    <cellStyle name="Lien hypertexte" xfId="273" builtinId="8" hidden="1"/>
    <cellStyle name="Lien hypertexte" xfId="275" builtinId="8" hidden="1"/>
    <cellStyle name="Lien hypertexte" xfId="277" builtinId="8" hidden="1"/>
    <cellStyle name="Lien hypertexte" xfId="279" builtinId="8" hidden="1"/>
    <cellStyle name="Lien hypertexte" xfId="281" builtinId="8" hidden="1"/>
    <cellStyle name="Lien hypertexte" xfId="283" builtinId="8" hidden="1"/>
    <cellStyle name="Lien hypertexte" xfId="285" builtinId="8" hidden="1"/>
    <cellStyle name="Lien hypertexte" xfId="287" builtinId="8" hidden="1"/>
    <cellStyle name="Lien hypertexte" xfId="289" builtinId="8" hidden="1"/>
    <cellStyle name="Lien hypertexte" xfId="291" builtinId="8" hidden="1"/>
    <cellStyle name="Lien hypertexte" xfId="293" builtinId="8" hidden="1"/>
    <cellStyle name="Lien hypertexte" xfId="295" builtinId="8" hidden="1"/>
    <cellStyle name="Lien hypertexte" xfId="297" builtinId="8" hidden="1"/>
    <cellStyle name="Lien hypertexte" xfId="299" builtinId="8" hidden="1"/>
    <cellStyle name="Lien hypertexte" xfId="301" builtinId="8" hidden="1"/>
    <cellStyle name="Lien hypertexte" xfId="303" builtinId="8" hidden="1"/>
    <cellStyle name="Lien hypertexte" xfId="305" builtinId="8" hidden="1"/>
    <cellStyle name="Lien hypertexte" xfId="307" builtinId="8" hidden="1"/>
    <cellStyle name="Lien hypertexte" xfId="309" builtinId="8" hidden="1"/>
    <cellStyle name="Lien hypertexte" xfId="311" builtinId="8" hidden="1"/>
    <cellStyle name="Lien hypertexte" xfId="313" builtinId="8" hidden="1"/>
    <cellStyle name="Lien hypertexte" xfId="315" builtinId="8" hidden="1"/>
    <cellStyle name="Lien hypertexte" xfId="317" builtinId="8" hidden="1"/>
    <cellStyle name="Lien hypertexte" xfId="319" builtinId="8" hidden="1"/>
    <cellStyle name="Lien hypertexte" xfId="321" builtinId="8" hidden="1"/>
    <cellStyle name="Lien hypertexte" xfId="323" builtinId="8" hidden="1"/>
    <cellStyle name="Lien hypertexte" xfId="325" builtinId="8" hidden="1"/>
    <cellStyle name="Lien hypertexte" xfId="327" builtinId="8" hidden="1"/>
    <cellStyle name="Lien hypertexte" xfId="329" builtinId="8" hidden="1"/>
    <cellStyle name="Lien hypertexte" xfId="331" builtinId="8" hidden="1"/>
    <cellStyle name="Lien hypertexte" xfId="333" builtinId="8" hidden="1"/>
    <cellStyle name="Lien hypertexte" xfId="335" builtinId="8" hidden="1"/>
    <cellStyle name="Lien hypertexte" xfId="337" builtinId="8" hidden="1"/>
    <cellStyle name="Lien hypertexte" xfId="339" builtinId="8" hidden="1"/>
    <cellStyle name="Lien hypertexte" xfId="341" builtinId="8" hidden="1"/>
    <cellStyle name="Lien hypertexte" xfId="343" builtinId="8" hidden="1"/>
    <cellStyle name="Lien hypertexte" xfId="345" builtinId="8" hidden="1"/>
    <cellStyle name="Lien hypertexte" xfId="347" builtinId="8" hidden="1"/>
    <cellStyle name="Lien hypertexte" xfId="349" builtinId="8" hidden="1"/>
    <cellStyle name="Lien hypertexte" xfId="351" builtinId="8" hidden="1"/>
    <cellStyle name="Lien hypertexte" xfId="353" builtinId="8" hidden="1"/>
    <cellStyle name="Lien hypertexte" xfId="355" builtinId="8" hidden="1"/>
    <cellStyle name="Lien hypertexte" xfId="357" builtinId="8" hidden="1"/>
    <cellStyle name="Lien hypertexte" xfId="359" builtinId="8" hidden="1"/>
    <cellStyle name="Lien hypertexte" xfId="361" builtinId="8" hidden="1"/>
    <cellStyle name="Lien hypertexte" xfId="363" builtinId="8" hidden="1"/>
    <cellStyle name="Lien hypertexte" xfId="365" builtinId="8" hidden="1"/>
    <cellStyle name="Lien hypertexte" xfId="367" builtinId="8" hidden="1"/>
    <cellStyle name="Lien hypertexte" xfId="369" builtinId="8" hidden="1"/>
    <cellStyle name="Lien hypertexte" xfId="371" builtinId="8" hidden="1"/>
    <cellStyle name="Lien hypertexte" xfId="373" builtinId="8" hidden="1"/>
    <cellStyle name="Lien hypertexte" xfId="375" builtinId="8" hidden="1"/>
    <cellStyle name="Lien hypertexte" xfId="377" builtinId="8" hidden="1"/>
    <cellStyle name="Lien hypertexte" xfId="379" builtinId="8" hidden="1"/>
    <cellStyle name="Lien hypertexte" xfId="381" builtinId="8" hidden="1"/>
    <cellStyle name="Lien hypertexte" xfId="383" builtinId="8" hidden="1"/>
    <cellStyle name="Lien hypertexte" xfId="385" builtinId="8" hidden="1"/>
    <cellStyle name="Lien hypertexte" xfId="387" builtinId="8" hidden="1"/>
    <cellStyle name="Lien hypertexte" xfId="389" builtinId="8" hidden="1"/>
    <cellStyle name="Lien hypertexte" xfId="391" builtinId="8" hidden="1"/>
    <cellStyle name="Lien hypertexte" xfId="393" builtinId="8" hidden="1"/>
    <cellStyle name="Lien hypertexte" xfId="395" builtinId="8" hidden="1"/>
    <cellStyle name="Lien hypertexte" xfId="397" builtinId="8" hidden="1"/>
    <cellStyle name="Lien hypertexte" xfId="399" builtinId="8" hidden="1"/>
    <cellStyle name="Lien hypertexte" xfId="401" builtinId="8" hidden="1"/>
    <cellStyle name="Lien hypertexte" xfId="403" builtinId="8" hidden="1"/>
    <cellStyle name="Lien hypertexte" xfId="405" builtinId="8" hidden="1"/>
    <cellStyle name="Lien hypertexte" xfId="407" builtinId="8" hidden="1"/>
    <cellStyle name="Lien hypertexte" xfId="409" builtinId="8" hidden="1"/>
    <cellStyle name="Lien hypertexte" xfId="411" builtinId="8" hidden="1"/>
    <cellStyle name="Lien hypertexte" xfId="413" builtinId="8" hidden="1"/>
    <cellStyle name="Lien hypertexte" xfId="415" builtinId="8" hidden="1"/>
    <cellStyle name="Lien hypertexte" xfId="417" builtinId="8" hidden="1"/>
    <cellStyle name="Lien hypertexte" xfId="419" builtinId="8" hidden="1"/>
    <cellStyle name="Lien hypertexte" xfId="421" builtinId="8" hidden="1"/>
    <cellStyle name="Lien hypertexte" xfId="423" builtinId="8" hidden="1"/>
    <cellStyle name="Lien hypertexte" xfId="425" builtinId="8" hidden="1"/>
    <cellStyle name="Lien hypertexte" xfId="427" builtinId="8" hidden="1"/>
    <cellStyle name="Lien hypertexte" xfId="429" builtinId="8" hidden="1"/>
    <cellStyle name="Lien hypertexte" xfId="431" builtinId="8" hidden="1"/>
    <cellStyle name="Lien hypertexte" xfId="433" builtinId="8" hidden="1"/>
    <cellStyle name="Lien hypertexte" xfId="435" builtinId="8" hidden="1"/>
    <cellStyle name="Lien hypertexte" xfId="437" builtinId="8" hidden="1"/>
    <cellStyle name="Lien hypertexte" xfId="439" builtinId="8" hidden="1"/>
    <cellStyle name="Lien hypertexte" xfId="441" builtinId="8" hidden="1"/>
    <cellStyle name="Lien hypertexte" xfId="443" builtinId="8" hidden="1"/>
    <cellStyle name="Lien hypertexte" xfId="445" builtinId="8" hidden="1"/>
    <cellStyle name="Lien hypertexte" xfId="447" builtinId="8" hidden="1"/>
    <cellStyle name="Lien hypertexte" xfId="449" builtinId="8" hidden="1"/>
    <cellStyle name="Lien hypertexte" xfId="451" builtinId="8" hidden="1"/>
    <cellStyle name="Lien hypertexte" xfId="453" builtinId="8" hidden="1"/>
    <cellStyle name="Lien hypertexte" xfId="455" builtinId="8" hidden="1"/>
    <cellStyle name="Lien hypertexte" xfId="457" builtinId="8" hidden="1"/>
    <cellStyle name="Lien hypertexte" xfId="459" builtinId="8" hidden="1"/>
    <cellStyle name="Lien hypertexte" xfId="461" builtinId="8" hidden="1"/>
    <cellStyle name="Lien hypertexte" xfId="463" builtinId="8" hidden="1"/>
    <cellStyle name="Lien hypertexte" xfId="465" builtinId="8" hidden="1"/>
    <cellStyle name="Lien hypertexte" xfId="467" builtinId="8" hidden="1"/>
    <cellStyle name="Lien hypertexte" xfId="469" builtinId="8" hidden="1"/>
    <cellStyle name="Lien hypertexte" xfId="471" builtinId="8" hidden="1"/>
    <cellStyle name="Lien hypertexte" xfId="473" builtinId="8" hidden="1"/>
    <cellStyle name="Lien hypertexte" xfId="475" builtinId="8" hidden="1"/>
    <cellStyle name="Lien hypertexte" xfId="477" builtinId="8" hidden="1"/>
    <cellStyle name="Lien hypertexte" xfId="479" builtinId="8" hidden="1"/>
    <cellStyle name="Lien hypertexte" xfId="481" builtinId="8" hidden="1"/>
    <cellStyle name="Lien hypertexte" xfId="483" builtinId="8" hidden="1"/>
    <cellStyle name="Lien hypertexte" xfId="485" builtinId="8" hidden="1"/>
    <cellStyle name="Lien hypertexte" xfId="487" builtinId="8" hidden="1"/>
    <cellStyle name="Lien hypertexte" xfId="489" builtinId="8" hidden="1"/>
    <cellStyle name="Lien hypertexte" xfId="491" builtinId="8" hidden="1"/>
    <cellStyle name="Lien hypertexte" xfId="493" builtinId="8" hidden="1"/>
    <cellStyle name="Lien hypertexte" xfId="495" builtinId="8" hidden="1"/>
    <cellStyle name="Lien hypertexte" xfId="497" builtinId="8" hidden="1"/>
    <cellStyle name="Lien hypertexte" xfId="499" builtinId="8" hidden="1"/>
    <cellStyle name="Lien hypertexte" xfId="501" builtinId="8" hidden="1"/>
    <cellStyle name="Lien hypertexte" xfId="503" builtinId="8" hidden="1"/>
    <cellStyle name="Lien hypertexte" xfId="505" builtinId="8" hidden="1"/>
    <cellStyle name="Lien hypertexte" xfId="507" builtinId="8" hidden="1"/>
    <cellStyle name="Lien hypertexte" xfId="509" builtinId="8" hidden="1"/>
    <cellStyle name="Lien hypertexte" xfId="511" builtinId="8" hidden="1"/>
    <cellStyle name="Lien hypertexte" xfId="513" builtinId="8" hidden="1"/>
    <cellStyle name="Lien hypertexte" xfId="515" builtinId="8" hidden="1"/>
    <cellStyle name="Lien hypertexte" xfId="517" builtinId="8" hidden="1"/>
    <cellStyle name="Lien hypertexte" xfId="519" builtinId="8" hidden="1"/>
    <cellStyle name="Lien hypertexte" xfId="521" builtinId="8" hidden="1"/>
    <cellStyle name="Lien hypertexte" xfId="523" builtinId="8" hidden="1"/>
    <cellStyle name="Lien hypertexte" xfId="525" builtinId="8" hidden="1"/>
    <cellStyle name="Lien hypertexte" xfId="527" builtinId="8" hidden="1"/>
    <cellStyle name="Lien hypertexte" xfId="529" builtinId="8" hidden="1"/>
    <cellStyle name="Lien hypertexte" xfId="531" builtinId="8" hidden="1"/>
    <cellStyle name="Lien hypertexte" xfId="533" builtinId="8" hidden="1"/>
    <cellStyle name="Lien hypertexte" xfId="535" builtinId="8" hidden="1"/>
    <cellStyle name="Lien hypertexte" xfId="537" builtinId="8" hidden="1"/>
    <cellStyle name="Lien hypertexte" xfId="539" builtinId="8" hidden="1"/>
    <cellStyle name="Lien hypertexte" xfId="541" builtinId="8" hidden="1"/>
    <cellStyle name="Lien hypertexte" xfId="543" builtinId="8" hidden="1"/>
    <cellStyle name="Lien hypertexte" xfId="545" builtinId="8" hidden="1"/>
    <cellStyle name="Lien hypertexte" xfId="547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Lien hypertexte visité" xfId="172" builtinId="9" hidden="1"/>
    <cellStyle name="Lien hypertexte visité" xfId="174" builtinId="9" hidden="1"/>
    <cellStyle name="Lien hypertexte visité" xfId="176" builtinId="9" hidden="1"/>
    <cellStyle name="Lien hypertexte visité" xfId="178" builtinId="9" hidden="1"/>
    <cellStyle name="Lien hypertexte visité" xfId="180" builtinId="9" hidden="1"/>
    <cellStyle name="Lien hypertexte visité" xfId="182" builtinId="9" hidden="1"/>
    <cellStyle name="Lien hypertexte visité" xfId="184" builtinId="9" hidden="1"/>
    <cellStyle name="Lien hypertexte visité" xfId="186" builtinId="9" hidden="1"/>
    <cellStyle name="Lien hypertexte visité" xfId="188" builtinId="9" hidden="1"/>
    <cellStyle name="Lien hypertexte visité" xfId="190" builtinId="9" hidden="1"/>
    <cellStyle name="Lien hypertexte visité" xfId="192" builtinId="9" hidden="1"/>
    <cellStyle name="Lien hypertexte visité" xfId="194" builtinId="9" hidden="1"/>
    <cellStyle name="Lien hypertexte visité" xfId="196" builtinId="9" hidden="1"/>
    <cellStyle name="Lien hypertexte visité" xfId="198" builtinId="9" hidden="1"/>
    <cellStyle name="Lien hypertexte visité" xfId="200" builtinId="9" hidden="1"/>
    <cellStyle name="Lien hypertexte visité" xfId="202" builtinId="9" hidden="1"/>
    <cellStyle name="Lien hypertexte visité" xfId="204" builtinId="9" hidden="1"/>
    <cellStyle name="Lien hypertexte visité" xfId="206" builtinId="9" hidden="1"/>
    <cellStyle name="Lien hypertexte visité" xfId="208" builtinId="9" hidden="1"/>
    <cellStyle name="Lien hypertexte visité" xfId="210" builtinId="9" hidden="1"/>
    <cellStyle name="Lien hypertexte visité" xfId="212" builtinId="9" hidden="1"/>
    <cellStyle name="Lien hypertexte visité" xfId="214" builtinId="9" hidden="1"/>
    <cellStyle name="Lien hypertexte visité" xfId="216" builtinId="9" hidden="1"/>
    <cellStyle name="Lien hypertexte visité" xfId="218" builtinId="9" hidden="1"/>
    <cellStyle name="Lien hypertexte visité" xfId="220" builtinId="9" hidden="1"/>
    <cellStyle name="Lien hypertexte visité" xfId="222" builtinId="9" hidden="1"/>
    <cellStyle name="Lien hypertexte visité" xfId="224" builtinId="9" hidden="1"/>
    <cellStyle name="Lien hypertexte visité" xfId="226" builtinId="9" hidden="1"/>
    <cellStyle name="Lien hypertexte visité" xfId="228" builtinId="9" hidden="1"/>
    <cellStyle name="Lien hypertexte visité" xfId="230" builtinId="9" hidden="1"/>
    <cellStyle name="Lien hypertexte visité" xfId="232" builtinId="9" hidden="1"/>
    <cellStyle name="Lien hypertexte visité" xfId="234" builtinId="9" hidden="1"/>
    <cellStyle name="Lien hypertexte visité" xfId="236" builtinId="9" hidden="1"/>
    <cellStyle name="Lien hypertexte visité" xfId="238" builtinId="9" hidden="1"/>
    <cellStyle name="Lien hypertexte visité" xfId="240" builtinId="9" hidden="1"/>
    <cellStyle name="Lien hypertexte visité" xfId="242" builtinId="9" hidden="1"/>
    <cellStyle name="Lien hypertexte visité" xfId="244" builtinId="9" hidden="1"/>
    <cellStyle name="Lien hypertexte visité" xfId="246" builtinId="9" hidden="1"/>
    <cellStyle name="Lien hypertexte visité" xfId="248" builtinId="9" hidden="1"/>
    <cellStyle name="Lien hypertexte visité" xfId="250" builtinId="9" hidden="1"/>
    <cellStyle name="Lien hypertexte visité" xfId="252" builtinId="9" hidden="1"/>
    <cellStyle name="Lien hypertexte visité" xfId="254" builtinId="9" hidden="1"/>
    <cellStyle name="Lien hypertexte visité" xfId="256" builtinId="9" hidden="1"/>
    <cellStyle name="Lien hypertexte visité" xfId="258" builtinId="9" hidden="1"/>
    <cellStyle name="Lien hypertexte visité" xfId="260" builtinId="9" hidden="1"/>
    <cellStyle name="Lien hypertexte visité" xfId="262" builtinId="9" hidden="1"/>
    <cellStyle name="Lien hypertexte visité" xfId="264" builtinId="9" hidden="1"/>
    <cellStyle name="Lien hypertexte visité" xfId="266" builtinId="9" hidden="1"/>
    <cellStyle name="Lien hypertexte visité" xfId="268" builtinId="9" hidden="1"/>
    <cellStyle name="Lien hypertexte visité" xfId="270" builtinId="9" hidden="1"/>
    <cellStyle name="Lien hypertexte visité" xfId="272" builtinId="9" hidden="1"/>
    <cellStyle name="Lien hypertexte visité" xfId="274" builtinId="9" hidden="1"/>
    <cellStyle name="Lien hypertexte visité" xfId="276" builtinId="9" hidden="1"/>
    <cellStyle name="Lien hypertexte visité" xfId="278" builtinId="9" hidden="1"/>
    <cellStyle name="Lien hypertexte visité" xfId="280" builtinId="9" hidden="1"/>
    <cellStyle name="Lien hypertexte visité" xfId="282" builtinId="9" hidden="1"/>
    <cellStyle name="Lien hypertexte visité" xfId="284" builtinId="9" hidden="1"/>
    <cellStyle name="Lien hypertexte visité" xfId="286" builtinId="9" hidden="1"/>
    <cellStyle name="Lien hypertexte visité" xfId="288" builtinId="9" hidden="1"/>
    <cellStyle name="Lien hypertexte visité" xfId="290" builtinId="9" hidden="1"/>
    <cellStyle name="Lien hypertexte visité" xfId="292" builtinId="9" hidden="1"/>
    <cellStyle name="Lien hypertexte visité" xfId="294" builtinId="9" hidden="1"/>
    <cellStyle name="Lien hypertexte visité" xfId="296" builtinId="9" hidden="1"/>
    <cellStyle name="Lien hypertexte visité" xfId="298" builtinId="9" hidden="1"/>
    <cellStyle name="Lien hypertexte visité" xfId="300" builtinId="9" hidden="1"/>
    <cellStyle name="Lien hypertexte visité" xfId="302" builtinId="9" hidden="1"/>
    <cellStyle name="Lien hypertexte visité" xfId="304" builtinId="9" hidden="1"/>
    <cellStyle name="Lien hypertexte visité" xfId="306" builtinId="9" hidden="1"/>
    <cellStyle name="Lien hypertexte visité" xfId="308" builtinId="9" hidden="1"/>
    <cellStyle name="Lien hypertexte visité" xfId="310" builtinId="9" hidden="1"/>
    <cellStyle name="Lien hypertexte visité" xfId="312" builtinId="9" hidden="1"/>
    <cellStyle name="Lien hypertexte visité" xfId="314" builtinId="9" hidden="1"/>
    <cellStyle name="Lien hypertexte visité" xfId="316" builtinId="9" hidden="1"/>
    <cellStyle name="Lien hypertexte visité" xfId="318" builtinId="9" hidden="1"/>
    <cellStyle name="Lien hypertexte visité" xfId="320" builtinId="9" hidden="1"/>
    <cellStyle name="Lien hypertexte visité" xfId="322" builtinId="9" hidden="1"/>
    <cellStyle name="Lien hypertexte visité" xfId="324" builtinId="9" hidden="1"/>
    <cellStyle name="Lien hypertexte visité" xfId="326" builtinId="9" hidden="1"/>
    <cellStyle name="Lien hypertexte visité" xfId="328" builtinId="9" hidden="1"/>
    <cellStyle name="Lien hypertexte visité" xfId="330" builtinId="9" hidden="1"/>
    <cellStyle name="Lien hypertexte visité" xfId="332" builtinId="9" hidden="1"/>
    <cellStyle name="Lien hypertexte visité" xfId="334" builtinId="9" hidden="1"/>
    <cellStyle name="Lien hypertexte visité" xfId="336" builtinId="9" hidden="1"/>
    <cellStyle name="Lien hypertexte visité" xfId="338" builtinId="9" hidden="1"/>
    <cellStyle name="Lien hypertexte visité" xfId="340" builtinId="9" hidden="1"/>
    <cellStyle name="Lien hypertexte visité" xfId="342" builtinId="9" hidden="1"/>
    <cellStyle name="Lien hypertexte visité" xfId="344" builtinId="9" hidden="1"/>
    <cellStyle name="Lien hypertexte visité" xfId="346" builtinId="9" hidden="1"/>
    <cellStyle name="Lien hypertexte visité" xfId="348" builtinId="9" hidden="1"/>
    <cellStyle name="Lien hypertexte visité" xfId="350" builtinId="9" hidden="1"/>
    <cellStyle name="Lien hypertexte visité" xfId="352" builtinId="9" hidden="1"/>
    <cellStyle name="Lien hypertexte visité" xfId="354" builtinId="9" hidden="1"/>
    <cellStyle name="Lien hypertexte visité" xfId="356" builtinId="9" hidden="1"/>
    <cellStyle name="Lien hypertexte visité" xfId="358" builtinId="9" hidden="1"/>
    <cellStyle name="Lien hypertexte visité" xfId="360" builtinId="9" hidden="1"/>
    <cellStyle name="Lien hypertexte visité" xfId="362" builtinId="9" hidden="1"/>
    <cellStyle name="Lien hypertexte visité" xfId="364" builtinId="9" hidden="1"/>
    <cellStyle name="Lien hypertexte visité" xfId="366" builtinId="9" hidden="1"/>
    <cellStyle name="Lien hypertexte visité" xfId="368" builtinId="9" hidden="1"/>
    <cellStyle name="Lien hypertexte visité" xfId="370" builtinId="9" hidden="1"/>
    <cellStyle name="Lien hypertexte visité" xfId="372" builtinId="9" hidden="1"/>
    <cellStyle name="Lien hypertexte visité" xfId="374" builtinId="9" hidden="1"/>
    <cellStyle name="Lien hypertexte visité" xfId="376" builtinId="9" hidden="1"/>
    <cellStyle name="Lien hypertexte visité" xfId="378" builtinId="9" hidden="1"/>
    <cellStyle name="Lien hypertexte visité" xfId="380" builtinId="9" hidden="1"/>
    <cellStyle name="Lien hypertexte visité" xfId="382" builtinId="9" hidden="1"/>
    <cellStyle name="Lien hypertexte visité" xfId="384" builtinId="9" hidden="1"/>
    <cellStyle name="Lien hypertexte visité" xfId="386" builtinId="9" hidden="1"/>
    <cellStyle name="Lien hypertexte visité" xfId="388" builtinId="9" hidden="1"/>
    <cellStyle name="Lien hypertexte visité" xfId="390" builtinId="9" hidden="1"/>
    <cellStyle name="Lien hypertexte visité" xfId="392" builtinId="9" hidden="1"/>
    <cellStyle name="Lien hypertexte visité" xfId="394" builtinId="9" hidden="1"/>
    <cellStyle name="Lien hypertexte visité" xfId="396" builtinId="9" hidden="1"/>
    <cellStyle name="Lien hypertexte visité" xfId="398" builtinId="9" hidden="1"/>
    <cellStyle name="Lien hypertexte visité" xfId="400" builtinId="9" hidden="1"/>
    <cellStyle name="Lien hypertexte visité" xfId="402" builtinId="9" hidden="1"/>
    <cellStyle name="Lien hypertexte visité" xfId="404" builtinId="9" hidden="1"/>
    <cellStyle name="Lien hypertexte visité" xfId="406" builtinId="9" hidden="1"/>
    <cellStyle name="Lien hypertexte visité" xfId="408" builtinId="9" hidden="1"/>
    <cellStyle name="Lien hypertexte visité" xfId="410" builtinId="9" hidden="1"/>
    <cellStyle name="Lien hypertexte visité" xfId="412" builtinId="9" hidden="1"/>
    <cellStyle name="Lien hypertexte visité" xfId="414" builtinId="9" hidden="1"/>
    <cellStyle name="Lien hypertexte visité" xfId="416" builtinId="9" hidden="1"/>
    <cellStyle name="Lien hypertexte visité" xfId="418" builtinId="9" hidden="1"/>
    <cellStyle name="Lien hypertexte visité" xfId="420" builtinId="9" hidden="1"/>
    <cellStyle name="Lien hypertexte visité" xfId="422" builtinId="9" hidden="1"/>
    <cellStyle name="Lien hypertexte visité" xfId="424" builtinId="9" hidden="1"/>
    <cellStyle name="Lien hypertexte visité" xfId="426" builtinId="9" hidden="1"/>
    <cellStyle name="Lien hypertexte visité" xfId="428" builtinId="9" hidden="1"/>
    <cellStyle name="Lien hypertexte visité" xfId="430" builtinId="9" hidden="1"/>
    <cellStyle name="Lien hypertexte visité" xfId="432" builtinId="9" hidden="1"/>
    <cellStyle name="Lien hypertexte visité" xfId="434" builtinId="9" hidden="1"/>
    <cellStyle name="Lien hypertexte visité" xfId="436" builtinId="9" hidden="1"/>
    <cellStyle name="Lien hypertexte visité" xfId="438" builtinId="9" hidden="1"/>
    <cellStyle name="Lien hypertexte visité" xfId="440" builtinId="9" hidden="1"/>
    <cellStyle name="Lien hypertexte visité" xfId="442" builtinId="9" hidden="1"/>
    <cellStyle name="Lien hypertexte visité" xfId="444" builtinId="9" hidden="1"/>
    <cellStyle name="Lien hypertexte visité" xfId="446" builtinId="9" hidden="1"/>
    <cellStyle name="Lien hypertexte visité" xfId="448" builtinId="9" hidden="1"/>
    <cellStyle name="Lien hypertexte visité" xfId="450" builtinId="9" hidden="1"/>
    <cellStyle name="Lien hypertexte visité" xfId="452" builtinId="9" hidden="1"/>
    <cellStyle name="Lien hypertexte visité" xfId="454" builtinId="9" hidden="1"/>
    <cellStyle name="Lien hypertexte visité" xfId="456" builtinId="9" hidden="1"/>
    <cellStyle name="Lien hypertexte visité" xfId="458" builtinId="9" hidden="1"/>
    <cellStyle name="Lien hypertexte visité" xfId="460" builtinId="9" hidden="1"/>
    <cellStyle name="Lien hypertexte visité" xfId="462" builtinId="9" hidden="1"/>
    <cellStyle name="Lien hypertexte visité" xfId="464" builtinId="9" hidden="1"/>
    <cellStyle name="Lien hypertexte visité" xfId="466" builtinId="9" hidden="1"/>
    <cellStyle name="Lien hypertexte visité" xfId="468" builtinId="9" hidden="1"/>
    <cellStyle name="Lien hypertexte visité" xfId="470" builtinId="9" hidden="1"/>
    <cellStyle name="Lien hypertexte visité" xfId="472" builtinId="9" hidden="1"/>
    <cellStyle name="Lien hypertexte visité" xfId="474" builtinId="9" hidden="1"/>
    <cellStyle name="Lien hypertexte visité" xfId="476" builtinId="9" hidden="1"/>
    <cellStyle name="Lien hypertexte visité" xfId="478" builtinId="9" hidden="1"/>
    <cellStyle name="Lien hypertexte visité" xfId="480" builtinId="9" hidden="1"/>
    <cellStyle name="Lien hypertexte visité" xfId="482" builtinId="9" hidden="1"/>
    <cellStyle name="Lien hypertexte visité" xfId="484" builtinId="9" hidden="1"/>
    <cellStyle name="Lien hypertexte visité" xfId="486" builtinId="9" hidden="1"/>
    <cellStyle name="Lien hypertexte visité" xfId="488" builtinId="9" hidden="1"/>
    <cellStyle name="Lien hypertexte visité" xfId="490" builtinId="9" hidden="1"/>
    <cellStyle name="Lien hypertexte visité" xfId="492" builtinId="9" hidden="1"/>
    <cellStyle name="Lien hypertexte visité" xfId="494" builtinId="9" hidden="1"/>
    <cellStyle name="Lien hypertexte visité" xfId="496" builtinId="9" hidden="1"/>
    <cellStyle name="Lien hypertexte visité" xfId="498" builtinId="9" hidden="1"/>
    <cellStyle name="Lien hypertexte visité" xfId="500" builtinId="9" hidden="1"/>
    <cellStyle name="Lien hypertexte visité" xfId="502" builtinId="9" hidden="1"/>
    <cellStyle name="Lien hypertexte visité" xfId="504" builtinId="9" hidden="1"/>
    <cellStyle name="Lien hypertexte visité" xfId="506" builtinId="9" hidden="1"/>
    <cellStyle name="Lien hypertexte visité" xfId="508" builtinId="9" hidden="1"/>
    <cellStyle name="Lien hypertexte visité" xfId="510" builtinId="9" hidden="1"/>
    <cellStyle name="Lien hypertexte visité" xfId="512" builtinId="9" hidden="1"/>
    <cellStyle name="Lien hypertexte visité" xfId="514" builtinId="9" hidden="1"/>
    <cellStyle name="Lien hypertexte visité" xfId="516" builtinId="9" hidden="1"/>
    <cellStyle name="Lien hypertexte visité" xfId="518" builtinId="9" hidden="1"/>
    <cellStyle name="Lien hypertexte visité" xfId="520" builtinId="9" hidden="1"/>
    <cellStyle name="Lien hypertexte visité" xfId="522" builtinId="9" hidden="1"/>
    <cellStyle name="Lien hypertexte visité" xfId="524" builtinId="9" hidden="1"/>
    <cellStyle name="Lien hypertexte visité" xfId="526" builtinId="9" hidden="1"/>
    <cellStyle name="Lien hypertexte visité" xfId="528" builtinId="9" hidden="1"/>
    <cellStyle name="Lien hypertexte visité" xfId="530" builtinId="9" hidden="1"/>
    <cellStyle name="Lien hypertexte visité" xfId="532" builtinId="9" hidden="1"/>
    <cellStyle name="Lien hypertexte visité" xfId="534" builtinId="9" hidden="1"/>
    <cellStyle name="Lien hypertexte visité" xfId="536" builtinId="9" hidden="1"/>
    <cellStyle name="Lien hypertexte visité" xfId="538" builtinId="9" hidden="1"/>
    <cellStyle name="Lien hypertexte visité" xfId="540" builtinId="9" hidden="1"/>
    <cellStyle name="Lien hypertexte visité" xfId="542" builtinId="9" hidden="1"/>
    <cellStyle name="Lien hypertexte visité" xfId="544" builtinId="9" hidden="1"/>
    <cellStyle name="Lien hypertexte visité" xfId="546" builtinId="9" hidden="1"/>
    <cellStyle name="Lien hypertexte visité" xfId="548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84"/>
  <sheetViews>
    <sheetView tabSelected="1" topLeftCell="A19" workbookViewId="0">
      <selection activeCell="BF29" sqref="BF29"/>
    </sheetView>
  </sheetViews>
  <sheetFormatPr baseColWidth="10" defaultRowHeight="9" x14ac:dyDescent="0"/>
  <cols>
    <col min="1" max="1" width="5.33203125" style="3" customWidth="1"/>
    <col min="2" max="2" width="5.33203125" style="2" customWidth="1"/>
    <col min="3" max="10" width="4.83203125" style="3" customWidth="1"/>
    <col min="11" max="11" width="10.83203125" style="3" customWidth="1"/>
    <col min="12" max="13" width="5.33203125" style="3" customWidth="1"/>
    <col min="14" max="21" width="4.83203125" style="3" customWidth="1"/>
    <col min="22" max="23" width="5.33203125" style="3" customWidth="1"/>
    <col min="24" max="29" width="4.83203125" style="3" customWidth="1"/>
    <col min="30" max="30" width="10.83203125" style="3"/>
    <col min="31" max="32" width="5.33203125" style="3" customWidth="1"/>
    <col min="33" max="40" width="4.83203125" style="3" customWidth="1"/>
    <col min="41" max="42" width="10.83203125" style="3"/>
    <col min="43" max="45" width="5.33203125" style="3" customWidth="1"/>
    <col min="46" max="53" width="4.83203125" style="3" customWidth="1"/>
    <col min="54" max="55" width="10.83203125" style="3"/>
    <col min="56" max="57" width="4.83203125" style="3" customWidth="1"/>
    <col min="58" max="58" width="1.33203125" style="3" customWidth="1"/>
    <col min="59" max="75" width="4.83203125" style="3" customWidth="1"/>
    <col min="76" max="16384" width="10.83203125" style="3"/>
  </cols>
  <sheetData>
    <row r="1" spans="1:70">
      <c r="A1" s="1" t="s">
        <v>3</v>
      </c>
      <c r="K1" s="1"/>
      <c r="T1" s="4" t="s">
        <v>25</v>
      </c>
      <c r="AH1" s="4" t="s">
        <v>26</v>
      </c>
      <c r="AV1" s="4" t="s">
        <v>27</v>
      </c>
      <c r="BF1" s="1" t="s">
        <v>13</v>
      </c>
      <c r="BG1" s="2"/>
    </row>
    <row r="2" spans="1:70">
      <c r="A2" s="1"/>
      <c r="E2" s="4" t="s">
        <v>4</v>
      </c>
      <c r="K2" s="1"/>
      <c r="T2" s="4"/>
      <c r="AH2" s="4"/>
      <c r="AV2" s="4"/>
      <c r="BF2" s="1"/>
      <c r="BG2" s="2"/>
    </row>
    <row r="3" spans="1:70" ht="11" customHeight="1">
      <c r="A3" s="36" t="s">
        <v>7</v>
      </c>
      <c r="B3" s="36"/>
      <c r="C3" s="36"/>
      <c r="F3" s="5"/>
      <c r="G3" s="5"/>
      <c r="H3" s="5"/>
      <c r="I3" s="5"/>
      <c r="P3" s="36" t="s">
        <v>7</v>
      </c>
      <c r="Q3" s="36"/>
      <c r="R3" s="36"/>
      <c r="S3" s="5"/>
      <c r="Y3" s="5"/>
      <c r="AE3" s="36" t="s">
        <v>7</v>
      </c>
      <c r="AF3" s="36"/>
      <c r="AG3" s="36"/>
      <c r="AR3" s="36" t="s">
        <v>7</v>
      </c>
      <c r="AS3" s="36"/>
      <c r="AT3" s="36"/>
      <c r="AU3" s="5"/>
      <c r="BG3" s="2"/>
    </row>
    <row r="4" spans="1:70" ht="15" customHeight="1">
      <c r="A4" s="2"/>
      <c r="B4" s="1"/>
      <c r="D4" s="5" t="s">
        <v>8</v>
      </c>
      <c r="E4" s="5"/>
      <c r="Q4" s="1"/>
      <c r="S4" s="5" t="s">
        <v>8</v>
      </c>
      <c r="T4" s="5"/>
      <c r="AF4" s="1"/>
      <c r="AH4" s="5" t="s">
        <v>8</v>
      </c>
      <c r="AI4" s="5"/>
      <c r="AS4" s="1"/>
      <c r="AU4" s="5" t="s">
        <v>8</v>
      </c>
      <c r="AV4" s="5"/>
      <c r="BH4" s="6"/>
      <c r="BI4" s="33" t="s">
        <v>28</v>
      </c>
      <c r="BJ4" s="33"/>
      <c r="BK4" s="34" t="s">
        <v>29</v>
      </c>
      <c r="BL4" s="34"/>
      <c r="BM4" s="33" t="s">
        <v>30</v>
      </c>
      <c r="BN4" s="33"/>
      <c r="BO4" s="33"/>
      <c r="BP4" s="33" t="s">
        <v>31</v>
      </c>
      <c r="BQ4" s="33"/>
      <c r="BR4" s="33"/>
    </row>
    <row r="5" spans="1:70">
      <c r="A5" s="7" t="s">
        <v>5</v>
      </c>
      <c r="B5" s="8" t="s">
        <v>6</v>
      </c>
      <c r="C5" s="5">
        <v>1</v>
      </c>
      <c r="D5" s="5">
        <v>2</v>
      </c>
      <c r="E5" s="5">
        <v>3</v>
      </c>
      <c r="F5" s="8" t="s">
        <v>0</v>
      </c>
      <c r="G5" s="8" t="s">
        <v>1</v>
      </c>
      <c r="H5" s="8" t="s">
        <v>2</v>
      </c>
      <c r="P5" s="9" t="s">
        <v>5</v>
      </c>
      <c r="Q5" s="8" t="s">
        <v>6</v>
      </c>
      <c r="R5" s="5">
        <v>1</v>
      </c>
      <c r="S5" s="5">
        <v>2</v>
      </c>
      <c r="T5" s="5">
        <v>3</v>
      </c>
      <c r="U5" s="8" t="s">
        <v>0</v>
      </c>
      <c r="V5" s="8" t="s">
        <v>1</v>
      </c>
      <c r="W5" s="8" t="s">
        <v>2</v>
      </c>
      <c r="AE5" s="9" t="s">
        <v>5</v>
      </c>
      <c r="AF5" s="8" t="s">
        <v>6</v>
      </c>
      <c r="AG5" s="5">
        <v>1</v>
      </c>
      <c r="AH5" s="5">
        <v>2</v>
      </c>
      <c r="AI5" s="5">
        <v>3</v>
      </c>
      <c r="AJ5" s="8" t="s">
        <v>0</v>
      </c>
      <c r="AK5" s="8" t="s">
        <v>1</v>
      </c>
      <c r="AL5" s="8" t="s">
        <v>2</v>
      </c>
      <c r="AR5" s="9" t="s">
        <v>5</v>
      </c>
      <c r="AS5" s="8" t="s">
        <v>6</v>
      </c>
      <c r="AT5" s="5">
        <v>1</v>
      </c>
      <c r="AU5" s="5">
        <v>2</v>
      </c>
      <c r="AV5" s="5">
        <v>3</v>
      </c>
      <c r="AW5" s="8" t="s">
        <v>0</v>
      </c>
      <c r="AX5" s="8" t="s">
        <v>1</v>
      </c>
      <c r="AY5" s="8" t="s">
        <v>2</v>
      </c>
      <c r="BG5" s="6"/>
      <c r="BH5" s="6"/>
      <c r="BI5" s="33"/>
      <c r="BJ5" s="33"/>
      <c r="BK5" s="34"/>
      <c r="BL5" s="34"/>
      <c r="BM5" s="33"/>
      <c r="BN5" s="33"/>
      <c r="BO5" s="33"/>
      <c r="BP5" s="33"/>
      <c r="BQ5" s="33"/>
      <c r="BR5" s="33"/>
    </row>
    <row r="6" spans="1:70">
      <c r="A6" s="2"/>
      <c r="B6" s="10">
        <v>0</v>
      </c>
      <c r="C6" s="11">
        <v>1.3796680497925313</v>
      </c>
      <c r="D6" s="11">
        <v>0.5724815724815725</v>
      </c>
      <c r="E6" s="11">
        <v>0.45539906103286387</v>
      </c>
      <c r="F6" s="11">
        <f>MEDIAN(C6:E6)</f>
        <v>0.5724815724815725</v>
      </c>
      <c r="G6" s="11">
        <f>MAX(C6:E6)</f>
        <v>1.3796680497925313</v>
      </c>
      <c r="H6" s="11">
        <f>MIN(C6:E6)</f>
        <v>0.45539906103286387</v>
      </c>
      <c r="Q6" s="10">
        <v>0</v>
      </c>
      <c r="R6" s="11">
        <v>4.2633228840125392</v>
      </c>
      <c r="S6" s="11">
        <v>0.56578947368421051</v>
      </c>
      <c r="T6" s="11">
        <v>0.40740740740740744</v>
      </c>
      <c r="U6" s="11">
        <f>MEDIAN(R6:T6)</f>
        <v>0.56578947368421051</v>
      </c>
      <c r="V6" s="11">
        <f>MAX(R6:T6)</f>
        <v>4.2633228840125392</v>
      </c>
      <c r="W6" s="11">
        <f>MIN(R6:T6)</f>
        <v>0.40740740740740744</v>
      </c>
      <c r="AF6" s="10">
        <v>0</v>
      </c>
      <c r="AG6" s="11">
        <v>0.12813504823151126</v>
      </c>
      <c r="AH6" s="11">
        <v>0.29285714285714282</v>
      </c>
      <c r="AI6" s="12">
        <v>0.28999999999999998</v>
      </c>
      <c r="AJ6" s="11">
        <f t="shared" ref="AJ6:AJ9" si="0">MEDIAN(AG6:AI6)</f>
        <v>0.28999999999999998</v>
      </c>
      <c r="AK6" s="11">
        <f t="shared" ref="AK6:AK9" si="1">MAX(AG6:AI6)</f>
        <v>0.29285714285714282</v>
      </c>
      <c r="AL6" s="11">
        <f t="shared" ref="AL6:AL9" si="2">MIN(AG6:AI6)</f>
        <v>0.12813504823151126</v>
      </c>
      <c r="AS6" s="10">
        <v>0</v>
      </c>
      <c r="AT6" s="11">
        <v>6.7752442996742671E-2</v>
      </c>
      <c r="AU6" s="11">
        <v>0.3782696177062374</v>
      </c>
      <c r="AV6" s="12">
        <v>0.41</v>
      </c>
      <c r="AW6" s="11">
        <f>MEDIAN(AT6:AV6)</f>
        <v>0.3782696177062374</v>
      </c>
      <c r="AX6" s="11">
        <f>MAX(AT6:AV6)</f>
        <v>0.41</v>
      </c>
      <c r="AY6" s="11">
        <f>MIN(AT6:AV6)</f>
        <v>6.7752442996742671E-2</v>
      </c>
      <c r="BF6" s="3" t="s">
        <v>14</v>
      </c>
      <c r="BI6" s="35">
        <v>9.1399999999999995E-2</v>
      </c>
      <c r="BJ6" s="35"/>
      <c r="BK6" s="35">
        <v>7.2900000000000006E-2</v>
      </c>
      <c r="BL6" s="35"/>
      <c r="BM6" s="35">
        <v>0.12130000000000001</v>
      </c>
      <c r="BN6" s="35"/>
      <c r="BO6" s="35"/>
      <c r="BP6" s="35">
        <v>7.7399999999999997E-2</v>
      </c>
      <c r="BQ6" s="35"/>
      <c r="BR6" s="35"/>
    </row>
    <row r="7" spans="1:70">
      <c r="A7" s="2"/>
      <c r="B7" s="10">
        <v>2</v>
      </c>
      <c r="C7" s="11">
        <v>5.5023923444976077</v>
      </c>
      <c r="D7" s="11">
        <v>0.61350844277673544</v>
      </c>
      <c r="E7" s="11">
        <v>0.63510392609699773</v>
      </c>
      <c r="F7" s="11">
        <f t="shared" ref="F7:F9" si="3">MEDIAN(C7:E7)</f>
        <v>0.63510392609699773</v>
      </c>
      <c r="G7" s="11">
        <f t="shared" ref="G7:G9" si="4">MAX(C7:E7)</f>
        <v>5.5023923444976077</v>
      </c>
      <c r="H7" s="11">
        <f t="shared" ref="H7:H9" si="5">MIN(C7:E7)</f>
        <v>0.61350844277673544</v>
      </c>
      <c r="Q7" s="10">
        <v>2</v>
      </c>
      <c r="R7" s="11">
        <v>0.23503325942350331</v>
      </c>
      <c r="S7" s="11">
        <v>0.49289099526066349</v>
      </c>
      <c r="T7" s="11">
        <v>0.40996168582375475</v>
      </c>
      <c r="U7" s="11">
        <f>MEDIAN(R7:T7)</f>
        <v>0.40996168582375475</v>
      </c>
      <c r="V7" s="11">
        <f>MAX(R7:T7)</f>
        <v>0.49289099526066349</v>
      </c>
      <c r="W7" s="11">
        <f>MIN(R7:T7)</f>
        <v>0.23503325942350331</v>
      </c>
      <c r="AF7" s="10">
        <v>2</v>
      </c>
      <c r="AG7" s="11">
        <v>0.19419354838709676</v>
      </c>
      <c r="AH7" s="11">
        <v>1.358974358974359</v>
      </c>
      <c r="AI7" s="12">
        <v>0.44600000000000001</v>
      </c>
      <c r="AJ7" s="11">
        <f t="shared" si="0"/>
        <v>0.44600000000000001</v>
      </c>
      <c r="AK7" s="11">
        <f t="shared" si="1"/>
        <v>1.358974358974359</v>
      </c>
      <c r="AL7" s="11">
        <f t="shared" si="2"/>
        <v>0.19419354838709676</v>
      </c>
      <c r="AS7" s="10">
        <v>2</v>
      </c>
      <c r="AT7" s="11">
        <v>0.14960000000000001</v>
      </c>
      <c r="AU7" s="11">
        <v>0.84452296819787986</v>
      </c>
      <c r="AV7" s="12">
        <v>0.75</v>
      </c>
      <c r="AW7" s="11">
        <f>MEDIAN(AT7:AV7)</f>
        <v>0.75</v>
      </c>
      <c r="AX7" s="11">
        <f>MAX(AT7:AV7)</f>
        <v>0.84452296819787986</v>
      </c>
      <c r="AY7" s="11">
        <f>MIN(AT7:AV7)</f>
        <v>0.14960000000000001</v>
      </c>
      <c r="BF7" s="3" t="s">
        <v>15</v>
      </c>
      <c r="BI7" s="35">
        <v>0.12520000000000001</v>
      </c>
      <c r="BJ7" s="35"/>
      <c r="BK7" s="35">
        <v>0.23710000000000001</v>
      </c>
      <c r="BL7" s="35"/>
      <c r="BM7" s="35">
        <v>0.54959999999999998</v>
      </c>
      <c r="BN7" s="35"/>
      <c r="BO7" s="35"/>
      <c r="BP7" s="35">
        <v>0.18190000000000001</v>
      </c>
      <c r="BQ7" s="35"/>
      <c r="BR7" s="35"/>
    </row>
    <row r="8" spans="1:70">
      <c r="A8" s="2"/>
      <c r="B8" s="10">
        <v>4</v>
      </c>
      <c r="C8" s="11">
        <v>0.22717622080679406</v>
      </c>
      <c r="D8" s="11">
        <v>0.5825892857142857</v>
      </c>
      <c r="E8" s="11">
        <v>0.32511210762331838</v>
      </c>
      <c r="F8" s="11">
        <f t="shared" si="3"/>
        <v>0.32511210762331838</v>
      </c>
      <c r="G8" s="11">
        <f t="shared" si="4"/>
        <v>0.5825892857142857</v>
      </c>
      <c r="H8" s="11">
        <f t="shared" si="5"/>
        <v>0.22717622080679406</v>
      </c>
      <c r="Q8" s="10">
        <v>4</v>
      </c>
      <c r="R8" s="11">
        <v>3.3956386292834893</v>
      </c>
      <c r="S8" s="11">
        <v>0.4151785714285714</v>
      </c>
      <c r="T8" s="11">
        <v>0.32314410480349343</v>
      </c>
      <c r="U8" s="11">
        <f>MEDIAN(R8:T8)</f>
        <v>0.4151785714285714</v>
      </c>
      <c r="V8" s="11">
        <f>MAX(R8:T8)</f>
        <v>3.3956386292834893</v>
      </c>
      <c r="W8" s="11">
        <f>MIN(R8:T8)</f>
        <v>0.32314410480349343</v>
      </c>
      <c r="AF8" s="10">
        <v>4</v>
      </c>
      <c r="AG8" s="11">
        <v>0.19999999999999998</v>
      </c>
      <c r="AH8" s="11">
        <v>0.36124401913875598</v>
      </c>
      <c r="AI8" s="12">
        <v>0.245</v>
      </c>
      <c r="AJ8" s="11">
        <f t="shared" si="0"/>
        <v>0.245</v>
      </c>
      <c r="AK8" s="11">
        <f t="shared" si="1"/>
        <v>0.36124401913875598</v>
      </c>
      <c r="AL8" s="11">
        <f t="shared" si="2"/>
        <v>0.19999999999999998</v>
      </c>
      <c r="AS8" s="10">
        <v>4</v>
      </c>
      <c r="AT8" s="11">
        <v>0.21310344827586208</v>
      </c>
      <c r="AU8" s="11">
        <v>1.7796610169491527</v>
      </c>
      <c r="AV8" s="12">
        <v>0.39</v>
      </c>
      <c r="AW8" s="11">
        <f>MEDIAN(AT8:AV8)</f>
        <v>0.39</v>
      </c>
      <c r="AX8" s="11">
        <f>MAX(AT8:AV8)</f>
        <v>1.7796610169491527</v>
      </c>
      <c r="AY8" s="11">
        <f>MIN(AT8:AV8)</f>
        <v>0.21310344827586208</v>
      </c>
      <c r="BI8" s="35"/>
      <c r="BJ8" s="35"/>
      <c r="BK8" s="35"/>
      <c r="BL8" s="35"/>
      <c r="BM8" s="35"/>
      <c r="BN8" s="35"/>
      <c r="BO8" s="35"/>
      <c r="BP8" s="35"/>
      <c r="BQ8" s="35"/>
      <c r="BR8" s="35"/>
    </row>
    <row r="9" spans="1:70">
      <c r="A9" s="2"/>
      <c r="B9" s="10">
        <v>6</v>
      </c>
      <c r="C9" s="11">
        <v>0.61363636363636365</v>
      </c>
      <c r="D9" s="11">
        <v>0.76683937823834192</v>
      </c>
      <c r="E9" s="11">
        <v>0.32608695652173919</v>
      </c>
      <c r="F9" s="11">
        <f t="shared" si="3"/>
        <v>0.61363636363636365</v>
      </c>
      <c r="G9" s="11">
        <f t="shared" si="4"/>
        <v>0.76683937823834192</v>
      </c>
      <c r="H9" s="11">
        <f t="shared" si="5"/>
        <v>0.32608695652173919</v>
      </c>
      <c r="Q9" s="10">
        <v>6</v>
      </c>
      <c r="R9" s="11">
        <v>0.19852579852579852</v>
      </c>
      <c r="S9" s="11">
        <v>1.0314960629921259</v>
      </c>
      <c r="T9" s="11">
        <v>0.30083565459610029</v>
      </c>
      <c r="U9" s="11">
        <f>MEDIAN(R9:T9)</f>
        <v>0.30083565459610029</v>
      </c>
      <c r="V9" s="11">
        <f>MAX(R9:T9)</f>
        <v>1.0314960629921259</v>
      </c>
      <c r="W9" s="11">
        <f>MIN(R9:T9)</f>
        <v>0.19852579852579852</v>
      </c>
      <c r="AF9" s="10">
        <v>6</v>
      </c>
      <c r="AG9" s="11">
        <v>0.19803921568627453</v>
      </c>
      <c r="AH9" s="11">
        <v>0.37357630979498863</v>
      </c>
      <c r="AI9" s="12">
        <v>0.33100000000000002</v>
      </c>
      <c r="AJ9" s="11">
        <f t="shared" si="0"/>
        <v>0.33100000000000002</v>
      </c>
      <c r="AK9" s="11">
        <f t="shared" si="1"/>
        <v>0.37357630979498863</v>
      </c>
      <c r="AL9" s="11">
        <f t="shared" si="2"/>
        <v>0.19803921568627453</v>
      </c>
      <c r="AS9" s="10">
        <v>6</v>
      </c>
      <c r="AT9" s="11">
        <v>0.19723502304147464</v>
      </c>
      <c r="AU9" s="11">
        <v>1.3696275071633237</v>
      </c>
      <c r="AV9" s="12">
        <v>0.69</v>
      </c>
      <c r="AW9" s="11">
        <f>MEDIAN(AT9:AV9)</f>
        <v>0.69</v>
      </c>
      <c r="AX9" s="11">
        <f>MAX(AT9:AV9)</f>
        <v>1.3696275071633237</v>
      </c>
      <c r="AY9" s="11">
        <f>MIN(AT9:AV9)</f>
        <v>0.19723502304147464</v>
      </c>
      <c r="BF9" s="3" t="s">
        <v>16</v>
      </c>
      <c r="BI9" s="35">
        <v>0.57069999999999999</v>
      </c>
      <c r="BJ9" s="35"/>
      <c r="BK9" s="35">
        <v>0.28970000000000001</v>
      </c>
      <c r="BL9" s="35"/>
      <c r="BM9" s="35">
        <v>0.05</v>
      </c>
      <c r="BN9" s="35"/>
      <c r="BO9" s="35"/>
      <c r="BP9" s="35">
        <v>0.25309999999999999</v>
      </c>
      <c r="BQ9" s="35"/>
      <c r="BR9" s="35"/>
    </row>
    <row r="10" spans="1:70">
      <c r="A10" s="2"/>
      <c r="B10" s="5"/>
      <c r="D10" s="5" t="s">
        <v>8</v>
      </c>
      <c r="E10" s="5"/>
      <c r="R10" s="5"/>
      <c r="S10" s="5" t="s">
        <v>8</v>
      </c>
      <c r="T10" s="5"/>
      <c r="U10" s="5"/>
      <c r="V10" s="5"/>
      <c r="W10" s="5"/>
      <c r="AG10" s="5"/>
      <c r="AH10" s="13" t="s">
        <v>8</v>
      </c>
      <c r="AI10" s="5"/>
      <c r="AJ10" s="5"/>
      <c r="AK10" s="5"/>
      <c r="AL10" s="5"/>
      <c r="AS10" s="5"/>
      <c r="AT10" s="5"/>
      <c r="AU10" s="13" t="s">
        <v>8</v>
      </c>
      <c r="AV10" s="5"/>
      <c r="AW10" s="5"/>
      <c r="AX10" s="5"/>
      <c r="AY10" s="5"/>
      <c r="BF10" s="3" t="s">
        <v>17</v>
      </c>
      <c r="BI10" s="35">
        <v>0.60729999999999995</v>
      </c>
      <c r="BJ10" s="35"/>
      <c r="BK10" s="35">
        <v>0.30609999999999998</v>
      </c>
      <c r="BL10" s="35"/>
      <c r="BM10" s="35">
        <v>0.13719999999999999</v>
      </c>
      <c r="BN10" s="35"/>
      <c r="BO10" s="35"/>
      <c r="BP10" s="35">
        <v>6.6299999999999998E-2</v>
      </c>
      <c r="BQ10" s="35"/>
      <c r="BR10" s="35"/>
    </row>
    <row r="11" spans="1:70">
      <c r="A11" s="14" t="s">
        <v>9</v>
      </c>
      <c r="B11" s="8" t="s">
        <v>6</v>
      </c>
      <c r="C11" s="5">
        <v>1</v>
      </c>
      <c r="D11" s="5">
        <v>2</v>
      </c>
      <c r="E11" s="5">
        <v>3</v>
      </c>
      <c r="F11" s="8" t="s">
        <v>0</v>
      </c>
      <c r="G11" s="8" t="s">
        <v>1</v>
      </c>
      <c r="H11" s="8" t="s">
        <v>2</v>
      </c>
      <c r="P11" s="1" t="s">
        <v>9</v>
      </c>
      <c r="Q11" s="8" t="s">
        <v>6</v>
      </c>
      <c r="R11" s="5">
        <v>1</v>
      </c>
      <c r="S11" s="5">
        <v>2</v>
      </c>
      <c r="T11" s="5">
        <v>3</v>
      </c>
      <c r="U11" s="8" t="s">
        <v>0</v>
      </c>
      <c r="V11" s="8" t="s">
        <v>1</v>
      </c>
      <c r="W11" s="8" t="s">
        <v>2</v>
      </c>
      <c r="AE11" s="1" t="s">
        <v>9</v>
      </c>
      <c r="AF11" s="8" t="s">
        <v>6</v>
      </c>
      <c r="AG11" s="5">
        <v>1</v>
      </c>
      <c r="AH11" s="5">
        <v>2</v>
      </c>
      <c r="AI11" s="5">
        <v>3</v>
      </c>
      <c r="AJ11" s="8" t="s">
        <v>0</v>
      </c>
      <c r="AK11" s="8" t="s">
        <v>1</v>
      </c>
      <c r="AL11" s="8" t="s">
        <v>2</v>
      </c>
      <c r="AR11" s="1" t="s">
        <v>9</v>
      </c>
      <c r="AS11" s="8" t="s">
        <v>6</v>
      </c>
      <c r="AT11" s="5">
        <v>1</v>
      </c>
      <c r="AU11" s="5">
        <v>2</v>
      </c>
      <c r="AV11" s="5">
        <v>3</v>
      </c>
      <c r="AW11" s="8" t="s">
        <v>0</v>
      </c>
      <c r="AX11" s="8" t="s">
        <v>1</v>
      </c>
      <c r="AY11" s="8" t="s">
        <v>2</v>
      </c>
      <c r="BI11" s="35"/>
      <c r="BJ11" s="35"/>
      <c r="BK11" s="35"/>
      <c r="BL11" s="35"/>
      <c r="BM11" s="35"/>
      <c r="BN11" s="35"/>
      <c r="BO11" s="35"/>
      <c r="BP11" s="35"/>
      <c r="BQ11" s="35"/>
      <c r="BR11" s="35"/>
    </row>
    <row r="12" spans="1:70">
      <c r="A12" s="2"/>
      <c r="B12" s="10">
        <v>0</v>
      </c>
      <c r="C12" s="8">
        <v>1.471395881006865</v>
      </c>
      <c r="D12" s="8">
        <v>0.69811320754716988</v>
      </c>
      <c r="E12" s="8">
        <v>0.71302428256070638</v>
      </c>
      <c r="F12" s="8">
        <f>MEDIAN(C12:E12)</f>
        <v>0.71302428256070638</v>
      </c>
      <c r="G12" s="8">
        <f>MAX(C12:E12)</f>
        <v>1.471395881006865</v>
      </c>
      <c r="H12" s="8">
        <f>MIN(C12:E12)</f>
        <v>0.69811320754716988</v>
      </c>
      <c r="P12" s="15"/>
      <c r="Q12" s="10">
        <v>0</v>
      </c>
      <c r="R12" s="11">
        <v>5.0202429149797574</v>
      </c>
      <c r="S12" s="11">
        <v>0.69728915662650603</v>
      </c>
      <c r="T12" s="11">
        <v>0.67296786389413987</v>
      </c>
      <c r="U12" s="11">
        <f>MEDIAN(R12:T12)</f>
        <v>0.69728915662650603</v>
      </c>
      <c r="V12" s="11">
        <f>MAX(R12:T12)</f>
        <v>5.0202429149797574</v>
      </c>
      <c r="W12" s="11">
        <f>MIN(R12:T12)</f>
        <v>0.67296786389413987</v>
      </c>
      <c r="AE12" s="15"/>
      <c r="AF12" s="10">
        <v>0</v>
      </c>
      <c r="AG12" s="11">
        <v>0.32246376811594196</v>
      </c>
      <c r="AH12" s="11">
        <v>0.46140651801029164</v>
      </c>
      <c r="AI12" s="12">
        <v>0.378</v>
      </c>
      <c r="AJ12" s="11">
        <f>MEDIAN(AG12:AI12)</f>
        <v>0.378</v>
      </c>
      <c r="AK12" s="11">
        <f>MAX(AG12:AI12)</f>
        <v>0.46140651801029164</v>
      </c>
      <c r="AL12" s="11">
        <f>MIN(AG12:AI12)</f>
        <v>0.32246376811594196</v>
      </c>
      <c r="AR12" s="15"/>
      <c r="AS12" s="10">
        <v>0</v>
      </c>
      <c r="AT12" s="11">
        <v>0.18505338078291814</v>
      </c>
      <c r="AU12" s="11">
        <v>0.4572953736654804</v>
      </c>
      <c r="AV12" s="11">
        <v>0.45909090909090911</v>
      </c>
      <c r="AW12" s="11">
        <f>MEDIAN(AT12:AV12)</f>
        <v>0.4572953736654804</v>
      </c>
      <c r="AX12" s="11">
        <f>MAX(AT12:AV12)</f>
        <v>0.45909090909090911</v>
      </c>
      <c r="AY12" s="11">
        <f>MIN(AT12:AV12)</f>
        <v>0.18505338078291814</v>
      </c>
      <c r="BF12" s="3" t="s">
        <v>18</v>
      </c>
      <c r="BI12" s="35">
        <v>9.7500000000000003E-2</v>
      </c>
      <c r="BJ12" s="35"/>
      <c r="BK12" s="35">
        <v>7.0000000000000001E-3</v>
      </c>
      <c r="BL12" s="35"/>
      <c r="BM12" s="35">
        <v>0.53100000000000003</v>
      </c>
      <c r="BN12" s="35"/>
      <c r="BO12" s="35"/>
      <c r="BP12" s="35">
        <v>1.0200000000000001E-2</v>
      </c>
      <c r="BQ12" s="35"/>
      <c r="BR12" s="35"/>
    </row>
    <row r="13" spans="1:70">
      <c r="A13" s="2"/>
      <c r="B13" s="10">
        <v>2</v>
      </c>
      <c r="C13" s="16"/>
      <c r="D13" s="8">
        <v>7.5347222222222223</v>
      </c>
      <c r="E13" s="8">
        <v>8.6868686868686869</v>
      </c>
      <c r="F13" s="8">
        <f>MEDIAN(D13:E13)</f>
        <v>8.110795454545455</v>
      </c>
      <c r="G13" s="8">
        <f>MAX(D13:E13)</f>
        <v>8.6868686868686869</v>
      </c>
      <c r="H13" s="8">
        <f>MIN(D13:E13)</f>
        <v>7.5347222222222223</v>
      </c>
      <c r="Q13" s="10">
        <v>2</v>
      </c>
      <c r="R13" s="11">
        <v>14.037267080745339</v>
      </c>
      <c r="S13" s="11">
        <v>11.022222222222222</v>
      </c>
      <c r="T13" s="11">
        <v>6.76056338028169</v>
      </c>
      <c r="U13" s="11">
        <f>MEDIAN(R13:T13)</f>
        <v>11.022222222222222</v>
      </c>
      <c r="V13" s="11">
        <f>MAX(R13:T13)</f>
        <v>14.037267080745339</v>
      </c>
      <c r="W13" s="11">
        <f>MIN(R13:T13)</f>
        <v>6.76056338028169</v>
      </c>
      <c r="AF13" s="10">
        <v>2</v>
      </c>
      <c r="AG13" s="11">
        <v>11.284046692607003</v>
      </c>
      <c r="AH13" s="11">
        <v>5.7647058823529411</v>
      </c>
      <c r="AI13" s="12">
        <v>7.0270000000000001</v>
      </c>
      <c r="AJ13" s="11">
        <f t="shared" ref="AJ13:AJ15" si="6">MEDIAN(AG13:AI13)</f>
        <v>7.0270000000000001</v>
      </c>
      <c r="AK13" s="11">
        <f t="shared" ref="AK13:AK15" si="7">MAX(AG13:AI13)</f>
        <v>11.284046692607003</v>
      </c>
      <c r="AL13" s="11">
        <f t="shared" ref="AL13:AL15" si="8">MIN(AG13:AI13)</f>
        <v>5.7647058823529411</v>
      </c>
      <c r="AS13" s="10">
        <v>2</v>
      </c>
      <c r="AT13" s="11">
        <v>8.8321167883211675</v>
      </c>
      <c r="AU13" s="11">
        <v>8.1538461538461533</v>
      </c>
      <c r="AV13" s="11">
        <v>6.4347826086956514</v>
      </c>
      <c r="AW13" s="11">
        <f>MEDIAN(AT13:AV13)</f>
        <v>8.1538461538461533</v>
      </c>
      <c r="AX13" s="11">
        <f>MAX(AT13:AV13)</f>
        <v>8.8321167883211675</v>
      </c>
      <c r="AY13" s="11">
        <f>MIN(AT13:AV13)</f>
        <v>6.4347826086956514</v>
      </c>
      <c r="BF13" s="3" t="s">
        <v>19</v>
      </c>
      <c r="BI13" s="35">
        <v>5.0000000000000001E-4</v>
      </c>
      <c r="BJ13" s="35"/>
      <c r="BK13" s="35">
        <v>9.4299999999999995E-2</v>
      </c>
      <c r="BL13" s="35"/>
      <c r="BM13" s="35">
        <v>9.9199999999999997E-2</v>
      </c>
      <c r="BN13" s="35"/>
      <c r="BO13" s="35"/>
      <c r="BP13" s="35">
        <v>2.98E-2</v>
      </c>
      <c r="BQ13" s="35"/>
      <c r="BR13" s="35"/>
    </row>
    <row r="14" spans="1:70">
      <c r="A14" s="2"/>
      <c r="B14" s="10">
        <v>4</v>
      </c>
      <c r="C14" s="16"/>
      <c r="D14" s="8">
        <v>10.829145728643216</v>
      </c>
      <c r="E14" s="8">
        <v>10.512091038406828</v>
      </c>
      <c r="F14" s="8">
        <f t="shared" ref="F14:F15" si="9">MEDIAN(D14:E14)</f>
        <v>10.670618383525021</v>
      </c>
      <c r="G14" s="8">
        <f t="shared" ref="G14:G15" si="10">MAX(D14:E14)</f>
        <v>10.829145728643216</v>
      </c>
      <c r="H14" s="8">
        <f t="shared" ref="H14:H15" si="11">MIN(D14:E14)</f>
        <v>10.512091038406828</v>
      </c>
      <c r="Q14" s="10">
        <v>4</v>
      </c>
      <c r="R14" s="11">
        <v>21.832061068702288</v>
      </c>
      <c r="S14" s="11">
        <v>16.193853427895984</v>
      </c>
      <c r="T14" s="11">
        <v>14.677640603566529</v>
      </c>
      <c r="U14" s="11">
        <f>MEDIAN(R14:T14)</f>
        <v>16.193853427895984</v>
      </c>
      <c r="V14" s="11">
        <f>MAX(R14:T14)</f>
        <v>21.832061068702288</v>
      </c>
      <c r="W14" s="11">
        <f>MIN(R14:T14)</f>
        <v>14.677640603566529</v>
      </c>
      <c r="AF14" s="10">
        <v>4</v>
      </c>
      <c r="AG14" s="11">
        <v>20.539730134932537</v>
      </c>
      <c r="AH14" s="11">
        <v>14.435483870967742</v>
      </c>
      <c r="AI14" s="12">
        <v>16.158999999999999</v>
      </c>
      <c r="AJ14" s="11">
        <f t="shared" si="6"/>
        <v>16.158999999999999</v>
      </c>
      <c r="AK14" s="11">
        <f t="shared" si="7"/>
        <v>20.539730134932537</v>
      </c>
      <c r="AL14" s="11">
        <f t="shared" si="8"/>
        <v>14.435483870967742</v>
      </c>
      <c r="AS14" s="10">
        <v>4</v>
      </c>
      <c r="AT14" s="11">
        <v>19.512195121951219</v>
      </c>
      <c r="AU14" s="11">
        <v>25.447761194029852</v>
      </c>
      <c r="AV14" s="11">
        <v>24.525745257452574</v>
      </c>
      <c r="AW14" s="11">
        <f>MEDIAN(AT14:AV14)</f>
        <v>24.525745257452574</v>
      </c>
      <c r="AX14" s="11">
        <f>MAX(AT14:AV14)</f>
        <v>25.447761194029852</v>
      </c>
      <c r="AY14" s="11">
        <f>MIN(AT14:AV14)</f>
        <v>19.512195121951219</v>
      </c>
    </row>
    <row r="15" spans="1:70">
      <c r="A15" s="2"/>
      <c r="B15" s="10">
        <v>6</v>
      </c>
      <c r="C15" s="16"/>
      <c r="D15" s="8">
        <v>7.6377952755905518</v>
      </c>
      <c r="E15" s="8">
        <v>6.7045454545454541</v>
      </c>
      <c r="F15" s="8">
        <f t="shared" si="9"/>
        <v>7.1711703650680025</v>
      </c>
      <c r="G15" s="8">
        <f t="shared" si="10"/>
        <v>7.6377952755905518</v>
      </c>
      <c r="H15" s="8">
        <f t="shared" si="11"/>
        <v>6.7045454545454541</v>
      </c>
      <c r="Q15" s="10">
        <v>6</v>
      </c>
      <c r="R15" s="11">
        <v>11.388888888888888</v>
      </c>
      <c r="S15" s="11">
        <v>10.072463768115943</v>
      </c>
      <c r="T15" s="11">
        <v>8.3333333333333339</v>
      </c>
      <c r="U15" s="11">
        <f>MEDIAN(R15:T15)</f>
        <v>10.072463768115943</v>
      </c>
      <c r="V15" s="11">
        <f>MAX(R15:T15)</f>
        <v>11.388888888888888</v>
      </c>
      <c r="W15" s="11">
        <f>MIN(R15:T15)</f>
        <v>8.3333333333333339</v>
      </c>
      <c r="AF15" s="10">
        <v>6</v>
      </c>
      <c r="AG15" s="11">
        <v>12.222222222222221</v>
      </c>
      <c r="AH15" s="11">
        <v>7.4084507042253529</v>
      </c>
      <c r="AI15" s="12">
        <v>9.4819999999999993</v>
      </c>
      <c r="AJ15" s="11">
        <f t="shared" si="6"/>
        <v>9.4819999999999993</v>
      </c>
      <c r="AK15" s="11">
        <f t="shared" si="7"/>
        <v>12.222222222222221</v>
      </c>
      <c r="AL15" s="11">
        <f t="shared" si="8"/>
        <v>7.4084507042253529</v>
      </c>
      <c r="AS15" s="10">
        <v>6</v>
      </c>
      <c r="AT15" s="11">
        <v>20.080645161290324</v>
      </c>
      <c r="AU15" s="11">
        <v>23.047858942065492</v>
      </c>
      <c r="AV15" s="11">
        <v>21.510791366906474</v>
      </c>
      <c r="AW15" s="11">
        <f>MEDIAN(AT15:AV15)</f>
        <v>21.510791366906474</v>
      </c>
      <c r="AX15" s="11">
        <f>MAX(AT15:AV15)</f>
        <v>23.047858942065492</v>
      </c>
      <c r="AY15" s="11">
        <f>MIN(AT15:AV15)</f>
        <v>20.080645161290324</v>
      </c>
    </row>
    <row r="16" spans="1:70">
      <c r="A16" s="2"/>
      <c r="B16" s="5"/>
      <c r="D16" s="5" t="s">
        <v>8</v>
      </c>
      <c r="E16" s="5"/>
      <c r="R16" s="5"/>
      <c r="S16" s="5" t="s">
        <v>8</v>
      </c>
      <c r="T16" s="5"/>
      <c r="U16" s="5"/>
      <c r="V16" s="5"/>
      <c r="W16" s="5"/>
      <c r="AG16" s="5"/>
      <c r="AH16" s="13" t="s">
        <v>8</v>
      </c>
      <c r="AI16" s="5"/>
      <c r="AJ16" s="5"/>
      <c r="AK16" s="5"/>
      <c r="AL16" s="5"/>
      <c r="AS16" s="5"/>
      <c r="AT16" s="5"/>
      <c r="AU16" s="13" t="s">
        <v>8</v>
      </c>
      <c r="AV16" s="5"/>
      <c r="AW16" s="5"/>
      <c r="AX16" s="5"/>
      <c r="AY16" s="5"/>
    </row>
    <row r="17" spans="1:72">
      <c r="A17" s="14" t="s">
        <v>10</v>
      </c>
      <c r="B17" s="8" t="s">
        <v>6</v>
      </c>
      <c r="C17" s="5">
        <v>1</v>
      </c>
      <c r="D17" s="5">
        <v>2</v>
      </c>
      <c r="E17" s="5">
        <v>3</v>
      </c>
      <c r="F17" s="8" t="s">
        <v>0</v>
      </c>
      <c r="G17" s="8" t="s">
        <v>1</v>
      </c>
      <c r="H17" s="8" t="s">
        <v>2</v>
      </c>
      <c r="P17" s="1" t="s">
        <v>10</v>
      </c>
      <c r="Q17" s="8" t="s">
        <v>6</v>
      </c>
      <c r="R17" s="5">
        <v>1</v>
      </c>
      <c r="S17" s="5">
        <v>2</v>
      </c>
      <c r="T17" s="5">
        <v>3</v>
      </c>
      <c r="U17" s="8" t="s">
        <v>0</v>
      </c>
      <c r="V17" s="8" t="s">
        <v>1</v>
      </c>
      <c r="W17" s="8" t="s">
        <v>2</v>
      </c>
      <c r="AE17" s="1" t="s">
        <v>10</v>
      </c>
      <c r="AF17" s="8" t="s">
        <v>6</v>
      </c>
      <c r="AG17" s="5">
        <v>1</v>
      </c>
      <c r="AH17" s="5">
        <v>2</v>
      </c>
      <c r="AI17" s="5">
        <v>3</v>
      </c>
      <c r="AJ17" s="8" t="s">
        <v>0</v>
      </c>
      <c r="AK17" s="8" t="s">
        <v>1</v>
      </c>
      <c r="AL17" s="8" t="s">
        <v>2</v>
      </c>
      <c r="AR17" s="1" t="s">
        <v>10</v>
      </c>
      <c r="AS17" s="8" t="s">
        <v>6</v>
      </c>
      <c r="AT17" s="5">
        <v>1</v>
      </c>
      <c r="AU17" s="5">
        <v>2</v>
      </c>
      <c r="AV17" s="5">
        <v>3</v>
      </c>
      <c r="AW17" s="8" t="s">
        <v>0</v>
      </c>
      <c r="AX17" s="8" t="s">
        <v>1</v>
      </c>
      <c r="AY17" s="8" t="s">
        <v>2</v>
      </c>
    </row>
    <row r="18" spans="1:72">
      <c r="A18" s="2"/>
      <c r="B18" s="10">
        <v>0</v>
      </c>
      <c r="C18" s="17">
        <v>1.2070000000000001</v>
      </c>
      <c r="D18" s="12">
        <v>0.27800000000000002</v>
      </c>
      <c r="E18" s="12">
        <v>0.28999999999999998</v>
      </c>
      <c r="F18" s="12">
        <v>0.28999999999999998</v>
      </c>
      <c r="G18" s="12">
        <v>1.2070000000000001</v>
      </c>
      <c r="H18" s="12">
        <v>0.27800000000000002</v>
      </c>
      <c r="P18" s="15"/>
      <c r="Q18" s="10">
        <v>0</v>
      </c>
      <c r="R18" s="12">
        <v>3.62</v>
      </c>
      <c r="S18" s="12">
        <v>0.35699999999999998</v>
      </c>
      <c r="T18" s="12">
        <v>0.29299999999999998</v>
      </c>
      <c r="U18" s="12">
        <v>0.35699999999999998</v>
      </c>
      <c r="V18" s="12">
        <v>3.62</v>
      </c>
      <c r="W18" s="12">
        <v>0.29299999999999998</v>
      </c>
      <c r="AE18" s="15"/>
      <c r="AF18" s="10">
        <v>0</v>
      </c>
      <c r="AG18" s="11">
        <v>7.4916943521594684E-2</v>
      </c>
      <c r="AH18" s="11">
        <v>0.17741935483870969</v>
      </c>
      <c r="AI18" s="12">
        <v>0.108</v>
      </c>
      <c r="AJ18" s="11">
        <f>MEDIAN(AG18:AI18)</f>
        <v>0.108</v>
      </c>
      <c r="AK18" s="11">
        <f>MAX(AG18:AI18)</f>
        <v>0.17741935483870969</v>
      </c>
      <c r="AL18" s="11">
        <f>MIN(AG18:AI18)</f>
        <v>7.4916943521594684E-2</v>
      </c>
      <c r="AR18" s="15"/>
      <c r="AS18" s="10">
        <v>0</v>
      </c>
      <c r="AT18" s="11">
        <v>3.7865748709122203E-2</v>
      </c>
      <c r="AU18" s="11">
        <v>0.19964973730297725</v>
      </c>
      <c r="AV18" s="11">
        <v>0.18210361067503925</v>
      </c>
      <c r="AW18" s="11">
        <f>MEDIAN(AT18:AV18)</f>
        <v>0.18210361067503925</v>
      </c>
      <c r="AX18" s="11">
        <f>MAX(AT18:AV18)</f>
        <v>0.19964973730297725</v>
      </c>
      <c r="AY18" s="11">
        <f>MIN(AT18:AV18)</f>
        <v>3.7865748709122203E-2</v>
      </c>
      <c r="BF18" s="1" t="s">
        <v>20</v>
      </c>
    </row>
    <row r="19" spans="1:72">
      <c r="A19" s="2"/>
      <c r="B19" s="10">
        <v>2</v>
      </c>
      <c r="C19" s="17">
        <v>6.6219999999999999</v>
      </c>
      <c r="D19" s="12">
        <v>1.2</v>
      </c>
      <c r="E19" s="12">
        <v>1.859</v>
      </c>
      <c r="F19" s="12">
        <v>1.859</v>
      </c>
      <c r="G19" s="12">
        <v>6.6219999999999999</v>
      </c>
      <c r="H19" s="12">
        <v>1.2</v>
      </c>
      <c r="Q19" s="10">
        <v>2</v>
      </c>
      <c r="R19" s="12">
        <v>1.819</v>
      </c>
      <c r="S19" s="12">
        <v>1.7669999999999999</v>
      </c>
      <c r="T19" s="12">
        <v>1.581</v>
      </c>
      <c r="U19" s="12">
        <v>1.7669999999999999</v>
      </c>
      <c r="V19" s="12">
        <v>1.819</v>
      </c>
      <c r="W19" s="12">
        <v>1.581</v>
      </c>
      <c r="AF19" s="10">
        <v>2</v>
      </c>
      <c r="AG19" s="11">
        <v>0.92023346303501941</v>
      </c>
      <c r="AH19" s="11">
        <v>1.5033259423503327</v>
      </c>
      <c r="AI19" s="12">
        <v>0.96799999999999997</v>
      </c>
      <c r="AJ19" s="11">
        <f>MEDIAN(AG19:AI19)</f>
        <v>0.96799999999999997</v>
      </c>
      <c r="AK19" s="11">
        <f>MAX(AG19:AI19)</f>
        <v>1.5033259423503327</v>
      </c>
      <c r="AL19" s="11">
        <f>MIN(AG19:AI19)</f>
        <v>0.92023346303501941</v>
      </c>
      <c r="AS19" s="10">
        <v>2</v>
      </c>
      <c r="AT19" s="11">
        <v>0.68577075098814222</v>
      </c>
      <c r="AU19" s="11">
        <v>1.5367965367965366</v>
      </c>
      <c r="AV19" s="11">
        <v>1.2669491525423728</v>
      </c>
      <c r="AW19" s="11">
        <f>MEDIAN(AT19:AV19)</f>
        <v>1.2669491525423728</v>
      </c>
      <c r="AX19" s="11">
        <f>MAX(AT19:AV19)</f>
        <v>1.5367965367965366</v>
      </c>
      <c r="AY19" s="11">
        <f>MIN(AT19:AV19)</f>
        <v>0.68577075098814222</v>
      </c>
    </row>
    <row r="20" spans="1:72">
      <c r="A20" s="2"/>
      <c r="B20" s="10">
        <v>4</v>
      </c>
      <c r="C20" s="17">
        <v>4.7119999999999997</v>
      </c>
      <c r="D20" s="12">
        <v>3.5329999999999999</v>
      </c>
      <c r="E20" s="12">
        <v>2.444</v>
      </c>
      <c r="F20" s="12">
        <v>3.5329999999999999</v>
      </c>
      <c r="G20" s="12">
        <v>4.7119999999999997</v>
      </c>
      <c r="H20" s="12">
        <v>2.444</v>
      </c>
      <c r="Q20" s="10">
        <v>4</v>
      </c>
      <c r="R20" s="12">
        <v>6.7190000000000003</v>
      </c>
      <c r="S20" s="12">
        <v>4.33</v>
      </c>
      <c r="T20" s="12">
        <v>5.2439999999999998</v>
      </c>
      <c r="U20" s="12">
        <v>5.2439999999999998</v>
      </c>
      <c r="V20" s="12">
        <v>6.7190000000000003</v>
      </c>
      <c r="W20" s="12">
        <v>4.33</v>
      </c>
      <c r="AF20" s="10">
        <v>4</v>
      </c>
      <c r="AG20" s="11">
        <v>2.527093596059113</v>
      </c>
      <c r="AH20" s="11">
        <v>2.4865900383141764</v>
      </c>
      <c r="AI20" s="12">
        <v>2.79</v>
      </c>
      <c r="AJ20" s="11">
        <f>MEDIAN(AG20:AI20)</f>
        <v>2.527093596059113</v>
      </c>
      <c r="AK20" s="11">
        <f>MAX(AG20:AI20)</f>
        <v>2.79</v>
      </c>
      <c r="AL20" s="11">
        <f>MIN(AG20:AI20)</f>
        <v>2.4865900383141764</v>
      </c>
      <c r="AS20" s="10">
        <v>4</v>
      </c>
      <c r="AT20" s="11">
        <v>2.5793103448275865</v>
      </c>
      <c r="AU20" s="11">
        <v>6.6358024691358031</v>
      </c>
      <c r="AV20" s="11">
        <v>4.3045977011494259</v>
      </c>
      <c r="AW20" s="11">
        <f>MEDIAN(AT20:AV20)</f>
        <v>4.3045977011494259</v>
      </c>
      <c r="AX20" s="11">
        <f>MAX(AT20:AV20)</f>
        <v>6.6358024691358031</v>
      </c>
      <c r="AY20" s="11">
        <f>MIN(AT20:AV20)</f>
        <v>2.5793103448275865</v>
      </c>
      <c r="BF20" s="31" t="s">
        <v>21</v>
      </c>
      <c r="BG20" s="31"/>
      <c r="BH20" s="31"/>
      <c r="BI20" s="5">
        <v>1</v>
      </c>
      <c r="BJ20" s="5">
        <v>2</v>
      </c>
      <c r="BK20" s="5">
        <v>3</v>
      </c>
    </row>
    <row r="21" spans="1:72">
      <c r="A21" s="2"/>
      <c r="B21" s="10">
        <v>6</v>
      </c>
      <c r="C21" s="17">
        <v>7.8650000000000002</v>
      </c>
      <c r="D21" s="12">
        <v>3.78</v>
      </c>
      <c r="E21" s="12">
        <v>4.07</v>
      </c>
      <c r="F21" s="12">
        <v>4.07</v>
      </c>
      <c r="G21" s="12">
        <v>7.8650000000000002</v>
      </c>
      <c r="H21" s="12">
        <v>3.78</v>
      </c>
      <c r="Q21" s="10">
        <v>6</v>
      </c>
      <c r="R21" s="12">
        <v>3.403</v>
      </c>
      <c r="S21" s="12">
        <v>3.9769999999999999</v>
      </c>
      <c r="T21" s="12">
        <v>4.6070000000000002</v>
      </c>
      <c r="U21" s="12">
        <v>3.9769999999999999</v>
      </c>
      <c r="V21" s="12">
        <v>4.6070000000000002</v>
      </c>
      <c r="W21" s="12">
        <v>3.403</v>
      </c>
      <c r="AF21" s="10">
        <v>6</v>
      </c>
      <c r="AG21" s="11">
        <v>4.3825136612021858</v>
      </c>
      <c r="AH21" s="11">
        <v>2.6741996233521652</v>
      </c>
      <c r="AI21" s="12">
        <v>2.661</v>
      </c>
      <c r="AJ21" s="11">
        <f>MEDIAN(AG21:AI21)</f>
        <v>2.6741996233521652</v>
      </c>
      <c r="AK21" s="11">
        <f>MAX(AG21:AI21)</f>
        <v>4.3825136612021858</v>
      </c>
      <c r="AL21" s="11">
        <f>MIN(AG21:AI21)</f>
        <v>2.661</v>
      </c>
      <c r="AS21" s="10">
        <v>6</v>
      </c>
      <c r="AT21" s="11">
        <v>5.0179211469534053</v>
      </c>
      <c r="AU21" s="11">
        <v>4.7573964497041423</v>
      </c>
      <c r="AV21" s="11">
        <v>5.1713395638629294</v>
      </c>
      <c r="AW21" s="11">
        <f>MEDIAN(AT21:AV21)</f>
        <v>5.0179211469534053</v>
      </c>
      <c r="AX21" s="11">
        <f>MAX(AT21:AV21)</f>
        <v>5.1713395638629294</v>
      </c>
      <c r="AY21" s="11">
        <f>MIN(AT21:AV21)</f>
        <v>4.7573964497041423</v>
      </c>
      <c r="BG21" s="31" t="s">
        <v>24</v>
      </c>
      <c r="BH21" s="31"/>
      <c r="BI21" s="5"/>
      <c r="BJ21" s="5"/>
      <c r="BK21" s="5"/>
    </row>
    <row r="22" spans="1:72">
      <c r="A22" s="2"/>
      <c r="BF22" s="30" t="s">
        <v>4</v>
      </c>
      <c r="BG22" s="30"/>
      <c r="BH22" s="30"/>
      <c r="BI22" s="18">
        <v>80</v>
      </c>
      <c r="BJ22" s="18">
        <v>63</v>
      </c>
      <c r="BK22" s="18">
        <v>84</v>
      </c>
      <c r="BN22" s="31"/>
      <c r="BO22" s="31"/>
      <c r="BP22" s="31"/>
      <c r="BQ22" s="5"/>
      <c r="BR22" s="5"/>
      <c r="BS22" s="5"/>
      <c r="BT22" s="5"/>
    </row>
    <row r="23" spans="1:72" ht="12" customHeight="1">
      <c r="A23" s="36" t="s">
        <v>11</v>
      </c>
      <c r="B23" s="36"/>
      <c r="C23" s="36"/>
      <c r="D23" s="36"/>
      <c r="P23" s="36" t="s">
        <v>11</v>
      </c>
      <c r="Q23" s="36"/>
      <c r="R23" s="36"/>
      <c r="S23" s="36"/>
      <c r="AE23" s="36" t="s">
        <v>11</v>
      </c>
      <c r="AF23" s="36"/>
      <c r="AG23" s="36"/>
      <c r="AH23" s="36"/>
      <c r="AR23" s="36" t="s">
        <v>11</v>
      </c>
      <c r="AS23" s="36"/>
      <c r="AT23" s="36"/>
      <c r="AU23" s="36"/>
      <c r="BF23" s="32" t="s">
        <v>22</v>
      </c>
      <c r="BG23" s="32"/>
      <c r="BH23" s="32"/>
      <c r="BI23" s="18">
        <v>66.16</v>
      </c>
      <c r="BJ23" s="18">
        <v>84.31</v>
      </c>
      <c r="BK23" s="18">
        <v>76.959999999999994</v>
      </c>
      <c r="BO23" s="31"/>
      <c r="BP23" s="31"/>
      <c r="BQ23" s="5"/>
      <c r="BR23" s="5"/>
      <c r="BS23" s="5"/>
      <c r="BT23" s="5"/>
    </row>
    <row r="24" spans="1:72" ht="12" customHeight="1">
      <c r="A24" s="19"/>
      <c r="B24" s="19"/>
      <c r="C24" s="19"/>
      <c r="D24" s="5" t="s">
        <v>8</v>
      </c>
      <c r="S24" s="5" t="s">
        <v>8</v>
      </c>
      <c r="AH24" s="13" t="s">
        <v>8</v>
      </c>
      <c r="AT24" s="35" t="s">
        <v>8</v>
      </c>
      <c r="AU24" s="35"/>
      <c r="AV24" s="35"/>
      <c r="AW24" s="35"/>
      <c r="BF24" s="32" t="s">
        <v>23</v>
      </c>
      <c r="BG24" s="32"/>
      <c r="BH24" s="32"/>
      <c r="BI24" s="18">
        <v>74.7</v>
      </c>
      <c r="BJ24" s="18">
        <v>85.3</v>
      </c>
      <c r="BK24" s="18">
        <v>78.900000000000006</v>
      </c>
      <c r="BN24" s="30"/>
      <c r="BO24" s="30"/>
      <c r="BP24" s="30"/>
      <c r="BQ24" s="18"/>
      <c r="BR24" s="18"/>
      <c r="BS24" s="18"/>
      <c r="BT24" s="5"/>
    </row>
    <row r="25" spans="1:72">
      <c r="A25" s="7" t="s">
        <v>5</v>
      </c>
      <c r="B25" s="8" t="s">
        <v>6</v>
      </c>
      <c r="C25" s="5">
        <v>1</v>
      </c>
      <c r="D25" s="5">
        <v>2</v>
      </c>
      <c r="E25" s="5">
        <v>3</v>
      </c>
      <c r="F25" s="8" t="s">
        <v>0</v>
      </c>
      <c r="G25" s="8" t="s">
        <v>1</v>
      </c>
      <c r="H25" s="8" t="s">
        <v>2</v>
      </c>
      <c r="P25" s="9" t="s">
        <v>5</v>
      </c>
      <c r="Q25" s="8" t="s">
        <v>6</v>
      </c>
      <c r="R25" s="5">
        <v>1</v>
      </c>
      <c r="S25" s="5">
        <v>2</v>
      </c>
      <c r="T25" s="5">
        <v>3</v>
      </c>
      <c r="U25" s="8" t="s">
        <v>0</v>
      </c>
      <c r="V25" s="8" t="s">
        <v>1</v>
      </c>
      <c r="W25" s="8" t="s">
        <v>2</v>
      </c>
      <c r="AE25" s="9" t="s">
        <v>5</v>
      </c>
      <c r="AF25" s="8" t="s">
        <v>6</v>
      </c>
      <c r="AG25" s="5">
        <v>1</v>
      </c>
      <c r="AH25" s="5">
        <v>2</v>
      </c>
      <c r="AI25" s="5">
        <v>3</v>
      </c>
      <c r="AJ25" s="8" t="s">
        <v>0</v>
      </c>
      <c r="AK25" s="8" t="s">
        <v>1</v>
      </c>
      <c r="AL25" s="8" t="s">
        <v>2</v>
      </c>
      <c r="AR25" s="9" t="s">
        <v>5</v>
      </c>
      <c r="AS25" s="8" t="s">
        <v>6</v>
      </c>
      <c r="AT25" s="5">
        <v>1</v>
      </c>
      <c r="AU25" s="5">
        <v>2</v>
      </c>
      <c r="AV25" s="5">
        <v>3</v>
      </c>
      <c r="AW25" s="20">
        <v>4</v>
      </c>
      <c r="AX25" s="8" t="s">
        <v>0</v>
      </c>
      <c r="AY25" s="8" t="s">
        <v>1</v>
      </c>
      <c r="AZ25" s="8" t="s">
        <v>2</v>
      </c>
      <c r="BF25" s="30" t="s">
        <v>32</v>
      </c>
      <c r="BG25" s="30"/>
      <c r="BH25" s="30"/>
      <c r="BI25" s="18">
        <v>0.24</v>
      </c>
      <c r="BJ25" s="18">
        <v>0.24</v>
      </c>
      <c r="BK25" s="18">
        <v>0.2</v>
      </c>
      <c r="BN25" s="32"/>
      <c r="BO25" s="32"/>
      <c r="BP25" s="32"/>
      <c r="BQ25" s="18"/>
      <c r="BR25" s="18"/>
      <c r="BS25" s="18"/>
      <c r="BT25" s="5"/>
    </row>
    <row r="26" spans="1:72">
      <c r="A26" s="2"/>
      <c r="B26" s="10">
        <v>0</v>
      </c>
      <c r="C26" s="11">
        <v>0.53941908713692999</v>
      </c>
      <c r="D26" s="11">
        <v>0.61407249466950964</v>
      </c>
      <c r="E26" s="11">
        <v>0.20372340425531915</v>
      </c>
      <c r="F26" s="11">
        <f>MEDIAN(C26:E26)</f>
        <v>0.53941908713692999</v>
      </c>
      <c r="G26" s="11">
        <f>MAX(C26:E26)</f>
        <v>0.61407249466950964</v>
      </c>
      <c r="H26" s="11">
        <f>MIN(C26:E26)</f>
        <v>0.20372340425531915</v>
      </c>
      <c r="Q26" s="10">
        <v>0</v>
      </c>
      <c r="R26" s="11">
        <v>0.51410658307210033</v>
      </c>
      <c r="S26" s="11">
        <v>0.75136612021857929</v>
      </c>
      <c r="T26" s="11">
        <v>6.2670299727520433</v>
      </c>
      <c r="U26" s="11">
        <f>MEDIAN(R26:T26)</f>
        <v>0.75136612021857929</v>
      </c>
      <c r="V26" s="11">
        <f>MAX(R26:T26)</f>
        <v>6.2670299727520433</v>
      </c>
      <c r="W26" s="11">
        <f>MIN(R26:T26)</f>
        <v>0.51410658307210033</v>
      </c>
      <c r="AF26" s="10">
        <v>0</v>
      </c>
      <c r="AG26" s="21">
        <v>0.11200828157349897</v>
      </c>
      <c r="AH26" s="21">
        <v>0.43928571428571422</v>
      </c>
      <c r="AI26" s="21">
        <v>0.21330724070450097</v>
      </c>
      <c r="AJ26" s="21">
        <f t="shared" ref="AJ26:AJ29" si="12">MEDIAN(AG26:AI26)</f>
        <v>0.21330724070450097</v>
      </c>
      <c r="AK26" s="21">
        <f t="shared" ref="AK26:AK29" si="13">MAX(AG26:AI26)</f>
        <v>0.43928571428571422</v>
      </c>
      <c r="AL26" s="21">
        <f t="shared" ref="AL26:AL29" si="14">MIN(AG26:AI26)</f>
        <v>0.11200828157349897</v>
      </c>
      <c r="AS26" s="10">
        <v>0</v>
      </c>
      <c r="AT26" s="11">
        <v>0.47887323943661969</v>
      </c>
      <c r="AU26" s="11">
        <v>0.6495238095238095</v>
      </c>
      <c r="AV26" s="11">
        <v>0.7895161290322581</v>
      </c>
      <c r="AW26" s="11">
        <v>0.74032258064516132</v>
      </c>
      <c r="AX26" s="11">
        <f>MEDIAN(AT26:AW26)</f>
        <v>0.69492319508448541</v>
      </c>
      <c r="AY26" s="11">
        <f>MAX(AT26:AW26)</f>
        <v>0.7895161290322581</v>
      </c>
      <c r="AZ26" s="11">
        <f>MIN(AT26:AW26)</f>
        <v>0.47887323943661969</v>
      </c>
      <c r="BA26" s="5"/>
      <c r="BF26" s="30" t="s">
        <v>33</v>
      </c>
      <c r="BG26" s="30"/>
      <c r="BH26" s="30"/>
      <c r="BI26" s="18">
        <v>38.35</v>
      </c>
      <c r="BJ26" s="18">
        <v>37.43</v>
      </c>
      <c r="BK26" s="18">
        <v>29.69</v>
      </c>
      <c r="BN26" s="32"/>
      <c r="BO26" s="32"/>
      <c r="BP26" s="32"/>
      <c r="BQ26" s="18"/>
      <c r="BR26" s="18"/>
      <c r="BS26" s="18"/>
      <c r="BT26" s="5"/>
    </row>
    <row r="27" spans="1:72">
      <c r="A27" s="2"/>
      <c r="B27" s="10">
        <v>2</v>
      </c>
      <c r="C27" s="11">
        <v>0.34210526315789502</v>
      </c>
      <c r="D27" s="11">
        <v>0.49013657056145676</v>
      </c>
      <c r="E27" s="11">
        <v>0.12959830866807612</v>
      </c>
      <c r="F27" s="11">
        <f>MEDIAN(C27:E27)</f>
        <v>0.34210526315789502</v>
      </c>
      <c r="G27" s="11">
        <f>MAX(C27:E27)</f>
        <v>0.49013657056145676</v>
      </c>
      <c r="H27" s="11">
        <f>MIN(C27:E27)</f>
        <v>0.12959830866807612</v>
      </c>
      <c r="Q27" s="10">
        <v>2</v>
      </c>
      <c r="R27" s="11">
        <v>0.81152993348115299</v>
      </c>
      <c r="S27" s="11">
        <v>0.68321513002364065</v>
      </c>
      <c r="T27" s="11">
        <v>1.4658925979680697</v>
      </c>
      <c r="U27" s="11">
        <f>MEDIAN(R27:T27)</f>
        <v>0.81152993348115299</v>
      </c>
      <c r="V27" s="11">
        <f>MAX(R27:T27)</f>
        <v>1.4658925979680697</v>
      </c>
      <c r="W27" s="11">
        <f>MIN(R27:T27)</f>
        <v>0.68321513002364065</v>
      </c>
      <c r="AF27" s="10">
        <v>2</v>
      </c>
      <c r="AG27" s="21">
        <v>8.9545454545454539E-2</v>
      </c>
      <c r="AH27" s="21">
        <v>0.81880341880341878</v>
      </c>
      <c r="AI27" s="21">
        <v>0.3108108108108108</v>
      </c>
      <c r="AJ27" s="21">
        <f t="shared" si="12"/>
        <v>0.3108108108108108</v>
      </c>
      <c r="AK27" s="21">
        <f t="shared" si="13"/>
        <v>0.81880341880341878</v>
      </c>
      <c r="AL27" s="21">
        <f t="shared" si="14"/>
        <v>8.9545454545454539E-2</v>
      </c>
      <c r="AS27" s="10">
        <v>2</v>
      </c>
      <c r="AT27" s="11">
        <v>1.9293286219081276</v>
      </c>
      <c r="AU27" s="11">
        <v>1.3840304182509504</v>
      </c>
      <c r="AV27" s="11">
        <v>0.69910714285714282</v>
      </c>
      <c r="AW27" s="11">
        <v>0.68176100628930814</v>
      </c>
      <c r="AX27" s="11">
        <f>MEDIAN(AT27:AW27)</f>
        <v>1.0415687805540466</v>
      </c>
      <c r="AY27" s="11">
        <f>MAX(AT27:AW27)</f>
        <v>1.9293286219081276</v>
      </c>
      <c r="AZ27" s="11">
        <f>MIN(AT27:AW27)</f>
        <v>0.68176100628930814</v>
      </c>
      <c r="BA27" s="5"/>
      <c r="BF27" s="30" t="s">
        <v>34</v>
      </c>
      <c r="BG27" s="30"/>
      <c r="BH27" s="30"/>
      <c r="BI27" s="18">
        <v>80</v>
      </c>
      <c r="BJ27" s="18">
        <v>73.5</v>
      </c>
      <c r="BK27" s="18">
        <v>77.900000000000006</v>
      </c>
      <c r="BN27" s="30"/>
      <c r="BO27" s="30"/>
      <c r="BP27" s="30"/>
      <c r="BQ27" s="18"/>
      <c r="BR27" s="18"/>
      <c r="BS27" s="18"/>
      <c r="BT27" s="5"/>
    </row>
    <row r="28" spans="1:72">
      <c r="A28" s="2"/>
      <c r="B28" s="10">
        <v>4</v>
      </c>
      <c r="C28" s="11">
        <v>0.59023354564755803</v>
      </c>
      <c r="D28" s="11">
        <v>0.63589743589743597</v>
      </c>
      <c r="E28" s="11">
        <v>0.1208092485549133</v>
      </c>
      <c r="F28" s="11">
        <f>MEDIAN(C28:E28)</f>
        <v>0.59023354564755803</v>
      </c>
      <c r="G28" s="11">
        <f>MAX(C28:E28)</f>
        <v>0.63589743589743597</v>
      </c>
      <c r="H28" s="11">
        <f>MIN(C28:E28)</f>
        <v>0.1208092485549133</v>
      </c>
      <c r="Q28" s="10">
        <v>4</v>
      </c>
      <c r="R28" s="11">
        <v>0.33021806853582553</v>
      </c>
      <c r="S28" s="11">
        <v>0.55963302752293576</v>
      </c>
      <c r="T28" s="11">
        <v>0.26305609284332687</v>
      </c>
      <c r="U28" s="11">
        <f>MEDIAN(R28:T28)</f>
        <v>0.33021806853582553</v>
      </c>
      <c r="V28" s="11">
        <f>MAX(R28:T28)</f>
        <v>0.55963302752293576</v>
      </c>
      <c r="W28" s="11">
        <f>MIN(R28:T28)</f>
        <v>0.26305609284332687</v>
      </c>
      <c r="AF28" s="10">
        <v>4</v>
      </c>
      <c r="AG28" s="21">
        <v>0.22411575562700964</v>
      </c>
      <c r="AH28" s="21">
        <v>0.81100478468899528</v>
      </c>
      <c r="AI28" s="21">
        <v>0.17461538461538462</v>
      </c>
      <c r="AJ28" s="21">
        <f t="shared" si="12"/>
        <v>0.22411575562700964</v>
      </c>
      <c r="AK28" s="21">
        <f t="shared" si="13"/>
        <v>0.81100478468899528</v>
      </c>
      <c r="AL28" s="21">
        <f t="shared" si="14"/>
        <v>0.17461538461538462</v>
      </c>
      <c r="AS28" s="10">
        <v>4</v>
      </c>
      <c r="AT28" s="11">
        <v>1.105084745762712</v>
      </c>
      <c r="AU28" s="11">
        <v>0.59392265193370164</v>
      </c>
      <c r="AV28" s="11">
        <v>0.82242990654205606</v>
      </c>
      <c r="AW28" s="11">
        <v>0.78625134264231999</v>
      </c>
      <c r="AX28" s="11">
        <f>MEDIAN(AT28:AW28)</f>
        <v>0.80434062459218802</v>
      </c>
      <c r="AY28" s="11">
        <f>MAX(AT28:AW28)</f>
        <v>1.105084745762712</v>
      </c>
      <c r="AZ28" s="11">
        <f>MIN(AT28:AW28)</f>
        <v>0.59392265193370164</v>
      </c>
      <c r="BA28" s="5"/>
      <c r="BN28" s="30"/>
      <c r="BO28" s="30"/>
      <c r="BP28" s="30"/>
      <c r="BQ28" s="18"/>
      <c r="BR28" s="18"/>
      <c r="BS28" s="18"/>
      <c r="BT28" s="5"/>
    </row>
    <row r="29" spans="1:72">
      <c r="A29" s="2"/>
      <c r="B29" s="10">
        <v>6</v>
      </c>
      <c r="C29" s="11">
        <v>0.496753246753247</v>
      </c>
      <c r="D29" s="11">
        <v>0.60681818181818181</v>
      </c>
      <c r="E29" s="11">
        <v>1.0942622950819674</v>
      </c>
      <c r="F29" s="11">
        <f>MEDIAN(C29:E29)</f>
        <v>0.60681818181818181</v>
      </c>
      <c r="G29" s="11">
        <f>MAX(C29:E29)</f>
        <v>1.0942622950819674</v>
      </c>
      <c r="H29" s="11">
        <f>MIN(C29:E29)</f>
        <v>0.496753246753247</v>
      </c>
      <c r="Q29" s="10">
        <v>6</v>
      </c>
      <c r="R29" s="11">
        <v>1.2334152334152335</v>
      </c>
      <c r="S29" s="11">
        <v>0.54274353876739567</v>
      </c>
      <c r="T29" s="11">
        <v>0.22912205567451818</v>
      </c>
      <c r="U29" s="11">
        <f>MEDIAN(R29:T29)</f>
        <v>0.54274353876739567</v>
      </c>
      <c r="V29" s="11">
        <f>MAX(R29:T29)</f>
        <v>1.2334152334152335</v>
      </c>
      <c r="W29" s="11">
        <f>MIN(R29:T29)</f>
        <v>0.22912205567451818</v>
      </c>
      <c r="AF29" s="10">
        <v>6</v>
      </c>
      <c r="AG29" s="21">
        <v>0.16971428571428573</v>
      </c>
      <c r="AH29" s="21">
        <v>0.81548974943052388</v>
      </c>
      <c r="AI29" s="21">
        <v>0.31137123745819401</v>
      </c>
      <c r="AJ29" s="21">
        <f t="shared" si="12"/>
        <v>0.31137123745819401</v>
      </c>
      <c r="AK29" s="21">
        <f t="shared" si="13"/>
        <v>0.81548974943052388</v>
      </c>
      <c r="AL29" s="21">
        <f t="shared" si="14"/>
        <v>0.16971428571428573</v>
      </c>
      <c r="AS29" s="10">
        <v>6</v>
      </c>
      <c r="AT29" s="8">
        <v>1.7249283667621778</v>
      </c>
      <c r="AU29" s="22">
        <v>0.04</v>
      </c>
      <c r="AV29" s="8">
        <v>0.82067247820672473</v>
      </c>
      <c r="AW29" s="8">
        <v>0.87091757387247282</v>
      </c>
      <c r="AX29" s="8">
        <f>MEDIAN(AT29, AV29:AW29)</f>
        <v>0.87091757387247282</v>
      </c>
      <c r="AY29" s="8">
        <v>1.72</v>
      </c>
      <c r="AZ29" s="8">
        <v>0.04</v>
      </c>
      <c r="BA29" s="5"/>
      <c r="BF29" s="1" t="s">
        <v>35</v>
      </c>
      <c r="BN29" s="30"/>
      <c r="BO29" s="30"/>
      <c r="BP29" s="30"/>
      <c r="BQ29" s="18"/>
      <c r="BR29" s="18"/>
      <c r="BS29" s="18"/>
      <c r="BT29" s="18"/>
    </row>
    <row r="30" spans="1:72">
      <c r="A30" s="14" t="s">
        <v>9</v>
      </c>
      <c r="B30" s="5"/>
      <c r="D30" s="5" t="s">
        <v>8</v>
      </c>
      <c r="E30" s="5"/>
      <c r="F30" s="5"/>
      <c r="G30" s="5"/>
      <c r="H30" s="5"/>
      <c r="Q30" s="5"/>
      <c r="R30" s="5"/>
      <c r="S30" s="13" t="s">
        <v>8</v>
      </c>
      <c r="T30" s="5"/>
      <c r="U30" s="5"/>
      <c r="V30" s="5"/>
      <c r="W30" s="5"/>
      <c r="AF30" s="5"/>
      <c r="AG30" s="5"/>
      <c r="AH30" s="13" t="s">
        <v>8</v>
      </c>
      <c r="AI30" s="5"/>
      <c r="AJ30" s="5"/>
      <c r="AK30" s="5"/>
      <c r="AL30" s="5"/>
      <c r="AT30" s="35" t="s">
        <v>8</v>
      </c>
      <c r="AU30" s="35"/>
      <c r="AV30" s="35"/>
      <c r="AW30" s="35"/>
      <c r="AX30" s="5"/>
      <c r="AY30" s="5"/>
      <c r="AZ30" s="5"/>
      <c r="BA30" s="5"/>
    </row>
    <row r="31" spans="1:72">
      <c r="A31" s="2"/>
      <c r="B31" s="8" t="s">
        <v>6</v>
      </c>
      <c r="C31" s="5">
        <v>1</v>
      </c>
      <c r="D31" s="5">
        <v>2</v>
      </c>
      <c r="E31" s="5">
        <v>3</v>
      </c>
      <c r="F31" s="8" t="s">
        <v>0</v>
      </c>
      <c r="G31" s="8" t="s">
        <v>1</v>
      </c>
      <c r="H31" s="8" t="s">
        <v>2</v>
      </c>
      <c r="P31" s="1" t="s">
        <v>9</v>
      </c>
      <c r="Q31" s="23" t="s">
        <v>6</v>
      </c>
      <c r="R31" s="5">
        <v>1</v>
      </c>
      <c r="S31" s="5">
        <v>2</v>
      </c>
      <c r="T31" s="5">
        <v>3</v>
      </c>
      <c r="U31" s="8" t="s">
        <v>0</v>
      </c>
      <c r="V31" s="8" t="s">
        <v>1</v>
      </c>
      <c r="W31" s="8" t="s">
        <v>2</v>
      </c>
      <c r="AE31" s="1" t="s">
        <v>9</v>
      </c>
      <c r="AF31" s="8" t="s">
        <v>6</v>
      </c>
      <c r="AG31" s="5">
        <v>1</v>
      </c>
      <c r="AH31" s="5">
        <v>2</v>
      </c>
      <c r="AI31" s="5">
        <v>3</v>
      </c>
      <c r="AJ31" s="8" t="s">
        <v>0</v>
      </c>
      <c r="AK31" s="8" t="s">
        <v>1</v>
      </c>
      <c r="AL31" s="8" t="s">
        <v>2</v>
      </c>
      <c r="AR31" s="1" t="s">
        <v>9</v>
      </c>
      <c r="AS31" s="8" t="s">
        <v>6</v>
      </c>
      <c r="AT31" s="5">
        <v>1</v>
      </c>
      <c r="AU31" s="5">
        <v>2</v>
      </c>
      <c r="AV31" s="5">
        <v>3</v>
      </c>
      <c r="AW31" s="20">
        <v>4</v>
      </c>
      <c r="AX31" s="8" t="s">
        <v>0</v>
      </c>
      <c r="AY31" s="8" t="s">
        <v>1</v>
      </c>
      <c r="AZ31" s="8" t="s">
        <v>2</v>
      </c>
      <c r="BA31" s="5"/>
      <c r="BG31" s="29" t="s">
        <v>36</v>
      </c>
      <c r="BK31" s="29" t="s">
        <v>37</v>
      </c>
    </row>
    <row r="32" spans="1:72">
      <c r="A32" s="2"/>
      <c r="B32" s="10">
        <v>0</v>
      </c>
      <c r="C32" s="11">
        <v>0.61098398169336388</v>
      </c>
      <c r="D32" s="11">
        <v>0.48936170212765961</v>
      </c>
      <c r="E32" s="11">
        <v>0.2688888888888889</v>
      </c>
      <c r="F32" s="11">
        <f>MEDIAN(C32:E32)</f>
        <v>0.48936170212765961</v>
      </c>
      <c r="G32" s="11">
        <f>MAX(C32:E32)</f>
        <v>0.61098398169336388</v>
      </c>
      <c r="H32" s="11">
        <f>MIN(C32:E32)</f>
        <v>0.2688888888888889</v>
      </c>
      <c r="P32" s="15"/>
      <c r="Q32" s="10">
        <v>0</v>
      </c>
      <c r="R32" s="11">
        <v>0.65182186234817818</v>
      </c>
      <c r="S32" s="11">
        <v>0.85087719298245612</v>
      </c>
      <c r="T32" s="11">
        <v>5.4255319148936181</v>
      </c>
      <c r="U32" s="11">
        <f>MEDIAN(R32:T32)</f>
        <v>0.85087719298245612</v>
      </c>
      <c r="V32" s="11">
        <f>MAX(R32:T32)</f>
        <v>5.4255319148936181</v>
      </c>
      <c r="W32" s="11">
        <f>MIN(R32:T32)</f>
        <v>0.65182186234817818</v>
      </c>
      <c r="AE32" s="15"/>
      <c r="AF32" s="10">
        <v>0</v>
      </c>
      <c r="AG32" s="11">
        <v>0.13307543520309478</v>
      </c>
      <c r="AH32" s="11">
        <v>0.40480274442538594</v>
      </c>
      <c r="AI32" s="11">
        <v>0.19816513761467888</v>
      </c>
      <c r="AJ32" s="11">
        <f t="shared" ref="AJ32:AJ35" si="15">MEDIAN(AG32:AI32)</f>
        <v>0.19816513761467888</v>
      </c>
      <c r="AK32" s="11">
        <f t="shared" ref="AK32:AK35" si="16">MAX(AG32:AI32)</f>
        <v>0.40480274442538594</v>
      </c>
      <c r="AL32" s="11">
        <f t="shared" ref="AL32:AL35" si="17">MIN(AG32:AI32)</f>
        <v>0.13307543520309478</v>
      </c>
      <c r="AR32" s="15"/>
      <c r="AS32" s="10">
        <v>0</v>
      </c>
      <c r="AT32" s="11">
        <v>0.18348623853211007</v>
      </c>
      <c r="AU32" s="11">
        <v>0.44128113879003555</v>
      </c>
      <c r="AV32" s="11">
        <v>0.63409090909090915</v>
      </c>
      <c r="AW32" s="11">
        <v>0.96129032258064517</v>
      </c>
      <c r="AX32" s="11">
        <f>MEDIAN(AT32:AW32)</f>
        <v>0.53768602394047238</v>
      </c>
      <c r="AY32" s="11">
        <f>MAX(AT32:AW32)</f>
        <v>0.96129032258064517</v>
      </c>
      <c r="AZ32" s="11">
        <f>MIN(AT32:AW32)</f>
        <v>0.18348623853211007</v>
      </c>
      <c r="BA32" s="5"/>
      <c r="BG32" s="29" t="s">
        <v>38</v>
      </c>
      <c r="BK32" s="3" t="s">
        <v>40</v>
      </c>
      <c r="BN32" s="29"/>
    </row>
    <row r="33" spans="1:66">
      <c r="A33" s="2"/>
      <c r="B33" s="10">
        <v>2</v>
      </c>
      <c r="C33" s="11">
        <v>12.210526315789473</v>
      </c>
      <c r="D33" s="11">
        <v>9.6499999999999986</v>
      </c>
      <c r="E33" s="11">
        <v>6.404494382022472</v>
      </c>
      <c r="F33" s="11">
        <f>MEDIAN(C33:E33)</f>
        <v>9.6499999999999986</v>
      </c>
      <c r="G33" s="11">
        <f>MAX(C33:E33)</f>
        <v>12.210526315789473</v>
      </c>
      <c r="H33" s="11">
        <f>MIN(C33:E33)</f>
        <v>6.404494382022472</v>
      </c>
      <c r="Q33" s="10">
        <v>2</v>
      </c>
      <c r="R33" s="17">
        <v>25.465838509316768</v>
      </c>
      <c r="S33" s="11">
        <v>12.709677419354838</v>
      </c>
      <c r="T33" s="11">
        <v>16.40909090909091</v>
      </c>
      <c r="U33" s="11">
        <f>MEDIAN(R33:T33)</f>
        <v>16.40909090909091</v>
      </c>
      <c r="V33" s="11">
        <f>MAX(R33:T33)</f>
        <v>25.465838509316768</v>
      </c>
      <c r="W33" s="11">
        <f>MIN(R33:T33)</f>
        <v>12.709677419354838</v>
      </c>
      <c r="AF33" s="10">
        <v>2</v>
      </c>
      <c r="AG33" s="11">
        <v>13.82716049382716</v>
      </c>
      <c r="AH33" s="11">
        <v>10.666666666666668</v>
      </c>
      <c r="AI33" s="11">
        <v>11.027027027027028</v>
      </c>
      <c r="AJ33" s="11">
        <f t="shared" si="15"/>
        <v>11.027027027027028</v>
      </c>
      <c r="AK33" s="11">
        <f t="shared" si="16"/>
        <v>13.82716049382716</v>
      </c>
      <c r="AL33" s="11">
        <f t="shared" si="17"/>
        <v>10.666666666666668</v>
      </c>
      <c r="AS33" s="10">
        <v>2</v>
      </c>
      <c r="AT33" s="11">
        <v>16.117647058823529</v>
      </c>
      <c r="AU33" s="11">
        <v>8</v>
      </c>
      <c r="AV33" s="11">
        <v>11.739130434782609</v>
      </c>
      <c r="AW33" s="11">
        <v>19.553072625698324</v>
      </c>
      <c r="AX33" s="11">
        <f>MEDIAN(AT33:AW33)</f>
        <v>13.928388746803069</v>
      </c>
      <c r="AY33" s="11">
        <f>MAX(AT33:AW33)</f>
        <v>19.553072625698324</v>
      </c>
      <c r="AZ33" s="11">
        <f>MIN(AT33:AW33)</f>
        <v>8</v>
      </c>
      <c r="BA33" s="5"/>
      <c r="BG33" s="29" t="s">
        <v>39</v>
      </c>
      <c r="BK33" s="3" t="s">
        <v>41</v>
      </c>
      <c r="BN33" s="29"/>
    </row>
    <row r="34" spans="1:66" ht="12" customHeight="1">
      <c r="A34" s="2"/>
      <c r="B34" s="10">
        <v>4</v>
      </c>
      <c r="C34" s="11">
        <v>35.114503816793892</v>
      </c>
      <c r="D34" s="11">
        <v>21.408775981524251</v>
      </c>
      <c r="E34" s="24"/>
      <c r="F34" s="11">
        <f>MEDIAN(C34:E34)</f>
        <v>28.261639899159071</v>
      </c>
      <c r="G34" s="11">
        <f>MAX(C34:E34)</f>
        <v>35.114503816793892</v>
      </c>
      <c r="H34" s="11">
        <f>MIN(C34:D34)</f>
        <v>21.408775981524251</v>
      </c>
      <c r="Q34" s="10">
        <v>4</v>
      </c>
      <c r="R34" s="11">
        <v>29.618320610687022</v>
      </c>
      <c r="S34" s="11">
        <v>25.680933852140079</v>
      </c>
      <c r="T34" s="17">
        <v>14.99364675984752</v>
      </c>
      <c r="U34" s="11">
        <f>MEDIAN(R34:T34)</f>
        <v>25.680933852140079</v>
      </c>
      <c r="V34" s="11">
        <f>MAX(R34:T34)</f>
        <v>29.618320610687022</v>
      </c>
      <c r="W34" s="11">
        <f>MIN(R34:T34)</f>
        <v>14.99364675984752</v>
      </c>
      <c r="AF34" s="10">
        <v>4</v>
      </c>
      <c r="AG34" s="11">
        <v>38.345864661654133</v>
      </c>
      <c r="AH34" s="11">
        <v>36.854838709677423</v>
      </c>
      <c r="AI34" s="11">
        <v>31.65562913907285</v>
      </c>
      <c r="AJ34" s="11">
        <f t="shared" si="15"/>
        <v>36.854838709677423</v>
      </c>
      <c r="AK34" s="11">
        <f t="shared" si="16"/>
        <v>38.345864661654133</v>
      </c>
      <c r="AL34" s="11">
        <f t="shared" si="17"/>
        <v>31.65562913907285</v>
      </c>
      <c r="AS34" s="10">
        <v>4</v>
      </c>
      <c r="AT34" s="11">
        <v>35.800604229607252</v>
      </c>
      <c r="AU34" s="11">
        <v>43.582089552238799</v>
      </c>
      <c r="AV34" s="11">
        <v>65.718157181571812</v>
      </c>
      <c r="AW34" s="11">
        <v>39.393939393939391</v>
      </c>
      <c r="AX34" s="11">
        <f>MEDIAN(AT34:AW34)</f>
        <v>41.488014473089095</v>
      </c>
      <c r="AY34" s="11">
        <f>MAX(AT34:AW34)</f>
        <v>65.718157181571812</v>
      </c>
      <c r="AZ34" s="11">
        <f>MIN(AT34:AW34)</f>
        <v>35.800604229607252</v>
      </c>
      <c r="BA34" s="5"/>
      <c r="BN34" s="29"/>
    </row>
    <row r="35" spans="1:66">
      <c r="A35" s="2"/>
      <c r="B35" s="10">
        <v>6</v>
      </c>
      <c r="C35" s="11">
        <v>19.847328244274809</v>
      </c>
      <c r="D35" s="11">
        <v>18.518518518518515</v>
      </c>
      <c r="E35" s="24"/>
      <c r="F35" s="11">
        <f>MEDIAN(C35:E35)</f>
        <v>19.182923381396662</v>
      </c>
      <c r="G35" s="11">
        <f>MAX(C35:E35)</f>
        <v>19.847328244274809</v>
      </c>
      <c r="H35" s="11">
        <f>MIN(C35:D35)</f>
        <v>18.518518518518515</v>
      </c>
      <c r="Q35" s="10">
        <v>6</v>
      </c>
      <c r="R35" s="11">
        <v>28.055555555555554</v>
      </c>
      <c r="S35" s="11">
        <v>26.603773584905657</v>
      </c>
      <c r="T35" s="17">
        <v>9.0410958904109595</v>
      </c>
      <c r="U35" s="11">
        <f>MEDIAN(R35:T35)</f>
        <v>26.603773584905657</v>
      </c>
      <c r="V35" s="11">
        <f>MAX(R35:T35)</f>
        <v>28.055555555555554</v>
      </c>
      <c r="W35" s="11">
        <f>MIN(R35:T35)</f>
        <v>9.0410958904109595</v>
      </c>
      <c r="AF35" s="10">
        <v>6</v>
      </c>
      <c r="AG35" s="11">
        <v>16.79245283018868</v>
      </c>
      <c r="AH35" s="11">
        <v>24.957746478873243</v>
      </c>
      <c r="AI35" s="11">
        <v>22.331606217616578</v>
      </c>
      <c r="AJ35" s="11">
        <f t="shared" si="15"/>
        <v>22.331606217616578</v>
      </c>
      <c r="AK35" s="11">
        <f t="shared" si="16"/>
        <v>24.957746478873243</v>
      </c>
      <c r="AL35" s="11">
        <f t="shared" si="17"/>
        <v>16.79245283018868</v>
      </c>
      <c r="AS35" s="10">
        <v>6</v>
      </c>
      <c r="AT35" s="11">
        <v>28.734939759036141</v>
      </c>
      <c r="AU35" s="11">
        <v>44.710327455919391</v>
      </c>
      <c r="AV35" s="16"/>
      <c r="AW35" s="11">
        <v>67.007299270072991</v>
      </c>
      <c r="AX35" s="11">
        <f>MEDIAN(AT35, AU35, AW35)</f>
        <v>44.710327455919391</v>
      </c>
      <c r="AY35" s="11">
        <f>MAX(AT35, AU35, AW35)</f>
        <v>67.007299270072991</v>
      </c>
      <c r="AZ35" s="11">
        <f>MIN(AT35, AU35, AW35)</f>
        <v>28.734939759036141</v>
      </c>
      <c r="BA35" s="5"/>
      <c r="BN35" s="29"/>
    </row>
    <row r="36" spans="1:66">
      <c r="A36" s="14" t="s">
        <v>10</v>
      </c>
      <c r="B36" s="5"/>
      <c r="D36" s="5" t="s">
        <v>8</v>
      </c>
      <c r="E36" s="5"/>
      <c r="F36" s="5"/>
      <c r="G36" s="5"/>
      <c r="H36" s="5"/>
      <c r="Q36" s="5"/>
      <c r="R36" s="5"/>
      <c r="S36" s="13" t="s">
        <v>8</v>
      </c>
      <c r="T36" s="5"/>
      <c r="U36" s="5"/>
      <c r="V36" s="5"/>
      <c r="W36" s="5"/>
      <c r="AF36" s="5"/>
      <c r="AG36" s="5"/>
      <c r="AH36" s="13" t="s">
        <v>8</v>
      </c>
      <c r="AI36" s="5"/>
      <c r="AJ36" s="5"/>
      <c r="AK36" s="5"/>
      <c r="AL36" s="5"/>
      <c r="AT36" s="35" t="s">
        <v>8</v>
      </c>
      <c r="AU36" s="35"/>
      <c r="AV36" s="35"/>
      <c r="AW36" s="35"/>
      <c r="AX36" s="5"/>
      <c r="AY36" s="5"/>
      <c r="AZ36" s="5"/>
      <c r="BA36" s="5"/>
    </row>
    <row r="37" spans="1:66">
      <c r="A37" s="2"/>
      <c r="B37" s="8" t="s">
        <v>6</v>
      </c>
      <c r="C37" s="5">
        <v>1</v>
      </c>
      <c r="D37" s="5">
        <v>2</v>
      </c>
      <c r="E37" s="5">
        <v>3</v>
      </c>
      <c r="F37" s="8" t="s">
        <v>0</v>
      </c>
      <c r="G37" s="8" t="s">
        <v>1</v>
      </c>
      <c r="H37" s="8" t="s">
        <v>2</v>
      </c>
      <c r="P37" s="1" t="s">
        <v>10</v>
      </c>
      <c r="Q37" s="23" t="s">
        <v>6</v>
      </c>
      <c r="R37" s="5">
        <v>1</v>
      </c>
      <c r="S37" s="5">
        <v>2</v>
      </c>
      <c r="T37" s="5">
        <v>3</v>
      </c>
      <c r="U37" s="8" t="s">
        <v>0</v>
      </c>
      <c r="V37" s="8" t="s">
        <v>1</v>
      </c>
      <c r="W37" s="8" t="s">
        <v>2</v>
      </c>
      <c r="AE37" s="1" t="s">
        <v>10</v>
      </c>
      <c r="AF37" s="8" t="s">
        <v>6</v>
      </c>
      <c r="AG37" s="5">
        <v>1</v>
      </c>
      <c r="AH37" s="5">
        <v>2</v>
      </c>
      <c r="AI37" s="5">
        <v>3</v>
      </c>
      <c r="AJ37" s="8" t="s">
        <v>0</v>
      </c>
      <c r="AK37" s="8" t="s">
        <v>1</v>
      </c>
      <c r="AL37" s="8" t="s">
        <v>2</v>
      </c>
      <c r="AR37" s="1" t="s">
        <v>10</v>
      </c>
      <c r="AS37" s="8" t="s">
        <v>6</v>
      </c>
      <c r="AT37" s="5">
        <v>1</v>
      </c>
      <c r="AU37" s="5">
        <v>2</v>
      </c>
      <c r="AV37" s="5">
        <v>3</v>
      </c>
      <c r="AW37" s="20">
        <v>4</v>
      </c>
      <c r="AX37" s="20">
        <v>5</v>
      </c>
      <c r="AY37" s="8" t="s">
        <v>0</v>
      </c>
      <c r="AZ37" s="8" t="s">
        <v>1</v>
      </c>
      <c r="BA37" s="8" t="s">
        <v>2</v>
      </c>
    </row>
    <row r="38" spans="1:66">
      <c r="A38" s="2"/>
      <c r="B38" s="10">
        <v>0</v>
      </c>
      <c r="C38" s="11">
        <v>0.40625000000000006</v>
      </c>
      <c r="D38" s="11">
        <v>0.38752362948960301</v>
      </c>
      <c r="E38" s="11">
        <v>0.10952986022871664</v>
      </c>
      <c r="F38" s="11">
        <f>MEDIAN(C38:E38)</f>
        <v>0.38752362948960301</v>
      </c>
      <c r="G38" s="11">
        <f>MAX(C38:E38)</f>
        <v>0.40625000000000006</v>
      </c>
      <c r="H38" s="11">
        <f>MIN(C38:E38)</f>
        <v>0.10952986022871664</v>
      </c>
      <c r="P38" s="15"/>
      <c r="Q38" s="10">
        <v>0</v>
      </c>
      <c r="R38" s="11">
        <v>0.25234374999999998</v>
      </c>
      <c r="S38" s="11">
        <v>0.3</v>
      </c>
      <c r="T38" s="25"/>
      <c r="U38" s="11">
        <f>MEDIAN(R38:S38)</f>
        <v>0.27617187499999996</v>
      </c>
      <c r="V38" s="11">
        <f>MAX(R38:S38)</f>
        <v>0.3</v>
      </c>
      <c r="W38" s="11">
        <f>MIN(R38:S38)</f>
        <v>0.25234374999999998</v>
      </c>
      <c r="AE38" s="15"/>
      <c r="AF38" s="10">
        <v>0</v>
      </c>
      <c r="AG38" s="11">
        <v>7.9871520342612412E-2</v>
      </c>
      <c r="AH38" s="11">
        <v>0.20645161290322581</v>
      </c>
      <c r="AI38" s="11">
        <v>9.1376451077943621E-2</v>
      </c>
      <c r="AJ38" s="11">
        <f t="shared" ref="AJ38:AJ41" si="18">MEDIAN(AG38:AI38)</f>
        <v>9.1376451077943621E-2</v>
      </c>
      <c r="AK38" s="11">
        <f t="shared" ref="AK38:AK41" si="19">MAX(AG38:AI38)</f>
        <v>0.20645161290322581</v>
      </c>
      <c r="AL38" s="11">
        <f t="shared" ref="AL38:AL41" si="20">MIN(AG38:AI38)</f>
        <v>7.9871520342612412E-2</v>
      </c>
      <c r="AR38" s="15"/>
      <c r="AS38" s="10">
        <v>0</v>
      </c>
      <c r="AT38" s="8">
        <v>0.10420757363253857</v>
      </c>
      <c r="AU38" s="8">
        <v>0.22241681260945712</v>
      </c>
      <c r="AV38" s="8">
        <v>0.2433281004709576</v>
      </c>
      <c r="AW38" s="8">
        <v>0.43161094224924007</v>
      </c>
      <c r="AX38" s="8">
        <v>0.32699167657550537</v>
      </c>
      <c r="AY38" s="8">
        <f>MEDIAN(AT38:AX38)</f>
        <v>0.2433281004709576</v>
      </c>
      <c r="AZ38" s="8">
        <v>0.43</v>
      </c>
      <c r="BA38" s="8">
        <f>MIN(AT38:AV38)</f>
        <v>0.10420757363253857</v>
      </c>
    </row>
    <row r="39" spans="1:66">
      <c r="A39" s="2"/>
      <c r="B39" s="10">
        <v>2</v>
      </c>
      <c r="C39" s="11">
        <v>1.4301801801801801</v>
      </c>
      <c r="D39" s="11">
        <v>1.301980198019802</v>
      </c>
      <c r="E39" s="11">
        <v>0.92385786802030445</v>
      </c>
      <c r="F39" s="11">
        <f>MEDIAN(C39:E39)</f>
        <v>1.301980198019802</v>
      </c>
      <c r="G39" s="11">
        <f>MAX(C39:E39)</f>
        <v>1.4301801801801801</v>
      </c>
      <c r="H39" s="11">
        <f>MIN(C39:E39)</f>
        <v>0.92385786802030445</v>
      </c>
      <c r="Q39" s="10">
        <v>2</v>
      </c>
      <c r="R39" s="17">
        <v>3.2366071428571428</v>
      </c>
      <c r="S39" s="11">
        <v>1.78571428571429</v>
      </c>
      <c r="T39" s="11">
        <v>2.0102214650766612</v>
      </c>
      <c r="U39" s="11">
        <f>MEDIAN(R39:T39)</f>
        <v>2.0102214650766612</v>
      </c>
      <c r="V39" s="11">
        <f>MAX(R39:T39)</f>
        <v>3.2366071428571428</v>
      </c>
      <c r="W39" s="11">
        <f>MIN(S39:T39)</f>
        <v>1.78571428571429</v>
      </c>
      <c r="AF39" s="10">
        <v>2</v>
      </c>
      <c r="AG39" s="11">
        <v>0.8638392857142857</v>
      </c>
      <c r="AH39" s="11">
        <v>1.4101995565410199</v>
      </c>
      <c r="AI39" s="11">
        <v>1.0860215053763442</v>
      </c>
      <c r="AJ39" s="11">
        <f t="shared" si="18"/>
        <v>1.0860215053763442</v>
      </c>
      <c r="AK39" s="11">
        <f t="shared" si="19"/>
        <v>1.4101995565410199</v>
      </c>
      <c r="AL39" s="11">
        <f t="shared" si="20"/>
        <v>0.8638392857142857</v>
      </c>
      <c r="AS39" s="10">
        <v>2</v>
      </c>
      <c r="AT39" s="11">
        <v>1.1098901098901099</v>
      </c>
      <c r="AU39" s="11">
        <v>2.1818181818181817</v>
      </c>
      <c r="AV39" s="11">
        <v>2.4322033898305082</v>
      </c>
      <c r="AW39" s="11">
        <v>1.9161676646706589</v>
      </c>
      <c r="AX39" s="11">
        <v>1.881051175656985</v>
      </c>
      <c r="AY39" s="11">
        <f>MEDIAN(AT39:AX39)</f>
        <v>1.9161676646706589</v>
      </c>
      <c r="AZ39" s="11">
        <f>MAX(AT39:AV39)</f>
        <v>2.4322033898305082</v>
      </c>
      <c r="BA39" s="11">
        <f>MIN(AT39:AV39)</f>
        <v>1.1098901098901099</v>
      </c>
    </row>
    <row r="40" spans="1:66">
      <c r="A40" s="2"/>
      <c r="B40" s="10">
        <v>4</v>
      </c>
      <c r="C40" s="11">
        <v>6.8627450980392162</v>
      </c>
      <c r="D40" s="11">
        <v>4.1523178807947021</v>
      </c>
      <c r="E40" s="24"/>
      <c r="F40" s="11">
        <f>MEDIAN(C40:D40)</f>
        <v>5.5075314894169587</v>
      </c>
      <c r="G40" s="11">
        <f>MAX(C40:D40)</f>
        <v>6.8627450980392162</v>
      </c>
      <c r="H40" s="11">
        <f>MIN(C40:D40)</f>
        <v>4.1523178807947021</v>
      </c>
      <c r="Q40" s="10">
        <v>4</v>
      </c>
      <c r="R40" s="11">
        <v>5.5208333333333339</v>
      </c>
      <c r="S40" s="11">
        <v>5.4117647058823497</v>
      </c>
      <c r="T40" s="17">
        <v>3.5149253731343277</v>
      </c>
      <c r="U40" s="11">
        <f>MEDIAN(R40:T40)</f>
        <v>5.4117647058823497</v>
      </c>
      <c r="V40" s="11">
        <f>MAX(R40:T40)</f>
        <v>5.5208333333333339</v>
      </c>
      <c r="W40" s="11">
        <f>MIN(R40:T40)</f>
        <v>3.5149253731343277</v>
      </c>
      <c r="AF40" s="10">
        <v>4</v>
      </c>
      <c r="AG40" s="11">
        <v>4.3797468354430373</v>
      </c>
      <c r="AH40" s="11">
        <v>4.6360153256704981</v>
      </c>
      <c r="AI40" s="11">
        <v>3.674033149171271</v>
      </c>
      <c r="AJ40" s="11">
        <f t="shared" si="18"/>
        <v>4.3797468354430373</v>
      </c>
      <c r="AK40" s="11">
        <f t="shared" si="19"/>
        <v>4.6360153256704981</v>
      </c>
      <c r="AL40" s="11">
        <f t="shared" si="20"/>
        <v>3.674033149171271</v>
      </c>
      <c r="AS40" s="10">
        <v>4</v>
      </c>
      <c r="AT40" s="11">
        <v>4.4258064516129032</v>
      </c>
      <c r="AU40" s="11">
        <v>9.5061728395061724</v>
      </c>
      <c r="AV40" s="11">
        <v>8.6781609195402307</v>
      </c>
      <c r="AW40" s="11">
        <v>5.4131054131054128</v>
      </c>
      <c r="AX40" s="11">
        <v>7.746031746031746</v>
      </c>
      <c r="AY40" s="11">
        <f>MEDIAN(AT40:AX40)</f>
        <v>7.746031746031746</v>
      </c>
      <c r="AZ40" s="11">
        <f>MAX(AT40:AV40)</f>
        <v>9.5061728395061724</v>
      </c>
      <c r="BA40" s="11">
        <f>MIN(AT40:AV40)</f>
        <v>4.4258064516129032</v>
      </c>
    </row>
    <row r="41" spans="1:66">
      <c r="A41" s="2"/>
      <c r="B41" s="10">
        <v>6</v>
      </c>
      <c r="C41" s="11">
        <v>7.97752808988764</v>
      </c>
      <c r="D41" s="11">
        <v>6.6359447004608292</v>
      </c>
      <c r="E41" s="24"/>
      <c r="F41" s="11">
        <f>MEDIAN(C41:E41)</f>
        <v>7.3067363951742346</v>
      </c>
      <c r="G41" s="11">
        <f>MAX(C41:D41)</f>
        <v>7.97752808988764</v>
      </c>
      <c r="H41" s="11">
        <f>MIN(C41:D41)</f>
        <v>6.6359447004608292</v>
      </c>
      <c r="Q41" s="10">
        <v>6</v>
      </c>
      <c r="R41" s="11">
        <v>8.4300341296928334</v>
      </c>
      <c r="S41" s="11">
        <v>6.11320754716981</v>
      </c>
      <c r="T41" s="24"/>
      <c r="U41" s="11">
        <f>MEDIAN(R41:S41)</f>
        <v>7.2716208384313212</v>
      </c>
      <c r="V41" s="11">
        <f>MAX(R41:S41)</f>
        <v>8.4300341296928334</v>
      </c>
      <c r="W41" s="11">
        <f>MIN(R41:S41)</f>
        <v>6.11320754716981</v>
      </c>
      <c r="AF41" s="10">
        <v>6</v>
      </c>
      <c r="AG41" s="11">
        <v>4.5542857142857134</v>
      </c>
      <c r="AH41" s="11">
        <v>6.8926553672316384</v>
      </c>
      <c r="AI41" s="11">
        <v>4.1513761467889907</v>
      </c>
      <c r="AJ41" s="11">
        <f t="shared" si="18"/>
        <v>4.5542857142857134</v>
      </c>
      <c r="AK41" s="11">
        <f t="shared" si="19"/>
        <v>6.8926553672316384</v>
      </c>
      <c r="AL41" s="11">
        <f t="shared" si="20"/>
        <v>4.1513761467889907</v>
      </c>
      <c r="AS41" s="10">
        <v>6</v>
      </c>
      <c r="AT41" s="11">
        <v>5.9183673469387763</v>
      </c>
      <c r="AU41" s="11">
        <v>7.1597633136094672</v>
      </c>
      <c r="AV41" s="16"/>
      <c r="AW41" s="11">
        <v>11.454545454545455</v>
      </c>
      <c r="AX41" s="11">
        <v>10.327868852459016</v>
      </c>
      <c r="AY41" s="11">
        <f>MEDIAN(AT41:AU41, AW41:AX41)</f>
        <v>8.7438160830342415</v>
      </c>
      <c r="AZ41" s="11">
        <f>MAX(AT41:AU41, AW41:AX41)</f>
        <v>11.454545454545455</v>
      </c>
      <c r="BA41" s="11">
        <f>MIN(AT41:AU41, AW41:AX41)</f>
        <v>5.9183673469387763</v>
      </c>
    </row>
    <row r="43" spans="1:66" ht="12" customHeight="1">
      <c r="A43" s="36" t="s">
        <v>12</v>
      </c>
      <c r="B43" s="36"/>
      <c r="C43" s="36"/>
      <c r="P43" s="36" t="s">
        <v>12</v>
      </c>
      <c r="Q43" s="36"/>
      <c r="R43" s="36"/>
      <c r="AE43" s="36" t="s">
        <v>12</v>
      </c>
      <c r="AF43" s="36"/>
      <c r="AG43" s="36"/>
      <c r="AR43" s="36" t="s">
        <v>12</v>
      </c>
      <c r="AS43" s="36"/>
      <c r="AT43" s="36"/>
    </row>
    <row r="44" spans="1:66" ht="12" customHeight="1">
      <c r="A44" s="14"/>
      <c r="B44" s="1"/>
      <c r="C44" s="35" t="s">
        <v>8</v>
      </c>
      <c r="D44" s="35"/>
      <c r="E44" s="35"/>
      <c r="F44" s="35"/>
      <c r="Q44" s="1"/>
      <c r="R44" s="35" t="s">
        <v>8</v>
      </c>
      <c r="S44" s="35"/>
      <c r="T44" s="35"/>
      <c r="U44" s="35"/>
      <c r="AE44" s="1"/>
      <c r="AF44" s="1"/>
      <c r="AH44" s="5" t="s">
        <v>8</v>
      </c>
      <c r="AI44" s="5"/>
      <c r="AR44" s="1"/>
      <c r="AS44" s="1"/>
      <c r="AU44" s="5" t="s">
        <v>8</v>
      </c>
      <c r="AV44" s="5"/>
    </row>
    <row r="45" spans="1:66">
      <c r="A45" s="7" t="s">
        <v>5</v>
      </c>
      <c r="B45" s="8" t="s">
        <v>6</v>
      </c>
      <c r="C45" s="5">
        <v>1</v>
      </c>
      <c r="D45" s="5">
        <v>2</v>
      </c>
      <c r="E45" s="5">
        <v>3</v>
      </c>
      <c r="F45" s="5">
        <v>4</v>
      </c>
      <c r="G45" s="8" t="s">
        <v>0</v>
      </c>
      <c r="H45" s="8" t="s">
        <v>1</v>
      </c>
      <c r="I45" s="8" t="s">
        <v>2</v>
      </c>
      <c r="P45" s="9" t="s">
        <v>5</v>
      </c>
      <c r="Q45" s="8" t="s">
        <v>6</v>
      </c>
      <c r="R45" s="5">
        <v>1</v>
      </c>
      <c r="S45" s="5">
        <v>2</v>
      </c>
      <c r="T45" s="5">
        <v>3</v>
      </c>
      <c r="U45" s="5">
        <v>4</v>
      </c>
      <c r="V45" s="8" t="s">
        <v>0</v>
      </c>
      <c r="W45" s="8" t="s">
        <v>1</v>
      </c>
      <c r="X45" s="8" t="s">
        <v>2</v>
      </c>
      <c r="AE45" s="9" t="s">
        <v>5</v>
      </c>
      <c r="AF45" s="8" t="s">
        <v>6</v>
      </c>
      <c r="AG45" s="5">
        <v>1</v>
      </c>
      <c r="AH45" s="5">
        <v>2</v>
      </c>
      <c r="AI45" s="5">
        <v>3</v>
      </c>
      <c r="AJ45" s="8" t="s">
        <v>0</v>
      </c>
      <c r="AK45" s="8" t="s">
        <v>1</v>
      </c>
      <c r="AL45" s="8" t="s">
        <v>2</v>
      </c>
      <c r="AR45" s="9" t="s">
        <v>5</v>
      </c>
      <c r="AS45" s="8" t="s">
        <v>6</v>
      </c>
      <c r="AT45" s="5">
        <v>1</v>
      </c>
      <c r="AU45" s="5">
        <v>2</v>
      </c>
      <c r="AV45" s="5">
        <v>3</v>
      </c>
      <c r="AW45" s="8" t="s">
        <v>0</v>
      </c>
      <c r="AX45" s="8" t="s">
        <v>1</v>
      </c>
      <c r="AY45" s="8" t="s">
        <v>2</v>
      </c>
    </row>
    <row r="46" spans="1:66">
      <c r="A46" s="2"/>
      <c r="B46" s="10">
        <v>0</v>
      </c>
      <c r="C46" s="11">
        <v>1.4634703196347031E-2</v>
      </c>
      <c r="D46" s="11">
        <v>8.83259911894273E-2</v>
      </c>
      <c r="E46" s="11">
        <v>9.6622889305816126E-2</v>
      </c>
      <c r="F46" s="11">
        <v>9.9295774647887317E-2</v>
      </c>
      <c r="G46" s="11">
        <f>MEDIAN(C46:F46)</f>
        <v>9.247444024762172E-2</v>
      </c>
      <c r="H46" s="11">
        <f>MAX(C46:F46)</f>
        <v>9.9295774647887317E-2</v>
      </c>
      <c r="I46" s="11">
        <f>MIN(C46:F46)</f>
        <v>1.4634703196347031E-2</v>
      </c>
      <c r="Q46" s="10">
        <v>0</v>
      </c>
      <c r="R46" s="17">
        <v>1.7699115044247787E-2</v>
      </c>
      <c r="S46" s="17">
        <v>6.3682864450127871E-2</v>
      </c>
      <c r="T46" s="17">
        <v>0.13841368584758942</v>
      </c>
      <c r="U46" s="17">
        <v>9.4356261022927698E-2</v>
      </c>
      <c r="V46" s="11">
        <f>MEDIAN(R46:U46)</f>
        <v>7.9019562736527785E-2</v>
      </c>
      <c r="W46" s="11">
        <f>MAX(R46:U46)</f>
        <v>0.13841368584758942</v>
      </c>
      <c r="X46" s="11">
        <f>MIN(R46:U46)</f>
        <v>1.7699115044247787E-2</v>
      </c>
      <c r="AF46" s="10">
        <v>0</v>
      </c>
      <c r="AG46" s="12">
        <v>2.8000000000000001E-2</v>
      </c>
      <c r="AH46" s="12">
        <v>0.11899999999999999</v>
      </c>
      <c r="AI46" s="12">
        <v>6.0999999999999999E-2</v>
      </c>
      <c r="AJ46" s="12">
        <v>6.0999999999999999E-2</v>
      </c>
      <c r="AK46" s="12">
        <v>0.11899999999999999</v>
      </c>
      <c r="AL46" s="12">
        <v>2.8000000000000001E-2</v>
      </c>
      <c r="AS46" s="10">
        <v>0</v>
      </c>
      <c r="AT46" s="11">
        <v>1.9218241042345277E-2</v>
      </c>
      <c r="AU46" s="11">
        <v>6.7002012072434614E-2</v>
      </c>
      <c r="AV46" s="11">
        <v>7.1619047619047624E-2</v>
      </c>
      <c r="AW46" s="11">
        <f>MEDIAN(AT46:AV46)</f>
        <v>6.7002012072434614E-2</v>
      </c>
      <c r="AX46" s="11">
        <f>MAX(AT46:AV46)</f>
        <v>7.1619047619047624E-2</v>
      </c>
      <c r="AY46" s="11">
        <f>MIN(AT46:AV46)</f>
        <v>1.9218241042345277E-2</v>
      </c>
    </row>
    <row r="47" spans="1:66">
      <c r="A47" s="2"/>
      <c r="B47" s="10">
        <v>2</v>
      </c>
      <c r="C47" s="17">
        <v>1.342281879194631E-2</v>
      </c>
      <c r="D47" s="17">
        <v>7.6804123711340211E-2</v>
      </c>
      <c r="E47" s="17">
        <v>0.16620926243567755</v>
      </c>
      <c r="F47" s="17">
        <v>0.16073903002309467</v>
      </c>
      <c r="G47" s="11">
        <f>MEDIAN(C47:F47)</f>
        <v>0.11877157686721744</v>
      </c>
      <c r="H47" s="11">
        <f>MAX(C47:F47)</f>
        <v>0.16620926243567755</v>
      </c>
      <c r="I47" s="11">
        <f>MIN(C47:F47)</f>
        <v>1.342281879194631E-2</v>
      </c>
      <c r="Q47" s="10">
        <v>2</v>
      </c>
      <c r="R47" s="17">
        <v>0.03</v>
      </c>
      <c r="S47" s="17">
        <v>5.8004640371229703E-2</v>
      </c>
      <c r="T47" s="17">
        <v>7.8761061946902661E-2</v>
      </c>
      <c r="U47" s="17">
        <v>0.13409961685823757</v>
      </c>
      <c r="V47" s="11">
        <f>MEDIAN(R47:U47)</f>
        <v>6.8382851159066185E-2</v>
      </c>
      <c r="W47" s="11">
        <f>MAX(R47:U47)</f>
        <v>0.13409961685823757</v>
      </c>
      <c r="X47" s="11">
        <f>MIN(R47:U47)</f>
        <v>0.03</v>
      </c>
      <c r="AF47" s="10">
        <v>2</v>
      </c>
      <c r="AG47" s="12">
        <v>3.4000000000000002E-2</v>
      </c>
      <c r="AH47" s="12">
        <v>0.185</v>
      </c>
      <c r="AI47" s="12">
        <v>0.106</v>
      </c>
      <c r="AJ47" s="12">
        <v>0.106</v>
      </c>
      <c r="AK47" s="12">
        <v>0.185</v>
      </c>
      <c r="AL47" s="12">
        <v>3.4000000000000002E-2</v>
      </c>
      <c r="AS47" s="10">
        <v>2</v>
      </c>
      <c r="AT47" s="11">
        <v>2.656E-2</v>
      </c>
      <c r="AU47" s="11">
        <v>0.38515901060070673</v>
      </c>
      <c r="AV47" s="11">
        <v>0.15285171102661596</v>
      </c>
      <c r="AW47" s="11">
        <f>MEDIAN(AT47:AV47)</f>
        <v>0.15285171102661596</v>
      </c>
      <c r="AX47" s="11">
        <f>MAX(AT47:AV47)</f>
        <v>0.38515901060070673</v>
      </c>
      <c r="AY47" s="11">
        <f>MIN(AT47:AV47)</f>
        <v>2.656E-2</v>
      </c>
    </row>
    <row r="48" spans="1:66">
      <c r="A48" s="2"/>
      <c r="B48" s="10">
        <v>4</v>
      </c>
      <c r="C48" s="17">
        <v>6.3189269746646792E-2</v>
      </c>
      <c r="D48" s="17">
        <v>8.2987551867219914E-2</v>
      </c>
      <c r="E48" s="17">
        <v>0.1187037037037037</v>
      </c>
      <c r="F48" s="17">
        <v>0.12152466367713004</v>
      </c>
      <c r="G48" s="11">
        <f>MEDIAN(C48:F48)</f>
        <v>0.1008456277854618</v>
      </c>
      <c r="H48" s="11">
        <f>MAX(C48:F48)</f>
        <v>0.12152466367713004</v>
      </c>
      <c r="I48" s="11">
        <f>MIN(C48:D48)</f>
        <v>6.3189269746646792E-2</v>
      </c>
      <c r="Q48" s="10">
        <v>4</v>
      </c>
      <c r="R48" s="17">
        <v>4.7721179624664878E-2</v>
      </c>
      <c r="S48" s="17">
        <v>9.0681003584229383E-2</v>
      </c>
      <c r="T48" s="17">
        <v>0.17235494880546076</v>
      </c>
      <c r="U48" s="17">
        <v>0.17292576419213976</v>
      </c>
      <c r="V48" s="11">
        <f>MEDIAN(R48:U48)</f>
        <v>0.13151797619484507</v>
      </c>
      <c r="W48" s="11">
        <f>MAX(R48:U48)</f>
        <v>0.17292576419213976</v>
      </c>
      <c r="X48" s="11">
        <f>MIN(R48:U48)</f>
        <v>4.7721179624664878E-2</v>
      </c>
      <c r="AF48" s="10">
        <v>4</v>
      </c>
      <c r="AG48" s="12">
        <v>4.8000000000000001E-2</v>
      </c>
      <c r="AH48" s="12">
        <v>0.41799999999999998</v>
      </c>
      <c r="AI48" s="12">
        <v>0.72299999999999998</v>
      </c>
      <c r="AJ48" s="12">
        <v>0.41799999999999998</v>
      </c>
      <c r="AK48" s="12">
        <v>0.72299999999999998</v>
      </c>
      <c r="AL48" s="12">
        <v>4.8000000000000001E-2</v>
      </c>
      <c r="AS48" s="10">
        <v>4</v>
      </c>
      <c r="AT48" s="11">
        <v>4.9885057471264371E-2</v>
      </c>
      <c r="AU48" s="11">
        <v>0.15423728813559323</v>
      </c>
      <c r="AV48" s="11">
        <v>0.17707182320441991</v>
      </c>
      <c r="AW48" s="11">
        <f>MEDIAN(AT48:AV48)</f>
        <v>0.15423728813559323</v>
      </c>
      <c r="AX48" s="11">
        <f>MAX(AT48:AV48)</f>
        <v>0.17707182320441991</v>
      </c>
      <c r="AY48" s="11">
        <f>MIN(AT48:AV48)</f>
        <v>4.9885057471264371E-2</v>
      </c>
    </row>
    <row r="49" spans="1:51">
      <c r="A49" s="2"/>
      <c r="B49" s="10">
        <v>6</v>
      </c>
      <c r="C49" s="17">
        <v>1.3780025284450062E-2</v>
      </c>
      <c r="D49" s="17">
        <v>0.12748387096774194</v>
      </c>
      <c r="E49" s="17">
        <v>0.12017045454545454</v>
      </c>
      <c r="F49" s="17">
        <v>0.11256038647342996</v>
      </c>
      <c r="G49" s="11">
        <f>MEDIAN(C49:F49)</f>
        <v>0.11636542050944225</v>
      </c>
      <c r="H49" s="11">
        <f>MAX(C49:F49)</f>
        <v>0.12748387096774194</v>
      </c>
      <c r="I49" s="11">
        <f>MIN(C49:D49)</f>
        <v>1.3780025284450062E-2</v>
      </c>
      <c r="Q49" s="10">
        <v>6</v>
      </c>
      <c r="R49" s="17">
        <v>2.0223325062034735E-2</v>
      </c>
      <c r="S49" s="17">
        <v>0.10377733598409543</v>
      </c>
      <c r="T49" s="17">
        <v>9.7859327217125383E-2</v>
      </c>
      <c r="U49" s="17">
        <v>0.19721448467966576</v>
      </c>
      <c r="V49" s="11">
        <f>MEDIAN(R49:U49)</f>
        <v>0.10081833160061041</v>
      </c>
      <c r="W49" s="11">
        <f>MAX(R49:U49)</f>
        <v>0.19721448467966576</v>
      </c>
      <c r="X49" s="11">
        <f>MIN(R49:U49)</f>
        <v>2.0223325062034735E-2</v>
      </c>
      <c r="AF49" s="10">
        <v>6</v>
      </c>
      <c r="AG49" s="12">
        <v>0.06</v>
      </c>
      <c r="AH49" s="12">
        <v>0.155</v>
      </c>
      <c r="AI49" s="12">
        <v>0.11799999999999999</v>
      </c>
      <c r="AJ49" s="12">
        <v>0.11799999999999999</v>
      </c>
      <c r="AK49" s="12">
        <v>0.155</v>
      </c>
      <c r="AL49" s="12">
        <v>0.06</v>
      </c>
      <c r="AS49" s="10">
        <v>6</v>
      </c>
      <c r="AT49" s="11">
        <v>3.7188940092165904E-2</v>
      </c>
      <c r="AU49" s="11">
        <v>0.11432664756446992</v>
      </c>
      <c r="AV49" s="11">
        <v>0.31124031007751934</v>
      </c>
      <c r="AW49" s="11">
        <f>MEDIAN(AT49:AV49)</f>
        <v>0.11432664756446992</v>
      </c>
      <c r="AX49" s="11">
        <f>MAX(AT49:AV49)</f>
        <v>0.31124031007751934</v>
      </c>
      <c r="AY49" s="11">
        <f>MIN(AT49:AV49)</f>
        <v>3.7188940092165904E-2</v>
      </c>
    </row>
    <row r="50" spans="1:51">
      <c r="A50" s="2"/>
      <c r="B50" s="5"/>
      <c r="C50" s="35" t="s">
        <v>8</v>
      </c>
      <c r="D50" s="35"/>
      <c r="E50" s="35"/>
      <c r="F50" s="35"/>
      <c r="G50" s="5"/>
      <c r="H50" s="5"/>
      <c r="I50" s="5"/>
      <c r="Q50" s="5"/>
      <c r="R50" s="35" t="s">
        <v>8</v>
      </c>
      <c r="S50" s="35"/>
      <c r="T50" s="35"/>
      <c r="U50" s="35"/>
      <c r="V50" s="5"/>
      <c r="W50" s="5"/>
      <c r="X50" s="5"/>
      <c r="AF50" s="5"/>
      <c r="AH50" s="5" t="s">
        <v>8</v>
      </c>
      <c r="AI50" s="5"/>
      <c r="AJ50" s="5"/>
      <c r="AK50" s="5"/>
      <c r="AL50" s="5"/>
      <c r="AU50" s="5" t="s">
        <v>8</v>
      </c>
      <c r="AV50" s="5"/>
      <c r="AW50" s="5"/>
      <c r="AX50" s="5"/>
      <c r="AY50" s="5"/>
    </row>
    <row r="51" spans="1:51">
      <c r="A51" s="14" t="s">
        <v>9</v>
      </c>
      <c r="B51" s="8" t="s">
        <v>6</v>
      </c>
      <c r="C51" s="5">
        <v>1</v>
      </c>
      <c r="D51" s="5">
        <v>2</v>
      </c>
      <c r="E51" s="5">
        <v>3</v>
      </c>
      <c r="F51" s="5">
        <v>4</v>
      </c>
      <c r="G51" s="8" t="s">
        <v>0</v>
      </c>
      <c r="H51" s="8" t="s">
        <v>1</v>
      </c>
      <c r="I51" s="8" t="s">
        <v>2</v>
      </c>
      <c r="P51" s="1" t="s">
        <v>9</v>
      </c>
      <c r="Q51" s="8" t="s">
        <v>6</v>
      </c>
      <c r="R51" s="5">
        <v>1</v>
      </c>
      <c r="S51" s="5">
        <v>2</v>
      </c>
      <c r="T51" s="5">
        <v>3</v>
      </c>
      <c r="U51" s="5">
        <v>4</v>
      </c>
      <c r="V51" s="8" t="s">
        <v>0</v>
      </c>
      <c r="W51" s="8" t="s">
        <v>1</v>
      </c>
      <c r="X51" s="8" t="s">
        <v>2</v>
      </c>
      <c r="AE51" s="1" t="s">
        <v>9</v>
      </c>
      <c r="AF51" s="8" t="s">
        <v>6</v>
      </c>
      <c r="AG51" s="5">
        <v>1</v>
      </c>
      <c r="AH51" s="5">
        <v>2</v>
      </c>
      <c r="AI51" s="5">
        <v>3</v>
      </c>
      <c r="AJ51" s="8" t="s">
        <v>0</v>
      </c>
      <c r="AK51" s="8" t="s">
        <v>1</v>
      </c>
      <c r="AL51" s="8" t="s">
        <v>2</v>
      </c>
      <c r="AR51" s="1" t="s">
        <v>9</v>
      </c>
      <c r="AS51" s="8" t="s">
        <v>6</v>
      </c>
      <c r="AT51" s="5">
        <v>1</v>
      </c>
      <c r="AU51" s="5">
        <v>2</v>
      </c>
      <c r="AV51" s="5">
        <v>3</v>
      </c>
      <c r="AW51" s="8" t="s">
        <v>0</v>
      </c>
      <c r="AX51" s="8" t="s">
        <v>1</v>
      </c>
      <c r="AY51" s="8" t="s">
        <v>2</v>
      </c>
    </row>
    <row r="52" spans="1:51">
      <c r="A52" s="2"/>
      <c r="B52" s="10">
        <v>0</v>
      </c>
      <c r="C52" s="11">
        <v>1.8887262079062956E-2</v>
      </c>
      <c r="D52" s="11">
        <v>5.9807956104252401E-2</v>
      </c>
      <c r="E52" s="11">
        <v>0.11184834123222749</v>
      </c>
      <c r="F52" s="11">
        <v>0.10353200883002206</v>
      </c>
      <c r="G52" s="11">
        <f>MEDIAN(C52:F52)</f>
        <v>8.1669982467137234E-2</v>
      </c>
      <c r="H52" s="11">
        <f>MAX(C52:F52)</f>
        <v>0.11184834123222749</v>
      </c>
      <c r="I52" s="11">
        <f>MIN(C52:F52)</f>
        <v>1.8887262079062956E-2</v>
      </c>
      <c r="P52" s="15"/>
      <c r="Q52" s="10">
        <v>0</v>
      </c>
      <c r="R52" s="17">
        <v>2.7E-2</v>
      </c>
      <c r="S52" s="17">
        <v>3.9E-2</v>
      </c>
      <c r="T52" s="17">
        <v>0.13300000000000001</v>
      </c>
      <c r="U52" s="17">
        <v>9.2999999999999999E-2</v>
      </c>
      <c r="V52" s="12">
        <v>6.6000000000000003E-2</v>
      </c>
      <c r="W52" s="12">
        <v>0.13300000000000001</v>
      </c>
      <c r="X52" s="12">
        <v>2.7E-2</v>
      </c>
      <c r="AE52" s="15"/>
      <c r="AF52" s="10">
        <v>0</v>
      </c>
      <c r="AG52" s="11">
        <v>3.1340579710144922E-2</v>
      </c>
      <c r="AH52" s="11">
        <v>8.4219554030874791E-2</v>
      </c>
      <c r="AI52" s="11">
        <v>5.1192660550458714E-2</v>
      </c>
      <c r="AJ52" s="11">
        <f t="shared" ref="AJ52:AJ55" si="21">MEDIAN(AG52:AI52)</f>
        <v>5.1192660550458714E-2</v>
      </c>
      <c r="AK52" s="11">
        <f t="shared" ref="AK52:AK55" si="22">MAX(AG52:AI52)</f>
        <v>8.4219554030874791E-2</v>
      </c>
      <c r="AL52" s="11">
        <f t="shared" ref="AL52:AL55" si="23">MIN(AG52:AI52)</f>
        <v>3.1340579710144922E-2</v>
      </c>
      <c r="AR52" s="15"/>
      <c r="AS52" s="10">
        <v>0</v>
      </c>
      <c r="AT52" s="11">
        <v>1.9217081850533807E-2</v>
      </c>
      <c r="AU52" s="11">
        <v>5.0177935943060491E-2</v>
      </c>
      <c r="AV52" s="11">
        <v>8.3409090909090919E-2</v>
      </c>
      <c r="AW52" s="11">
        <f>MEDIAN(AT52:AV52)</f>
        <v>5.0177935943060491E-2</v>
      </c>
      <c r="AX52" s="11">
        <f>MAX(AT52:AV52)</f>
        <v>8.3409090909090919E-2</v>
      </c>
      <c r="AY52" s="11">
        <f>MIN(AT52:AV52)</f>
        <v>1.9217081850533807E-2</v>
      </c>
    </row>
    <row r="53" spans="1:51">
      <c r="A53" s="2"/>
      <c r="B53" s="10">
        <v>2</v>
      </c>
      <c r="C53" s="17">
        <v>2.1171662125340602</v>
      </c>
      <c r="D53" s="17">
        <v>2.6159793814432986</v>
      </c>
      <c r="E53" s="17">
        <v>6.7276422764227641</v>
      </c>
      <c r="F53" s="17">
        <v>2.8737373737373733</v>
      </c>
      <c r="G53" s="11">
        <f>MEDIAN(C53:F53)</f>
        <v>2.7448583775903357</v>
      </c>
      <c r="H53" s="11">
        <f>MAX(C53:F53)</f>
        <v>6.7276422764227641</v>
      </c>
      <c r="I53" s="11">
        <f>MIN(C53:F53)</f>
        <v>2.1171662125340602</v>
      </c>
      <c r="Q53" s="10">
        <v>2</v>
      </c>
      <c r="R53" s="17">
        <v>3.298</v>
      </c>
      <c r="S53" s="17">
        <v>2.4350000000000001</v>
      </c>
      <c r="T53" s="17">
        <v>5.7560000000000002</v>
      </c>
      <c r="U53" s="17">
        <v>6.4320000000000004</v>
      </c>
      <c r="V53" s="12">
        <v>4.5270000000000001</v>
      </c>
      <c r="W53" s="12">
        <v>6.4320000000000004</v>
      </c>
      <c r="X53" s="12">
        <v>2.4350000000000001</v>
      </c>
      <c r="AF53" s="10">
        <v>2</v>
      </c>
      <c r="AG53" s="11">
        <v>1.0505836575875487</v>
      </c>
      <c r="AH53" s="11">
        <v>0.85882352941176465</v>
      </c>
      <c r="AI53" s="11">
        <v>0.9621621621621621</v>
      </c>
      <c r="AJ53" s="11">
        <f t="shared" si="21"/>
        <v>0.9621621621621621</v>
      </c>
      <c r="AK53" s="11">
        <f t="shared" si="22"/>
        <v>1.0505836575875487</v>
      </c>
      <c r="AL53" s="11">
        <f t="shared" si="23"/>
        <v>0.85882352941176465</v>
      </c>
      <c r="AS53" s="10">
        <v>2</v>
      </c>
      <c r="AT53" s="11">
        <v>2.5656934306569341</v>
      </c>
      <c r="AU53" s="11">
        <v>1.6538461538461537</v>
      </c>
      <c r="AV53" s="11">
        <v>2.4130434782608696</v>
      </c>
      <c r="AW53" s="11">
        <f>MEDIAN(AT53:AV53)</f>
        <v>2.4130434782608696</v>
      </c>
      <c r="AX53" s="11">
        <f>MAX(AT53:AV53)</f>
        <v>2.5656934306569341</v>
      </c>
      <c r="AY53" s="11">
        <f>MIN(AT53:AV53)</f>
        <v>1.6538461538461537</v>
      </c>
    </row>
    <row r="54" spans="1:51">
      <c r="A54" s="2"/>
      <c r="B54" s="10">
        <v>4</v>
      </c>
      <c r="C54" s="22">
        <v>6.666666666666667</v>
      </c>
      <c r="D54" s="22">
        <v>6.8585131894484412</v>
      </c>
      <c r="E54" s="22">
        <v>9.6835443037974684</v>
      </c>
      <c r="F54" s="22">
        <v>5.9743954480796582</v>
      </c>
      <c r="G54" s="11">
        <f>MEDIAN(C54:F54)</f>
        <v>6.7625899280575545</v>
      </c>
      <c r="H54" s="11">
        <f>MAX(C54:F54)</f>
        <v>9.6835443037974684</v>
      </c>
      <c r="I54" s="11">
        <f>MIN(C54:D54)</f>
        <v>6.666666666666667</v>
      </c>
      <c r="Q54" s="10">
        <v>4</v>
      </c>
      <c r="R54" s="22">
        <v>8.59</v>
      </c>
      <c r="S54" s="22">
        <v>7.61</v>
      </c>
      <c r="T54" s="22">
        <v>12.157999999999999</v>
      </c>
      <c r="U54" s="22">
        <v>11.975</v>
      </c>
      <c r="V54" s="12">
        <v>10.282999999999999</v>
      </c>
      <c r="W54" s="12">
        <v>12.157999999999999</v>
      </c>
      <c r="X54" s="12">
        <v>7.61</v>
      </c>
      <c r="AF54" s="10">
        <v>4</v>
      </c>
      <c r="AG54" s="8">
        <v>2.6236881559220389</v>
      </c>
      <c r="AH54" s="8">
        <v>3.120967741935484</v>
      </c>
      <c r="AI54" s="8">
        <v>3.2185430463576159</v>
      </c>
      <c r="AJ54" s="11">
        <f t="shared" si="21"/>
        <v>3.120967741935484</v>
      </c>
      <c r="AK54" s="11">
        <f t="shared" si="22"/>
        <v>3.2185430463576159</v>
      </c>
      <c r="AL54" s="11">
        <f t="shared" si="23"/>
        <v>2.6236881559220389</v>
      </c>
      <c r="AS54" s="10">
        <v>4</v>
      </c>
      <c r="AT54" s="8">
        <v>8.3902439024390247</v>
      </c>
      <c r="AU54" s="8">
        <v>11.26865671641791</v>
      </c>
      <c r="AV54" s="8">
        <v>14.769647696476964</v>
      </c>
      <c r="AW54" s="11">
        <f>MEDIAN(AT54:AV54)</f>
        <v>11.26865671641791</v>
      </c>
      <c r="AX54" s="11">
        <f>MAX(AT54:AV54)</f>
        <v>14.769647696476964</v>
      </c>
      <c r="AY54" s="11">
        <f>MIN(AT54:AV54)</f>
        <v>8.3902439024390247</v>
      </c>
    </row>
    <row r="55" spans="1:51">
      <c r="A55" s="2"/>
      <c r="B55" s="10">
        <v>6</v>
      </c>
      <c r="C55" s="17">
        <v>2.9789368104312937</v>
      </c>
      <c r="D55" s="17">
        <v>7.1717171717171713</v>
      </c>
      <c r="E55" s="17">
        <v>9.8070739549839239</v>
      </c>
      <c r="F55" s="17">
        <v>2.5795454545454541</v>
      </c>
      <c r="G55" s="11">
        <f>MEDIAN(C55:F55)</f>
        <v>5.0753269910742329</v>
      </c>
      <c r="H55" s="11">
        <f>MAX(C55:F55)</f>
        <v>9.8070739549839239</v>
      </c>
      <c r="I55" s="11">
        <f>MIN(C55:F55)</f>
        <v>2.5795454545454541</v>
      </c>
      <c r="Q55" s="10">
        <v>6</v>
      </c>
      <c r="R55" s="17">
        <v>4.0549999999999997</v>
      </c>
      <c r="S55" s="17">
        <v>5.8150000000000004</v>
      </c>
      <c r="T55" s="17">
        <v>8.0030000000000001</v>
      </c>
      <c r="U55" s="17">
        <v>9.032</v>
      </c>
      <c r="V55" s="12">
        <v>6.9089999999999998</v>
      </c>
      <c r="W55" s="12">
        <v>9.032</v>
      </c>
      <c r="X55" s="12">
        <v>4.0549999999999997</v>
      </c>
      <c r="AF55" s="10">
        <v>6</v>
      </c>
      <c r="AG55" s="8"/>
      <c r="AH55" s="11">
        <v>1.8563380281690143</v>
      </c>
      <c r="AI55" s="11">
        <v>2.1761658031088085</v>
      </c>
      <c r="AJ55" s="11">
        <f t="shared" si="21"/>
        <v>2.0162519156389114</v>
      </c>
      <c r="AK55" s="11">
        <f t="shared" si="22"/>
        <v>2.1761658031088085</v>
      </c>
      <c r="AL55" s="11">
        <f t="shared" si="23"/>
        <v>1.8563380281690143</v>
      </c>
      <c r="AS55" s="10">
        <v>6</v>
      </c>
      <c r="AT55" s="11">
        <v>2.1774193548387095</v>
      </c>
      <c r="AU55" s="11">
        <v>9.3954659949622172</v>
      </c>
      <c r="AV55" s="8"/>
      <c r="AW55" s="11">
        <f>MEDIAN(AT55:AV55)</f>
        <v>5.7864426749004636</v>
      </c>
      <c r="AX55" s="11">
        <f>MAX(AT55:AV55)</f>
        <v>9.3954659949622172</v>
      </c>
      <c r="AY55" s="11">
        <f>MIN(AT55:AV55)</f>
        <v>2.1774193548387095</v>
      </c>
    </row>
    <row r="56" spans="1:51">
      <c r="A56" s="2"/>
      <c r="B56" s="5"/>
      <c r="D56" s="5" t="s">
        <v>8</v>
      </c>
      <c r="E56" s="5"/>
      <c r="F56" s="5"/>
      <c r="G56" s="5"/>
      <c r="H56" s="5"/>
      <c r="Q56" s="5"/>
      <c r="R56" s="5"/>
      <c r="S56" s="13" t="s">
        <v>8</v>
      </c>
      <c r="T56" s="5"/>
      <c r="U56" s="5"/>
      <c r="V56" s="5"/>
      <c r="W56" s="5"/>
      <c r="AF56" s="5"/>
      <c r="AH56" s="5" t="s">
        <v>8</v>
      </c>
      <c r="AI56" s="5"/>
      <c r="AJ56" s="5"/>
      <c r="AK56" s="5"/>
      <c r="AL56" s="5"/>
      <c r="AU56" s="5" t="s">
        <v>8</v>
      </c>
      <c r="AV56" s="5"/>
      <c r="AW56" s="5"/>
      <c r="AX56" s="5"/>
      <c r="AY56" s="5"/>
    </row>
    <row r="57" spans="1:51">
      <c r="A57" s="14" t="s">
        <v>10</v>
      </c>
      <c r="B57" s="8" t="s">
        <v>6</v>
      </c>
      <c r="C57" s="5">
        <v>1</v>
      </c>
      <c r="D57" s="5">
        <v>2</v>
      </c>
      <c r="E57" s="5">
        <v>3</v>
      </c>
      <c r="F57" s="8" t="s">
        <v>0</v>
      </c>
      <c r="G57" s="8" t="s">
        <v>1</v>
      </c>
      <c r="H57" s="8" t="s">
        <v>2</v>
      </c>
      <c r="P57" s="1" t="s">
        <v>10</v>
      </c>
      <c r="Q57" s="8" t="s">
        <v>6</v>
      </c>
      <c r="R57" s="5">
        <v>1</v>
      </c>
      <c r="S57" s="5">
        <v>2</v>
      </c>
      <c r="T57" s="5">
        <v>3</v>
      </c>
      <c r="U57" s="8" t="s">
        <v>0</v>
      </c>
      <c r="V57" s="8" t="s">
        <v>1</v>
      </c>
      <c r="W57" s="8" t="s">
        <v>2</v>
      </c>
      <c r="AE57" s="1" t="s">
        <v>10</v>
      </c>
      <c r="AF57" s="8" t="s">
        <v>6</v>
      </c>
      <c r="AG57" s="5">
        <v>1</v>
      </c>
      <c r="AH57" s="5">
        <v>2</v>
      </c>
      <c r="AI57" s="5">
        <v>3</v>
      </c>
      <c r="AJ57" s="8" t="s">
        <v>0</v>
      </c>
      <c r="AK57" s="8" t="s">
        <v>1</v>
      </c>
      <c r="AL57" s="8" t="s">
        <v>2</v>
      </c>
      <c r="AR57" s="1" t="s">
        <v>10</v>
      </c>
      <c r="AS57" s="8" t="s">
        <v>6</v>
      </c>
      <c r="AT57" s="5">
        <v>1</v>
      </c>
      <c r="AU57" s="5">
        <v>2</v>
      </c>
      <c r="AV57" s="5">
        <v>3</v>
      </c>
      <c r="AW57" s="8" t="s">
        <v>0</v>
      </c>
      <c r="AX57" s="8" t="s">
        <v>1</v>
      </c>
      <c r="AY57" s="8" t="s">
        <v>2</v>
      </c>
    </row>
    <row r="58" spans="1:51">
      <c r="A58" s="2"/>
      <c r="B58" s="10">
        <v>0</v>
      </c>
      <c r="C58" s="12">
        <v>6.0000000000000001E-3</v>
      </c>
      <c r="D58" s="12">
        <v>7.0000000000000007E-2</v>
      </c>
      <c r="E58" s="12">
        <v>7.3999999999999996E-2</v>
      </c>
      <c r="F58" s="12">
        <v>7.0000000000000007E-2</v>
      </c>
      <c r="G58" s="12">
        <v>7.3999999999999996E-2</v>
      </c>
      <c r="H58" s="12">
        <v>6.0000000000000001E-3</v>
      </c>
      <c r="I58" s="5"/>
      <c r="Q58" s="10">
        <v>0</v>
      </c>
      <c r="R58" s="11">
        <v>1.373015873015873E-2</v>
      </c>
      <c r="S58" s="11">
        <v>0.11022727272727273</v>
      </c>
      <c r="T58" s="11">
        <v>6.7267683772538139E-2</v>
      </c>
      <c r="U58" s="11">
        <f>MEDIAN(R58:T58)</f>
        <v>6.7267683772538139E-2</v>
      </c>
      <c r="V58" s="11">
        <f>MAX(R58:T58)</f>
        <v>0.11022727272727273</v>
      </c>
      <c r="W58" s="11">
        <f>MIN(R58:T58)</f>
        <v>1.373015873015873E-2</v>
      </c>
      <c r="X58" s="12"/>
      <c r="AE58" s="15"/>
      <c r="AF58" s="10">
        <v>0</v>
      </c>
      <c r="AG58" s="11">
        <v>1.6777408637873754E-2</v>
      </c>
      <c r="AH58" s="11">
        <v>6.3709677419354835E-2</v>
      </c>
      <c r="AI58" s="11">
        <v>3.5323383084577116E-2</v>
      </c>
      <c r="AJ58" s="11">
        <f t="shared" ref="AJ58:AJ61" si="24">MEDIAN(AG58:AI58)</f>
        <v>3.5323383084577116E-2</v>
      </c>
      <c r="AK58" s="11">
        <f t="shared" ref="AK58:AK61" si="25">MAX(AG58:AI58)</f>
        <v>6.3709677419354835E-2</v>
      </c>
      <c r="AL58" s="11">
        <f t="shared" ref="AL58:AL61" si="26">MIN(AG58:AI58)</f>
        <v>1.6777408637873754E-2</v>
      </c>
      <c r="AR58" s="15"/>
      <c r="AS58" s="10">
        <v>0</v>
      </c>
      <c r="AT58" s="11">
        <v>1.666092943201377E-2</v>
      </c>
      <c r="AU58" s="11">
        <v>4.4833625218914194E-2</v>
      </c>
      <c r="AV58" s="11">
        <v>5.0078492935635786E-2</v>
      </c>
      <c r="AW58" s="11">
        <f>MEDIAN(AT58:AV58)</f>
        <v>4.4833625218914194E-2</v>
      </c>
      <c r="AX58" s="11">
        <f>MAX(AT58:AV58)</f>
        <v>5.0078492935635786E-2</v>
      </c>
      <c r="AY58" s="11">
        <f>MIN(AT58:AV58)</f>
        <v>1.666092943201377E-2</v>
      </c>
    </row>
    <row r="59" spans="1:51">
      <c r="A59" s="2"/>
      <c r="B59" s="10">
        <v>2</v>
      </c>
      <c r="C59" s="17">
        <v>0.14299999999999999</v>
      </c>
      <c r="D59" s="17">
        <v>0.85799999999999998</v>
      </c>
      <c r="E59" s="17">
        <v>0.57999999999999996</v>
      </c>
      <c r="F59" s="12">
        <v>0.57999999999999996</v>
      </c>
      <c r="G59" s="12">
        <v>0.85799999999999998</v>
      </c>
      <c r="H59" s="12">
        <v>0.14299999999999999</v>
      </c>
      <c r="I59" s="5"/>
      <c r="P59" s="15"/>
      <c r="Q59" s="10">
        <v>2</v>
      </c>
      <c r="R59" s="11">
        <v>1.4398249452954048</v>
      </c>
      <c r="S59" s="11">
        <v>1.950207468879668</v>
      </c>
      <c r="T59" s="11">
        <v>2.2727272727272729</v>
      </c>
      <c r="U59" s="11">
        <f>MEDIAN(R59:T59)</f>
        <v>1.950207468879668</v>
      </c>
      <c r="V59" s="11">
        <f>MAX(R59:T59)</f>
        <v>2.2727272727272729</v>
      </c>
      <c r="W59" s="11">
        <f>MIN(R59:T59)</f>
        <v>1.4398249452954048</v>
      </c>
      <c r="X59" s="5"/>
      <c r="AF59" s="10">
        <v>2</v>
      </c>
      <c r="AG59" s="11">
        <v>0.10350194552529182</v>
      </c>
      <c r="AH59" s="11">
        <v>0.19312638580931263</v>
      </c>
      <c r="AI59" s="11">
        <v>0.15376344086021507</v>
      </c>
      <c r="AJ59" s="11">
        <f t="shared" si="24"/>
        <v>0.15376344086021507</v>
      </c>
      <c r="AK59" s="11">
        <f t="shared" si="25"/>
        <v>0.19312638580931263</v>
      </c>
      <c r="AL59" s="11">
        <f t="shared" si="26"/>
        <v>0.10350194552529182</v>
      </c>
      <c r="AS59" s="10">
        <v>2</v>
      </c>
      <c r="AT59" s="11">
        <v>0.39920948616600793</v>
      </c>
      <c r="AU59" s="11">
        <v>0.80952380952380953</v>
      </c>
      <c r="AV59" s="11">
        <v>1.0974576271186443</v>
      </c>
      <c r="AW59" s="11">
        <f>MEDIAN(AT59:AV59)</f>
        <v>0.80952380952380953</v>
      </c>
      <c r="AX59" s="11">
        <f>MAX(AT59:AV59)</f>
        <v>1.0974576271186443</v>
      </c>
      <c r="AY59" s="11">
        <f>MIN(AT59:AV59)</f>
        <v>0.39920948616600793</v>
      </c>
    </row>
    <row r="60" spans="1:51">
      <c r="A60" s="2"/>
      <c r="B60" s="10">
        <v>4</v>
      </c>
      <c r="C60" s="22">
        <v>1.0860000000000001</v>
      </c>
      <c r="D60" s="22">
        <v>2.2789999999999999</v>
      </c>
      <c r="E60" s="22">
        <v>0.98799999999999999</v>
      </c>
      <c r="F60" s="12">
        <v>1.0860000000000001</v>
      </c>
      <c r="G60" s="12">
        <v>2.2789999999999999</v>
      </c>
      <c r="H60" s="12">
        <v>0.98799999999999999</v>
      </c>
      <c r="I60" s="5"/>
      <c r="Q60" s="10">
        <v>4</v>
      </c>
      <c r="R60" s="8">
        <v>7.0231532524807054</v>
      </c>
      <c r="S60" s="8">
        <v>7.007042253521127</v>
      </c>
      <c r="T60" s="8">
        <v>6.1046511627906987</v>
      </c>
      <c r="U60" s="11">
        <f>MEDIAN(R60:T60)</f>
        <v>7.007042253521127</v>
      </c>
      <c r="V60" s="11">
        <f>MAX(R60:T60)</f>
        <v>7.0231532524807054</v>
      </c>
      <c r="W60" s="11">
        <f>MIN(R60:T60)</f>
        <v>6.1046511627906987</v>
      </c>
      <c r="X60" s="5"/>
      <c r="AF60" s="10">
        <v>4</v>
      </c>
      <c r="AG60" s="8">
        <v>0.27044334975369455</v>
      </c>
      <c r="AH60" s="8">
        <v>0.43678160919540232</v>
      </c>
      <c r="AI60" s="8">
        <v>0.77348066298342555</v>
      </c>
      <c r="AJ60" s="11">
        <f t="shared" si="24"/>
        <v>0.43678160919540232</v>
      </c>
      <c r="AK60" s="11">
        <f t="shared" si="25"/>
        <v>0.77348066298342555</v>
      </c>
      <c r="AL60" s="11">
        <f t="shared" si="26"/>
        <v>0.27044334975369455</v>
      </c>
      <c r="AS60" s="10">
        <v>4</v>
      </c>
      <c r="AT60" s="11">
        <v>2.1310344827586207</v>
      </c>
      <c r="AU60" s="11">
        <v>5.9567901234567904</v>
      </c>
      <c r="AV60" s="11">
        <v>4.5862068965517251</v>
      </c>
      <c r="AW60" s="11">
        <f>MEDIAN(AT60:AV60)</f>
        <v>4.5862068965517251</v>
      </c>
      <c r="AX60" s="11">
        <f>MAX(AT60:AV60)</f>
        <v>5.9567901234567904</v>
      </c>
      <c r="AY60" s="11">
        <f>MIN(AT60:AV60)</f>
        <v>2.1310344827586207</v>
      </c>
    </row>
    <row r="61" spans="1:51">
      <c r="A61" s="2"/>
      <c r="B61" s="10">
        <v>6</v>
      </c>
      <c r="C61" s="17">
        <v>0.39100000000000001</v>
      </c>
      <c r="D61" s="17">
        <v>2.1019999999999999</v>
      </c>
      <c r="E61" s="17">
        <v>0.96199999999999997</v>
      </c>
      <c r="F61" s="12">
        <v>0.96199999999999997</v>
      </c>
      <c r="G61" s="12">
        <v>2.1019999999999999</v>
      </c>
      <c r="H61" s="12">
        <v>0.39100000000000001</v>
      </c>
      <c r="I61" s="5"/>
      <c r="Q61" s="10">
        <v>6</v>
      </c>
      <c r="R61" s="11">
        <v>4.6466809421841546</v>
      </c>
      <c r="S61" s="11">
        <v>6.3235294117647056</v>
      </c>
      <c r="T61" s="11">
        <v>8.8764044943820224</v>
      </c>
      <c r="U61" s="11">
        <f>MEDIAN(R61:T61)</f>
        <v>6.3235294117647056</v>
      </c>
      <c r="V61" s="11">
        <f>MAX(R61:T61)</f>
        <v>8.8764044943820224</v>
      </c>
      <c r="W61" s="11">
        <f>MIN(R61:T61)</f>
        <v>4.6466809421841546</v>
      </c>
      <c r="X61" s="5"/>
      <c r="AF61" s="10">
        <v>6</v>
      </c>
      <c r="AG61" s="8"/>
      <c r="AH61" s="11">
        <v>0.4632768361581921</v>
      </c>
      <c r="AI61" s="11">
        <v>0.37614678899082571</v>
      </c>
      <c r="AJ61" s="11">
        <f t="shared" si="24"/>
        <v>0.4197118125745089</v>
      </c>
      <c r="AK61" s="11">
        <f t="shared" si="25"/>
        <v>0.4632768361581921</v>
      </c>
      <c r="AL61" s="11">
        <f t="shared" si="26"/>
        <v>0.37614678899082571</v>
      </c>
      <c r="AS61" s="10">
        <v>6</v>
      </c>
      <c r="AT61" s="8"/>
      <c r="AU61" s="11">
        <v>3.2011834319526629</v>
      </c>
      <c r="AV61" s="11">
        <v>9.4704049844236771</v>
      </c>
      <c r="AW61" s="11">
        <f>MEDIAN(AT61:AV61)</f>
        <v>6.3357942081881706</v>
      </c>
      <c r="AX61" s="11">
        <f>MAX(AT61:AV61)</f>
        <v>9.4704049844236771</v>
      </c>
      <c r="AY61" s="11">
        <f>MIN(AT61:AV61)</f>
        <v>3.2011834319526629</v>
      </c>
    </row>
    <row r="62" spans="1:51">
      <c r="A62" s="1"/>
      <c r="AL62" s="26"/>
      <c r="AS62" s="10"/>
      <c r="AT62" s="8"/>
      <c r="AU62" s="11"/>
      <c r="AV62" s="11"/>
      <c r="AW62" s="11"/>
      <c r="AX62" s="11"/>
      <c r="AY62" s="11"/>
    </row>
    <row r="63" spans="1:51">
      <c r="A63" s="1"/>
      <c r="M63" s="10"/>
      <c r="N63" s="11"/>
      <c r="O63" s="11"/>
      <c r="P63" s="11"/>
      <c r="Q63" s="11"/>
      <c r="R63" s="11"/>
      <c r="S63" s="11"/>
      <c r="T63" s="5"/>
      <c r="AD63" s="26"/>
    </row>
    <row r="64" spans="1:51">
      <c r="T64" s="5"/>
    </row>
    <row r="65" spans="1:31">
      <c r="A65" s="1"/>
      <c r="T65" s="5"/>
    </row>
    <row r="66" spans="1:31">
      <c r="T66" s="5"/>
      <c r="W66" s="10"/>
      <c r="X66" s="8"/>
      <c r="Y66" s="11"/>
      <c r="Z66" s="11"/>
      <c r="AA66" s="11"/>
      <c r="AB66" s="11"/>
      <c r="AC66" s="11"/>
      <c r="AD66" s="8"/>
    </row>
    <row r="67" spans="1:31">
      <c r="B67" s="3"/>
      <c r="C67" s="5"/>
      <c r="F67" s="5"/>
      <c r="I67" s="5"/>
      <c r="U67" s="5"/>
      <c r="AE67" s="27"/>
    </row>
    <row r="68" spans="1:31">
      <c r="A68" s="19"/>
      <c r="AD68" s="27"/>
    </row>
    <row r="69" spans="1:31">
      <c r="AD69" s="27"/>
    </row>
    <row r="70" spans="1:31">
      <c r="AD70" s="27"/>
    </row>
    <row r="71" spans="1:31">
      <c r="AD71" s="27"/>
    </row>
    <row r="75" spans="1:31">
      <c r="J75" s="5"/>
    </row>
    <row r="76" spans="1:31">
      <c r="J76" s="5"/>
    </row>
    <row r="77" spans="1:31">
      <c r="J77" s="5"/>
    </row>
    <row r="78" spans="1:31">
      <c r="J78" s="5"/>
    </row>
    <row r="79" spans="1:31">
      <c r="C79" s="10"/>
      <c r="D79" s="17"/>
      <c r="E79" s="17"/>
      <c r="F79" s="17"/>
      <c r="G79" s="12"/>
      <c r="H79" s="12"/>
      <c r="I79" s="12"/>
      <c r="J79" s="5"/>
    </row>
    <row r="84" spans="13:29">
      <c r="M84" s="5"/>
      <c r="N84" s="11"/>
      <c r="O84" s="11"/>
      <c r="P84" s="11"/>
      <c r="Q84" s="11"/>
      <c r="R84" s="11"/>
      <c r="S84" s="11"/>
      <c r="T84" s="5"/>
      <c r="AA84" s="28"/>
      <c r="AB84" s="28"/>
      <c r="AC84" s="28"/>
    </row>
  </sheetData>
  <mergeCells count="71">
    <mergeCell ref="BP12:BR12"/>
    <mergeCell ref="BP13:BR13"/>
    <mergeCell ref="BK12:BL12"/>
    <mergeCell ref="BK13:BL13"/>
    <mergeCell ref="BM6:BO6"/>
    <mergeCell ref="BM7:BO7"/>
    <mergeCell ref="BM8:BO8"/>
    <mergeCell ref="BM9:BO9"/>
    <mergeCell ref="BM10:BO10"/>
    <mergeCell ref="BM11:BO11"/>
    <mergeCell ref="BM12:BO12"/>
    <mergeCell ref="BM13:BO13"/>
    <mergeCell ref="BI12:BJ12"/>
    <mergeCell ref="BI13:BJ13"/>
    <mergeCell ref="BK6:BL6"/>
    <mergeCell ref="BK7:BL7"/>
    <mergeCell ref="BK8:BL8"/>
    <mergeCell ref="BK9:BL9"/>
    <mergeCell ref="BK10:BL10"/>
    <mergeCell ref="BI6:BJ6"/>
    <mergeCell ref="BI7:BJ7"/>
    <mergeCell ref="BI8:BJ8"/>
    <mergeCell ref="BI9:BJ9"/>
    <mergeCell ref="BI10:BJ10"/>
    <mergeCell ref="A3:C3"/>
    <mergeCell ref="A43:C43"/>
    <mergeCell ref="C50:F50"/>
    <mergeCell ref="C44:F44"/>
    <mergeCell ref="A23:D23"/>
    <mergeCell ref="R44:U44"/>
    <mergeCell ref="R50:U50"/>
    <mergeCell ref="AT30:AW30"/>
    <mergeCell ref="AT24:AW24"/>
    <mergeCell ref="AT36:AW36"/>
    <mergeCell ref="P43:R43"/>
    <mergeCell ref="AE43:AG43"/>
    <mergeCell ref="AR43:AT43"/>
    <mergeCell ref="P3:R3"/>
    <mergeCell ref="P23:S23"/>
    <mergeCell ref="AE23:AH23"/>
    <mergeCell ref="AR23:AU23"/>
    <mergeCell ref="AE3:AG3"/>
    <mergeCell ref="AR3:AT3"/>
    <mergeCell ref="BM4:BO5"/>
    <mergeCell ref="BP4:BR5"/>
    <mergeCell ref="BI4:BJ5"/>
    <mergeCell ref="BK4:BL5"/>
    <mergeCell ref="BK11:BL11"/>
    <mergeCell ref="BP6:BR6"/>
    <mergeCell ref="BP7:BR7"/>
    <mergeCell ref="BP8:BR8"/>
    <mergeCell ref="BP9:BR9"/>
    <mergeCell ref="BP10:BR10"/>
    <mergeCell ref="BP11:BR11"/>
    <mergeCell ref="BI11:BJ11"/>
    <mergeCell ref="BN28:BP28"/>
    <mergeCell ref="BN29:BP29"/>
    <mergeCell ref="BO23:BP23"/>
    <mergeCell ref="BF20:BH20"/>
    <mergeCell ref="BG21:BH21"/>
    <mergeCell ref="BF22:BH22"/>
    <mergeCell ref="BF23:BH23"/>
    <mergeCell ref="BF24:BH24"/>
    <mergeCell ref="BF25:BH25"/>
    <mergeCell ref="BF26:BH26"/>
    <mergeCell ref="BF27:BH27"/>
    <mergeCell ref="BN22:BP22"/>
    <mergeCell ref="BN24:BP24"/>
    <mergeCell ref="BN25:BP25"/>
    <mergeCell ref="BN26:BP26"/>
    <mergeCell ref="BN27:BP27"/>
  </mergeCells>
  <phoneticPr fontId="3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CEA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COIC Eric 212115</dc:creator>
  <cp:lastModifiedBy>COIC Eric 212115</cp:lastModifiedBy>
  <dcterms:created xsi:type="dcterms:W3CDTF">2018-06-08T12:35:59Z</dcterms:created>
  <dcterms:modified xsi:type="dcterms:W3CDTF">2018-07-04T14:16:27Z</dcterms:modified>
</cp:coreProperties>
</file>