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560" yWindow="560" windowWidth="24420" windowHeight="15500" tabRatio="500" activeTab="3"/>
  </bookViews>
  <sheets>
    <sheet name="FIg 6B-B’" sheetId="6" r:id="rId1"/>
    <sheet name="Fig6D-D’" sheetId="7" r:id="rId2"/>
    <sheet name="Fig6E-G" sheetId="8" r:id="rId3"/>
    <sheet name="Fig6H" sheetId="9" r:id="rId4"/>
  </sheets>
  <externalReferences>
    <externalReference r:id="rId5"/>
    <externalReference r:id="rId6"/>
  </externalReferenc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C116" i="9" l="1"/>
  <c r="B116" i="9"/>
  <c r="E116" i="9"/>
  <c r="F116" i="9"/>
  <c r="D116" i="9"/>
  <c r="C115" i="9"/>
  <c r="B115" i="9"/>
  <c r="E115" i="9"/>
  <c r="F115" i="9"/>
  <c r="D115" i="9"/>
  <c r="C114" i="9"/>
  <c r="B114" i="9"/>
  <c r="E114" i="9"/>
  <c r="F114" i="9"/>
  <c r="D114" i="9"/>
  <c r="C113" i="9"/>
  <c r="B113" i="9"/>
  <c r="E113" i="9"/>
  <c r="F113" i="9"/>
  <c r="D113" i="9"/>
  <c r="C112" i="9"/>
  <c r="B112" i="9"/>
  <c r="E112" i="9"/>
  <c r="F112" i="9"/>
  <c r="D112" i="9"/>
  <c r="C111" i="9"/>
  <c r="B111" i="9"/>
  <c r="E111" i="9"/>
  <c r="F111" i="9"/>
  <c r="D111" i="9"/>
  <c r="D124" i="8"/>
  <c r="C124" i="8"/>
  <c r="D123" i="8"/>
  <c r="C123" i="8"/>
  <c r="D122" i="8"/>
  <c r="C122" i="8"/>
  <c r="D121" i="8"/>
  <c r="C121" i="8"/>
  <c r="D120" i="8"/>
  <c r="C120" i="8"/>
  <c r="D119" i="8"/>
  <c r="C119" i="8"/>
  <c r="D116" i="8"/>
  <c r="C116" i="8"/>
  <c r="D115" i="8"/>
  <c r="C115" i="8"/>
  <c r="D114" i="8"/>
  <c r="C114" i="8"/>
  <c r="D113" i="8"/>
  <c r="C113" i="8"/>
  <c r="D112" i="8"/>
  <c r="C112" i="8"/>
  <c r="D111" i="8"/>
  <c r="C111" i="8"/>
  <c r="C29" i="6"/>
  <c r="D29" i="6"/>
  <c r="B29" i="6"/>
  <c r="C11" i="6"/>
  <c r="D11" i="6"/>
  <c r="B11" i="6"/>
</calcChain>
</file>

<file path=xl/sharedStrings.xml><?xml version="1.0" encoding="utf-8"?>
<sst xmlns="http://schemas.openxmlformats.org/spreadsheetml/2006/main" count="571" uniqueCount="81">
  <si>
    <t>T1</t>
  </si>
  <si>
    <t>CMO</t>
  </si>
  <si>
    <t>Dark</t>
  </si>
  <si>
    <t>Light</t>
  </si>
  <si>
    <t>Average</t>
  </si>
  <si>
    <t>EMO+RMO</t>
  </si>
  <si>
    <t>Difference: Light-Dark</t>
  </si>
  <si>
    <t>t-Ratio</t>
  </si>
  <si>
    <t>DF</t>
  </si>
  <si>
    <t>Mean Difference</t>
  </si>
  <si>
    <t>Prob &gt; |t|</t>
  </si>
  <si>
    <t>Std Error</t>
  </si>
  <si>
    <t>Prob &gt; t</t>
  </si>
  <si>
    <t>Upper 95%</t>
  </si>
  <si>
    <t>Prob &lt; t</t>
  </si>
  <si>
    <t>Lower 95%</t>
  </si>
  <si>
    <t>N</t>
  </si>
  <si>
    <t>Correlation</t>
  </si>
  <si>
    <t>VE</t>
  </si>
  <si>
    <t>Difference: VE-Dark</t>
  </si>
  <si>
    <t>two-tailed paired Student’s t test</t>
  </si>
  <si>
    <t>T2-T1</t>
  </si>
  <si>
    <t>T3-T2</t>
  </si>
  <si>
    <t>EMO+FMO+RMO</t>
  </si>
  <si>
    <t>TDBL</t>
  </si>
  <si>
    <t>Oneway Analysis of Dark By TDBL</t>
  </si>
  <si>
    <t>Oneway Analysis of VE By TDBL</t>
  </si>
  <si>
    <t>Oneway Analysis of T1 By TDBL</t>
  </si>
  <si>
    <t>Means and Std Deviations</t>
  </si>
  <si>
    <t>11.1.2</t>
  </si>
  <si>
    <t>11.1.3</t>
  </si>
  <si>
    <t>Level</t>
  </si>
  <si>
    <t>Number</t>
  </si>
  <si>
    <t>Mean</t>
  </si>
  <si>
    <t>Std Dev</t>
  </si>
  <si>
    <t>Std Err Mean</t>
  </si>
  <si>
    <t>EMO</t>
  </si>
  <si>
    <t>RMO</t>
  </si>
  <si>
    <t>FMO</t>
  </si>
  <si>
    <t>1.2.1</t>
  </si>
  <si>
    <t>Nonparametric Comparisons With Control Using Steel Method</t>
  </si>
  <si>
    <t>1.2.2</t>
  </si>
  <si>
    <t xml:space="preserve">Control Group = </t>
  </si>
  <si>
    <t>q*</t>
  </si>
  <si>
    <t>Alpha</t>
  </si>
  <si>
    <t xml:space="preserve"> - Level</t>
  </si>
  <si>
    <t>Score Mean Difference</t>
  </si>
  <si>
    <t>Std Err Dif</t>
  </si>
  <si>
    <t>Z</t>
  </si>
  <si>
    <t>p-Value</t>
  </si>
  <si>
    <t>Hodges-Lehmann</t>
  </si>
  <si>
    <t>Lower CL</t>
  </si>
  <si>
    <t>Upper CL</t>
  </si>
  <si>
    <t>&lt;.0001</t>
  </si>
  <si>
    <t>Power Details</t>
  </si>
  <si>
    <t xml:space="preserve">Test </t>
  </si>
  <si>
    <t>Power</t>
  </si>
  <si>
    <t>α</t>
  </si>
  <si>
    <t>σ</t>
  </si>
  <si>
    <t>δ</t>
  </si>
  <si>
    <t>Least Significant Number</t>
  </si>
  <si>
    <t>Number(LSN)</t>
  </si>
  <si>
    <t>SEM</t>
  </si>
  <si>
    <t>MMO</t>
  </si>
  <si>
    <t>MMO3</t>
  </si>
  <si>
    <t>(TDBL_VE)-(TDBL_Dark)</t>
  </si>
  <si>
    <t>note</t>
  </si>
  <si>
    <t>to be significant: p&lt; 0.008333333 (0.05/6)</t>
  </si>
  <si>
    <t>1=cells respond to VE ((TDBL_VE)-(TDBL_Dark)&gt;0)</t>
  </si>
  <si>
    <t xml:space="preserve">chi-square: </t>
  </si>
  <si>
    <t>0=cells failed to respond to VE ((TDBL_VE)-(TDBL_Dark)&lt;0)</t>
  </si>
  <si>
    <t>all others</t>
  </si>
  <si>
    <t>d.f.:</t>
  </si>
  <si>
    <t>P-value:</t>
  </si>
  <si>
    <t>minimum expected:</t>
  </si>
  <si>
    <t>w (effect size for power calculation):</t>
  </si>
  <si>
    <t>Total cell numbers</t>
  </si>
  <si>
    <t>cells respond to VE</t>
  </si>
  <si>
    <t xml:space="preserve"> cells failed to respond to VE</t>
  </si>
  <si>
    <t>% of cells respond to VE</t>
  </si>
  <si>
    <t>% of cells failed to respond to 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</si>
</sst>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4"/>
      <color theme="1"/>
      <name val="Calibri"/>
      <scheme val="minor"/>
    </font>
    <font>
      <sz val="12"/>
      <color rgb="FF000000"/>
      <name val="Arial"/>
    </font>
    <font>
      <sz val="12"/>
      <color theme="1"/>
      <name val="Arial"/>
    </font>
    <font>
      <sz val="12"/>
      <color theme="0" tint="-0.249977111117893"/>
      <name val="Arial"/>
    </font>
    <font>
      <sz val="12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3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6" fillId="0" borderId="0" xfId="0" applyFont="1" applyFill="1"/>
    <xf numFmtId="0" fontId="0" fillId="0" borderId="0" xfId="0" applyFill="1"/>
    <xf numFmtId="0" fontId="7" fillId="0" borderId="0" xfId="0" applyFont="1" applyFill="1"/>
    <xf numFmtId="0" fontId="5" fillId="2" borderId="0" xfId="0" applyFont="1" applyFill="1" applyAlignment="1">
      <alignment horizontal="center" vertical="center" textRotation="90"/>
    </xf>
    <xf numFmtId="0" fontId="7" fillId="3" borderId="0" xfId="0" applyFont="1" applyFill="1"/>
    <xf numFmtId="0" fontId="7" fillId="4" borderId="0" xfId="0" applyFont="1" applyFill="1"/>
    <xf numFmtId="0" fontId="6" fillId="3" borderId="0" xfId="0" applyFont="1" applyFill="1"/>
    <xf numFmtId="0" fontId="6" fillId="4" borderId="0" xfId="0" applyFont="1" applyFill="1"/>
    <xf numFmtId="0" fontId="9" fillId="3" borderId="0" xfId="0" applyFont="1" applyFill="1"/>
    <xf numFmtId="0" fontId="9" fillId="0" borderId="0" xfId="0" applyFont="1" applyFill="1"/>
    <xf numFmtId="164" fontId="0" fillId="0" borderId="0" xfId="0" applyNumberFormat="1"/>
    <xf numFmtId="164" fontId="0" fillId="2" borderId="0" xfId="0" applyNumberFormat="1" applyFill="1"/>
    <xf numFmtId="9" fontId="7" fillId="0" borderId="0" xfId="33" applyFont="1" applyFill="1"/>
    <xf numFmtId="9" fontId="7" fillId="0" borderId="0" xfId="0" applyNumberFormat="1" applyFont="1" applyFill="1"/>
  </cellXfs>
  <cellStyles count="3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  <cellStyle name="Percent" xfId="33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CMO</a:t>
            </a:r>
          </a:p>
        </c:rich>
      </c:tx>
      <c:layout>
        <c:manualLayout>
          <c:xMode val="edge"/>
          <c:yMode val="edge"/>
          <c:x val="0.444311361079865"/>
          <c:y val="0.034615384615384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7941455791309"/>
          <c:y val="0.175384615384615"/>
          <c:w val="0.791524193063653"/>
          <c:h val="0.774615384615385"/>
        </c:manualLayout>
      </c:layout>
      <c:lineChart>
        <c:grouping val="standard"/>
        <c:varyColors val="0"/>
        <c:ser>
          <c:idx val="0"/>
          <c:order val="0"/>
          <c:tx>
            <c:strRef>
              <c:f>'FIg 6B-B’'!$A$2:$A$2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6B-B’'!$C$2:$D$2</c:f>
              <c:numCache>
                <c:formatCode>General</c:formatCode>
                <c:ptCount val="2"/>
                <c:pt idx="0">
                  <c:v>-38.862</c:v>
                </c:pt>
                <c:pt idx="1">
                  <c:v>49.791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 6B-B’'!$A$3:$A$3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6B-B’'!$C$3:$D$3</c:f>
              <c:numCache>
                <c:formatCode>General</c:formatCode>
                <c:ptCount val="2"/>
                <c:pt idx="0">
                  <c:v>19.631</c:v>
                </c:pt>
                <c:pt idx="1">
                  <c:v>127.086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 6B-B’'!$A$4:$A$4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6B-B’'!$C$4:$D$4</c:f>
              <c:numCache>
                <c:formatCode>General</c:formatCode>
                <c:ptCount val="2"/>
                <c:pt idx="0">
                  <c:v>29.01</c:v>
                </c:pt>
                <c:pt idx="1">
                  <c:v>171.942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 6B-B’'!$A$5:$A$5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6B-B’'!$C$5:$D$5</c:f>
              <c:numCache>
                <c:formatCode>General</c:formatCode>
                <c:ptCount val="2"/>
                <c:pt idx="0">
                  <c:v>55.786</c:v>
                </c:pt>
                <c:pt idx="1">
                  <c:v>96.836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 6B-B’'!$A$6:$A$6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6B-B’'!$C$6:$D$6</c:f>
              <c:numCache>
                <c:formatCode>General</c:formatCode>
                <c:ptCount val="2"/>
                <c:pt idx="0">
                  <c:v>42.066</c:v>
                </c:pt>
                <c:pt idx="1">
                  <c:v>124.01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'FIg 6B-B’'!$A$7:$A$7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6B-B’'!$C$7:$D$7</c:f>
              <c:numCache>
                <c:formatCode>General</c:formatCode>
                <c:ptCount val="2"/>
                <c:pt idx="0">
                  <c:v>-9.832</c:v>
                </c:pt>
                <c:pt idx="1">
                  <c:v>25.856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'FIg 6B-B’'!$A$8:$A$8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6B-B’'!$C$8:$D$8</c:f>
              <c:numCache>
                <c:formatCode>General</c:formatCode>
                <c:ptCount val="2"/>
                <c:pt idx="0">
                  <c:v>67.998</c:v>
                </c:pt>
                <c:pt idx="1">
                  <c:v>61.383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'FIg 6B-B’'!$A$9:$A$9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6B-B’'!$C$9:$D$9</c:f>
              <c:numCache>
                <c:formatCode>General</c:formatCode>
                <c:ptCount val="2"/>
                <c:pt idx="0">
                  <c:v>25.512</c:v>
                </c:pt>
                <c:pt idx="1">
                  <c:v>115.488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'FIg 6B-B’'!$A$10:$A$10</c:f>
              <c:strCache>
                <c:ptCount val="1"/>
                <c:pt idx="0">
                  <c:v>CMO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6B-B’'!$C$10:$D$10</c:f>
              <c:numCache>
                <c:formatCode>General</c:formatCode>
                <c:ptCount val="2"/>
                <c:pt idx="0">
                  <c:v>39.15199999999999</c:v>
                </c:pt>
                <c:pt idx="1">
                  <c:v>230.296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'FIg 6B-B’'!$A$11:$A$11</c:f>
              <c:strCache>
                <c:ptCount val="1"/>
                <c:pt idx="0">
                  <c:v>Average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6B-B’'!$C$11:$D$11</c:f>
              <c:numCache>
                <c:formatCode>General</c:formatCode>
                <c:ptCount val="2"/>
                <c:pt idx="0">
                  <c:v>25.60677777777778</c:v>
                </c:pt>
                <c:pt idx="1">
                  <c:v>111.4097777777778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6956168"/>
        <c:axId val="2086952888"/>
      </c:lineChart>
      <c:catAx>
        <c:axId val="2086956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086952888"/>
        <c:crosses val="autoZero"/>
        <c:auto val="1"/>
        <c:lblAlgn val="ctr"/>
        <c:lblOffset val="100"/>
        <c:noMultiLvlLbl val="0"/>
      </c:catAx>
      <c:valAx>
        <c:axId val="2086952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l-GR"/>
                  <a:t>Δ TDBL (μm)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208695616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EMO + RMO</a:t>
            </a:r>
          </a:p>
        </c:rich>
      </c:tx>
      <c:layout>
        <c:manualLayout>
          <c:xMode val="edge"/>
          <c:yMode val="edge"/>
          <c:x val="0.420601106926852"/>
          <c:y val="0.0121951219512195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 6B-B’'!$A$18:$A$18</c:f>
              <c:strCache>
                <c:ptCount val="1"/>
                <c:pt idx="0">
                  <c:v>EMO+RMO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6B-B’'!$C$18:$D$18</c:f>
              <c:numCache>
                <c:formatCode>General</c:formatCode>
                <c:ptCount val="2"/>
                <c:pt idx="0">
                  <c:v>82.30500000000001</c:v>
                </c:pt>
                <c:pt idx="1">
                  <c:v>119.864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 6B-B’'!$A$19:$A$19</c:f>
              <c:strCache>
                <c:ptCount val="1"/>
                <c:pt idx="0">
                  <c:v>EMO+RMO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6B-B’'!$C$19:$D$19</c:f>
              <c:numCache>
                <c:formatCode>General</c:formatCode>
                <c:ptCount val="2"/>
                <c:pt idx="0">
                  <c:v>-7.391</c:v>
                </c:pt>
                <c:pt idx="1">
                  <c:v>42.746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 6B-B’'!$A$20:$A$20</c:f>
              <c:strCache>
                <c:ptCount val="1"/>
                <c:pt idx="0">
                  <c:v>EMO+RMO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6B-B’'!$C$20:$D$20</c:f>
              <c:numCache>
                <c:formatCode>General</c:formatCode>
                <c:ptCount val="2"/>
                <c:pt idx="0">
                  <c:v>57.263</c:v>
                </c:pt>
                <c:pt idx="1">
                  <c:v>24.823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 6B-B’'!$A$21:$A$21</c:f>
              <c:strCache>
                <c:ptCount val="1"/>
                <c:pt idx="0">
                  <c:v>EMO+RMO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6B-B’'!$C$21:$D$21</c:f>
              <c:numCache>
                <c:formatCode>General</c:formatCode>
                <c:ptCount val="2"/>
                <c:pt idx="0">
                  <c:v>109.554</c:v>
                </c:pt>
                <c:pt idx="1">
                  <c:v>-5.10700000000003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 6B-B’'!$A$22:$A$22</c:f>
              <c:strCache>
                <c:ptCount val="1"/>
                <c:pt idx="0">
                  <c:v>EMO+RMO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6B-B’'!$C$22:$D$22</c:f>
              <c:numCache>
                <c:formatCode>General</c:formatCode>
                <c:ptCount val="2"/>
                <c:pt idx="0">
                  <c:v>60.325</c:v>
                </c:pt>
                <c:pt idx="1">
                  <c:v>26.912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'FIg 6B-B’'!$A$23:$A$23</c:f>
              <c:strCache>
                <c:ptCount val="1"/>
                <c:pt idx="0">
                  <c:v>EMO+RMO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6B-B’'!$C$23:$D$23</c:f>
              <c:numCache>
                <c:formatCode>General</c:formatCode>
                <c:ptCount val="2"/>
                <c:pt idx="0">
                  <c:v>17.496</c:v>
                </c:pt>
                <c:pt idx="1">
                  <c:v>59.48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'FIg 6B-B’'!$A$24:$A$24</c:f>
              <c:strCache>
                <c:ptCount val="1"/>
                <c:pt idx="0">
                  <c:v>EMO+RMO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6B-B’'!$C$24:$D$24</c:f>
              <c:numCache>
                <c:formatCode>General</c:formatCode>
                <c:ptCount val="2"/>
                <c:pt idx="0">
                  <c:v>38.851</c:v>
                </c:pt>
                <c:pt idx="1">
                  <c:v>53.337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'FIg 6B-B’'!$A$25:$A$25</c:f>
              <c:strCache>
                <c:ptCount val="1"/>
                <c:pt idx="0">
                  <c:v>EMO+RMO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6B-B’'!$C$25:$D$25</c:f>
              <c:numCache>
                <c:formatCode>General</c:formatCode>
                <c:ptCount val="2"/>
                <c:pt idx="0">
                  <c:v>50.55599999999998</c:v>
                </c:pt>
                <c:pt idx="1">
                  <c:v>-16.90199999999999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'FIg 6B-B’'!$A$26:$A$26</c:f>
              <c:strCache>
                <c:ptCount val="1"/>
                <c:pt idx="0">
                  <c:v>EMO+RMO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6B-B’'!$C$26:$D$26</c:f>
              <c:numCache>
                <c:formatCode>General</c:formatCode>
                <c:ptCount val="2"/>
                <c:pt idx="0">
                  <c:v>139.1886</c:v>
                </c:pt>
                <c:pt idx="1">
                  <c:v>-23.617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'FIg 6B-B’'!$A$27:$A$27</c:f>
              <c:strCache>
                <c:ptCount val="1"/>
                <c:pt idx="0">
                  <c:v>EMO+RMO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6B-B’'!$C$27:$D$27</c:f>
              <c:numCache>
                <c:formatCode>General</c:formatCode>
                <c:ptCount val="2"/>
                <c:pt idx="0">
                  <c:v>26.52099999999999</c:v>
                </c:pt>
                <c:pt idx="1">
                  <c:v>107.197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'FIg 6B-B’'!$A$28:$A$28</c:f>
              <c:strCache>
                <c:ptCount val="1"/>
                <c:pt idx="0">
                  <c:v>EMO+RMO</c:v>
                </c:pt>
              </c:strCache>
            </c:strRef>
          </c:tx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6B-B’'!$C$28:$D$28</c:f>
              <c:numCache>
                <c:formatCode>General</c:formatCode>
                <c:ptCount val="2"/>
                <c:pt idx="0">
                  <c:v>8.578000000000003</c:v>
                </c:pt>
                <c:pt idx="1">
                  <c:v>49.244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'FIg 6B-B’'!$A$29:$A$29</c:f>
              <c:strCache>
                <c:ptCount val="1"/>
                <c:pt idx="0">
                  <c:v>Average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'FIg 6B-B’'!$C$1:$D$1</c:f>
              <c:strCache>
                <c:ptCount val="2"/>
                <c:pt idx="0">
                  <c:v>Dark</c:v>
                </c:pt>
                <c:pt idx="1">
                  <c:v>VE</c:v>
                </c:pt>
              </c:strCache>
            </c:strRef>
          </c:cat>
          <c:val>
            <c:numRef>
              <c:f>'FIg 6B-B’'!$C$29:$D$29</c:f>
              <c:numCache>
                <c:formatCode>General</c:formatCode>
                <c:ptCount val="2"/>
                <c:pt idx="0">
                  <c:v>53.02241818181817</c:v>
                </c:pt>
                <c:pt idx="1">
                  <c:v>39.81609090909092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6444472"/>
        <c:axId val="2126635752"/>
      </c:lineChart>
      <c:catAx>
        <c:axId val="20664444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26635752"/>
        <c:crosses val="autoZero"/>
        <c:auto val="1"/>
        <c:lblAlgn val="ctr"/>
        <c:lblOffset val="100"/>
        <c:noMultiLvlLbl val="0"/>
      </c:catAx>
      <c:valAx>
        <c:axId val="2126635752"/>
        <c:scaling>
          <c:orientation val="minMax"/>
          <c:max val="250.0"/>
          <c:min val="-100.0"/>
        </c:scaling>
        <c:delete val="0"/>
        <c:axPos val="l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l-GR" sz="1200" b="1" i="0" u="none" strike="noStrike" baseline="0">
                    <a:effectLst/>
                  </a:rPr>
                  <a:t>Δ TDBL (μm)</a:t>
                </a:r>
                <a:r>
                  <a:rPr lang="el-GR" sz="1200" b="1" i="0" u="none" strike="noStrike" baseline="0"/>
                  <a:t> </a:t>
                </a:r>
                <a:endParaRPr lang="en-US" sz="1200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206644447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EMO+FMO+RMO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6"/>
          <c:order val="4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7"/>
          <c:order val="5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8"/>
          <c:order val="6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0"/>
          <c:order val="7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1"/>
          <c:order val="8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5870024"/>
        <c:axId val="2125872872"/>
      </c:lineChart>
      <c:catAx>
        <c:axId val="21258700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25872872"/>
        <c:crosses val="autoZero"/>
        <c:auto val="1"/>
        <c:lblAlgn val="ctr"/>
        <c:lblOffset val="100"/>
        <c:noMultiLvlLbl val="0"/>
      </c:catAx>
      <c:valAx>
        <c:axId val="2125872872"/>
        <c:scaling>
          <c:orientation val="minMax"/>
          <c:max val="250.0"/>
          <c:min val="-100.0"/>
        </c:scaling>
        <c:delete val="0"/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l-GR" sz="1200" b="1" i="0" baseline="0">
                    <a:effectLst/>
                  </a:rPr>
                  <a:t>Δ TDBL (μm) </a:t>
                </a:r>
                <a:endParaRPr lang="el-GR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1258700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Control MO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1"/>
          <c:order val="4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#REF!</c:f>
            </c:strRef>
          </c:cat>
          <c:val>
            <c:numRef>
              <c:f>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83320"/>
        <c:axId val="2022238040"/>
      </c:lineChart>
      <c:catAx>
        <c:axId val="20670833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022238040"/>
        <c:crosses val="autoZero"/>
        <c:auto val="1"/>
        <c:lblAlgn val="ctr"/>
        <c:lblOffset val="100"/>
        <c:noMultiLvlLbl val="0"/>
      </c:catAx>
      <c:valAx>
        <c:axId val="2022238040"/>
        <c:scaling>
          <c:orientation val="minMax"/>
          <c:max val="250.0"/>
          <c:min val="-100.0"/>
        </c:scaling>
        <c:delete val="0"/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l-GR" sz="1200">
                    <a:effectLst/>
                  </a:rPr>
                  <a:t>Δ TDBL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0670833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T1_TDBL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'[1]Fig6E-G'!$E$110</c:f>
              <c:strCache>
                <c:ptCount val="1"/>
                <c:pt idx="0">
                  <c:v>T1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'[1]Fig6E-G'!$E$119:$E$124</c:f>
                <c:numCache>
                  <c:formatCode>General</c:formatCode>
                  <c:ptCount val="6"/>
                  <c:pt idx="0">
                    <c:v>21.14489622534702</c:v>
                  </c:pt>
                  <c:pt idx="1">
                    <c:v>48.00345368575532</c:v>
                  </c:pt>
                  <c:pt idx="2">
                    <c:v>23.1807260334588</c:v>
                  </c:pt>
                  <c:pt idx="3">
                    <c:v>24.6564954358907</c:v>
                  </c:pt>
                  <c:pt idx="4">
                    <c:v>14.50765129317048</c:v>
                  </c:pt>
                  <c:pt idx="5">
                    <c:v>13.25181693118977</c:v>
                  </c:pt>
                </c:numCache>
              </c:numRef>
            </c:plus>
            <c:minus>
              <c:numRef>
                <c:f>'[1]Fig6E-G'!$E$119:$E$124</c:f>
                <c:numCache>
                  <c:formatCode>General</c:formatCode>
                  <c:ptCount val="6"/>
                  <c:pt idx="0">
                    <c:v>21.14489622534702</c:v>
                  </c:pt>
                  <c:pt idx="1">
                    <c:v>48.00345368575532</c:v>
                  </c:pt>
                  <c:pt idx="2">
                    <c:v>23.1807260334588</c:v>
                  </c:pt>
                  <c:pt idx="3">
                    <c:v>24.6564954358907</c:v>
                  </c:pt>
                  <c:pt idx="4">
                    <c:v>14.50765129317048</c:v>
                  </c:pt>
                  <c:pt idx="5">
                    <c:v>13.25181693118977</c:v>
                  </c:pt>
                </c:numCache>
              </c:numRef>
            </c:minus>
          </c:errBars>
          <c:cat>
            <c:multiLvlStrRef>
              <c:f>'[1]Fig6E-G'!$A$111:$B$116</c:f>
              <c:multiLvlStrCache>
                <c:ptCount val="6"/>
                <c:lvl/>
                <c:lvl>
                  <c:pt idx="0">
                    <c:v>_x0003_CMO</c:v>
                  </c:pt>
                  <c:pt idx="1">
                    <c:v>_x0003_EMO</c:v>
                  </c:pt>
                  <c:pt idx="2">
                    <c:v>_x0003_FMO</c:v>
                  </c:pt>
                  <c:pt idx="3">
                    <c:v>_x0003_RMO</c:v>
                  </c:pt>
                  <c:pt idx="4">
                    <c:v>_x0007_EMO+RMO</c:v>
                  </c:pt>
                  <c:pt idx="5">
                    <c:v>_x000b_EMO+FMO+RMO</c:v>
                  </c:pt>
                </c:lvl>
              </c:multiLvlStrCache>
            </c:multiLvlStrRef>
          </c:cat>
          <c:val>
            <c:numRef>
              <c:f>'[1]Fig6E-G'!$E$111:$E$116</c:f>
              <c:numCache>
                <c:formatCode>General</c:formatCode>
                <c:ptCount val="6"/>
                <c:pt idx="0">
                  <c:v>289.1309209294164</c:v>
                </c:pt>
                <c:pt idx="1">
                  <c:v>287.2783823529412</c:v>
                </c:pt>
                <c:pt idx="2">
                  <c:v>353.2577777777777</c:v>
                </c:pt>
                <c:pt idx="3">
                  <c:v>249.72651</c:v>
                </c:pt>
                <c:pt idx="4">
                  <c:v>189.7782180939661</c:v>
                </c:pt>
                <c:pt idx="5">
                  <c:v>159.0364705882353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258392"/>
        <c:axId val="2123367656"/>
      </c:barChart>
      <c:catAx>
        <c:axId val="2122258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3367656"/>
        <c:crosses val="autoZero"/>
        <c:auto val="1"/>
        <c:lblAlgn val="ctr"/>
        <c:lblOffset val="100"/>
        <c:noMultiLvlLbl val="0"/>
      </c:catAx>
      <c:valAx>
        <c:axId val="2123367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222583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Dark</a:t>
            </a:r>
            <a:r>
              <a:rPr lang="en-US" b="0" baseline="0"/>
              <a:t> </a:t>
            </a:r>
            <a:r>
              <a:rPr lang="en-US" b="0"/>
              <a:t>TDBL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'[1]Fig6E-G'!$C$110</c:f>
              <c:strCache>
                <c:ptCount val="1"/>
                <c:pt idx="0">
                  <c:v>Dark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'[1]Fig6E-G'!$C$119:$C$124</c:f>
                <c:numCache>
                  <c:formatCode>General</c:formatCode>
                  <c:ptCount val="6"/>
                  <c:pt idx="0">
                    <c:v>5.296489372138959</c:v>
                  </c:pt>
                  <c:pt idx="1">
                    <c:v>12.12444664156267</c:v>
                  </c:pt>
                  <c:pt idx="2">
                    <c:v>20.9364924334681</c:v>
                  </c:pt>
                  <c:pt idx="3">
                    <c:v>18.44249756462382</c:v>
                  </c:pt>
                  <c:pt idx="4">
                    <c:v>13.98234731143003</c:v>
                  </c:pt>
                  <c:pt idx="5">
                    <c:v>10.19845744503808</c:v>
                  </c:pt>
                </c:numCache>
              </c:numRef>
            </c:plus>
            <c:minus>
              <c:numRef>
                <c:f>'[1]Fig6E-G'!$C$119:$C$124</c:f>
                <c:numCache>
                  <c:formatCode>General</c:formatCode>
                  <c:ptCount val="6"/>
                  <c:pt idx="0">
                    <c:v>5.296489372138959</c:v>
                  </c:pt>
                  <c:pt idx="1">
                    <c:v>12.12444664156267</c:v>
                  </c:pt>
                  <c:pt idx="2">
                    <c:v>20.9364924334681</c:v>
                  </c:pt>
                  <c:pt idx="3">
                    <c:v>18.44249756462382</c:v>
                  </c:pt>
                  <c:pt idx="4">
                    <c:v>13.98234731143003</c:v>
                  </c:pt>
                  <c:pt idx="5">
                    <c:v>10.19845744503808</c:v>
                  </c:pt>
                </c:numCache>
              </c:numRef>
            </c:minus>
          </c:errBars>
          <c:cat>
            <c:multiLvlStrRef>
              <c:f>'[1]Fig6E-G'!$A$111:$B$116</c:f>
              <c:multiLvlStrCache>
                <c:ptCount val="6"/>
                <c:lvl/>
                <c:lvl>
                  <c:pt idx="0">
                    <c:v>_x0003_CMO</c:v>
                  </c:pt>
                  <c:pt idx="1">
                    <c:v>_x0003_EMO</c:v>
                  </c:pt>
                  <c:pt idx="2">
                    <c:v>_x0003_FMO</c:v>
                  </c:pt>
                  <c:pt idx="3">
                    <c:v>_x0003_RMO</c:v>
                  </c:pt>
                  <c:pt idx="4">
                    <c:v>_x0007_EMO+RMO</c:v>
                  </c:pt>
                  <c:pt idx="5">
                    <c:v>_x000b_EMO+FMO+RMO</c:v>
                  </c:pt>
                </c:lvl>
              </c:multiLvlStrCache>
            </c:multiLvlStrRef>
          </c:cat>
          <c:val>
            <c:numRef>
              <c:f>'[1]Fig6E-G'!$C$111:$C$116</c:f>
              <c:numCache>
                <c:formatCode>General</c:formatCode>
                <c:ptCount val="6"/>
                <c:pt idx="0">
                  <c:v>18.85323684210526</c:v>
                </c:pt>
                <c:pt idx="1">
                  <c:v>31.0010705882353</c:v>
                </c:pt>
                <c:pt idx="2">
                  <c:v>38.47633333333334</c:v>
                </c:pt>
                <c:pt idx="3">
                  <c:v>28.16015999999999</c:v>
                </c:pt>
                <c:pt idx="4">
                  <c:v>53.02241818181817</c:v>
                </c:pt>
                <c:pt idx="5">
                  <c:v>41.97876470588236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368104"/>
        <c:axId val="2114141864"/>
      </c:barChart>
      <c:catAx>
        <c:axId val="2119368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4141864"/>
        <c:crosses val="autoZero"/>
        <c:auto val="1"/>
        <c:lblAlgn val="ctr"/>
        <c:lblOffset val="100"/>
        <c:noMultiLvlLbl val="0"/>
      </c:catAx>
      <c:valAx>
        <c:axId val="2114141864"/>
        <c:scaling>
          <c:orientation val="minMax"/>
          <c:max val="100.0"/>
        </c:scaling>
        <c:delete val="0"/>
        <c:axPos val="l"/>
        <c:numFmt formatCode="General" sourceLinked="1"/>
        <c:majorTickMark val="out"/>
        <c:minorTickMark val="none"/>
        <c:tickLblPos val="nextTo"/>
        <c:crossAx val="211936810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b="0"/>
              <a:t>VE</a:t>
            </a:r>
            <a:r>
              <a:rPr lang="en-US" b="0" baseline="0"/>
              <a:t> </a:t>
            </a:r>
            <a:r>
              <a:rPr lang="en-US" b="0"/>
              <a:t>TDBL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'[1]Fig6E-G'!$D$110</c:f>
              <c:strCache>
                <c:ptCount val="1"/>
                <c:pt idx="0">
                  <c:v>VE</c:v>
                </c:pt>
              </c:strCache>
            </c:strRef>
          </c:tx>
          <c:spPr>
            <a:pattFill prst="smCheck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'[1]Fig6E-G'!$D$119:$D$124</c:f>
                <c:numCache>
                  <c:formatCode>General</c:formatCode>
                  <c:ptCount val="6"/>
                  <c:pt idx="0">
                    <c:v>7.449125475909462</c:v>
                  </c:pt>
                  <c:pt idx="1">
                    <c:v>15.79610839496722</c:v>
                  </c:pt>
                  <c:pt idx="2">
                    <c:v>19.59362428882428</c:v>
                  </c:pt>
                  <c:pt idx="3">
                    <c:v>20.87720495675207</c:v>
                  </c:pt>
                  <c:pt idx="4">
                    <c:v>8.448043258208494</c:v>
                  </c:pt>
                  <c:pt idx="5">
                    <c:v>9.393224948744505</c:v>
                  </c:pt>
                </c:numCache>
              </c:numRef>
            </c:plus>
            <c:minus>
              <c:numRef>
                <c:f>'[1]Fig6E-G'!$D$119:$D$124</c:f>
                <c:numCache>
                  <c:formatCode>General</c:formatCode>
                  <c:ptCount val="6"/>
                  <c:pt idx="0">
                    <c:v>7.449125475909462</c:v>
                  </c:pt>
                  <c:pt idx="1">
                    <c:v>15.79610839496722</c:v>
                  </c:pt>
                  <c:pt idx="2">
                    <c:v>19.59362428882428</c:v>
                  </c:pt>
                  <c:pt idx="3">
                    <c:v>20.87720495675207</c:v>
                  </c:pt>
                  <c:pt idx="4">
                    <c:v>8.448043258208494</c:v>
                  </c:pt>
                  <c:pt idx="5">
                    <c:v>9.393224948744505</c:v>
                  </c:pt>
                </c:numCache>
              </c:numRef>
            </c:minus>
          </c:errBars>
          <c:cat>
            <c:multiLvlStrRef>
              <c:f>'[1]Fig6E-G'!$A$111:$B$116</c:f>
              <c:multiLvlStrCache>
                <c:ptCount val="6"/>
                <c:lvl/>
                <c:lvl>
                  <c:pt idx="0">
                    <c:v>_x0003_CMO</c:v>
                  </c:pt>
                  <c:pt idx="1">
                    <c:v>_x0003_EMO</c:v>
                  </c:pt>
                  <c:pt idx="2">
                    <c:v>_x0003_FMO</c:v>
                  </c:pt>
                  <c:pt idx="3">
                    <c:v>_x0003_RMO</c:v>
                  </c:pt>
                  <c:pt idx="4">
                    <c:v>_x0007_EMO+RMO</c:v>
                  </c:pt>
                  <c:pt idx="5">
                    <c:v>_x000b_EMO+FMO+RMO</c:v>
                  </c:pt>
                </c:lvl>
              </c:multiLvlStrCache>
            </c:multiLvlStrRef>
          </c:cat>
          <c:val>
            <c:numRef>
              <c:f>'[1]Fig6E-G'!$D$111:$D$116</c:f>
              <c:numCache>
                <c:formatCode>General</c:formatCode>
                <c:ptCount val="6"/>
                <c:pt idx="0">
                  <c:v>85.3482105263158</c:v>
                </c:pt>
                <c:pt idx="1">
                  <c:v>55.93507647058823</c:v>
                </c:pt>
                <c:pt idx="2">
                  <c:v>49.37377777777778</c:v>
                </c:pt>
                <c:pt idx="3">
                  <c:v>56.90073</c:v>
                </c:pt>
                <c:pt idx="4">
                  <c:v>39.81609090909092</c:v>
                </c:pt>
                <c:pt idx="5">
                  <c:v>25.00676470588235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132616"/>
        <c:axId val="2122143016"/>
      </c:barChart>
      <c:catAx>
        <c:axId val="2122132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2143016"/>
        <c:crosses val="autoZero"/>
        <c:auto val="1"/>
        <c:lblAlgn val="ctr"/>
        <c:lblOffset val="100"/>
        <c:noMultiLvlLbl val="0"/>
      </c:catAx>
      <c:valAx>
        <c:axId val="21221430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2213261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[2]Fig6H!$E$110</c:f>
              <c:strCache>
                <c:ptCount val="1"/>
                <c:pt idx="0">
                  <c:v>% of cells respond to VE</c:v>
                </c:pt>
              </c:strCache>
            </c:strRef>
          </c:tx>
          <c:invertIfNegative val="0"/>
          <c:cat>
            <c:strRef>
              <c:f>[2]Fig6H!$A$111:$A$116</c:f>
              <c:strCache>
                <c:ptCount val="6"/>
                <c:pt idx="0">
                  <c:v>CMO</c:v>
                </c:pt>
                <c:pt idx="1">
                  <c:v>EMO</c:v>
                </c:pt>
                <c:pt idx="2">
                  <c:v>FMO</c:v>
                </c:pt>
                <c:pt idx="3">
                  <c:v>RMO</c:v>
                </c:pt>
                <c:pt idx="4">
                  <c:v>EMO+RMO</c:v>
                </c:pt>
                <c:pt idx="5">
                  <c:v>EMO+FMO+RMO</c:v>
                </c:pt>
              </c:strCache>
            </c:strRef>
          </c:cat>
          <c:val>
            <c:numRef>
              <c:f>[2]Fig6H!$E$111:$E$116</c:f>
              <c:numCache>
                <c:formatCode>0%</c:formatCode>
                <c:ptCount val="6"/>
                <c:pt idx="0">
                  <c:v>0.973684210526316</c:v>
                </c:pt>
                <c:pt idx="1">
                  <c:v>0.588235294117647</c:v>
                </c:pt>
                <c:pt idx="2">
                  <c:v>0.666666666666667</c:v>
                </c:pt>
                <c:pt idx="3">
                  <c:v>0.7</c:v>
                </c:pt>
                <c:pt idx="4">
                  <c:v>0.545454545454545</c:v>
                </c:pt>
                <c:pt idx="5">
                  <c:v>0.294117647058824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6309144"/>
        <c:axId val="2126297016"/>
      </c:barChart>
      <c:catAx>
        <c:axId val="2126309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126297016"/>
        <c:crosses val="autoZero"/>
        <c:auto val="1"/>
        <c:lblAlgn val="ctr"/>
        <c:lblOffset val="100"/>
        <c:noMultiLvlLbl val="0"/>
      </c:catAx>
      <c:valAx>
        <c:axId val="2126297016"/>
        <c:scaling>
          <c:orientation val="minMax"/>
          <c:max val="1.0"/>
        </c:scaling>
        <c:delete val="0"/>
        <c:axPos val="l"/>
        <c:numFmt formatCode="0%" sourceLinked="1"/>
        <c:majorTickMark val="out"/>
        <c:minorTickMark val="none"/>
        <c:tickLblPos val="nextTo"/>
        <c:crossAx val="212630914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200">
          <a:latin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Relationship Id="rId3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631424</xdr:colOff>
      <xdr:row>1</xdr:row>
      <xdr:rowOff>90213</xdr:rowOff>
    </xdr:from>
    <xdr:to>
      <xdr:col>8</xdr:col>
      <xdr:colOff>663173</xdr:colOff>
      <xdr:row>18</xdr:row>
      <xdr:rowOff>143349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707549</xdr:colOff>
      <xdr:row>21</xdr:row>
      <xdr:rowOff>109338</xdr:rowOff>
    </xdr:from>
    <xdr:to>
      <xdr:col>8</xdr:col>
      <xdr:colOff>635000</xdr:colOff>
      <xdr:row>37</xdr:row>
      <xdr:rowOff>196339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284842</xdr:colOff>
      <xdr:row>18</xdr:row>
      <xdr:rowOff>27213</xdr:rowOff>
    </xdr:from>
    <xdr:to>
      <xdr:col>8</xdr:col>
      <xdr:colOff>382813</xdr:colOff>
      <xdr:row>32</xdr:row>
      <xdr:rowOff>103413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323670</xdr:colOff>
      <xdr:row>0</xdr:row>
      <xdr:rowOff>0</xdr:rowOff>
    </xdr:from>
    <xdr:to>
      <xdr:col>8</xdr:col>
      <xdr:colOff>412571</xdr:colOff>
      <xdr:row>14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515100</xdr:colOff>
      <xdr:row>10</xdr:row>
      <xdr:rowOff>97620</xdr:rowOff>
    </xdr:from>
    <xdr:to>
      <xdr:col>36</xdr:col>
      <xdr:colOff>370416</xdr:colOff>
      <xdr:row>27</xdr:row>
      <xdr:rowOff>166908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809758</xdr:colOff>
      <xdr:row>16</xdr:row>
      <xdr:rowOff>86436</xdr:rowOff>
    </xdr:from>
    <xdr:to>
      <xdr:col>16</xdr:col>
      <xdr:colOff>366182</xdr:colOff>
      <xdr:row>33</xdr:row>
      <xdr:rowOff>149937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356872</xdr:colOff>
      <xdr:row>17</xdr:row>
      <xdr:rowOff>74741</xdr:rowOff>
    </xdr:from>
    <xdr:to>
      <xdr:col>25</xdr:col>
      <xdr:colOff>767291</xdr:colOff>
      <xdr:row>34</xdr:row>
      <xdr:rowOff>134006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646519</xdr:colOff>
      <xdr:row>117</xdr:row>
      <xdr:rowOff>50800</xdr:rowOff>
    </xdr:from>
    <xdr:to>
      <xdr:col>4</xdr:col>
      <xdr:colOff>876300</xdr:colOff>
      <xdr:row>136</xdr:row>
      <xdr:rowOff>63500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H%20AHA%20proteomic%20data/%20%20BONCAT%20Manuscript%20102017%20eLife%20NN/%20eLife%20revision%2001052018/%20%20%20Ready%20to%20submit%20eLife%20R1/source%20data%20excel%20files/old/Figure%206-source%20data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H%20AHA%20proteomic%20data/%20%20BONCAT%20Manuscript%20102017%20eLife%20NN/%20eLife%20revision%2001052018/%20%20%20Ready%20to%20submit%20eLife%20R1/source%20data%20excel%20files/old/Figure%206-source%20data%20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ig6E-G"/>
    </sheetNames>
    <sheetDataSet>
      <sheetData sheetId="0">
        <row r="110">
          <cell r="C110" t="str">
            <v>Dark</v>
          </cell>
          <cell r="D110" t="str">
            <v>VE</v>
          </cell>
          <cell r="E110" t="str">
            <v>T1</v>
          </cell>
        </row>
        <row r="111">
          <cell r="A111" t="str">
            <v>CMO</v>
          </cell>
          <cell r="C111">
            <v>18.853236842105265</v>
          </cell>
          <cell r="D111">
            <v>85.348210526315796</v>
          </cell>
          <cell r="E111">
            <v>289.13092092941639</v>
          </cell>
        </row>
        <row r="112">
          <cell r="A112" t="str">
            <v>EMO</v>
          </cell>
          <cell r="C112">
            <v>31.001070588235301</v>
          </cell>
          <cell r="D112">
            <v>55.935076470588228</v>
          </cell>
          <cell r="E112">
            <v>287.27838235294121</v>
          </cell>
        </row>
        <row r="113">
          <cell r="A113" t="str">
            <v>FMO</v>
          </cell>
          <cell r="C113">
            <v>38.476333333333336</v>
          </cell>
          <cell r="D113">
            <v>49.373777777777775</v>
          </cell>
          <cell r="E113">
            <v>353.25777777777773</v>
          </cell>
        </row>
        <row r="114">
          <cell r="A114" t="str">
            <v>RMO</v>
          </cell>
          <cell r="C114">
            <v>28.160159999999991</v>
          </cell>
          <cell r="D114">
            <v>56.900729999999996</v>
          </cell>
          <cell r="E114">
            <v>249.72651000000002</v>
          </cell>
        </row>
        <row r="115">
          <cell r="A115" t="str">
            <v>EMO+RMO</v>
          </cell>
          <cell r="C115">
            <v>53.022418181818175</v>
          </cell>
          <cell r="D115">
            <v>39.816090909090917</v>
          </cell>
          <cell r="E115">
            <v>189.77821809396607</v>
          </cell>
        </row>
        <row r="116">
          <cell r="A116" t="str">
            <v>EMO+FMO+RMO</v>
          </cell>
          <cell r="C116">
            <v>41.978764705882355</v>
          </cell>
          <cell r="D116">
            <v>25.00676470588235</v>
          </cell>
          <cell r="E116">
            <v>159.03647058823529</v>
          </cell>
        </row>
        <row r="119">
          <cell r="C119">
            <v>5.296489372138959</v>
          </cell>
          <cell r="D119">
            <v>7.4491254759094625</v>
          </cell>
          <cell r="E119">
            <v>21.144896225347022</v>
          </cell>
        </row>
        <row r="120">
          <cell r="C120">
            <v>12.124446641562674</v>
          </cell>
          <cell r="D120">
            <v>15.796108394967218</v>
          </cell>
          <cell r="E120">
            <v>48.003453685755318</v>
          </cell>
        </row>
        <row r="121">
          <cell r="C121">
            <v>20.936492433468096</v>
          </cell>
          <cell r="D121">
            <v>19.59362428882428</v>
          </cell>
          <cell r="E121">
            <v>23.180726033458797</v>
          </cell>
        </row>
        <row r="122">
          <cell r="C122">
            <v>18.442497564623821</v>
          </cell>
          <cell r="D122">
            <v>20.87720495675207</v>
          </cell>
          <cell r="E122">
            <v>24.656495435890697</v>
          </cell>
        </row>
        <row r="123">
          <cell r="C123">
            <v>13.982347311430029</v>
          </cell>
          <cell r="D123">
            <v>8.4480432582084948</v>
          </cell>
          <cell r="E123">
            <v>14.507651293170477</v>
          </cell>
        </row>
        <row r="124">
          <cell r="C124">
            <v>10.19845744503808</v>
          </cell>
          <cell r="D124">
            <v>9.3932249487445052</v>
          </cell>
          <cell r="E124">
            <v>13.251816931189765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ig6H"/>
    </sheetNames>
    <sheetDataSet>
      <sheetData sheetId="0">
        <row r="110">
          <cell r="E110" t="str">
            <v>% of cells respond to VE</v>
          </cell>
        </row>
        <row r="111">
          <cell r="A111" t="str">
            <v>CMO</v>
          </cell>
          <cell r="E111">
            <v>0.97368421052631582</v>
          </cell>
        </row>
        <row r="112">
          <cell r="A112" t="str">
            <v>EMO</v>
          </cell>
          <cell r="E112">
            <v>0.58823529411764708</v>
          </cell>
        </row>
        <row r="113">
          <cell r="A113" t="str">
            <v>FMO</v>
          </cell>
          <cell r="E113">
            <v>0.66666666666666663</v>
          </cell>
        </row>
        <row r="114">
          <cell r="A114" t="str">
            <v>RMO</v>
          </cell>
          <cell r="E114">
            <v>0.7</v>
          </cell>
        </row>
        <row r="115">
          <cell r="A115" t="str">
            <v>EMO+RMO</v>
          </cell>
          <cell r="E115">
            <v>0.54545454545454541</v>
          </cell>
        </row>
        <row r="116">
          <cell r="A116" t="str">
            <v>EMO+FMO+RMO</v>
          </cell>
          <cell r="E116">
            <v>0.29411764705882354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7"/>
  <sheetViews>
    <sheetView workbookViewId="0">
      <selection activeCell="D10" sqref="D10"/>
    </sheetView>
  </sheetViews>
  <sheetFormatPr baseColWidth="10" defaultRowHeight="15" x14ac:dyDescent="0"/>
  <sheetData>
    <row r="1" spans="1:31">
      <c r="B1" t="s">
        <v>0</v>
      </c>
      <c r="C1" s="1" t="s">
        <v>2</v>
      </c>
      <c r="D1" s="1" t="s">
        <v>18</v>
      </c>
      <c r="J1" s="9" t="s">
        <v>20</v>
      </c>
      <c r="L1" t="s">
        <v>1</v>
      </c>
      <c r="N1" s="1"/>
      <c r="P1" s="1"/>
      <c r="U1" s="1"/>
      <c r="V1" s="1"/>
      <c r="Y1" s="1"/>
      <c r="Z1" s="1"/>
      <c r="AE1" s="1"/>
    </row>
    <row r="2" spans="1:31">
      <c r="A2" s="1" t="s">
        <v>1</v>
      </c>
      <c r="B2" s="1">
        <v>232.08699999999999</v>
      </c>
      <c r="C2" s="1">
        <v>-38.862000000000002</v>
      </c>
      <c r="D2" s="1">
        <v>49.790999999999997</v>
      </c>
      <c r="E2" s="1"/>
      <c r="J2" s="9"/>
      <c r="L2" s="1"/>
      <c r="M2" s="1"/>
      <c r="N2" s="1"/>
      <c r="O2" s="1"/>
      <c r="P2" s="1"/>
    </row>
    <row r="3" spans="1:31">
      <c r="A3" t="s">
        <v>1</v>
      </c>
      <c r="B3">
        <v>255.446</v>
      </c>
      <c r="C3">
        <v>19.631</v>
      </c>
      <c r="D3">
        <v>127.086</v>
      </c>
      <c r="E3" s="1"/>
      <c r="J3" s="9"/>
      <c r="L3" s="1" t="s">
        <v>6</v>
      </c>
      <c r="M3" s="1"/>
      <c r="N3" s="1"/>
      <c r="O3" s="1"/>
      <c r="P3" s="1"/>
    </row>
    <row r="4" spans="1:31">
      <c r="A4" s="1" t="s">
        <v>1</v>
      </c>
      <c r="B4">
        <v>251.51300000000001</v>
      </c>
      <c r="C4" s="1">
        <v>29.01</v>
      </c>
      <c r="D4" s="1">
        <v>171.94200000000001</v>
      </c>
      <c r="J4" s="9"/>
      <c r="M4" s="1"/>
      <c r="O4" s="1"/>
      <c r="P4" s="1"/>
    </row>
    <row r="5" spans="1:31">
      <c r="A5" s="1" t="s">
        <v>1</v>
      </c>
      <c r="B5">
        <v>199.35900000000001</v>
      </c>
      <c r="C5" s="1">
        <v>55.786000000000001</v>
      </c>
      <c r="D5" s="1">
        <v>96.835999999999999</v>
      </c>
      <c r="E5" s="1"/>
      <c r="J5" s="9"/>
      <c r="L5" t="s">
        <v>3</v>
      </c>
      <c r="M5" s="1">
        <v>111.41</v>
      </c>
      <c r="N5" s="1" t="s">
        <v>7</v>
      </c>
      <c r="O5" s="1">
        <v>4.3568360000000004</v>
      </c>
      <c r="P5" s="1"/>
    </row>
    <row r="6" spans="1:31">
      <c r="A6" s="1" t="s">
        <v>1</v>
      </c>
      <c r="B6">
        <v>199.37200000000001</v>
      </c>
      <c r="C6" s="1">
        <v>42.066000000000003</v>
      </c>
      <c r="D6" s="1">
        <v>124.01</v>
      </c>
      <c r="E6" s="1"/>
      <c r="J6" s="9"/>
      <c r="L6" t="s">
        <v>2</v>
      </c>
      <c r="M6" s="1">
        <v>25.6068</v>
      </c>
      <c r="N6" s="1" t="s">
        <v>8</v>
      </c>
      <c r="O6" s="1">
        <v>8</v>
      </c>
      <c r="P6" s="1"/>
    </row>
    <row r="7" spans="1:31">
      <c r="A7" s="1" t="s">
        <v>1</v>
      </c>
      <c r="B7">
        <v>379.36500000000001</v>
      </c>
      <c r="C7" s="1">
        <v>-9.8320000000000007</v>
      </c>
      <c r="D7" s="1">
        <v>25.856000000000002</v>
      </c>
      <c r="E7" s="1"/>
      <c r="J7" s="9"/>
      <c r="L7" t="s">
        <v>9</v>
      </c>
      <c r="M7" s="1">
        <v>85.802999999999997</v>
      </c>
      <c r="N7" s="1" t="s">
        <v>10</v>
      </c>
      <c r="O7" s="1">
        <v>2.3999999999999998E-3</v>
      </c>
      <c r="P7" s="1"/>
    </row>
    <row r="8" spans="1:31">
      <c r="A8" s="1" t="s">
        <v>1</v>
      </c>
      <c r="B8">
        <v>428.04500000000002</v>
      </c>
      <c r="C8" s="1">
        <v>67.998000000000005</v>
      </c>
      <c r="D8" s="1">
        <v>61.383000000000003</v>
      </c>
      <c r="E8" s="1"/>
      <c r="J8" s="9"/>
      <c r="L8" t="s">
        <v>11</v>
      </c>
      <c r="M8" s="1">
        <v>19.693899999999999</v>
      </c>
      <c r="N8" s="1" t="s">
        <v>12</v>
      </c>
      <c r="O8" s="1">
        <v>1.1999999999999999E-3</v>
      </c>
    </row>
    <row r="9" spans="1:31">
      <c r="A9" s="1" t="s">
        <v>1</v>
      </c>
      <c r="B9">
        <v>205.41200000000001</v>
      </c>
      <c r="C9" s="1">
        <v>25.512</v>
      </c>
      <c r="D9" s="1">
        <v>115.488</v>
      </c>
      <c r="E9" s="1"/>
      <c r="J9" s="9"/>
      <c r="L9" t="s">
        <v>13</v>
      </c>
      <c r="M9" s="1">
        <v>131.21700000000001</v>
      </c>
      <c r="N9" s="1" t="s">
        <v>14</v>
      </c>
      <c r="O9" s="1">
        <v>0.99880000000000002</v>
      </c>
    </row>
    <row r="10" spans="1:31">
      <c r="A10" t="s">
        <v>1</v>
      </c>
      <c r="B10" s="1">
        <v>277.49</v>
      </c>
      <c r="C10">
        <v>39.151999999999987</v>
      </c>
      <c r="D10">
        <v>230.29599999999999</v>
      </c>
      <c r="E10" s="1"/>
      <c r="J10" s="9"/>
      <c r="L10" t="s">
        <v>15</v>
      </c>
      <c r="M10" s="1">
        <v>40.388800000000003</v>
      </c>
      <c r="N10" s="1"/>
      <c r="O10" s="1"/>
    </row>
    <row r="11" spans="1:31">
      <c r="A11" s="1" t="s">
        <v>4</v>
      </c>
      <c r="B11">
        <f>AVERAGE(B2:B10)</f>
        <v>269.78766666666667</v>
      </c>
      <c r="C11">
        <f t="shared" ref="C11:D11" si="0">AVERAGE(C2:C10)</f>
        <v>25.606777777777779</v>
      </c>
      <c r="D11">
        <f t="shared" si="0"/>
        <v>111.40977777777779</v>
      </c>
      <c r="J11" s="9"/>
      <c r="L11" t="s">
        <v>16</v>
      </c>
      <c r="M11" s="1">
        <v>9</v>
      </c>
      <c r="N11" s="1"/>
      <c r="O11" s="1"/>
    </row>
    <row r="12" spans="1:31">
      <c r="J12" s="9"/>
      <c r="L12" t="s">
        <v>17</v>
      </c>
      <c r="M12" s="1">
        <v>0.38341999999999998</v>
      </c>
      <c r="N12" s="1"/>
      <c r="O12" s="1"/>
    </row>
    <row r="13" spans="1:31">
      <c r="E13" s="1"/>
      <c r="J13" s="9"/>
    </row>
    <row r="14" spans="1:31">
      <c r="E14" s="1"/>
      <c r="J14" s="9"/>
    </row>
    <row r="15" spans="1:31">
      <c r="E15" s="1"/>
      <c r="J15" s="9"/>
      <c r="M15" s="1"/>
      <c r="N15" s="1"/>
      <c r="O15" s="1"/>
    </row>
    <row r="16" spans="1:31">
      <c r="J16" s="9"/>
      <c r="Q16" s="1"/>
      <c r="S16" s="1"/>
    </row>
    <row r="17" spans="1:20">
      <c r="B17" t="s">
        <v>0</v>
      </c>
      <c r="C17" s="1" t="s">
        <v>2</v>
      </c>
      <c r="D17" s="1" t="s">
        <v>18</v>
      </c>
      <c r="J17" s="9"/>
      <c r="Q17" s="1"/>
      <c r="S17" s="1"/>
    </row>
    <row r="18" spans="1:20">
      <c r="A18" s="1" t="s">
        <v>5</v>
      </c>
      <c r="B18" s="1">
        <v>224.126</v>
      </c>
      <c r="C18" s="1">
        <v>82.305000000000007</v>
      </c>
      <c r="D18" s="1">
        <v>119.864</v>
      </c>
      <c r="J18" s="9"/>
      <c r="L18" t="s">
        <v>5</v>
      </c>
      <c r="O18" s="1"/>
      <c r="Q18" s="1"/>
      <c r="S18" s="1"/>
    </row>
    <row r="19" spans="1:20">
      <c r="A19" s="1" t="s">
        <v>5</v>
      </c>
      <c r="B19" s="1">
        <v>168.03800000000001</v>
      </c>
      <c r="C19" s="1">
        <v>-7.391</v>
      </c>
      <c r="D19" s="1">
        <v>42.746000000000002</v>
      </c>
      <c r="J19" s="9"/>
      <c r="L19" s="1"/>
      <c r="N19" s="1"/>
      <c r="O19" s="1"/>
      <c r="Q19" s="1"/>
      <c r="S19" s="1"/>
    </row>
    <row r="20" spans="1:20">
      <c r="A20" s="1" t="s">
        <v>5</v>
      </c>
      <c r="B20" s="1">
        <v>134.178</v>
      </c>
      <c r="C20" s="1">
        <v>57.262999999999998</v>
      </c>
      <c r="D20" s="1">
        <v>24.823</v>
      </c>
      <c r="J20" s="9"/>
      <c r="L20" s="1" t="s">
        <v>19</v>
      </c>
      <c r="N20" s="1"/>
      <c r="O20" s="1"/>
      <c r="Q20" s="1"/>
      <c r="S20" s="1"/>
    </row>
    <row r="21" spans="1:20">
      <c r="A21" s="1" t="s">
        <v>5</v>
      </c>
      <c r="B21">
        <v>179.376</v>
      </c>
      <c r="C21">
        <v>109.554</v>
      </c>
      <c r="D21">
        <v>-5.1070000000000304</v>
      </c>
      <c r="J21" s="9"/>
      <c r="L21" s="1"/>
      <c r="N21" s="1"/>
      <c r="O21" s="1"/>
      <c r="Q21" s="1"/>
      <c r="S21" s="1"/>
    </row>
    <row r="22" spans="1:20">
      <c r="A22" s="1" t="s">
        <v>5</v>
      </c>
      <c r="B22">
        <v>140.31200000000001</v>
      </c>
      <c r="C22">
        <v>60.325000000000003</v>
      </c>
      <c r="D22">
        <v>26.911999999999999</v>
      </c>
      <c r="J22" s="9"/>
      <c r="L22" s="1" t="s">
        <v>18</v>
      </c>
      <c r="M22">
        <v>39.816099999999999</v>
      </c>
      <c r="N22" s="1" t="s">
        <v>7</v>
      </c>
      <c r="O22" s="1">
        <v>-0.5726</v>
      </c>
      <c r="Q22" s="1"/>
      <c r="S22" s="1"/>
    </row>
    <row r="23" spans="1:20">
      <c r="A23" s="1" t="s">
        <v>5</v>
      </c>
      <c r="B23">
        <v>286.77</v>
      </c>
      <c r="C23" s="1">
        <v>17.495999999999999</v>
      </c>
      <c r="D23" s="1">
        <v>59.48</v>
      </c>
      <c r="J23" s="9"/>
      <c r="L23" s="1" t="s">
        <v>2</v>
      </c>
      <c r="M23" s="1">
        <v>53.022399999999998</v>
      </c>
      <c r="N23" s="1" t="s">
        <v>8</v>
      </c>
      <c r="O23">
        <v>10</v>
      </c>
      <c r="Q23" s="1"/>
      <c r="S23" s="1"/>
    </row>
    <row r="24" spans="1:20">
      <c r="A24" s="1" t="s">
        <v>5</v>
      </c>
      <c r="B24">
        <v>213.57900000000001</v>
      </c>
      <c r="C24" s="1">
        <v>38.850999999999999</v>
      </c>
      <c r="D24" s="1">
        <v>53.337000000000003</v>
      </c>
      <c r="J24" s="9"/>
      <c r="L24" s="1" t="s">
        <v>9</v>
      </c>
      <c r="M24" s="1">
        <v>-13.206</v>
      </c>
      <c r="N24" s="1" t="s">
        <v>10</v>
      </c>
      <c r="O24">
        <v>0.5796</v>
      </c>
    </row>
    <row r="25" spans="1:20">
      <c r="A25" s="1" t="s">
        <v>5</v>
      </c>
      <c r="B25" s="1">
        <v>280.93900000000002</v>
      </c>
      <c r="C25">
        <v>50.555999999999983</v>
      </c>
      <c r="D25">
        <v>-16.901999999999987</v>
      </c>
      <c r="E25" s="1"/>
      <c r="J25" s="9"/>
      <c r="L25" s="1" t="s">
        <v>11</v>
      </c>
      <c r="M25" s="1">
        <v>23.063700000000001</v>
      </c>
      <c r="N25" s="1" t="s">
        <v>12</v>
      </c>
      <c r="O25">
        <v>0.71020000000000005</v>
      </c>
      <c r="P25" s="1"/>
      <c r="T25" s="1"/>
    </row>
    <row r="26" spans="1:20">
      <c r="A26" s="1" t="s">
        <v>5</v>
      </c>
      <c r="B26" s="1">
        <v>99.115399999999994</v>
      </c>
      <c r="C26">
        <v>139.18860000000001</v>
      </c>
      <c r="D26">
        <v>-23.61699999999999</v>
      </c>
      <c r="E26" s="1"/>
      <c r="J26" s="9"/>
      <c r="L26" s="1" t="s">
        <v>13</v>
      </c>
      <c r="M26" s="1">
        <v>38.182899999999997</v>
      </c>
      <c r="N26" s="1" t="s">
        <v>14</v>
      </c>
      <c r="O26">
        <v>0.2898</v>
      </c>
      <c r="P26" s="1"/>
      <c r="Q26" s="1"/>
      <c r="S26" s="1"/>
      <c r="T26" s="1"/>
    </row>
    <row r="27" spans="1:20">
      <c r="A27" s="1" t="s">
        <v>5</v>
      </c>
      <c r="B27" s="1">
        <v>209.524</v>
      </c>
      <c r="C27">
        <v>26.520999999999987</v>
      </c>
      <c r="D27">
        <v>107.19700000000003</v>
      </c>
      <c r="J27" s="9"/>
      <c r="L27" s="1" t="s">
        <v>15</v>
      </c>
      <c r="M27">
        <v>-64.596000000000004</v>
      </c>
      <c r="N27" s="1"/>
      <c r="O27" s="1"/>
      <c r="P27" s="1"/>
      <c r="Q27" s="1"/>
      <c r="S27" s="1"/>
      <c r="T27" s="1"/>
    </row>
    <row r="28" spans="1:20">
      <c r="A28" s="1" t="s">
        <v>5</v>
      </c>
      <c r="B28" s="1">
        <v>151.60300000000001</v>
      </c>
      <c r="C28">
        <v>8.578000000000003</v>
      </c>
      <c r="D28">
        <v>49.244</v>
      </c>
      <c r="J28" s="9"/>
      <c r="L28" s="1" t="s">
        <v>16</v>
      </c>
      <c r="M28">
        <v>11</v>
      </c>
      <c r="N28" s="1"/>
      <c r="O28" s="1"/>
      <c r="P28" s="1"/>
      <c r="Q28" s="1"/>
      <c r="S28" s="1"/>
      <c r="T28" s="1"/>
    </row>
    <row r="29" spans="1:20">
      <c r="A29" s="1" t="s">
        <v>4</v>
      </c>
      <c r="B29">
        <f>AVERAGE(B18:B28)</f>
        <v>189.77821818181818</v>
      </c>
      <c r="C29">
        <f t="shared" ref="C29:D29" si="1">AVERAGE(C18:C28)</f>
        <v>53.022418181818175</v>
      </c>
      <c r="D29">
        <f t="shared" si="1"/>
        <v>39.816090909090917</v>
      </c>
      <c r="J29" s="9"/>
      <c r="L29" s="1" t="s">
        <v>17</v>
      </c>
      <c r="M29">
        <v>-0.44130000000000003</v>
      </c>
      <c r="N29" s="1"/>
      <c r="O29" s="1"/>
      <c r="P29" s="1"/>
      <c r="Q29" s="1"/>
      <c r="S29" s="1"/>
      <c r="T29" s="1"/>
    </row>
    <row r="30" spans="1:20">
      <c r="J30" s="9"/>
      <c r="P30" s="1"/>
      <c r="Q30" s="1"/>
      <c r="S30" s="1"/>
      <c r="T30" s="1"/>
    </row>
    <row r="31" spans="1:20">
      <c r="J31" s="9"/>
      <c r="P31" s="1"/>
      <c r="Q31" s="1"/>
      <c r="S31" s="1"/>
      <c r="T31" s="1"/>
    </row>
    <row r="32" spans="1:20">
      <c r="J32" s="9"/>
      <c r="L32" s="1"/>
      <c r="N32" s="1"/>
      <c r="O32" s="1"/>
      <c r="Q32" s="1"/>
      <c r="R32" s="1"/>
      <c r="S32" s="1"/>
    </row>
    <row r="33" spans="2:20">
      <c r="B33" s="1"/>
      <c r="C33" s="1"/>
      <c r="D33" s="1"/>
      <c r="J33" s="9"/>
      <c r="M33" s="1"/>
      <c r="N33" s="1"/>
      <c r="O33" s="1"/>
      <c r="Q33" s="1"/>
      <c r="R33" s="1"/>
      <c r="S33" s="1"/>
    </row>
    <row r="34" spans="2:20">
      <c r="E34" s="1"/>
      <c r="J34" s="9"/>
      <c r="M34" s="1"/>
      <c r="N34" s="1"/>
      <c r="O34" s="1"/>
      <c r="Q34" s="1"/>
      <c r="R34" s="1"/>
      <c r="S34" s="1"/>
    </row>
    <row r="35" spans="2:20">
      <c r="E35" s="1"/>
      <c r="J35" s="9"/>
      <c r="M35" s="1"/>
      <c r="N35" s="1"/>
      <c r="O35" s="1"/>
      <c r="Q35" s="1"/>
      <c r="R35" s="1"/>
      <c r="S35" s="1"/>
    </row>
    <row r="36" spans="2:20">
      <c r="E36" s="1"/>
      <c r="J36" s="9"/>
      <c r="M36" s="1"/>
      <c r="N36" s="1"/>
      <c r="O36" s="1"/>
      <c r="Q36" s="1"/>
      <c r="S36" s="1"/>
      <c r="T36" s="1"/>
    </row>
    <row r="37" spans="2:20">
      <c r="J37" s="9"/>
      <c r="M37" s="1"/>
      <c r="N37" s="1"/>
      <c r="O37" s="1"/>
      <c r="Q37" s="1"/>
      <c r="S37" s="1"/>
      <c r="T37" s="1"/>
    </row>
    <row r="38" spans="2:20">
      <c r="J38" s="9"/>
      <c r="M38" s="1"/>
      <c r="N38" s="1"/>
      <c r="O38" s="1"/>
      <c r="Q38" s="1"/>
      <c r="S38" s="1"/>
      <c r="T38" s="1"/>
    </row>
    <row r="39" spans="2:20">
      <c r="E39" s="1"/>
      <c r="J39" s="9"/>
      <c r="M39" s="1"/>
      <c r="N39" s="1"/>
      <c r="O39" s="1"/>
      <c r="Q39" s="1"/>
      <c r="S39" s="1"/>
      <c r="T39" s="1"/>
    </row>
    <row r="40" spans="2:20">
      <c r="E40" s="1"/>
      <c r="J40" s="9"/>
      <c r="M40" s="1"/>
      <c r="N40" s="1"/>
      <c r="O40" s="1"/>
      <c r="Q40" s="1"/>
      <c r="S40" s="1"/>
    </row>
    <row r="41" spans="2:20">
      <c r="J41" s="9"/>
      <c r="M41" s="1"/>
      <c r="N41" s="1"/>
      <c r="O41" s="1"/>
      <c r="Q41" s="1"/>
      <c r="S41" s="1"/>
    </row>
    <row r="42" spans="2:20">
      <c r="J42" s="9"/>
      <c r="M42" s="1"/>
      <c r="Q42" s="1"/>
      <c r="S42" s="1"/>
    </row>
    <row r="43" spans="2:20">
      <c r="J43" s="9"/>
      <c r="M43" s="1"/>
      <c r="Q43" s="1"/>
      <c r="S43" s="1"/>
    </row>
    <row r="44" spans="2:20">
      <c r="J44" s="9"/>
      <c r="Q44" s="1"/>
      <c r="S44" s="1"/>
    </row>
    <row r="45" spans="2:20">
      <c r="J45" s="9"/>
      <c r="Q45" s="1"/>
      <c r="S45" s="1"/>
    </row>
    <row r="46" spans="2:20">
      <c r="J46" s="9"/>
      <c r="Q46" s="1"/>
      <c r="S46" s="1"/>
    </row>
    <row r="47" spans="2:20">
      <c r="Q47" s="1"/>
      <c r="S47" s="1"/>
    </row>
  </sheetData>
  <mergeCells count="1">
    <mergeCell ref="J1:J46"/>
  </mergeCell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3"/>
  <sheetViews>
    <sheetView workbookViewId="0"/>
  </sheetViews>
  <sheetFormatPr baseColWidth="10" defaultRowHeight="15" x14ac:dyDescent="0"/>
  <cols>
    <col min="1" max="1" width="19.83203125" customWidth="1"/>
    <col min="14" max="24" width="10.83203125" style="3"/>
  </cols>
  <sheetData>
    <row r="1" spans="1:22" customFormat="1">
      <c r="A1" s="2"/>
      <c r="B1" s="2" t="s">
        <v>0</v>
      </c>
      <c r="C1" s="2" t="s">
        <v>2</v>
      </c>
      <c r="D1" s="2" t="s">
        <v>18</v>
      </c>
      <c r="E1" s="2"/>
      <c r="F1" s="2"/>
      <c r="G1" s="2"/>
      <c r="H1" s="2"/>
      <c r="J1" s="9" t="s">
        <v>20</v>
      </c>
      <c r="L1" t="s">
        <v>1</v>
      </c>
      <c r="N1" s="3"/>
      <c r="O1" s="3"/>
      <c r="P1" s="3"/>
      <c r="Q1" s="3"/>
      <c r="R1" s="3"/>
      <c r="S1" s="3"/>
      <c r="T1" s="3"/>
      <c r="U1" s="3"/>
      <c r="V1" s="3"/>
    </row>
    <row r="2" spans="1:22" customFormat="1">
      <c r="A2" s="2" t="s">
        <v>1</v>
      </c>
      <c r="B2" s="2">
        <v>249.25299999999999</v>
      </c>
      <c r="C2" s="2">
        <v>45.002000000000002</v>
      </c>
      <c r="D2" s="2">
        <v>59.860999999999997</v>
      </c>
      <c r="E2" s="2"/>
      <c r="F2" s="2"/>
      <c r="G2" s="2"/>
      <c r="H2" s="2"/>
      <c r="J2" s="9"/>
      <c r="N2" s="4"/>
      <c r="O2" s="4"/>
      <c r="P2" s="4"/>
      <c r="Q2" s="3"/>
      <c r="R2" s="3"/>
      <c r="S2" s="3"/>
      <c r="T2" s="3"/>
      <c r="U2" s="4"/>
      <c r="V2" s="4"/>
    </row>
    <row r="3" spans="1:22" customFormat="1">
      <c r="A3" s="2" t="s">
        <v>1</v>
      </c>
      <c r="B3" s="2">
        <v>287.94</v>
      </c>
      <c r="C3" s="2">
        <v>14.692</v>
      </c>
      <c r="D3" s="2">
        <v>43.177999999999997</v>
      </c>
      <c r="E3" s="2"/>
      <c r="F3" s="2"/>
      <c r="G3" s="2"/>
      <c r="H3" s="2"/>
      <c r="J3" s="9"/>
      <c r="L3" t="s">
        <v>19</v>
      </c>
      <c r="N3" s="3"/>
      <c r="O3" s="3"/>
      <c r="P3" s="3"/>
      <c r="Q3" s="3"/>
      <c r="R3" s="3"/>
      <c r="S3" s="3"/>
      <c r="T3" s="3"/>
      <c r="U3" s="3"/>
      <c r="V3" s="3"/>
    </row>
    <row r="4" spans="1:22" customFormat="1">
      <c r="A4" s="2" t="s">
        <v>1</v>
      </c>
      <c r="B4" s="2">
        <v>241.727</v>
      </c>
      <c r="C4" s="2">
        <v>-4.4729999999999999</v>
      </c>
      <c r="D4" s="2">
        <v>29.614999999999998</v>
      </c>
      <c r="E4" s="2"/>
      <c r="F4" s="2"/>
      <c r="G4" s="2"/>
      <c r="H4" s="2"/>
      <c r="J4" s="9"/>
      <c r="N4" s="3"/>
      <c r="O4" s="3"/>
      <c r="P4" s="3"/>
      <c r="Q4" s="3"/>
      <c r="R4" s="3"/>
      <c r="S4" s="3"/>
      <c r="T4" s="3"/>
      <c r="U4" s="3"/>
      <c r="V4" s="3"/>
    </row>
    <row r="5" spans="1:22" customFormat="1">
      <c r="A5" s="5" t="s">
        <v>1</v>
      </c>
      <c r="B5" s="5">
        <v>162.68600000000001</v>
      </c>
      <c r="C5" s="5">
        <v>1.7849999999999999</v>
      </c>
      <c r="D5" s="5">
        <v>64.796000000000006</v>
      </c>
      <c r="E5" s="2"/>
      <c r="F5" s="2"/>
      <c r="G5" s="2"/>
      <c r="H5" s="2"/>
      <c r="J5" s="9"/>
      <c r="L5" t="s">
        <v>18</v>
      </c>
      <c r="M5">
        <v>72.371300000000005</v>
      </c>
      <c r="N5" s="5" t="s">
        <v>7</v>
      </c>
      <c r="O5" s="5">
        <v>3.0490339999999998</v>
      </c>
      <c r="P5" s="3"/>
      <c r="Q5" s="3"/>
      <c r="R5" s="3"/>
      <c r="S5" s="3"/>
      <c r="T5" s="3"/>
      <c r="U5" s="3"/>
      <c r="V5" s="3"/>
    </row>
    <row r="6" spans="1:22" customFormat="1">
      <c r="A6" s="5" t="s">
        <v>1</v>
      </c>
      <c r="B6" s="5">
        <v>429.59500000000003</v>
      </c>
      <c r="C6" s="5">
        <v>54.578000000000003</v>
      </c>
      <c r="D6" s="5">
        <v>100.724</v>
      </c>
      <c r="E6" s="2"/>
      <c r="F6" s="2"/>
      <c r="G6" s="2"/>
      <c r="H6" s="2"/>
      <c r="J6" s="9"/>
      <c r="L6" t="s">
        <v>2</v>
      </c>
      <c r="M6">
        <v>22.9086</v>
      </c>
      <c r="N6" s="5" t="s">
        <v>8</v>
      </c>
      <c r="O6" s="5">
        <v>6</v>
      </c>
      <c r="P6" s="5"/>
      <c r="Q6" s="3"/>
      <c r="R6" s="3"/>
      <c r="S6" s="3"/>
      <c r="T6" s="3"/>
      <c r="U6" s="5"/>
      <c r="V6" s="5"/>
    </row>
    <row r="7" spans="1:22" customFormat="1">
      <c r="A7" s="5" t="s">
        <v>1</v>
      </c>
      <c r="B7" s="5">
        <v>151.505</v>
      </c>
      <c r="C7" s="5">
        <v>1.9430000000000001</v>
      </c>
      <c r="D7" s="5">
        <v>141.52099999999999</v>
      </c>
      <c r="E7" s="2"/>
      <c r="F7" s="2"/>
      <c r="G7" s="2"/>
      <c r="H7" s="2"/>
      <c r="J7" s="9"/>
      <c r="L7" t="s">
        <v>9</v>
      </c>
      <c r="M7">
        <v>49.462699999999998</v>
      </c>
      <c r="N7" s="5" t="s">
        <v>10</v>
      </c>
      <c r="O7" s="5">
        <v>2.2499999999999999E-2</v>
      </c>
      <c r="P7" s="5"/>
      <c r="Q7" s="3"/>
      <c r="R7" s="3"/>
      <c r="S7" s="3"/>
      <c r="T7" s="3"/>
      <c r="U7" s="5"/>
      <c r="V7" s="5"/>
    </row>
    <row r="8" spans="1:22" customFormat="1">
      <c r="A8" s="5" t="s">
        <v>1</v>
      </c>
      <c r="B8" s="5">
        <v>137.751</v>
      </c>
      <c r="C8" s="5">
        <v>46.832999999999998</v>
      </c>
      <c r="D8" s="5">
        <v>66.903999999999996</v>
      </c>
      <c r="E8" s="2"/>
      <c r="F8" s="2"/>
      <c r="G8" s="2"/>
      <c r="H8" s="2"/>
      <c r="J8" s="9"/>
      <c r="L8" t="s">
        <v>11</v>
      </c>
      <c r="M8">
        <v>16.2224</v>
      </c>
      <c r="N8" s="3" t="s">
        <v>12</v>
      </c>
      <c r="O8" s="3">
        <v>1.1299999999999999E-2</v>
      </c>
      <c r="P8" s="5"/>
      <c r="Q8" s="3"/>
      <c r="R8" s="3"/>
      <c r="S8" s="3"/>
      <c r="T8" s="3"/>
      <c r="U8" s="5"/>
      <c r="V8" s="5"/>
    </row>
    <row r="9" spans="1:22" customFormat="1">
      <c r="A9" s="2" t="s">
        <v>4</v>
      </c>
      <c r="B9" s="2">
        <v>237.20814290000001</v>
      </c>
      <c r="C9" s="2">
        <v>22.908571429999999</v>
      </c>
      <c r="D9" s="2">
        <v>72.371285709999995</v>
      </c>
      <c r="E9" s="2"/>
      <c r="F9" s="2"/>
      <c r="G9" s="2"/>
      <c r="H9" s="2"/>
      <c r="J9" s="9"/>
      <c r="L9" t="s">
        <v>13</v>
      </c>
      <c r="M9">
        <v>89.157600000000002</v>
      </c>
      <c r="N9" s="5" t="s">
        <v>14</v>
      </c>
      <c r="O9" s="3">
        <v>0.98870000000000002</v>
      </c>
      <c r="P9" s="5"/>
      <c r="Q9" s="3"/>
      <c r="R9" s="3"/>
      <c r="S9" s="3"/>
      <c r="T9" s="3"/>
      <c r="U9" s="5"/>
      <c r="V9" s="5"/>
    </row>
    <row r="10" spans="1:22" customFormat="1">
      <c r="E10" s="2"/>
      <c r="F10" s="2"/>
      <c r="G10" s="2"/>
      <c r="H10" s="2"/>
      <c r="J10" s="9"/>
      <c r="L10" t="s">
        <v>15</v>
      </c>
      <c r="M10">
        <v>9.7678700000000003</v>
      </c>
      <c r="N10" s="5"/>
      <c r="O10" s="3"/>
      <c r="P10" s="3"/>
      <c r="Q10" s="3"/>
      <c r="R10" s="3"/>
      <c r="S10" s="3"/>
      <c r="T10" s="3"/>
      <c r="U10" s="3"/>
      <c r="V10" s="3"/>
    </row>
    <row r="11" spans="1:22" customFormat="1">
      <c r="E11" s="2"/>
      <c r="F11" s="2"/>
      <c r="G11" s="2"/>
      <c r="H11" s="2"/>
      <c r="J11" s="9"/>
      <c r="L11" t="s">
        <v>16</v>
      </c>
      <c r="M11">
        <v>7</v>
      </c>
      <c r="N11" s="5"/>
      <c r="O11" s="3"/>
      <c r="P11" s="3"/>
      <c r="Q11" s="3"/>
      <c r="R11" s="3"/>
      <c r="S11" s="3"/>
      <c r="T11" s="3"/>
      <c r="U11" s="3"/>
      <c r="V11" s="3"/>
    </row>
    <row r="12" spans="1:22" customFormat="1">
      <c r="E12" s="2"/>
      <c r="F12" s="2"/>
      <c r="G12" s="2"/>
      <c r="H12" s="2"/>
      <c r="J12" s="9"/>
      <c r="L12" t="s">
        <v>17</v>
      </c>
      <c r="M12">
        <v>0.10803</v>
      </c>
      <c r="N12" s="5"/>
      <c r="O12" s="3"/>
      <c r="P12" s="3"/>
      <c r="Q12" s="3"/>
      <c r="R12" s="3"/>
      <c r="S12" s="3"/>
      <c r="T12" s="3"/>
      <c r="U12" s="3"/>
      <c r="V12" s="3"/>
    </row>
    <row r="13" spans="1:22" customFormat="1">
      <c r="E13" s="2"/>
      <c r="F13" s="2"/>
      <c r="G13" s="2"/>
      <c r="H13" s="2"/>
      <c r="J13" s="9"/>
      <c r="N13" s="3"/>
      <c r="O13" s="3"/>
      <c r="P13" s="3"/>
      <c r="Q13" s="3"/>
      <c r="R13" s="3"/>
      <c r="S13" s="3"/>
      <c r="T13" s="3"/>
      <c r="U13" s="3"/>
      <c r="V13" s="3"/>
    </row>
    <row r="14" spans="1:22" customFormat="1">
      <c r="E14" s="2"/>
      <c r="F14" s="2"/>
      <c r="G14" s="2"/>
      <c r="H14" s="2"/>
      <c r="J14" s="9"/>
      <c r="N14" s="3"/>
      <c r="O14" s="3"/>
      <c r="P14" s="3"/>
      <c r="Q14" s="3"/>
      <c r="R14" s="3"/>
      <c r="S14" s="3"/>
      <c r="T14" s="3"/>
      <c r="U14" s="3"/>
      <c r="V14" s="3"/>
    </row>
    <row r="15" spans="1:22" customFormat="1">
      <c r="E15" s="2"/>
      <c r="F15" s="2"/>
      <c r="G15" s="2"/>
      <c r="H15" s="2"/>
      <c r="J15" s="9"/>
      <c r="N15" s="5"/>
      <c r="O15" s="3"/>
      <c r="P15" s="3"/>
      <c r="Q15" s="3"/>
      <c r="R15" s="3"/>
      <c r="S15" s="3"/>
      <c r="T15" s="3"/>
      <c r="U15" s="3"/>
      <c r="V15" s="3"/>
    </row>
    <row r="16" spans="1:22" customFormat="1">
      <c r="E16" s="2"/>
      <c r="F16" s="2"/>
      <c r="G16" s="2"/>
      <c r="H16" s="2"/>
      <c r="J16" s="9"/>
      <c r="N16" s="5"/>
      <c r="O16" s="3"/>
      <c r="P16" s="3"/>
      <c r="Q16" s="3"/>
      <c r="R16" s="3"/>
      <c r="S16" s="3"/>
      <c r="T16" s="3"/>
      <c r="U16" s="3"/>
      <c r="V16" s="3"/>
    </row>
    <row r="17" spans="1:22" customFormat="1">
      <c r="B17" s="2" t="s">
        <v>0</v>
      </c>
      <c r="C17" s="2" t="s">
        <v>21</v>
      </c>
      <c r="D17" s="2" t="s">
        <v>22</v>
      </c>
      <c r="E17" s="2"/>
      <c r="F17" s="2"/>
      <c r="G17" s="2"/>
      <c r="H17" s="2"/>
      <c r="J17" s="9"/>
      <c r="L17" s="3" t="s">
        <v>23</v>
      </c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customFormat="1">
      <c r="A18" s="5" t="s">
        <v>23</v>
      </c>
      <c r="B18" s="2">
        <v>250.02199999999999</v>
      </c>
      <c r="C18" s="2">
        <v>137.345</v>
      </c>
      <c r="D18" s="2">
        <v>40.07</v>
      </c>
      <c r="E18" s="2"/>
      <c r="F18" s="2"/>
      <c r="G18" s="2"/>
      <c r="H18" s="2"/>
      <c r="J18" s="9"/>
      <c r="L18" s="4"/>
      <c r="M18" s="4"/>
      <c r="N18" s="4"/>
      <c r="O18" s="4"/>
      <c r="P18" s="3"/>
      <c r="Q18" s="3"/>
      <c r="R18" s="3"/>
      <c r="S18" s="3"/>
      <c r="T18" s="3"/>
      <c r="U18" s="3"/>
      <c r="V18" s="3"/>
    </row>
    <row r="19" spans="1:22" customFormat="1">
      <c r="A19" s="5" t="s">
        <v>23</v>
      </c>
      <c r="B19" s="2">
        <v>122.072</v>
      </c>
      <c r="C19" s="2">
        <v>-2.468</v>
      </c>
      <c r="D19" s="2">
        <v>74.233999999999995</v>
      </c>
      <c r="E19" s="2"/>
      <c r="F19" s="2"/>
      <c r="G19" s="2"/>
      <c r="H19" s="2"/>
      <c r="J19" s="9"/>
      <c r="L19" t="s">
        <v>19</v>
      </c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 customFormat="1">
      <c r="A20" s="5" t="s">
        <v>23</v>
      </c>
      <c r="B20" s="2">
        <v>153.52000000000001</v>
      </c>
      <c r="C20" s="2">
        <v>-17.808</v>
      </c>
      <c r="D20" s="2">
        <v>13.244999999999999</v>
      </c>
      <c r="E20" s="2"/>
      <c r="F20" s="2"/>
      <c r="G20" s="2"/>
      <c r="H20" s="2"/>
      <c r="J20" s="9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22" customFormat="1">
      <c r="A21" s="5" t="s">
        <v>23</v>
      </c>
      <c r="B21" s="2">
        <v>134.74799999999999</v>
      </c>
      <c r="C21" s="2">
        <v>58.372999999999998</v>
      </c>
      <c r="D21" s="2">
        <v>3.758</v>
      </c>
      <c r="E21" s="2"/>
      <c r="F21" s="2"/>
      <c r="G21" s="2"/>
      <c r="H21" s="2"/>
      <c r="J21" s="9"/>
      <c r="L21" t="s">
        <v>18</v>
      </c>
      <c r="M21" s="5">
        <v>25.006799999999998</v>
      </c>
      <c r="N21" s="5" t="s">
        <v>7</v>
      </c>
      <c r="O21" s="5">
        <v>-1.27016</v>
      </c>
      <c r="P21" s="3"/>
      <c r="Q21" s="3"/>
      <c r="R21" s="3"/>
      <c r="S21" s="3"/>
      <c r="T21" s="3"/>
      <c r="U21" s="3"/>
      <c r="V21" s="3"/>
    </row>
    <row r="22" spans="1:22" customFormat="1">
      <c r="A22" s="5" t="s">
        <v>23</v>
      </c>
      <c r="B22" s="2">
        <v>164.59299999999999</v>
      </c>
      <c r="C22" s="2">
        <v>19.164000000000001</v>
      </c>
      <c r="D22" s="2">
        <v>17.670000000000002</v>
      </c>
      <c r="E22" s="2"/>
      <c r="F22" s="2"/>
      <c r="G22" s="2"/>
      <c r="H22" s="2"/>
      <c r="J22" s="9"/>
      <c r="L22" t="s">
        <v>2</v>
      </c>
      <c r="M22" s="5">
        <v>41.9788</v>
      </c>
      <c r="N22" s="5" t="s">
        <v>8</v>
      </c>
      <c r="O22" s="5">
        <v>16</v>
      </c>
      <c r="P22" s="5"/>
      <c r="Q22" s="5"/>
      <c r="R22" s="5"/>
      <c r="S22" s="5"/>
      <c r="T22" s="5"/>
      <c r="U22" s="5"/>
      <c r="V22" s="5"/>
    </row>
    <row r="23" spans="1:22" customFormat="1">
      <c r="A23" s="5" t="s">
        <v>23</v>
      </c>
      <c r="B23" s="2">
        <v>154.148</v>
      </c>
      <c r="C23" s="2">
        <v>66.674000000000007</v>
      </c>
      <c r="D23" s="2">
        <v>27.347000000000001</v>
      </c>
      <c r="E23" s="2"/>
      <c r="F23" s="2"/>
      <c r="G23" s="2"/>
      <c r="H23" s="2"/>
      <c r="J23" s="9"/>
      <c r="L23" s="5" t="s">
        <v>9</v>
      </c>
      <c r="M23" s="5">
        <v>-16.972000000000001</v>
      </c>
      <c r="N23" s="5" t="s">
        <v>10</v>
      </c>
      <c r="O23" s="5">
        <v>0.22220000000000001</v>
      </c>
      <c r="P23" s="5"/>
      <c r="Q23" s="5"/>
      <c r="R23" s="5"/>
      <c r="S23" s="5"/>
      <c r="T23" s="5"/>
      <c r="U23" s="5"/>
      <c r="V23" s="5"/>
    </row>
    <row r="24" spans="1:22" customFormat="1">
      <c r="A24" s="5" t="s">
        <v>23</v>
      </c>
      <c r="B24" s="2">
        <v>105.249</v>
      </c>
      <c r="C24" s="2">
        <v>42.966000000000001</v>
      </c>
      <c r="D24" s="2">
        <v>-7.9160000000000004</v>
      </c>
      <c r="E24" s="2"/>
      <c r="F24" s="2"/>
      <c r="G24" s="2"/>
      <c r="H24" s="2"/>
      <c r="J24" s="9"/>
      <c r="L24" s="3" t="s">
        <v>11</v>
      </c>
      <c r="M24" s="3">
        <v>13.3621</v>
      </c>
      <c r="N24" s="3" t="s">
        <v>12</v>
      </c>
      <c r="O24" s="3">
        <v>0.88890000000000002</v>
      </c>
      <c r="P24" s="5"/>
      <c r="Q24" s="5"/>
      <c r="R24" s="5"/>
      <c r="S24" s="5"/>
      <c r="T24" s="5"/>
      <c r="U24" s="5"/>
      <c r="V24" s="5"/>
    </row>
    <row r="25" spans="1:22" customFormat="1">
      <c r="A25" s="5" t="s">
        <v>23</v>
      </c>
      <c r="B25" s="2">
        <v>76.647400000000005</v>
      </c>
      <c r="C25" s="2">
        <v>26.413599999999999</v>
      </c>
      <c r="D25" s="2">
        <v>-3.0529999999999999</v>
      </c>
      <c r="E25" s="2"/>
      <c r="F25" s="2"/>
      <c r="G25" s="2"/>
      <c r="H25" s="2"/>
      <c r="J25" s="9"/>
      <c r="L25" s="3" t="s">
        <v>13</v>
      </c>
      <c r="M25" s="3">
        <v>11.3544</v>
      </c>
      <c r="N25" s="3" t="s">
        <v>14</v>
      </c>
      <c r="O25" s="3">
        <v>0.1111</v>
      </c>
      <c r="P25" s="5"/>
      <c r="Q25" s="5"/>
      <c r="R25" s="5"/>
      <c r="S25" s="5"/>
      <c r="T25" s="5"/>
      <c r="U25" s="5"/>
      <c r="V25" s="5"/>
    </row>
    <row r="26" spans="1:22" customFormat="1">
      <c r="A26" s="5" t="s">
        <v>23</v>
      </c>
      <c r="B26" s="2">
        <v>109.377</v>
      </c>
      <c r="C26" s="2">
        <v>16.510000000000002</v>
      </c>
      <c r="D26" s="2">
        <v>41.1</v>
      </c>
      <c r="E26" s="2"/>
      <c r="F26" s="2"/>
      <c r="G26" s="2"/>
      <c r="H26" s="2"/>
      <c r="J26" s="9"/>
      <c r="L26" s="3" t="s">
        <v>15</v>
      </c>
      <c r="M26" s="3">
        <v>-45.298000000000002</v>
      </c>
      <c r="N26" s="3"/>
      <c r="O26" s="3"/>
      <c r="P26" s="5"/>
      <c r="Q26" s="5"/>
      <c r="R26" s="5"/>
      <c r="S26" s="5"/>
      <c r="T26" s="5"/>
      <c r="U26" s="5"/>
      <c r="V26" s="5"/>
    </row>
    <row r="27" spans="1:22" customFormat="1">
      <c r="A27" s="5" t="s">
        <v>23</v>
      </c>
      <c r="B27" s="2">
        <v>135.24100000000001</v>
      </c>
      <c r="C27" s="2">
        <v>-29.529</v>
      </c>
      <c r="D27" s="2">
        <v>74.025999999999996</v>
      </c>
      <c r="E27" s="2"/>
      <c r="F27" s="2"/>
      <c r="G27" s="2"/>
      <c r="H27" s="2"/>
      <c r="J27" s="9"/>
      <c r="L27" s="3" t="s">
        <v>16</v>
      </c>
      <c r="M27" s="3">
        <v>17</v>
      </c>
      <c r="N27" s="3"/>
      <c r="O27" s="3"/>
      <c r="P27" s="5"/>
      <c r="Q27" s="5"/>
      <c r="R27" s="5"/>
      <c r="S27" s="5"/>
      <c r="T27" s="5"/>
      <c r="U27" s="5"/>
      <c r="V27" s="5"/>
    </row>
    <row r="28" spans="1:22" customFormat="1">
      <c r="A28" s="5" t="s">
        <v>23</v>
      </c>
      <c r="B28" s="2">
        <v>78.2316</v>
      </c>
      <c r="C28" s="2">
        <v>55.215400000000002</v>
      </c>
      <c r="D28" s="2">
        <v>17.016999999999999</v>
      </c>
      <c r="E28" s="2"/>
      <c r="F28" s="2"/>
      <c r="G28" s="2"/>
      <c r="H28" s="2"/>
      <c r="J28" s="9"/>
      <c r="L28" s="3" t="s">
        <v>17</v>
      </c>
      <c r="M28" s="3">
        <v>-0.19359999999999999</v>
      </c>
      <c r="N28" s="3"/>
      <c r="O28" s="3"/>
      <c r="P28" s="3"/>
      <c r="Q28" s="3"/>
      <c r="R28" s="3"/>
      <c r="S28" s="3"/>
      <c r="T28" s="3"/>
      <c r="U28" s="3"/>
      <c r="V28" s="3"/>
    </row>
    <row r="29" spans="1:22" customFormat="1">
      <c r="A29" s="5" t="s">
        <v>23</v>
      </c>
      <c r="B29" s="5">
        <v>155.61099999999999</v>
      </c>
      <c r="C29" s="5">
        <v>56.616</v>
      </c>
      <c r="D29" s="5">
        <v>15.654999999999999</v>
      </c>
      <c r="E29" s="2"/>
      <c r="F29" s="2"/>
      <c r="G29" s="2"/>
      <c r="H29" s="2"/>
      <c r="J29" s="9"/>
      <c r="N29" s="3"/>
      <c r="O29" s="3"/>
      <c r="P29" s="3"/>
      <c r="Q29" s="3"/>
      <c r="R29" s="3"/>
      <c r="S29" s="3"/>
      <c r="T29" s="3"/>
      <c r="U29" s="3"/>
      <c r="V29" s="3"/>
    </row>
    <row r="30" spans="1:22" customFormat="1">
      <c r="A30" s="5" t="s">
        <v>23</v>
      </c>
      <c r="B30" s="5">
        <v>246.47499999999999</v>
      </c>
      <c r="C30" s="5">
        <v>94.596999999999994</v>
      </c>
      <c r="D30" s="5">
        <v>47.847999999999999</v>
      </c>
      <c r="E30" s="2"/>
      <c r="F30" s="2"/>
      <c r="G30" s="2"/>
      <c r="H30" s="2"/>
      <c r="J30" s="9"/>
      <c r="N30" s="3"/>
      <c r="O30" s="3"/>
      <c r="P30" s="3"/>
      <c r="Q30" s="3"/>
      <c r="R30" s="3"/>
      <c r="S30" s="3"/>
      <c r="T30" s="3"/>
      <c r="U30" s="3"/>
      <c r="V30" s="3"/>
    </row>
    <row r="31" spans="1:22" customFormat="1">
      <c r="A31" s="5" t="s">
        <v>23</v>
      </c>
      <c r="B31" s="5">
        <v>137.28399999999999</v>
      </c>
      <c r="C31" s="5">
        <v>110.681</v>
      </c>
      <c r="D31" s="5">
        <v>21.765999999999998</v>
      </c>
      <c r="E31" s="2"/>
      <c r="F31" s="2"/>
      <c r="G31" s="2"/>
      <c r="H31" s="2"/>
      <c r="J31" s="9"/>
      <c r="N31" s="3"/>
      <c r="O31" s="3"/>
      <c r="P31" s="3"/>
      <c r="Q31" s="3"/>
      <c r="R31" s="3"/>
      <c r="S31" s="3"/>
      <c r="T31" s="3"/>
      <c r="U31" s="3"/>
      <c r="V31" s="3"/>
    </row>
    <row r="32" spans="1:22" customFormat="1">
      <c r="A32" s="5" t="s">
        <v>23</v>
      </c>
      <c r="B32" s="5">
        <v>255.52600000000001</v>
      </c>
      <c r="C32" s="5">
        <v>0.46200000000000002</v>
      </c>
      <c r="D32" s="5">
        <v>27.001000000000001</v>
      </c>
      <c r="E32" s="2"/>
      <c r="F32" s="2"/>
      <c r="G32" s="2"/>
      <c r="H32" s="2"/>
      <c r="J32" s="9"/>
      <c r="N32" s="3"/>
      <c r="O32" s="3"/>
      <c r="P32" s="3"/>
      <c r="Q32" s="3"/>
      <c r="R32" s="3"/>
      <c r="S32" s="3"/>
      <c r="T32" s="3"/>
      <c r="U32" s="3"/>
      <c r="V32" s="3"/>
    </row>
    <row r="33" spans="1:10" customFormat="1">
      <c r="A33" s="5" t="s">
        <v>23</v>
      </c>
      <c r="B33" s="5">
        <v>215.24100000000001</v>
      </c>
      <c r="C33" s="5">
        <v>19.655999999999999</v>
      </c>
      <c r="D33" s="5">
        <v>19.036000000000001</v>
      </c>
      <c r="E33" s="2"/>
      <c r="F33" s="2"/>
      <c r="G33" s="2"/>
      <c r="H33" s="2"/>
      <c r="J33" s="9"/>
    </row>
    <row r="34" spans="1:10" customFormat="1">
      <c r="A34" s="5" t="s">
        <v>23</v>
      </c>
      <c r="B34" s="5">
        <v>209.63399999999999</v>
      </c>
      <c r="C34" s="5">
        <v>58.771000000000001</v>
      </c>
      <c r="D34" s="5">
        <v>-3.6890000000000001</v>
      </c>
      <c r="E34" s="2"/>
      <c r="F34" s="2"/>
      <c r="G34" s="2"/>
      <c r="H34" s="2"/>
      <c r="J34" s="9"/>
    </row>
    <row r="35" spans="1:10" customFormat="1">
      <c r="A35" s="2" t="s">
        <v>4</v>
      </c>
      <c r="B35" s="2">
        <v>159.0364706</v>
      </c>
      <c r="C35" s="2">
        <v>41.97876471</v>
      </c>
      <c r="D35" s="2">
        <v>25.006764709999999</v>
      </c>
      <c r="E35" s="2"/>
      <c r="F35" s="2"/>
      <c r="G35" s="2"/>
      <c r="H35" s="2"/>
      <c r="J35" s="9"/>
    </row>
    <row r="36" spans="1:10" customFormat="1">
      <c r="A36" s="2"/>
      <c r="E36" s="2"/>
      <c r="F36" s="2"/>
      <c r="G36" s="2"/>
      <c r="H36" s="2"/>
      <c r="J36" s="9"/>
    </row>
    <row r="37" spans="1:10" customFormat="1">
      <c r="A37" s="2"/>
      <c r="B37" s="1"/>
      <c r="C37" s="1"/>
      <c r="D37" s="1"/>
      <c r="E37" s="2"/>
      <c r="F37" s="2"/>
      <c r="G37" s="2"/>
      <c r="H37" s="2"/>
      <c r="J37" s="9"/>
    </row>
    <row r="38" spans="1:10" customFormat="1">
      <c r="A38" s="2"/>
      <c r="E38" s="2"/>
      <c r="F38" s="2"/>
      <c r="G38" s="2"/>
      <c r="H38" s="2"/>
      <c r="J38" s="9"/>
    </row>
    <row r="39" spans="1:10" customFormat="1">
      <c r="A39" s="2"/>
      <c r="E39" s="2"/>
      <c r="F39" s="2"/>
      <c r="G39" s="2"/>
      <c r="H39" s="2"/>
      <c r="J39" s="9"/>
    </row>
    <row r="40" spans="1:10" customFormat="1">
      <c r="A40" s="2"/>
      <c r="B40" s="2"/>
      <c r="C40" s="2"/>
      <c r="D40" s="2"/>
      <c r="E40" s="2"/>
      <c r="F40" s="2"/>
      <c r="G40" s="2"/>
      <c r="H40" s="2"/>
      <c r="J40" s="9"/>
    </row>
    <row r="41" spans="1:10" customFormat="1">
      <c r="A41" s="2"/>
      <c r="B41" s="2"/>
      <c r="C41" s="2"/>
      <c r="D41" s="2"/>
      <c r="E41" s="2"/>
      <c r="F41" s="2"/>
      <c r="G41" s="2"/>
      <c r="H41" s="2"/>
      <c r="J41" s="9"/>
    </row>
    <row r="42" spans="1:10" customFormat="1">
      <c r="A42" s="2"/>
      <c r="B42" s="2"/>
      <c r="C42" s="2"/>
      <c r="D42" s="2"/>
      <c r="E42" s="2"/>
      <c r="F42" s="2"/>
      <c r="G42" s="2"/>
      <c r="H42" s="2"/>
      <c r="J42" s="9"/>
    </row>
    <row r="43" spans="1:10" customFormat="1">
      <c r="A43" s="2"/>
      <c r="B43" s="2"/>
      <c r="C43" s="2"/>
      <c r="D43" s="2"/>
      <c r="E43" s="2"/>
      <c r="F43" s="2"/>
      <c r="G43" s="2"/>
      <c r="H43" s="2"/>
      <c r="J43" s="9"/>
    </row>
    <row r="44" spans="1:10" customFormat="1">
      <c r="A44" s="2"/>
      <c r="B44" s="2"/>
      <c r="C44" s="2"/>
      <c r="D44" s="2"/>
      <c r="E44" s="2"/>
      <c r="F44" s="2"/>
      <c r="G44" s="2"/>
      <c r="H44" s="2"/>
      <c r="J44" s="9"/>
    </row>
    <row r="45" spans="1:10" customFormat="1">
      <c r="A45" s="2"/>
      <c r="B45" s="2"/>
      <c r="C45" s="2"/>
      <c r="D45" s="2"/>
      <c r="E45" s="2"/>
      <c r="F45" s="2"/>
      <c r="G45" s="2"/>
      <c r="H45" s="2"/>
      <c r="J45" s="9"/>
    </row>
    <row r="46" spans="1:10" customFormat="1">
      <c r="A46" s="2"/>
      <c r="B46" s="2"/>
      <c r="C46" s="2"/>
      <c r="D46" s="2"/>
      <c r="E46" s="2"/>
      <c r="F46" s="2"/>
      <c r="G46" s="2"/>
      <c r="H46" s="2"/>
      <c r="J46" s="9"/>
    </row>
    <row r="47" spans="1:10" customFormat="1">
      <c r="A47" s="2"/>
      <c r="B47" s="2"/>
      <c r="C47" s="2"/>
      <c r="D47" s="2"/>
      <c r="E47" s="2"/>
      <c r="F47" s="2"/>
      <c r="G47" s="2"/>
      <c r="H47" s="2"/>
    </row>
    <row r="48" spans="1:10" customFormat="1">
      <c r="A48" s="2"/>
      <c r="B48" s="2"/>
      <c r="C48" s="2"/>
      <c r="D48" s="2"/>
      <c r="E48" s="2"/>
      <c r="F48" s="2"/>
      <c r="G48" s="2"/>
      <c r="H48" s="2"/>
    </row>
    <row r="49" spans="1:24">
      <c r="A49" s="2"/>
      <c r="B49" s="2"/>
      <c r="C49" s="2"/>
      <c r="D49" s="2"/>
      <c r="E49" s="2"/>
      <c r="F49" s="2"/>
      <c r="G49" s="2"/>
      <c r="H49" s="2"/>
    </row>
    <row r="50" spans="1:24">
      <c r="A50" s="2"/>
      <c r="B50" s="2"/>
      <c r="C50" s="2"/>
      <c r="D50" s="2"/>
      <c r="E50" s="2"/>
      <c r="F50" s="2"/>
      <c r="G50" s="2"/>
      <c r="H50" s="2"/>
    </row>
    <row r="51" spans="1:24">
      <c r="A51" s="2"/>
      <c r="B51" s="2"/>
      <c r="C51" s="2"/>
      <c r="D51" s="2"/>
      <c r="E51" s="2"/>
      <c r="F51" s="2"/>
      <c r="G51" s="2"/>
      <c r="H51" s="2"/>
    </row>
    <row r="52" spans="1:24">
      <c r="A52" s="2"/>
      <c r="B52" s="2"/>
      <c r="C52" s="2"/>
      <c r="D52" s="2"/>
      <c r="E52" s="2"/>
      <c r="F52" s="2"/>
      <c r="G52" s="2"/>
      <c r="H52" s="2"/>
    </row>
    <row r="53" spans="1:24">
      <c r="A53" s="2"/>
      <c r="B53" s="2"/>
      <c r="C53" s="2"/>
      <c r="D53" s="2"/>
      <c r="E53" s="2"/>
      <c r="F53" s="2"/>
      <c r="G53" s="2"/>
      <c r="H53" s="2"/>
    </row>
    <row r="54" spans="1:24">
      <c r="A54" s="2"/>
      <c r="B54" s="2"/>
      <c r="C54" s="2"/>
      <c r="D54" s="2"/>
      <c r="E54" s="2"/>
      <c r="F54" s="2"/>
      <c r="G54" s="2"/>
      <c r="H54" s="2"/>
    </row>
    <row r="55" spans="1:24">
      <c r="A55" s="2"/>
      <c r="B55" s="2"/>
      <c r="C55" s="2"/>
      <c r="D55" s="2"/>
      <c r="E55" s="2"/>
      <c r="F55" s="2"/>
      <c r="G55" s="2"/>
      <c r="H55" s="2"/>
    </row>
    <row r="56" spans="1:24">
      <c r="A56" s="2"/>
      <c r="B56" s="2"/>
      <c r="C56" s="2"/>
      <c r="D56" s="2"/>
      <c r="E56" s="2"/>
      <c r="F56" s="2"/>
      <c r="G56" s="2"/>
      <c r="H56" s="2"/>
    </row>
    <row r="57" spans="1:24">
      <c r="A57" s="2"/>
      <c r="B57" s="2"/>
      <c r="C57" s="2"/>
      <c r="D57" s="2"/>
      <c r="E57" s="2"/>
      <c r="F57" s="2"/>
      <c r="G57" s="2"/>
      <c r="H57" s="2"/>
    </row>
    <row r="58" spans="1:24">
      <c r="A58" s="2"/>
      <c r="B58" s="2"/>
      <c r="C58" s="2"/>
      <c r="D58" s="2"/>
      <c r="E58" s="2"/>
      <c r="F58" s="2"/>
      <c r="G58" s="2"/>
      <c r="H58" s="2"/>
    </row>
    <row r="59" spans="1:24">
      <c r="A59" s="2"/>
      <c r="B59" s="2"/>
      <c r="C59" s="2"/>
      <c r="D59" s="2"/>
      <c r="E59" s="2"/>
      <c r="F59" s="2"/>
      <c r="G59" s="2"/>
      <c r="H59" s="2"/>
    </row>
    <row r="60" spans="1:24" s="7" customFormat="1">
      <c r="A60" s="6"/>
      <c r="B60" s="6"/>
      <c r="C60" s="6"/>
      <c r="D60" s="6"/>
      <c r="E60" s="6"/>
      <c r="F60" s="6"/>
      <c r="G60" s="6"/>
      <c r="H60" s="6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</row>
    <row r="61" spans="1:24" s="7" customFormat="1">
      <c r="A61" s="6"/>
      <c r="B61" s="6"/>
      <c r="C61" s="6"/>
      <c r="D61" s="6"/>
      <c r="E61" s="6"/>
      <c r="F61" s="6"/>
      <c r="G61" s="6"/>
      <c r="H61" s="6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</row>
    <row r="62" spans="1:24" s="7" customFormat="1">
      <c r="A62" s="6"/>
      <c r="B62" s="6"/>
      <c r="C62" s="6"/>
      <c r="D62" s="6"/>
      <c r="E62" s="6"/>
      <c r="F62" s="6"/>
      <c r="G62" s="6"/>
      <c r="H62" s="6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</row>
    <row r="63" spans="1:24" s="7" customFormat="1">
      <c r="A63" s="6"/>
      <c r="B63" s="6"/>
      <c r="C63" s="6"/>
      <c r="D63" s="6"/>
      <c r="E63" s="6"/>
      <c r="F63" s="6"/>
      <c r="G63" s="6"/>
      <c r="H63" s="6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</row>
    <row r="64" spans="1:24" s="7" customFormat="1">
      <c r="A64" s="6"/>
      <c r="B64" s="6"/>
      <c r="C64" s="6"/>
      <c r="D64" s="6"/>
      <c r="E64" s="6"/>
      <c r="F64" s="6"/>
      <c r="G64" s="6"/>
      <c r="H64" s="6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</row>
    <row r="65" spans="1:24" s="7" customFormat="1">
      <c r="A65" s="6"/>
      <c r="B65" s="6"/>
      <c r="C65" s="6"/>
      <c r="D65" s="6"/>
      <c r="E65" s="6"/>
      <c r="F65" s="6"/>
      <c r="G65" s="6"/>
      <c r="H65" s="6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</row>
    <row r="66" spans="1:24" s="7" customFormat="1">
      <c r="A66" s="6"/>
      <c r="B66" s="6"/>
      <c r="C66" s="6"/>
      <c r="D66" s="6"/>
      <c r="E66" s="6"/>
      <c r="F66" s="6"/>
      <c r="G66" s="6"/>
      <c r="H66" s="6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</row>
    <row r="67" spans="1:24" s="7" customFormat="1">
      <c r="A67" s="6"/>
      <c r="B67" s="6"/>
      <c r="C67" s="6"/>
      <c r="D67" s="6"/>
      <c r="E67" s="6"/>
      <c r="F67" s="6"/>
      <c r="G67" s="6"/>
      <c r="H67" s="6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</row>
    <row r="68" spans="1:24" s="7" customFormat="1">
      <c r="A68" s="6"/>
      <c r="B68" s="6"/>
      <c r="C68" s="6"/>
      <c r="D68" s="6"/>
      <c r="E68" s="6"/>
      <c r="F68" s="6"/>
      <c r="G68" s="6"/>
      <c r="H68" s="6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</row>
    <row r="69" spans="1:24" s="7" customFormat="1">
      <c r="A69" s="6"/>
      <c r="B69" s="6"/>
      <c r="C69" s="6"/>
      <c r="D69" s="6"/>
      <c r="E69" s="6"/>
      <c r="F69" s="6"/>
      <c r="G69" s="6"/>
      <c r="H69" s="6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</row>
    <row r="70" spans="1:24" s="7" customFormat="1">
      <c r="A70" s="6"/>
      <c r="B70" s="6"/>
      <c r="C70" s="6"/>
      <c r="D70" s="6"/>
      <c r="E70" s="6"/>
      <c r="F70" s="6"/>
      <c r="G70" s="6"/>
      <c r="H70" s="6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</row>
    <row r="71" spans="1:24" s="7" customFormat="1">
      <c r="A71" s="6"/>
      <c r="B71" s="6"/>
      <c r="C71" s="6"/>
      <c r="D71" s="6"/>
      <c r="E71" s="6"/>
      <c r="F71" s="6"/>
      <c r="G71" s="6"/>
      <c r="H71" s="6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</row>
    <row r="72" spans="1:24" s="7" customFormat="1">
      <c r="A72" s="6"/>
      <c r="B72" s="6"/>
      <c r="C72" s="6"/>
      <c r="D72" s="6"/>
      <c r="E72" s="6"/>
      <c r="F72" s="6"/>
      <c r="G72" s="6"/>
      <c r="H72" s="6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</row>
    <row r="73" spans="1:24" s="7" customFormat="1">
      <c r="A73" s="6"/>
      <c r="B73" s="6"/>
      <c r="C73" s="6"/>
      <c r="D73" s="6"/>
      <c r="E73" s="6"/>
      <c r="F73" s="6"/>
      <c r="G73" s="6"/>
      <c r="H73" s="6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</row>
    <row r="74" spans="1:24" s="7" customFormat="1">
      <c r="A74" s="6"/>
      <c r="B74" s="6"/>
      <c r="C74" s="6"/>
      <c r="D74" s="6"/>
      <c r="E74" s="6"/>
      <c r="F74" s="6"/>
      <c r="G74" s="6"/>
      <c r="H74" s="6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</row>
    <row r="75" spans="1:24" s="7" customFormat="1">
      <c r="A75" s="6"/>
      <c r="B75" s="6"/>
      <c r="C75" s="6"/>
      <c r="D75" s="6"/>
      <c r="E75" s="6"/>
      <c r="F75" s="6"/>
      <c r="G75" s="6"/>
      <c r="H75" s="6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</row>
    <row r="76" spans="1:24" s="7" customFormat="1">
      <c r="A76" s="6"/>
      <c r="B76" s="6"/>
      <c r="C76" s="6"/>
      <c r="D76" s="6"/>
      <c r="E76" s="6"/>
      <c r="F76" s="6"/>
      <c r="G76" s="6"/>
      <c r="H76" s="6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</row>
    <row r="77" spans="1:24" s="7" customFormat="1">
      <c r="A77" s="6"/>
      <c r="B77" s="6"/>
      <c r="C77" s="6"/>
      <c r="D77" s="6"/>
      <c r="E77" s="6"/>
      <c r="F77" s="6"/>
      <c r="G77" s="6"/>
      <c r="H77" s="6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</row>
    <row r="78" spans="1:24" s="7" customFormat="1">
      <c r="A78" s="6"/>
      <c r="B78" s="6"/>
      <c r="C78" s="6"/>
      <c r="D78" s="6"/>
      <c r="E78" s="6"/>
      <c r="F78" s="6"/>
      <c r="G78" s="6"/>
      <c r="H78" s="6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</row>
    <row r="79" spans="1:24" s="7" customFormat="1">
      <c r="A79" s="6"/>
      <c r="B79" s="6"/>
      <c r="C79" s="6"/>
      <c r="D79" s="6"/>
      <c r="E79" s="6"/>
      <c r="F79" s="6"/>
      <c r="G79" s="6"/>
      <c r="H79" s="6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</row>
    <row r="80" spans="1:24" s="7" customFormat="1">
      <c r="A80" s="6"/>
      <c r="B80" s="6"/>
      <c r="C80" s="6"/>
      <c r="D80" s="6"/>
      <c r="E80" s="6"/>
      <c r="F80" s="6"/>
      <c r="G80" s="6"/>
      <c r="H80" s="6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</row>
    <row r="81" spans="1:24" s="7" customFormat="1">
      <c r="A81" s="6"/>
      <c r="B81" s="6"/>
      <c r="C81" s="6"/>
      <c r="D81" s="6"/>
      <c r="E81" s="6"/>
      <c r="F81" s="6"/>
      <c r="G81" s="6"/>
      <c r="H81" s="6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</row>
    <row r="82" spans="1:24" s="7" customFormat="1">
      <c r="A82" s="6"/>
      <c r="B82" s="6"/>
      <c r="C82" s="6"/>
      <c r="D82" s="6"/>
      <c r="E82" s="6"/>
      <c r="F82" s="6"/>
      <c r="G82" s="6"/>
      <c r="H82" s="6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</row>
    <row r="83" spans="1:24" s="7" customFormat="1">
      <c r="A83" s="6"/>
      <c r="B83" s="6"/>
      <c r="C83" s="6"/>
      <c r="D83" s="6"/>
      <c r="E83" s="6"/>
      <c r="F83" s="6"/>
      <c r="G83" s="6"/>
      <c r="H83" s="6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</row>
    <row r="84" spans="1:24" s="7" customFormat="1">
      <c r="A84" s="6"/>
      <c r="B84" s="6"/>
      <c r="C84" s="6"/>
      <c r="D84" s="6"/>
      <c r="E84" s="6"/>
      <c r="F84" s="6"/>
      <c r="G84" s="6"/>
      <c r="H84" s="6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</row>
    <row r="85" spans="1:24" s="7" customFormat="1">
      <c r="A85" s="6"/>
      <c r="B85" s="6"/>
      <c r="C85" s="6"/>
      <c r="D85" s="6"/>
      <c r="E85" s="6"/>
      <c r="F85" s="6"/>
      <c r="G85" s="6"/>
      <c r="H85" s="6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</row>
    <row r="86" spans="1:24" s="7" customFormat="1">
      <c r="A86" s="6"/>
      <c r="B86" s="6"/>
      <c r="C86" s="6"/>
      <c r="D86" s="6"/>
      <c r="E86" s="6"/>
      <c r="F86" s="6"/>
      <c r="G86" s="6"/>
      <c r="H86" s="6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</row>
    <row r="87" spans="1:24" s="7" customFormat="1">
      <c r="A87" s="6"/>
      <c r="B87" s="6"/>
      <c r="C87" s="6"/>
      <c r="D87" s="6"/>
      <c r="E87" s="6"/>
      <c r="F87" s="6"/>
      <c r="G87" s="6"/>
      <c r="H87" s="6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</row>
    <row r="88" spans="1:24" s="7" customFormat="1">
      <c r="A88" s="6"/>
      <c r="B88" s="6"/>
      <c r="C88" s="6"/>
      <c r="D88" s="6"/>
      <c r="E88" s="6"/>
      <c r="F88" s="6"/>
      <c r="G88" s="6"/>
      <c r="H88" s="6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</row>
    <row r="89" spans="1:24" s="7" customFormat="1">
      <c r="A89" s="6"/>
      <c r="B89" s="6"/>
      <c r="C89" s="6"/>
      <c r="D89" s="6"/>
      <c r="E89" s="6"/>
      <c r="F89" s="6"/>
      <c r="G89" s="6"/>
      <c r="H89" s="6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</row>
    <row r="90" spans="1:24" s="7" customFormat="1">
      <c r="A90" s="6"/>
      <c r="B90" s="6"/>
      <c r="C90" s="6"/>
      <c r="D90" s="6"/>
      <c r="E90" s="6"/>
      <c r="F90" s="6"/>
      <c r="G90" s="6"/>
      <c r="H90" s="6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</row>
    <row r="91" spans="1:24" s="7" customFormat="1"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</row>
    <row r="92" spans="1:24" s="7" customFormat="1"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</row>
    <row r="93" spans="1:24" s="7" customFormat="1"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</row>
    <row r="94" spans="1:24" s="7" customFormat="1"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</row>
    <row r="95" spans="1:24" s="7" customFormat="1"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</row>
    <row r="96" spans="1:24" s="7" customFormat="1"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</row>
    <row r="97" spans="14:24" s="7" customFormat="1"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</row>
    <row r="98" spans="14:24" s="7" customFormat="1"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</row>
    <row r="99" spans="14:24" s="7" customFormat="1"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</row>
    <row r="100" spans="14:24" s="7" customFormat="1"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</row>
    <row r="101" spans="14:24" s="7" customFormat="1"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</row>
    <row r="102" spans="14:24" s="7" customFormat="1"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</row>
    <row r="103" spans="14:24" s="7" customFormat="1"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</row>
    <row r="104" spans="14:24" s="7" customFormat="1"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</row>
    <row r="105" spans="14:24" s="7" customFormat="1"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</row>
    <row r="106" spans="14:24" s="7" customFormat="1"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</row>
    <row r="107" spans="14:24" s="7" customFormat="1"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</row>
    <row r="108" spans="14:24" s="7" customFormat="1"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</row>
    <row r="109" spans="14:24" s="7" customFormat="1"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</row>
    <row r="110" spans="14:24" s="7" customFormat="1"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</row>
    <row r="111" spans="14:24" s="7" customFormat="1"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</row>
    <row r="112" spans="14:24" s="7" customFormat="1"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</row>
    <row r="113" spans="14:24" s="7" customFormat="1"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</row>
    <row r="114" spans="14:24" s="7" customFormat="1"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</row>
    <row r="115" spans="14:24" s="7" customFormat="1"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</row>
    <row r="116" spans="14:24" s="7" customFormat="1"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</row>
    <row r="117" spans="14:24" s="7" customFormat="1"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</row>
    <row r="118" spans="14:24" s="7" customFormat="1"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</row>
    <row r="119" spans="14:24" s="7" customFormat="1"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</row>
    <row r="120" spans="14:24" s="7" customFormat="1"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</row>
    <row r="121" spans="14:24" s="7" customFormat="1"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</row>
    <row r="122" spans="14:24" s="7" customFormat="1"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</row>
    <row r="123" spans="14:24" s="7" customFormat="1"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</row>
    <row r="124" spans="14:24" s="7" customFormat="1"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</row>
    <row r="125" spans="14:24" s="7" customFormat="1"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</row>
    <row r="126" spans="14:24" s="7" customFormat="1"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</row>
    <row r="127" spans="14:24" s="7" customFormat="1"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</row>
    <row r="128" spans="14:24" s="7" customFormat="1"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</row>
    <row r="129" spans="14:24" s="7" customFormat="1"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</row>
    <row r="130" spans="14:24" s="7" customFormat="1"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</row>
    <row r="131" spans="14:24" s="7" customFormat="1"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</row>
    <row r="132" spans="14:24" s="7" customFormat="1"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</row>
    <row r="133" spans="14:24" s="7" customFormat="1"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</row>
  </sheetData>
  <mergeCells count="1">
    <mergeCell ref="J1:J46"/>
  </mergeCell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24"/>
  <sheetViews>
    <sheetView workbookViewId="0">
      <selection activeCell="G31" sqref="G31"/>
    </sheetView>
  </sheetViews>
  <sheetFormatPr baseColWidth="10" defaultRowHeight="15" x14ac:dyDescent="0"/>
  <cols>
    <col min="1" max="2" width="10.83203125" style="8"/>
    <col min="3" max="3" width="10.83203125" style="10"/>
    <col min="4" max="4" width="10.83203125" style="8"/>
    <col min="5" max="5" width="10.83203125" style="11"/>
    <col min="6" max="8" width="10.83203125" style="8"/>
    <col min="9" max="17" width="10.83203125" style="10"/>
    <col min="18" max="28" width="10.83203125" style="8"/>
    <col min="29" max="37" width="10.83203125" style="11"/>
    <col min="38" max="49" width="10.83203125" style="3"/>
    <col min="50" max="16384" width="10.83203125" style="8"/>
  </cols>
  <sheetData>
    <row r="1" spans="1:35" s="8" customFormat="1">
      <c r="A1" s="8" t="s">
        <v>24</v>
      </c>
      <c r="C1" s="10" t="s">
        <v>2</v>
      </c>
      <c r="D1" s="8" t="s">
        <v>18</v>
      </c>
      <c r="E1" s="11" t="s">
        <v>0</v>
      </c>
      <c r="I1" s="10"/>
      <c r="J1" s="10"/>
      <c r="K1" s="10"/>
      <c r="L1" s="10"/>
      <c r="M1" s="10"/>
      <c r="N1" s="10"/>
      <c r="O1" s="10"/>
      <c r="P1" s="10"/>
      <c r="Q1" s="10"/>
      <c r="AC1" s="11"/>
      <c r="AD1" s="11"/>
      <c r="AE1" s="11"/>
      <c r="AF1" s="11"/>
      <c r="AG1" s="11"/>
      <c r="AH1" s="11"/>
      <c r="AI1" s="11"/>
    </row>
    <row r="2" spans="1:35" s="8" customFormat="1">
      <c r="A2" s="8" t="s">
        <v>1</v>
      </c>
      <c r="B2" s="8">
        <v>2</v>
      </c>
      <c r="C2" s="12">
        <v>-38.862000000000002</v>
      </c>
      <c r="D2" s="6">
        <v>49.790999999999997</v>
      </c>
      <c r="E2" s="13">
        <v>232.08699931247617</v>
      </c>
      <c r="I2" s="10"/>
      <c r="J2" s="10"/>
      <c r="K2" s="10"/>
      <c r="L2" s="10"/>
      <c r="M2" s="10"/>
      <c r="N2" s="10"/>
      <c r="O2" s="10"/>
      <c r="P2" s="10"/>
      <c r="Q2" s="10"/>
      <c r="AC2" s="11"/>
      <c r="AD2" s="11"/>
      <c r="AE2" s="11"/>
      <c r="AF2" s="11"/>
      <c r="AG2" s="11"/>
      <c r="AH2" s="11"/>
      <c r="AI2" s="11"/>
    </row>
    <row r="3" spans="1:35" s="8" customFormat="1">
      <c r="A3" s="8" t="s">
        <v>1</v>
      </c>
      <c r="B3" s="8">
        <v>1</v>
      </c>
      <c r="C3" s="10">
        <v>19.631</v>
      </c>
      <c r="D3" s="8">
        <v>127.086</v>
      </c>
      <c r="E3" s="13">
        <v>255.44599999999991</v>
      </c>
      <c r="I3" s="10" t="s">
        <v>25</v>
      </c>
      <c r="J3" s="10"/>
      <c r="K3" s="10"/>
      <c r="L3" s="10"/>
      <c r="M3" s="10"/>
      <c r="N3" s="10"/>
      <c r="O3" s="10"/>
      <c r="P3" s="10"/>
      <c r="Q3" s="10"/>
      <c r="S3" s="8" t="s">
        <v>26</v>
      </c>
      <c r="AC3" s="11" t="s">
        <v>27</v>
      </c>
      <c r="AD3" s="11"/>
      <c r="AE3" s="11"/>
      <c r="AF3" s="11"/>
      <c r="AG3" s="11"/>
      <c r="AH3" s="11"/>
      <c r="AI3" s="11"/>
    </row>
    <row r="4" spans="1:35" s="8" customFormat="1">
      <c r="A4" s="8" t="s">
        <v>1</v>
      </c>
      <c r="B4" s="8">
        <v>1</v>
      </c>
      <c r="C4" s="12">
        <v>29.01</v>
      </c>
      <c r="D4" s="6">
        <v>171.94200000000001</v>
      </c>
      <c r="E4" s="13">
        <v>251.51299894346334</v>
      </c>
      <c r="I4" s="10"/>
      <c r="J4" s="10"/>
      <c r="K4" s="10"/>
      <c r="L4" s="10"/>
      <c r="M4" s="10"/>
      <c r="N4" s="10"/>
      <c r="O4" s="10"/>
      <c r="P4" s="10"/>
      <c r="Q4" s="10"/>
      <c r="AC4" s="11"/>
      <c r="AD4" s="11"/>
      <c r="AE4" s="11"/>
      <c r="AF4" s="11"/>
      <c r="AG4" s="11"/>
      <c r="AH4" s="11"/>
      <c r="AI4" s="11"/>
    </row>
    <row r="5" spans="1:35" s="8" customFormat="1">
      <c r="A5" s="8" t="s">
        <v>1</v>
      </c>
      <c r="B5" s="8">
        <v>4</v>
      </c>
      <c r="C5" s="12">
        <v>55.786000000000001</v>
      </c>
      <c r="D5" s="6">
        <v>96.835999999999999</v>
      </c>
      <c r="E5" s="13">
        <v>199.35900002732049</v>
      </c>
      <c r="I5" s="10"/>
      <c r="J5" s="10"/>
      <c r="K5" s="10"/>
      <c r="L5" s="10"/>
      <c r="M5" s="10"/>
      <c r="N5" s="10"/>
      <c r="O5" s="10"/>
      <c r="P5" s="10"/>
      <c r="Q5" s="10"/>
      <c r="AC5" s="11"/>
      <c r="AD5" s="11"/>
      <c r="AE5" s="11"/>
      <c r="AF5" s="11"/>
      <c r="AG5" s="11"/>
      <c r="AH5" s="11"/>
      <c r="AI5" s="11"/>
    </row>
    <row r="6" spans="1:35" s="8" customFormat="1">
      <c r="A6" s="8" t="s">
        <v>1</v>
      </c>
      <c r="B6" s="8">
        <v>6.1</v>
      </c>
      <c r="C6" s="12">
        <v>42.066000000000003</v>
      </c>
      <c r="D6" s="6">
        <v>124.01</v>
      </c>
      <c r="E6" s="13">
        <v>199.37199952925346</v>
      </c>
      <c r="I6" s="10"/>
      <c r="J6" s="10"/>
      <c r="K6" s="10"/>
      <c r="L6" s="10"/>
      <c r="M6" s="10"/>
      <c r="N6" s="10"/>
      <c r="O6" s="10"/>
      <c r="P6" s="10"/>
      <c r="Q6" s="10"/>
      <c r="AC6" s="11"/>
      <c r="AD6" s="11"/>
      <c r="AE6" s="11"/>
      <c r="AF6" s="11"/>
      <c r="AG6" s="11"/>
      <c r="AH6" s="11"/>
      <c r="AI6" s="11"/>
    </row>
    <row r="7" spans="1:35" s="8" customFormat="1">
      <c r="A7" s="8" t="s">
        <v>1</v>
      </c>
      <c r="B7" s="8">
        <v>6.2</v>
      </c>
      <c r="C7" s="12">
        <v>-9.8320000000000007</v>
      </c>
      <c r="D7" s="6">
        <v>25.856000000000002</v>
      </c>
      <c r="E7" s="13">
        <v>379.36499809217838</v>
      </c>
      <c r="I7" s="10" t="s">
        <v>28</v>
      </c>
      <c r="J7" s="10"/>
      <c r="K7" s="10"/>
      <c r="L7" s="10"/>
      <c r="M7" s="10"/>
      <c r="N7" s="10"/>
      <c r="O7" s="10"/>
      <c r="P7" s="10"/>
      <c r="Q7" s="10"/>
      <c r="S7" s="8" t="s">
        <v>28</v>
      </c>
      <c r="AC7" s="11" t="s">
        <v>28</v>
      </c>
      <c r="AD7" s="11"/>
      <c r="AE7" s="11"/>
      <c r="AF7" s="11"/>
      <c r="AG7" s="11"/>
      <c r="AH7" s="11"/>
      <c r="AI7" s="11"/>
    </row>
    <row r="8" spans="1:35" s="8" customFormat="1">
      <c r="A8" s="8" t="s">
        <v>1</v>
      </c>
      <c r="B8" s="8" t="s">
        <v>29</v>
      </c>
      <c r="C8" s="12">
        <v>67.998000000000005</v>
      </c>
      <c r="D8" s="6">
        <v>61.383000000000003</v>
      </c>
      <c r="E8" s="13">
        <v>428.0449986727067</v>
      </c>
      <c r="I8" s="10"/>
      <c r="J8" s="10"/>
      <c r="K8" s="10"/>
      <c r="L8" s="10"/>
      <c r="M8" s="10"/>
      <c r="N8" s="10"/>
      <c r="O8" s="10"/>
      <c r="P8" s="10"/>
      <c r="Q8" s="10"/>
      <c r="AC8" s="11"/>
      <c r="AD8" s="11"/>
      <c r="AE8" s="11"/>
      <c r="AF8" s="11"/>
      <c r="AG8" s="11"/>
      <c r="AH8" s="11"/>
      <c r="AI8" s="11"/>
    </row>
    <row r="9" spans="1:35" s="8" customFormat="1">
      <c r="A9" s="8" t="s">
        <v>1</v>
      </c>
      <c r="B9" s="8" t="s">
        <v>30</v>
      </c>
      <c r="C9" s="12">
        <v>25.512</v>
      </c>
      <c r="D9" s="6">
        <v>115.488</v>
      </c>
      <c r="E9" s="13">
        <v>205.41200074042362</v>
      </c>
      <c r="I9" s="10" t="s">
        <v>31</v>
      </c>
      <c r="J9" s="10" t="s">
        <v>32</v>
      </c>
      <c r="K9" s="10" t="s">
        <v>33</v>
      </c>
      <c r="L9" s="10" t="s">
        <v>34</v>
      </c>
      <c r="M9" s="10" t="s">
        <v>35</v>
      </c>
      <c r="N9" s="10" t="s">
        <v>15</v>
      </c>
      <c r="O9" s="10" t="s">
        <v>13</v>
      </c>
      <c r="P9" s="10"/>
      <c r="Q9" s="10"/>
      <c r="S9" s="8" t="s">
        <v>31</v>
      </c>
      <c r="T9" s="8" t="s">
        <v>32</v>
      </c>
      <c r="U9" s="8" t="s">
        <v>33</v>
      </c>
      <c r="V9" s="8" t="s">
        <v>34</v>
      </c>
      <c r="W9" s="8" t="s">
        <v>35</v>
      </c>
      <c r="X9" s="8" t="s">
        <v>15</v>
      </c>
      <c r="Y9" s="8" t="s">
        <v>13</v>
      </c>
      <c r="AC9" s="11" t="s">
        <v>31</v>
      </c>
      <c r="AD9" s="11" t="s">
        <v>32</v>
      </c>
      <c r="AE9" s="11" t="s">
        <v>33</v>
      </c>
      <c r="AF9" s="11" t="s">
        <v>34</v>
      </c>
      <c r="AG9" s="11" t="s">
        <v>35</v>
      </c>
      <c r="AH9" s="11" t="s">
        <v>15</v>
      </c>
      <c r="AI9" s="11" t="s">
        <v>13</v>
      </c>
    </row>
    <row r="10" spans="1:35" s="8" customFormat="1">
      <c r="A10" s="8" t="s">
        <v>1</v>
      </c>
      <c r="B10" s="8">
        <v>6</v>
      </c>
      <c r="C10" s="10">
        <v>39.151999999999987</v>
      </c>
      <c r="D10" s="8">
        <v>230.29599999999999</v>
      </c>
      <c r="E10" s="13">
        <v>277.49</v>
      </c>
      <c r="I10" s="10" t="s">
        <v>1</v>
      </c>
      <c r="J10" s="10">
        <v>38</v>
      </c>
      <c r="K10" s="10">
        <v>18.853200000000001</v>
      </c>
      <c r="L10" s="10">
        <v>32.649799999999999</v>
      </c>
      <c r="M10" s="10">
        <v>5.2960000000000003</v>
      </c>
      <c r="N10" s="10">
        <v>8.1199999999999992</v>
      </c>
      <c r="O10" s="10">
        <v>29.585000000000001</v>
      </c>
      <c r="P10" s="10"/>
      <c r="Q10" s="10"/>
      <c r="S10" s="8" t="s">
        <v>1</v>
      </c>
      <c r="T10" s="8">
        <v>38</v>
      </c>
      <c r="U10" s="8">
        <v>85.348200000000006</v>
      </c>
      <c r="V10" s="8">
        <v>45.919499999999999</v>
      </c>
      <c r="W10" s="8">
        <v>7.4489999999999998</v>
      </c>
      <c r="X10" s="8">
        <v>70.254999999999995</v>
      </c>
      <c r="Y10" s="8">
        <v>100.44</v>
      </c>
      <c r="AC10" s="11" t="s">
        <v>1</v>
      </c>
      <c r="AD10" s="11">
        <v>38</v>
      </c>
      <c r="AE10" s="11">
        <v>289.13099999999997</v>
      </c>
      <c r="AF10" s="11">
        <v>130.346</v>
      </c>
      <c r="AG10" s="11">
        <v>21.145</v>
      </c>
      <c r="AH10" s="11">
        <v>246.29</v>
      </c>
      <c r="AI10" s="11">
        <v>331.97</v>
      </c>
    </row>
    <row r="11" spans="1:35" s="8" customFormat="1">
      <c r="A11" s="8" t="s">
        <v>1</v>
      </c>
      <c r="B11" s="8">
        <v>1.1000000000000001</v>
      </c>
      <c r="C11" s="10">
        <v>5.33299999999997</v>
      </c>
      <c r="D11" s="8">
        <v>79.233000000000004</v>
      </c>
      <c r="E11" s="13">
        <v>330.30900000000003</v>
      </c>
      <c r="I11" s="10" t="s">
        <v>36</v>
      </c>
      <c r="J11" s="10">
        <v>17</v>
      </c>
      <c r="K11" s="10">
        <v>31.001100000000001</v>
      </c>
      <c r="L11" s="10">
        <v>49.990400000000001</v>
      </c>
      <c r="M11" s="10">
        <v>12.124000000000001</v>
      </c>
      <c r="N11" s="10">
        <v>5.3</v>
      </c>
      <c r="O11" s="10">
        <v>56.704000000000001</v>
      </c>
      <c r="P11" s="10"/>
      <c r="Q11" s="10"/>
      <c r="S11" s="8" t="s">
        <v>36</v>
      </c>
      <c r="T11" s="8">
        <v>17</v>
      </c>
      <c r="U11" s="8">
        <v>55.935099999999998</v>
      </c>
      <c r="V11" s="8">
        <v>65.129000000000005</v>
      </c>
      <c r="W11" s="8">
        <v>15.795999999999999</v>
      </c>
      <c r="X11" s="8">
        <v>22.449000000000002</v>
      </c>
      <c r="Y11" s="8">
        <v>89.42</v>
      </c>
      <c r="AC11" s="11" t="s">
        <v>36</v>
      </c>
      <c r="AD11" s="11">
        <v>17</v>
      </c>
      <c r="AE11" s="11">
        <v>287.27800000000002</v>
      </c>
      <c r="AF11" s="11">
        <v>197.923</v>
      </c>
      <c r="AG11" s="11">
        <v>48.003</v>
      </c>
      <c r="AH11" s="11">
        <v>185.52</v>
      </c>
      <c r="AI11" s="11">
        <v>389.04</v>
      </c>
    </row>
    <row r="12" spans="1:35" s="8" customFormat="1">
      <c r="A12" s="8" t="s">
        <v>1</v>
      </c>
      <c r="B12" s="8">
        <v>1.3</v>
      </c>
      <c r="C12" s="10">
        <v>12.522999999999996</v>
      </c>
      <c r="D12" s="8">
        <v>65.689000000000021</v>
      </c>
      <c r="E12" s="13">
        <v>199.85200000000003</v>
      </c>
      <c r="I12" s="10" t="s">
        <v>37</v>
      </c>
      <c r="J12" s="10">
        <v>10</v>
      </c>
      <c r="K12" s="10">
        <v>28.1602</v>
      </c>
      <c r="L12" s="10">
        <v>58.320300000000003</v>
      </c>
      <c r="M12" s="10">
        <v>18.442</v>
      </c>
      <c r="N12" s="10">
        <v>-13.56</v>
      </c>
      <c r="O12" s="10">
        <v>69.88</v>
      </c>
      <c r="P12" s="10"/>
      <c r="Q12" s="10"/>
      <c r="S12" s="8" t="s">
        <v>37</v>
      </c>
      <c r="T12" s="8">
        <v>10</v>
      </c>
      <c r="U12" s="8">
        <v>56.900700000000001</v>
      </c>
      <c r="V12" s="8">
        <v>66.019499999999994</v>
      </c>
      <c r="W12" s="8">
        <v>20.876999999999999</v>
      </c>
      <c r="X12" s="8">
        <v>9.673</v>
      </c>
      <c r="Y12" s="8">
        <v>104.13</v>
      </c>
      <c r="AC12" s="11" t="s">
        <v>37</v>
      </c>
      <c r="AD12" s="11">
        <v>10</v>
      </c>
      <c r="AE12" s="11">
        <v>249.727</v>
      </c>
      <c r="AF12" s="11">
        <v>77.971000000000004</v>
      </c>
      <c r="AG12" s="11">
        <v>24.655999999999999</v>
      </c>
      <c r="AH12" s="11">
        <v>193.95</v>
      </c>
      <c r="AI12" s="11">
        <v>305.5</v>
      </c>
    </row>
    <row r="13" spans="1:35" s="8" customFormat="1">
      <c r="A13" s="8" t="s">
        <v>1</v>
      </c>
      <c r="B13" s="8">
        <v>2.1</v>
      </c>
      <c r="C13" s="10">
        <v>64.562999999999988</v>
      </c>
      <c r="D13" s="8">
        <v>134.31</v>
      </c>
      <c r="E13" s="13">
        <v>292.83199999999999</v>
      </c>
      <c r="I13" s="10" t="s">
        <v>38</v>
      </c>
      <c r="J13" s="10">
        <v>9</v>
      </c>
      <c r="K13" s="10">
        <v>38.476300000000002</v>
      </c>
      <c r="L13" s="10">
        <v>62.8095</v>
      </c>
      <c r="M13" s="10">
        <v>20.936</v>
      </c>
      <c r="N13" s="10">
        <v>-9.8000000000000007</v>
      </c>
      <c r="O13" s="10">
        <v>86.756</v>
      </c>
      <c r="P13" s="10"/>
      <c r="Q13" s="10"/>
      <c r="S13" s="8" t="s">
        <v>38</v>
      </c>
      <c r="T13" s="8">
        <v>9</v>
      </c>
      <c r="U13" s="8">
        <v>49.373800000000003</v>
      </c>
      <c r="V13" s="8">
        <v>58.780900000000003</v>
      </c>
      <c r="W13" s="8">
        <v>19.594000000000001</v>
      </c>
      <c r="X13" s="8">
        <v>4.1909999999999998</v>
      </c>
      <c r="Y13" s="8">
        <v>94.56</v>
      </c>
      <c r="AC13" s="11" t="s">
        <v>38</v>
      </c>
      <c r="AD13" s="11">
        <v>9</v>
      </c>
      <c r="AE13" s="11">
        <v>353.25799999999998</v>
      </c>
      <c r="AF13" s="11">
        <v>69.542000000000002</v>
      </c>
      <c r="AG13" s="11">
        <v>23.181000000000001</v>
      </c>
      <c r="AH13" s="11">
        <v>299.8</v>
      </c>
      <c r="AI13" s="11">
        <v>406.71</v>
      </c>
    </row>
    <row r="14" spans="1:35" s="8" customFormat="1">
      <c r="A14" s="8" t="s">
        <v>1</v>
      </c>
      <c r="B14" s="8">
        <v>8.1</v>
      </c>
      <c r="C14" s="10">
        <v>49.644000000000005</v>
      </c>
      <c r="D14" s="8">
        <v>125.94600000000003</v>
      </c>
      <c r="E14" s="13">
        <v>210.73099999999999</v>
      </c>
      <c r="I14" s="10" t="s">
        <v>5</v>
      </c>
      <c r="J14" s="10">
        <v>11</v>
      </c>
      <c r="K14" s="10">
        <v>53.022399999999998</v>
      </c>
      <c r="L14" s="10">
        <v>43.983699999999999</v>
      </c>
      <c r="M14" s="10">
        <v>13.262</v>
      </c>
      <c r="N14" s="10">
        <v>23.47</v>
      </c>
      <c r="O14" s="10">
        <v>82.570999999999998</v>
      </c>
      <c r="P14" s="10"/>
      <c r="Q14" s="10"/>
      <c r="S14" s="8" t="s">
        <v>5</v>
      </c>
      <c r="T14" s="8">
        <v>11</v>
      </c>
      <c r="U14" s="8">
        <v>39.816099999999999</v>
      </c>
      <c r="V14" s="8">
        <v>46.113900000000001</v>
      </c>
      <c r="W14" s="8">
        <v>13.904</v>
      </c>
      <c r="X14" s="8">
        <v>8.8360000000000003</v>
      </c>
      <c r="Y14" s="8">
        <v>70.8</v>
      </c>
      <c r="AC14" s="11" t="s">
        <v>5</v>
      </c>
      <c r="AD14" s="11">
        <v>11</v>
      </c>
      <c r="AE14" s="11">
        <v>189.77799999999999</v>
      </c>
      <c r="AF14" s="11">
        <v>59.707999999999998</v>
      </c>
      <c r="AG14" s="11">
        <v>18.003</v>
      </c>
      <c r="AH14" s="11">
        <v>149.66999999999999</v>
      </c>
      <c r="AI14" s="11">
        <v>229.89</v>
      </c>
    </row>
    <row r="15" spans="1:35" s="8" customFormat="1">
      <c r="A15" s="8" t="s">
        <v>1</v>
      </c>
      <c r="B15" s="8">
        <v>8.1999999999999993</v>
      </c>
      <c r="C15" s="10">
        <v>0.68499999999997385</v>
      </c>
      <c r="D15" s="8">
        <v>27.404000000000025</v>
      </c>
      <c r="E15" s="13">
        <v>224.49100000000001</v>
      </c>
      <c r="I15" s="10" t="s">
        <v>23</v>
      </c>
      <c r="J15" s="10">
        <v>17</v>
      </c>
      <c r="K15" s="10">
        <v>41.9788</v>
      </c>
      <c r="L15" s="10">
        <v>45.021599999999999</v>
      </c>
      <c r="M15" s="10">
        <v>10.919</v>
      </c>
      <c r="N15" s="10">
        <v>18.829999999999998</v>
      </c>
      <c r="O15" s="10">
        <v>65.126999999999995</v>
      </c>
      <c r="P15" s="10"/>
      <c r="Q15" s="10"/>
      <c r="S15" s="8" t="s">
        <v>23</v>
      </c>
      <c r="T15" s="8">
        <v>17</v>
      </c>
      <c r="U15" s="8">
        <v>25.006799999999998</v>
      </c>
      <c r="V15" s="8">
        <v>24.211400000000001</v>
      </c>
      <c r="W15" s="8">
        <v>5.8719999999999999</v>
      </c>
      <c r="X15" s="8">
        <v>12.558</v>
      </c>
      <c r="Y15" s="8">
        <v>37.46</v>
      </c>
      <c r="AC15" s="11" t="s">
        <v>23</v>
      </c>
      <c r="AD15" s="11">
        <v>17</v>
      </c>
      <c r="AE15" s="11">
        <v>159.036</v>
      </c>
      <c r="AF15" s="11">
        <v>57.402999999999999</v>
      </c>
      <c r="AG15" s="11">
        <v>13.922000000000001</v>
      </c>
      <c r="AH15" s="11">
        <v>129.52000000000001</v>
      </c>
      <c r="AI15" s="11">
        <v>188.55</v>
      </c>
    </row>
    <row r="16" spans="1:35" s="8" customFormat="1">
      <c r="A16" s="8" t="s">
        <v>1</v>
      </c>
      <c r="B16" s="8">
        <v>8</v>
      </c>
      <c r="C16" s="10">
        <v>23.110000000000014</v>
      </c>
      <c r="D16" s="8">
        <v>128.69500000000005</v>
      </c>
      <c r="E16" s="13">
        <v>397.78399999999999</v>
      </c>
      <c r="I16" s="10"/>
      <c r="J16" s="10"/>
      <c r="K16" s="10"/>
      <c r="L16" s="10"/>
      <c r="M16" s="10"/>
      <c r="N16" s="10"/>
      <c r="O16" s="10"/>
      <c r="P16" s="10"/>
      <c r="Q16" s="10"/>
      <c r="AC16" s="11"/>
      <c r="AD16" s="11"/>
      <c r="AE16" s="11"/>
      <c r="AF16" s="11"/>
      <c r="AG16" s="11"/>
      <c r="AH16" s="11"/>
      <c r="AI16" s="11"/>
    </row>
    <row r="17" spans="1:37" s="8" customFormat="1">
      <c r="A17" s="8" t="s">
        <v>1</v>
      </c>
      <c r="B17" s="8">
        <v>10</v>
      </c>
      <c r="C17" s="10">
        <v>-6.0240000000000009</v>
      </c>
      <c r="D17" s="8">
        <v>54.468000000000018</v>
      </c>
      <c r="E17" s="13">
        <v>311</v>
      </c>
      <c r="I17" s="10"/>
      <c r="J17" s="10"/>
      <c r="K17" s="10"/>
      <c r="L17" s="10"/>
      <c r="M17" s="10"/>
      <c r="N17" s="10"/>
      <c r="O17" s="10"/>
      <c r="P17" s="10"/>
      <c r="Q17" s="10"/>
      <c r="AC17" s="11"/>
      <c r="AD17" s="11"/>
      <c r="AE17" s="11"/>
      <c r="AF17" s="11"/>
      <c r="AG17" s="11"/>
      <c r="AH17" s="11"/>
      <c r="AI17" s="11"/>
      <c r="AJ17" s="11"/>
      <c r="AK17" s="11"/>
    </row>
    <row r="18" spans="1:37" s="8" customFormat="1">
      <c r="A18" s="8" t="s">
        <v>1</v>
      </c>
      <c r="B18" s="8">
        <v>12</v>
      </c>
      <c r="C18" s="10">
        <v>28.495000000000005</v>
      </c>
      <c r="D18" s="8">
        <v>55.039999999999964</v>
      </c>
      <c r="E18" s="13">
        <v>336.52800000000002</v>
      </c>
      <c r="I18" s="10"/>
      <c r="J18" s="10"/>
      <c r="K18" s="10"/>
      <c r="L18" s="10"/>
      <c r="M18" s="10"/>
      <c r="N18" s="10"/>
      <c r="O18" s="10"/>
      <c r="P18" s="10"/>
      <c r="Q18" s="10"/>
      <c r="AC18" s="11"/>
      <c r="AD18" s="11"/>
      <c r="AE18" s="11"/>
      <c r="AF18" s="11"/>
      <c r="AG18" s="11"/>
      <c r="AH18" s="11"/>
      <c r="AI18" s="11"/>
      <c r="AJ18" s="11"/>
      <c r="AK18" s="11"/>
    </row>
    <row r="19" spans="1:37" s="8" customFormat="1">
      <c r="A19" s="8" t="s">
        <v>1</v>
      </c>
      <c r="B19" s="8">
        <v>2.1</v>
      </c>
      <c r="C19" s="10">
        <v>-3.7719999999999345</v>
      </c>
      <c r="D19" s="8">
        <v>36.924999999999955</v>
      </c>
      <c r="E19" s="13">
        <v>874.64499999999998</v>
      </c>
      <c r="I19" s="10"/>
      <c r="J19" s="10"/>
      <c r="K19" s="10"/>
      <c r="L19" s="10"/>
      <c r="M19" s="10"/>
      <c r="N19" s="10"/>
      <c r="O19" s="10"/>
      <c r="P19" s="10"/>
      <c r="Q19" s="10"/>
      <c r="AC19" s="11"/>
      <c r="AD19" s="11"/>
      <c r="AE19" s="11"/>
      <c r="AF19" s="11"/>
      <c r="AG19" s="11"/>
      <c r="AH19" s="11"/>
      <c r="AI19" s="11"/>
      <c r="AJ19" s="11"/>
      <c r="AK19" s="11"/>
    </row>
    <row r="20" spans="1:37" s="8" customFormat="1">
      <c r="A20" s="8" t="s">
        <v>1</v>
      </c>
      <c r="B20" s="8">
        <v>2.2000000000000002</v>
      </c>
      <c r="C20" s="10">
        <v>6.8449999999999989</v>
      </c>
      <c r="D20" s="8">
        <v>92.507000000000005</v>
      </c>
      <c r="E20" s="13">
        <v>181.11199999999999</v>
      </c>
      <c r="I20" s="10"/>
      <c r="J20" s="10"/>
      <c r="K20" s="10"/>
      <c r="L20" s="10"/>
      <c r="M20" s="10"/>
      <c r="N20" s="10"/>
      <c r="O20" s="10"/>
      <c r="P20" s="10"/>
      <c r="Q20" s="10"/>
      <c r="AC20" s="11"/>
      <c r="AD20" s="11"/>
      <c r="AE20" s="11"/>
      <c r="AF20" s="11"/>
      <c r="AG20" s="11"/>
      <c r="AH20" s="11"/>
      <c r="AI20" s="11"/>
      <c r="AJ20" s="11"/>
      <c r="AK20" s="11"/>
    </row>
    <row r="21" spans="1:37" s="8" customFormat="1">
      <c r="A21" s="8" t="s">
        <v>1</v>
      </c>
      <c r="B21" s="8">
        <v>1.1000000000000001</v>
      </c>
      <c r="C21" s="10">
        <v>-3.3470000000000084</v>
      </c>
      <c r="D21" s="8">
        <v>122.33600000000001</v>
      </c>
      <c r="E21" s="13">
        <v>238.35</v>
      </c>
      <c r="I21" s="10"/>
      <c r="J21" s="10"/>
      <c r="K21" s="10"/>
      <c r="L21" s="10"/>
      <c r="M21" s="10"/>
      <c r="N21" s="10"/>
      <c r="O21" s="10"/>
      <c r="P21" s="10"/>
      <c r="Q21" s="10"/>
      <c r="AC21" s="11"/>
      <c r="AD21" s="11"/>
      <c r="AE21" s="11"/>
      <c r="AF21" s="11"/>
      <c r="AG21" s="11"/>
      <c r="AH21" s="11"/>
      <c r="AI21" s="11"/>
      <c r="AJ21" s="11"/>
      <c r="AK21" s="11"/>
    </row>
    <row r="22" spans="1:37" s="8" customFormat="1">
      <c r="A22" s="8" t="s">
        <v>1</v>
      </c>
      <c r="B22" s="8" t="s">
        <v>39</v>
      </c>
      <c r="C22" s="10">
        <v>-34.36099999999999</v>
      </c>
      <c r="D22" s="8">
        <v>108.09299999999999</v>
      </c>
      <c r="E22" s="13">
        <v>248.42699999999999</v>
      </c>
      <c r="I22" s="10" t="s">
        <v>40</v>
      </c>
      <c r="J22" s="10"/>
      <c r="K22" s="10"/>
      <c r="L22" s="10"/>
      <c r="M22" s="10"/>
      <c r="N22" s="10"/>
      <c r="O22" s="10"/>
      <c r="P22" s="10"/>
      <c r="Q22" s="10"/>
      <c r="S22" s="8" t="s">
        <v>40</v>
      </c>
      <c r="AC22" s="11" t="s">
        <v>40</v>
      </c>
      <c r="AD22" s="11"/>
      <c r="AE22" s="11"/>
      <c r="AF22" s="11"/>
      <c r="AG22" s="11"/>
      <c r="AH22" s="11"/>
      <c r="AI22" s="11"/>
      <c r="AJ22" s="11"/>
      <c r="AK22" s="11"/>
    </row>
    <row r="23" spans="1:37" s="8" customFormat="1">
      <c r="A23" s="8" t="s">
        <v>1</v>
      </c>
      <c r="B23" s="8" t="s">
        <v>41</v>
      </c>
      <c r="C23" s="10">
        <v>-3.06899999999996</v>
      </c>
      <c r="D23" s="8">
        <v>57.262</v>
      </c>
      <c r="E23" s="13">
        <v>434.60399999999998</v>
      </c>
      <c r="I23" s="10" t="s">
        <v>42</v>
      </c>
      <c r="J23" s="10" t="s">
        <v>1</v>
      </c>
      <c r="K23" s="10"/>
      <c r="L23" s="10"/>
      <c r="M23" s="10"/>
      <c r="N23" s="10"/>
      <c r="O23" s="10"/>
      <c r="P23" s="10"/>
      <c r="Q23" s="10"/>
      <c r="S23" s="8" t="s">
        <v>42</v>
      </c>
      <c r="T23" s="8" t="s">
        <v>1</v>
      </c>
      <c r="AC23" s="11" t="s">
        <v>42</v>
      </c>
      <c r="AD23" s="11" t="s">
        <v>1</v>
      </c>
      <c r="AE23" s="11"/>
      <c r="AF23" s="11"/>
      <c r="AG23" s="11"/>
      <c r="AH23" s="11"/>
      <c r="AI23" s="11"/>
      <c r="AJ23" s="11"/>
      <c r="AK23" s="11"/>
    </row>
    <row r="24" spans="1:37" s="8" customFormat="1">
      <c r="A24" s="8" t="s">
        <v>1</v>
      </c>
      <c r="B24" s="8">
        <v>2</v>
      </c>
      <c r="C24" s="10">
        <v>-22.715999999999951</v>
      </c>
      <c r="D24" s="8">
        <v>13.293999999999983</v>
      </c>
      <c r="E24" s="13">
        <v>339.72699999999992</v>
      </c>
      <c r="I24" s="10"/>
      <c r="J24" s="10"/>
      <c r="K24" s="10"/>
      <c r="L24" s="10"/>
      <c r="M24" s="10"/>
      <c r="N24" s="10"/>
      <c r="O24" s="10"/>
      <c r="P24" s="10"/>
      <c r="Q24" s="10"/>
      <c r="AC24" s="11"/>
      <c r="AD24" s="11"/>
      <c r="AE24" s="11"/>
      <c r="AF24" s="11"/>
      <c r="AG24" s="11"/>
      <c r="AH24" s="11"/>
      <c r="AI24" s="11"/>
      <c r="AJ24" s="11"/>
      <c r="AK24" s="11"/>
    </row>
    <row r="25" spans="1:37" s="8" customFormat="1">
      <c r="A25" s="8" t="s">
        <v>1</v>
      </c>
      <c r="B25" s="8">
        <v>5</v>
      </c>
      <c r="C25" s="10">
        <v>25.019999999999982</v>
      </c>
      <c r="D25" s="8">
        <v>69.408000000000015</v>
      </c>
      <c r="E25" s="13">
        <v>263.20800000000003</v>
      </c>
      <c r="I25" s="10" t="s">
        <v>43</v>
      </c>
      <c r="J25" s="10" t="s">
        <v>44</v>
      </c>
      <c r="K25" s="10"/>
      <c r="L25" s="10"/>
      <c r="M25" s="10"/>
      <c r="N25" s="10"/>
      <c r="O25" s="10"/>
      <c r="P25" s="10"/>
      <c r="Q25" s="10"/>
      <c r="S25" s="8" t="s">
        <v>43</v>
      </c>
      <c r="T25" s="8" t="s">
        <v>44</v>
      </c>
      <c r="AC25" s="11" t="s">
        <v>43</v>
      </c>
      <c r="AD25" s="11" t="s">
        <v>44</v>
      </c>
      <c r="AE25" s="11"/>
      <c r="AF25" s="11"/>
      <c r="AG25" s="11"/>
      <c r="AH25" s="11"/>
      <c r="AI25" s="11"/>
      <c r="AJ25" s="11"/>
      <c r="AK25" s="11"/>
    </row>
    <row r="26" spans="1:37" s="8" customFormat="1">
      <c r="A26" s="8" t="s">
        <v>1</v>
      </c>
      <c r="B26" s="8">
        <v>5.2</v>
      </c>
      <c r="C26" s="10">
        <v>-1.1069999999999993</v>
      </c>
      <c r="D26" s="8">
        <v>73.51400000000001</v>
      </c>
      <c r="E26" s="13">
        <v>175.64</v>
      </c>
      <c r="I26" s="10">
        <v>2.5563799999999999</v>
      </c>
      <c r="J26" s="10">
        <v>0.05</v>
      </c>
      <c r="K26" s="10"/>
      <c r="L26" s="10"/>
      <c r="M26" s="10"/>
      <c r="N26" s="10"/>
      <c r="O26" s="10"/>
      <c r="P26" s="10"/>
      <c r="Q26" s="10"/>
      <c r="S26" s="8">
        <v>2.5563799999999999</v>
      </c>
      <c r="T26" s="8">
        <v>0.05</v>
      </c>
      <c r="AC26" s="11">
        <v>2.5563799999999999</v>
      </c>
      <c r="AD26" s="11">
        <v>0.05</v>
      </c>
      <c r="AE26" s="11"/>
      <c r="AF26" s="11"/>
      <c r="AG26" s="11"/>
      <c r="AH26" s="11"/>
      <c r="AI26" s="11"/>
      <c r="AJ26" s="11"/>
      <c r="AK26" s="11"/>
    </row>
    <row r="27" spans="1:37" s="8" customFormat="1">
      <c r="A27" s="8" t="s">
        <v>1</v>
      </c>
      <c r="B27" s="8">
        <v>1</v>
      </c>
      <c r="C27" s="14">
        <v>-18.58200000000005</v>
      </c>
      <c r="D27" s="15">
        <v>24.423000000000002</v>
      </c>
      <c r="E27" s="13">
        <v>278.54700000000003</v>
      </c>
      <c r="I27" s="10"/>
      <c r="J27" s="10"/>
      <c r="K27" s="10"/>
      <c r="L27" s="10"/>
      <c r="M27" s="10"/>
      <c r="N27" s="10"/>
      <c r="O27" s="10"/>
      <c r="P27" s="10"/>
      <c r="Q27" s="10"/>
      <c r="AC27" s="11"/>
      <c r="AD27" s="11"/>
      <c r="AE27" s="11"/>
      <c r="AF27" s="11"/>
      <c r="AG27" s="11"/>
      <c r="AH27" s="11"/>
      <c r="AI27" s="11"/>
      <c r="AJ27" s="11"/>
      <c r="AK27" s="11"/>
    </row>
    <row r="28" spans="1:37" s="8" customFormat="1">
      <c r="A28" s="8" t="s">
        <v>1</v>
      </c>
      <c r="B28" s="8">
        <v>3.1</v>
      </c>
      <c r="C28" s="14">
        <v>76.652000000000044</v>
      </c>
      <c r="D28" s="15">
        <v>114.88200000000001</v>
      </c>
      <c r="E28" s="13">
        <v>298.85199999999998</v>
      </c>
      <c r="I28" s="10"/>
      <c r="J28" s="10"/>
      <c r="K28" s="10"/>
      <c r="L28" s="10"/>
      <c r="M28" s="10"/>
      <c r="N28" s="10"/>
      <c r="O28" s="10"/>
      <c r="P28" s="10"/>
      <c r="Q28" s="10"/>
      <c r="AC28" s="11"/>
      <c r="AD28" s="11"/>
      <c r="AE28" s="11"/>
      <c r="AF28" s="11"/>
      <c r="AG28" s="11"/>
      <c r="AH28" s="11"/>
      <c r="AI28" s="11"/>
      <c r="AJ28" s="11"/>
      <c r="AK28" s="11"/>
    </row>
    <row r="29" spans="1:37" s="8" customFormat="1">
      <c r="A29" s="8" t="s">
        <v>1</v>
      </c>
      <c r="B29" s="8">
        <v>3.2</v>
      </c>
      <c r="C29" s="14">
        <v>81.258999999999958</v>
      </c>
      <c r="D29" s="15">
        <v>113.92800000000005</v>
      </c>
      <c r="E29" s="13">
        <v>376.27800000000002</v>
      </c>
      <c r="I29" s="10"/>
      <c r="J29" s="10"/>
      <c r="K29" s="10"/>
      <c r="L29" s="10"/>
      <c r="M29" s="10"/>
      <c r="N29" s="10"/>
      <c r="O29" s="10"/>
      <c r="P29" s="10"/>
      <c r="Q29" s="10"/>
      <c r="AC29" s="11"/>
      <c r="AD29" s="11"/>
      <c r="AE29" s="11"/>
      <c r="AF29" s="11"/>
      <c r="AG29" s="11"/>
      <c r="AH29" s="11"/>
      <c r="AI29" s="11"/>
      <c r="AJ29" s="11"/>
      <c r="AK29" s="11"/>
    </row>
    <row r="30" spans="1:37" s="8" customFormat="1">
      <c r="A30" s="8" t="s">
        <v>1</v>
      </c>
      <c r="B30" s="8">
        <v>6.1</v>
      </c>
      <c r="C30" s="14">
        <v>-50.911000000000001</v>
      </c>
      <c r="D30" s="15">
        <v>38.91900000000004</v>
      </c>
      <c r="E30" s="13">
        <v>384.32300000000004</v>
      </c>
      <c r="I30" s="10" t="s">
        <v>31</v>
      </c>
      <c r="J30" s="10" t="s">
        <v>45</v>
      </c>
      <c r="K30" s="10" t="s">
        <v>46</v>
      </c>
      <c r="L30" s="10" t="s">
        <v>47</v>
      </c>
      <c r="M30" s="10" t="s">
        <v>48</v>
      </c>
      <c r="N30" s="10" t="s">
        <v>49</v>
      </c>
      <c r="O30" s="10" t="s">
        <v>50</v>
      </c>
      <c r="P30" s="10" t="s">
        <v>51</v>
      </c>
      <c r="Q30" s="10" t="s">
        <v>52</v>
      </c>
      <c r="S30" s="8" t="s">
        <v>31</v>
      </c>
      <c r="T30" s="8" t="s">
        <v>45</v>
      </c>
      <c r="U30" s="8" t="s">
        <v>46</v>
      </c>
      <c r="V30" s="8" t="s">
        <v>47</v>
      </c>
      <c r="W30" s="8" t="s">
        <v>48</v>
      </c>
      <c r="X30" s="8" t="s">
        <v>49</v>
      </c>
      <c r="Y30" s="8" t="s">
        <v>50</v>
      </c>
      <c r="Z30" s="8" t="s">
        <v>51</v>
      </c>
      <c r="AA30" s="8" t="s">
        <v>52</v>
      </c>
      <c r="AC30" s="11" t="s">
        <v>31</v>
      </c>
      <c r="AD30" s="11" t="s">
        <v>45</v>
      </c>
      <c r="AE30" s="11" t="s">
        <v>46</v>
      </c>
      <c r="AF30" s="11" t="s">
        <v>47</v>
      </c>
      <c r="AG30" s="11" t="s">
        <v>48</v>
      </c>
      <c r="AH30" s="11" t="s">
        <v>49</v>
      </c>
      <c r="AI30" s="11" t="s">
        <v>50</v>
      </c>
      <c r="AJ30" s="11" t="s">
        <v>51</v>
      </c>
      <c r="AK30" s="11" t="s">
        <v>52</v>
      </c>
    </row>
    <row r="31" spans="1:37" s="8" customFormat="1">
      <c r="A31" s="8" t="s">
        <v>1</v>
      </c>
      <c r="B31" s="8">
        <v>6.2</v>
      </c>
      <c r="C31" s="14">
        <v>62.116000000000014</v>
      </c>
      <c r="D31" s="15">
        <v>101.24699999999999</v>
      </c>
      <c r="E31" s="13">
        <v>108.57</v>
      </c>
      <c r="I31" s="10" t="s">
        <v>36</v>
      </c>
      <c r="J31" s="10" t="s">
        <v>1</v>
      </c>
      <c r="K31" s="10">
        <v>2.1710500000000001</v>
      </c>
      <c r="L31" s="10">
        <v>4.674658</v>
      </c>
      <c r="M31" s="10">
        <v>0.46443000000000001</v>
      </c>
      <c r="N31" s="10">
        <v>0.9929</v>
      </c>
      <c r="O31" s="10">
        <v>3.1429999999999998</v>
      </c>
      <c r="P31" s="10">
        <v>-22.928999999999998</v>
      </c>
      <c r="Q31" s="10">
        <v>32.725000000000001</v>
      </c>
      <c r="S31" s="8" t="s">
        <v>36</v>
      </c>
      <c r="T31" s="8" t="s">
        <v>1</v>
      </c>
      <c r="U31" s="8">
        <v>-6.8536999999999999</v>
      </c>
      <c r="V31" s="8">
        <v>4.674658</v>
      </c>
      <c r="W31" s="8">
        <v>-1.46614</v>
      </c>
      <c r="X31" s="8">
        <v>0.51090000000000002</v>
      </c>
      <c r="Y31" s="8">
        <v>-30.383500000000002</v>
      </c>
      <c r="Z31" s="8">
        <v>-77.483999999999995</v>
      </c>
      <c r="AA31" s="8">
        <v>19.838999999999999</v>
      </c>
      <c r="AC31" s="11" t="s">
        <v>36</v>
      </c>
      <c r="AD31" s="11" t="s">
        <v>1</v>
      </c>
      <c r="AE31" s="11">
        <v>-3.6183999999999998</v>
      </c>
      <c r="AF31" s="11">
        <v>4.674658</v>
      </c>
      <c r="AG31" s="11">
        <v>-0.77405000000000002</v>
      </c>
      <c r="AH31" s="11">
        <v>0.93500000000000005</v>
      </c>
      <c r="AI31" s="11">
        <v>-21.850999999999999</v>
      </c>
      <c r="AJ31" s="11">
        <v>-106.934</v>
      </c>
      <c r="AK31" s="11">
        <v>75.981999999999999</v>
      </c>
    </row>
    <row r="32" spans="1:37" s="8" customFormat="1">
      <c r="A32" s="8" t="s">
        <v>1</v>
      </c>
      <c r="B32" s="8">
        <v>9</v>
      </c>
      <c r="C32" s="14">
        <v>33.245999999999981</v>
      </c>
      <c r="D32" s="15">
        <v>96.422000000000025</v>
      </c>
      <c r="E32" s="13">
        <v>392.61899999999997</v>
      </c>
      <c r="I32" s="10" t="s">
        <v>37</v>
      </c>
      <c r="J32" s="10" t="s">
        <v>1</v>
      </c>
      <c r="K32" s="10">
        <v>4.8631599999999997</v>
      </c>
      <c r="L32" s="10">
        <v>4.9757309999999997</v>
      </c>
      <c r="M32" s="10">
        <v>0.97737600000000002</v>
      </c>
      <c r="N32" s="10">
        <v>0.84540000000000004</v>
      </c>
      <c r="O32" s="10">
        <v>15.9535</v>
      </c>
      <c r="P32" s="10">
        <v>-31.78</v>
      </c>
      <c r="Q32" s="10">
        <v>61.014000000000003</v>
      </c>
      <c r="S32" s="8" t="s">
        <v>37</v>
      </c>
      <c r="T32" s="8" t="s">
        <v>1</v>
      </c>
      <c r="U32" s="8">
        <v>-9.1578999999999997</v>
      </c>
      <c r="V32" s="8">
        <v>4.9757309999999997</v>
      </c>
      <c r="W32" s="8">
        <v>-1.8405100000000001</v>
      </c>
      <c r="X32" s="8">
        <v>0.27229999999999999</v>
      </c>
      <c r="Y32" s="8">
        <v>-31.328399999999998</v>
      </c>
      <c r="Z32" s="8">
        <v>-83.658000000000001</v>
      </c>
      <c r="AA32" s="8">
        <v>17.297000000000001</v>
      </c>
      <c r="AC32" s="11" t="s">
        <v>37</v>
      </c>
      <c r="AD32" s="11" t="s">
        <v>1</v>
      </c>
      <c r="AE32" s="11">
        <v>-2.9683999999999999</v>
      </c>
      <c r="AF32" s="11">
        <v>4.9757309999999997</v>
      </c>
      <c r="AG32" s="11">
        <v>-0.59658</v>
      </c>
      <c r="AH32" s="11">
        <v>0.97809999999999997</v>
      </c>
      <c r="AI32" s="11">
        <v>-17.908999999999999</v>
      </c>
      <c r="AJ32" s="11">
        <v>-121.889</v>
      </c>
      <c r="AK32" s="11">
        <v>62.207999999999998</v>
      </c>
    </row>
    <row r="33" spans="1:37" s="8" customFormat="1">
      <c r="A33" s="6" t="s">
        <v>1</v>
      </c>
      <c r="B33" s="6">
        <v>9.1</v>
      </c>
      <c r="C33" s="10">
        <v>45.00200000000001</v>
      </c>
      <c r="D33" s="8">
        <v>59.86099999999999</v>
      </c>
      <c r="E33" s="13">
        <v>249.25299999999999</v>
      </c>
      <c r="I33" s="10" t="s">
        <v>38</v>
      </c>
      <c r="J33" s="10" t="s">
        <v>1</v>
      </c>
      <c r="K33" s="10">
        <v>2.4049700000000001</v>
      </c>
      <c r="L33" s="10">
        <v>5.0829380000000004</v>
      </c>
      <c r="M33" s="10">
        <v>0.47314600000000001</v>
      </c>
      <c r="N33" s="10">
        <v>0.99219999999999997</v>
      </c>
      <c r="O33" s="10">
        <v>11.4895</v>
      </c>
      <c r="P33" s="10">
        <v>-37.798000000000002</v>
      </c>
      <c r="Q33" s="10">
        <v>75.084999999999994</v>
      </c>
      <c r="S33" s="8" t="s">
        <v>38</v>
      </c>
      <c r="T33" s="8" t="s">
        <v>1</v>
      </c>
      <c r="U33" s="8">
        <v>-8.8640000000000008</v>
      </c>
      <c r="V33" s="8">
        <v>5.0829380000000004</v>
      </c>
      <c r="W33" s="8">
        <v>-1.7438800000000001</v>
      </c>
      <c r="X33" s="8">
        <v>0.32629999999999998</v>
      </c>
      <c r="Y33" s="8">
        <v>-36.473500000000001</v>
      </c>
      <c r="Z33" s="8">
        <v>-92.881</v>
      </c>
      <c r="AA33" s="8">
        <v>19.562999999999999</v>
      </c>
      <c r="AC33" s="11" t="s">
        <v>38</v>
      </c>
      <c r="AD33" s="11" t="s">
        <v>1</v>
      </c>
      <c r="AE33" s="11">
        <v>11.6126</v>
      </c>
      <c r="AF33" s="11">
        <v>5.0829380000000004</v>
      </c>
      <c r="AG33" s="11">
        <v>2.2846199999999999</v>
      </c>
      <c r="AH33" s="11">
        <v>0.10199999999999999</v>
      </c>
      <c r="AI33" s="11">
        <v>81.319000000000003</v>
      </c>
      <c r="AJ33" s="11">
        <v>-18.751999999999999</v>
      </c>
      <c r="AK33" s="11">
        <v>163.99700000000001</v>
      </c>
    </row>
    <row r="34" spans="1:37" s="8" customFormat="1">
      <c r="A34" s="6" t="s">
        <v>1</v>
      </c>
      <c r="B34" s="6">
        <v>17</v>
      </c>
      <c r="C34" s="10">
        <v>14.692000000000007</v>
      </c>
      <c r="D34" s="8">
        <v>43.177999999999997</v>
      </c>
      <c r="E34" s="13">
        <v>287.94</v>
      </c>
      <c r="I34" s="10" t="s">
        <v>5</v>
      </c>
      <c r="J34" s="10" t="s">
        <v>1</v>
      </c>
      <c r="K34" s="10">
        <v>10.843299999999999</v>
      </c>
      <c r="L34" s="10">
        <v>4.8921789999999996</v>
      </c>
      <c r="M34" s="10">
        <v>2.2164570000000001</v>
      </c>
      <c r="N34" s="10">
        <v>0.12039999999999999</v>
      </c>
      <c r="O34" s="10">
        <v>30.959499999999998</v>
      </c>
      <c r="P34" s="10">
        <v>-5.23</v>
      </c>
      <c r="Q34" s="10">
        <v>69.138000000000005</v>
      </c>
      <c r="S34" s="8" t="s">
        <v>5</v>
      </c>
      <c r="T34" s="8" t="s">
        <v>1</v>
      </c>
      <c r="U34" s="8">
        <v>-13.305</v>
      </c>
      <c r="V34" s="8">
        <v>4.8921789999999996</v>
      </c>
      <c r="W34" s="8">
        <v>-2.7196500000000001</v>
      </c>
      <c r="X34" s="8">
        <v>3.1300000000000001E-2</v>
      </c>
      <c r="Y34" s="8">
        <v>-45.551000000000002</v>
      </c>
      <c r="Z34" s="8">
        <v>-86.31</v>
      </c>
      <c r="AA34" s="8">
        <v>-1.0329999999999999</v>
      </c>
      <c r="AC34" s="11" t="s">
        <v>5</v>
      </c>
      <c r="AD34" s="11" t="s">
        <v>1</v>
      </c>
      <c r="AE34" s="11">
        <v>-13.773899999999999</v>
      </c>
      <c r="AF34" s="11">
        <v>4.8921789999999996</v>
      </c>
      <c r="AG34" s="11">
        <v>-2.8155000000000001</v>
      </c>
      <c r="AH34" s="11">
        <v>2.35E-2</v>
      </c>
      <c r="AI34" s="11">
        <v>-83.653000000000006</v>
      </c>
      <c r="AJ34" s="11">
        <v>-165.786</v>
      </c>
      <c r="AK34" s="11">
        <v>-9.4550000000000001</v>
      </c>
    </row>
    <row r="35" spans="1:37" s="8" customFormat="1">
      <c r="A35" s="6" t="s">
        <v>1</v>
      </c>
      <c r="B35" s="6">
        <v>18.2</v>
      </c>
      <c r="C35" s="10">
        <v>-4.4730000000000132</v>
      </c>
      <c r="D35" s="8">
        <v>29.615000000000038</v>
      </c>
      <c r="E35" s="13">
        <v>241.72700000000003</v>
      </c>
      <c r="I35" s="10" t="s">
        <v>23</v>
      </c>
      <c r="J35" s="10" t="s">
        <v>1</v>
      </c>
      <c r="K35" s="10">
        <v>8.2159399999999998</v>
      </c>
      <c r="L35" s="10">
        <v>4.674658</v>
      </c>
      <c r="M35" s="10">
        <v>1.7575499999999999</v>
      </c>
      <c r="N35" s="10">
        <v>0.31830000000000003</v>
      </c>
      <c r="O35" s="10">
        <v>20.276499999999999</v>
      </c>
      <c r="P35" s="10">
        <v>-9.625</v>
      </c>
      <c r="Q35" s="10">
        <v>55.445</v>
      </c>
      <c r="S35" s="8" t="s">
        <v>23</v>
      </c>
      <c r="T35" s="8" t="s">
        <v>1</v>
      </c>
      <c r="U35" s="8">
        <v>-21.412500000000001</v>
      </c>
      <c r="V35" s="8">
        <v>4.674658</v>
      </c>
      <c r="W35" s="8">
        <v>-4.5805600000000002</v>
      </c>
      <c r="X35" s="8" t="s">
        <v>53</v>
      </c>
      <c r="Y35" s="8">
        <v>-55.529000000000003</v>
      </c>
      <c r="Z35" s="8">
        <v>-88.748999999999995</v>
      </c>
      <c r="AA35" s="8">
        <v>-28.039000000000001</v>
      </c>
      <c r="AC35" s="11" t="s">
        <v>23</v>
      </c>
      <c r="AD35" s="11" t="s">
        <v>1</v>
      </c>
      <c r="AE35" s="11">
        <v>-19.794899999999998</v>
      </c>
      <c r="AF35" s="11">
        <v>4.674658</v>
      </c>
      <c r="AG35" s="11">
        <v>-4.2345100000000002</v>
      </c>
      <c r="AH35" s="11">
        <v>1E-4</v>
      </c>
      <c r="AI35" s="11">
        <v>-116.27500000000001</v>
      </c>
      <c r="AJ35" s="11">
        <v>-178.56299999999999</v>
      </c>
      <c r="AK35" s="11">
        <v>-49.801000000000002</v>
      </c>
    </row>
    <row r="36" spans="1:37" s="8" customFormat="1">
      <c r="A36" s="15" t="s">
        <v>1</v>
      </c>
      <c r="B36" s="15">
        <v>12</v>
      </c>
      <c r="C36" s="14">
        <v>1.7849999999999966</v>
      </c>
      <c r="D36" s="15">
        <v>64.795999999999992</v>
      </c>
      <c r="E36" s="13">
        <v>162.68600000000001</v>
      </c>
      <c r="I36" s="10"/>
      <c r="J36" s="10"/>
      <c r="K36" s="10"/>
      <c r="L36" s="10"/>
      <c r="M36" s="10"/>
      <c r="N36" s="10"/>
      <c r="O36" s="10"/>
      <c r="P36" s="10"/>
      <c r="Q36" s="10"/>
      <c r="AC36" s="11"/>
      <c r="AD36" s="11"/>
      <c r="AE36" s="11"/>
      <c r="AF36" s="11"/>
      <c r="AG36" s="11"/>
      <c r="AH36" s="11"/>
      <c r="AI36" s="11"/>
      <c r="AJ36" s="11"/>
      <c r="AK36" s="11"/>
    </row>
    <row r="37" spans="1:37" s="8" customFormat="1">
      <c r="A37" s="15" t="s">
        <v>1</v>
      </c>
      <c r="B37" s="15">
        <v>22.1</v>
      </c>
      <c r="C37" s="14">
        <v>54.577999999999975</v>
      </c>
      <c r="D37" s="15">
        <v>100.72400000000005</v>
      </c>
      <c r="E37" s="13">
        <v>429.59499999999997</v>
      </c>
      <c r="I37" s="10"/>
      <c r="J37" s="10"/>
      <c r="K37" s="10"/>
      <c r="L37" s="10"/>
      <c r="M37" s="10"/>
      <c r="N37" s="10"/>
      <c r="O37" s="10"/>
      <c r="P37" s="10"/>
      <c r="Q37" s="10"/>
      <c r="AC37" s="11"/>
      <c r="AD37" s="11"/>
      <c r="AE37" s="11"/>
      <c r="AF37" s="11"/>
      <c r="AG37" s="11"/>
      <c r="AH37" s="11"/>
      <c r="AI37" s="11"/>
      <c r="AJ37" s="11"/>
      <c r="AK37" s="11"/>
    </row>
    <row r="38" spans="1:37" s="8" customFormat="1">
      <c r="A38" s="15" t="s">
        <v>1</v>
      </c>
      <c r="B38" s="15">
        <v>22.2</v>
      </c>
      <c r="C38" s="14">
        <v>1.9430000000000121</v>
      </c>
      <c r="D38" s="15">
        <v>141.52099999999999</v>
      </c>
      <c r="E38" s="13">
        <v>151.505</v>
      </c>
      <c r="I38" s="10"/>
      <c r="J38" s="10"/>
      <c r="K38" s="10"/>
      <c r="L38" s="10"/>
      <c r="M38" s="10"/>
      <c r="N38" s="10"/>
      <c r="O38" s="10"/>
      <c r="P38" s="10"/>
      <c r="Q38" s="10"/>
      <c r="AC38" s="11"/>
      <c r="AD38" s="11"/>
      <c r="AE38" s="11"/>
      <c r="AF38" s="11"/>
      <c r="AG38" s="11"/>
      <c r="AH38" s="11"/>
      <c r="AI38" s="11"/>
      <c r="AJ38" s="11"/>
      <c r="AK38" s="11"/>
    </row>
    <row r="39" spans="1:37" s="8" customFormat="1">
      <c r="A39" s="15" t="s">
        <v>1</v>
      </c>
      <c r="B39" s="15">
        <v>22.21</v>
      </c>
      <c r="C39" s="14">
        <v>46.832999999999998</v>
      </c>
      <c r="D39" s="15">
        <v>66.903999999999996</v>
      </c>
      <c r="E39" s="13">
        <v>137.751</v>
      </c>
      <c r="I39" s="10"/>
      <c r="J39" s="10"/>
      <c r="K39" s="10"/>
      <c r="L39" s="10"/>
      <c r="M39" s="10"/>
      <c r="N39" s="10"/>
      <c r="O39" s="10"/>
      <c r="P39" s="10"/>
      <c r="Q39" s="10"/>
      <c r="AC39" s="11"/>
      <c r="AD39" s="11"/>
      <c r="AE39" s="11"/>
      <c r="AF39" s="11"/>
      <c r="AG39" s="11"/>
      <c r="AH39" s="11"/>
      <c r="AI39" s="11"/>
      <c r="AJ39" s="11"/>
      <c r="AK39" s="11"/>
    </row>
    <row r="40" spans="1:37" s="8" customFormat="1">
      <c r="A40" s="8" t="s">
        <v>36</v>
      </c>
      <c r="B40" s="8">
        <v>3.2</v>
      </c>
      <c r="C40" s="10">
        <v>-18.185999999999979</v>
      </c>
      <c r="D40" s="8">
        <v>173.92599999999999</v>
      </c>
      <c r="E40" s="13">
        <v>253.78399999999999</v>
      </c>
      <c r="I40" s="10" t="s">
        <v>54</v>
      </c>
      <c r="J40" s="10"/>
      <c r="K40" s="10"/>
      <c r="L40" s="10"/>
      <c r="M40" s="10"/>
      <c r="N40" s="10"/>
      <c r="O40" s="10"/>
      <c r="P40" s="10"/>
      <c r="Q40" s="10"/>
      <c r="S40" s="8" t="s">
        <v>54</v>
      </c>
      <c r="AC40" s="11" t="s">
        <v>54</v>
      </c>
      <c r="AD40" s="11"/>
      <c r="AE40" s="11"/>
      <c r="AF40" s="11"/>
      <c r="AG40" s="11"/>
      <c r="AH40" s="11"/>
      <c r="AI40" s="11"/>
      <c r="AJ40" s="11"/>
      <c r="AK40" s="11"/>
    </row>
    <row r="41" spans="1:37" s="8" customFormat="1">
      <c r="A41" s="8" t="s">
        <v>36</v>
      </c>
      <c r="B41" s="8">
        <v>11</v>
      </c>
      <c r="C41" s="10">
        <v>2.0255999999999972</v>
      </c>
      <c r="D41" s="8">
        <v>56.686700000000002</v>
      </c>
      <c r="E41" s="13">
        <v>70.590699999999998</v>
      </c>
      <c r="I41" s="10" t="s">
        <v>55</v>
      </c>
      <c r="J41" s="10" t="s">
        <v>24</v>
      </c>
      <c r="K41" s="10"/>
      <c r="L41" s="10"/>
      <c r="M41" s="10"/>
      <c r="N41" s="10"/>
      <c r="O41" s="10"/>
      <c r="P41" s="10"/>
      <c r="Q41" s="10"/>
      <c r="S41" s="8" t="s">
        <v>55</v>
      </c>
      <c r="T41" s="8" t="s">
        <v>24</v>
      </c>
      <c r="AC41" s="11" t="s">
        <v>55</v>
      </c>
      <c r="AD41" s="11" t="s">
        <v>24</v>
      </c>
      <c r="AE41" s="11"/>
      <c r="AF41" s="11"/>
      <c r="AG41" s="11"/>
      <c r="AH41" s="11"/>
      <c r="AI41" s="11"/>
      <c r="AJ41" s="11"/>
      <c r="AK41" s="11"/>
    </row>
    <row r="42" spans="1:37" s="8" customFormat="1">
      <c r="A42" s="8" t="s">
        <v>36</v>
      </c>
      <c r="B42" s="8">
        <v>4</v>
      </c>
      <c r="C42" s="10">
        <v>46.979999999999961</v>
      </c>
      <c r="D42" s="8">
        <v>35.66700000000003</v>
      </c>
      <c r="E42" s="13">
        <v>480.17000000000007</v>
      </c>
      <c r="I42" s="10"/>
      <c r="J42" s="10"/>
      <c r="K42" s="10"/>
      <c r="L42" s="10"/>
      <c r="M42" s="10"/>
      <c r="N42" s="10"/>
      <c r="O42" s="10"/>
      <c r="P42" s="10"/>
      <c r="Q42" s="10"/>
      <c r="AC42" s="11"/>
      <c r="AD42" s="11"/>
      <c r="AE42" s="11"/>
      <c r="AF42" s="11"/>
      <c r="AG42" s="11"/>
      <c r="AH42" s="11"/>
      <c r="AI42" s="11"/>
      <c r="AJ42" s="11"/>
      <c r="AK42" s="11"/>
    </row>
    <row r="43" spans="1:37" s="8" customFormat="1">
      <c r="A43" s="8" t="s">
        <v>36</v>
      </c>
      <c r="B43" s="8">
        <v>6</v>
      </c>
      <c r="C43" s="10">
        <v>29.64100000000002</v>
      </c>
      <c r="D43" s="8">
        <v>-23.67900000000003</v>
      </c>
      <c r="E43" s="13">
        <v>238.66800000000001</v>
      </c>
      <c r="I43" s="10"/>
      <c r="J43" s="10"/>
      <c r="K43" s="10"/>
      <c r="L43" s="10"/>
      <c r="M43" s="10"/>
      <c r="N43" s="10"/>
      <c r="O43" s="10"/>
      <c r="P43" s="10"/>
      <c r="Q43" s="10"/>
      <c r="AC43" s="11"/>
      <c r="AD43" s="11"/>
      <c r="AE43" s="11"/>
      <c r="AF43" s="11"/>
      <c r="AG43" s="11"/>
      <c r="AH43" s="11"/>
      <c r="AI43" s="11"/>
      <c r="AJ43" s="11"/>
      <c r="AK43" s="11"/>
    </row>
    <row r="44" spans="1:37" s="8" customFormat="1">
      <c r="A44" s="8" t="s">
        <v>36</v>
      </c>
      <c r="B44" s="8">
        <v>10.1</v>
      </c>
      <c r="C44" s="10">
        <v>-0.27000000000001023</v>
      </c>
      <c r="D44" s="8">
        <v>117.98499999999999</v>
      </c>
      <c r="E44" s="13">
        <v>185.81</v>
      </c>
      <c r="I44" s="10" t="s">
        <v>56</v>
      </c>
      <c r="J44" s="10"/>
      <c r="K44" s="10"/>
      <c r="L44" s="10"/>
      <c r="M44" s="10"/>
      <c r="N44" s="10"/>
      <c r="O44" s="10"/>
      <c r="P44" s="10"/>
      <c r="Q44" s="10"/>
      <c r="S44" s="8" t="s">
        <v>56</v>
      </c>
      <c r="AC44" s="11" t="s">
        <v>56</v>
      </c>
      <c r="AD44" s="11"/>
      <c r="AE44" s="11"/>
      <c r="AF44" s="11"/>
      <c r="AG44" s="11"/>
      <c r="AH44" s="11"/>
      <c r="AI44" s="11"/>
      <c r="AJ44" s="11"/>
      <c r="AK44" s="11"/>
    </row>
    <row r="45" spans="1:37" s="8" customFormat="1">
      <c r="A45" s="8" t="s">
        <v>36</v>
      </c>
      <c r="B45" s="8">
        <v>10.199999999999999</v>
      </c>
      <c r="C45" s="10">
        <v>-3.0653999999999968</v>
      </c>
      <c r="D45" s="8">
        <v>117.01860000000001</v>
      </c>
      <c r="E45" s="13">
        <v>98.477800000000002</v>
      </c>
      <c r="I45" s="10"/>
      <c r="J45" s="10"/>
      <c r="K45" s="10"/>
      <c r="L45" s="10"/>
      <c r="M45" s="10"/>
      <c r="N45" s="10"/>
      <c r="O45" s="10"/>
      <c r="P45" s="10"/>
      <c r="Q45" s="10"/>
      <c r="AC45" s="11"/>
      <c r="AD45" s="11"/>
      <c r="AE45" s="11"/>
      <c r="AF45" s="11"/>
      <c r="AG45" s="11"/>
      <c r="AH45" s="11"/>
      <c r="AI45" s="11"/>
      <c r="AJ45" s="11"/>
      <c r="AK45" s="11"/>
    </row>
    <row r="46" spans="1:37" s="8" customFormat="1">
      <c r="A46" s="8" t="s">
        <v>36</v>
      </c>
      <c r="B46" s="8">
        <v>10.3</v>
      </c>
      <c r="C46" s="10">
        <v>84.882000000000062</v>
      </c>
      <c r="D46" s="8">
        <v>144.5200000000001</v>
      </c>
      <c r="E46" s="13">
        <v>931.97799999999995</v>
      </c>
      <c r="I46" s="10" t="s">
        <v>57</v>
      </c>
      <c r="J46" s="10" t="s">
        <v>58</v>
      </c>
      <c r="K46" s="10" t="s">
        <v>59</v>
      </c>
      <c r="L46" s="10" t="s">
        <v>32</v>
      </c>
      <c r="M46" s="10" t="s">
        <v>56</v>
      </c>
      <c r="N46" s="10"/>
      <c r="O46" s="10"/>
      <c r="P46" s="10"/>
      <c r="Q46" s="10"/>
      <c r="S46" s="8" t="s">
        <v>57</v>
      </c>
      <c r="T46" s="8" t="s">
        <v>58</v>
      </c>
      <c r="U46" s="8" t="s">
        <v>59</v>
      </c>
      <c r="V46" s="8" t="s">
        <v>32</v>
      </c>
      <c r="W46" s="8" t="s">
        <v>56</v>
      </c>
      <c r="AC46" s="11" t="s">
        <v>57</v>
      </c>
      <c r="AD46" s="11" t="s">
        <v>58</v>
      </c>
      <c r="AE46" s="11" t="s">
        <v>59</v>
      </c>
      <c r="AF46" s="11" t="s">
        <v>32</v>
      </c>
      <c r="AG46" s="11" t="s">
        <v>56</v>
      </c>
      <c r="AH46" s="11"/>
      <c r="AI46" s="11"/>
      <c r="AJ46" s="11"/>
      <c r="AK46" s="11"/>
    </row>
    <row r="47" spans="1:37" s="8" customFormat="1">
      <c r="A47" s="8" t="s">
        <v>36</v>
      </c>
      <c r="B47" s="8">
        <v>10.4</v>
      </c>
      <c r="C47" s="10">
        <v>35.344999999999999</v>
      </c>
      <c r="D47" s="8">
        <v>93.353000000000009</v>
      </c>
      <c r="E47" s="13">
        <v>190.071</v>
      </c>
      <c r="I47" s="10">
        <v>0.05</v>
      </c>
      <c r="J47" s="10">
        <v>44.881230000000002</v>
      </c>
      <c r="K47" s="10">
        <v>11.53593</v>
      </c>
      <c r="L47" s="10">
        <v>102</v>
      </c>
      <c r="M47" s="10">
        <v>0.45800000000000002</v>
      </c>
      <c r="N47" s="10"/>
      <c r="O47" s="10"/>
      <c r="P47" s="10"/>
      <c r="Q47" s="10"/>
      <c r="S47" s="8">
        <v>0.05</v>
      </c>
      <c r="T47" s="8">
        <v>50.352870000000003</v>
      </c>
      <c r="U47" s="8">
        <v>22.37903</v>
      </c>
      <c r="V47" s="8">
        <v>102</v>
      </c>
      <c r="W47" s="8">
        <v>0.94110000000000005</v>
      </c>
      <c r="AC47" s="11">
        <v>0.05</v>
      </c>
      <c r="AD47" s="11">
        <v>122.3548</v>
      </c>
      <c r="AE47" s="11">
        <v>58.698</v>
      </c>
      <c r="AF47" s="11">
        <v>102</v>
      </c>
      <c r="AG47" s="11">
        <v>0.97060000000000002</v>
      </c>
      <c r="AH47" s="11"/>
      <c r="AI47" s="11"/>
      <c r="AJ47" s="11"/>
      <c r="AK47" s="11"/>
    </row>
    <row r="48" spans="1:37" s="8" customFormat="1">
      <c r="A48" s="8" t="s">
        <v>36</v>
      </c>
      <c r="B48" s="8">
        <v>1.1000000000000001</v>
      </c>
      <c r="C48" s="10">
        <v>6.0810000000000031</v>
      </c>
      <c r="D48" s="8">
        <v>67.217999999999989</v>
      </c>
      <c r="E48" s="13">
        <v>121.355</v>
      </c>
      <c r="I48" s="10"/>
      <c r="J48" s="10"/>
      <c r="K48" s="10"/>
      <c r="L48" s="10"/>
      <c r="M48" s="10"/>
      <c r="N48" s="10"/>
      <c r="O48" s="10"/>
      <c r="P48" s="10"/>
      <c r="Q48" s="10"/>
      <c r="AC48" s="11"/>
      <c r="AD48" s="11"/>
      <c r="AE48" s="11"/>
      <c r="AF48" s="11"/>
      <c r="AG48" s="11"/>
      <c r="AH48" s="11"/>
      <c r="AI48" s="11"/>
      <c r="AJ48" s="11"/>
      <c r="AK48" s="11"/>
    </row>
    <row r="49" spans="1:49">
      <c r="A49" s="8" t="s">
        <v>36</v>
      </c>
      <c r="B49" s="8">
        <v>1.2</v>
      </c>
      <c r="C49" s="10">
        <v>-6.48599999999999</v>
      </c>
      <c r="D49" s="8">
        <v>-19.649000000000001</v>
      </c>
      <c r="E49" s="13">
        <v>369.57699999999994</v>
      </c>
    </row>
    <row r="50" spans="1:49">
      <c r="A50" s="8" t="s">
        <v>36</v>
      </c>
      <c r="B50" s="8">
        <v>3.1</v>
      </c>
      <c r="C50" s="10">
        <v>21.890999999999963</v>
      </c>
      <c r="D50" s="8">
        <v>74.375</v>
      </c>
      <c r="E50" s="13">
        <v>328.21100000000001</v>
      </c>
    </row>
    <row r="51" spans="1:49">
      <c r="A51" s="8" t="s">
        <v>36</v>
      </c>
      <c r="B51" s="8">
        <v>3.2</v>
      </c>
      <c r="C51" s="10">
        <v>25.785000000000025</v>
      </c>
      <c r="D51" s="8">
        <v>54.366999999999962</v>
      </c>
      <c r="E51" s="13">
        <v>335.41399999999999</v>
      </c>
    </row>
    <row r="52" spans="1:49">
      <c r="A52" s="8" t="s">
        <v>36</v>
      </c>
      <c r="B52" s="8">
        <v>4.0999999999999996</v>
      </c>
      <c r="C52" s="10">
        <v>28.656999999999982</v>
      </c>
      <c r="D52" s="8">
        <v>115.863</v>
      </c>
      <c r="E52" s="13">
        <v>296.11900000000003</v>
      </c>
      <c r="I52" s="10" t="s">
        <v>60</v>
      </c>
      <c r="S52" s="8" t="s">
        <v>60</v>
      </c>
      <c r="AC52" s="11" t="s">
        <v>60</v>
      </c>
    </row>
    <row r="53" spans="1:49">
      <c r="A53" s="8" t="s">
        <v>36</v>
      </c>
      <c r="B53" s="8">
        <v>6.1</v>
      </c>
      <c r="C53" s="10">
        <v>8.474000000000018</v>
      </c>
      <c r="D53" s="8">
        <v>-8.3680000000000234</v>
      </c>
      <c r="E53" s="13">
        <v>247.732</v>
      </c>
    </row>
    <row r="54" spans="1:49">
      <c r="A54" s="8" t="s">
        <v>36</v>
      </c>
      <c r="B54" s="8">
        <v>6.22</v>
      </c>
      <c r="C54" s="10">
        <v>181.23200000000003</v>
      </c>
      <c r="D54" s="8">
        <v>-34.30600000000004</v>
      </c>
      <c r="E54" s="13">
        <v>367.97899999999998</v>
      </c>
      <c r="I54" s="10" t="s">
        <v>57</v>
      </c>
      <c r="J54" s="10" t="s">
        <v>58</v>
      </c>
      <c r="K54" s="10" t="s">
        <v>59</v>
      </c>
      <c r="L54" s="10" t="s">
        <v>61</v>
      </c>
      <c r="S54" s="8" t="s">
        <v>57</v>
      </c>
      <c r="T54" s="8" t="s">
        <v>58</v>
      </c>
      <c r="U54" s="8" t="s">
        <v>59</v>
      </c>
      <c r="V54" s="8" t="s">
        <v>61</v>
      </c>
      <c r="AC54" s="11" t="s">
        <v>57</v>
      </c>
      <c r="AD54" s="11" t="s">
        <v>58</v>
      </c>
      <c r="AE54" s="11" t="s">
        <v>59</v>
      </c>
      <c r="AF54" s="11" t="s">
        <v>61</v>
      </c>
    </row>
    <row r="55" spans="1:49">
      <c r="A55" s="8" t="s">
        <v>36</v>
      </c>
      <c r="B55" s="8">
        <v>7</v>
      </c>
      <c r="C55" s="10">
        <v>-12.512</v>
      </c>
      <c r="D55" s="8">
        <v>-20.896000000000015</v>
      </c>
      <c r="E55" s="13">
        <v>195.697</v>
      </c>
      <c r="I55" s="10">
        <v>0.05</v>
      </c>
      <c r="J55" s="10">
        <v>44.881230000000002</v>
      </c>
      <c r="K55" s="10">
        <v>11.53593</v>
      </c>
      <c r="L55" s="10">
        <v>171.7003</v>
      </c>
      <c r="S55" s="8">
        <v>0.05</v>
      </c>
      <c r="T55" s="8">
        <v>50.352870000000003</v>
      </c>
      <c r="U55" s="8">
        <v>22.37903</v>
      </c>
      <c r="V55" s="8">
        <v>60.36703</v>
      </c>
      <c r="AC55" s="11">
        <v>0.05</v>
      </c>
      <c r="AD55" s="11">
        <v>122.3548</v>
      </c>
      <c r="AE55" s="11">
        <v>58.698</v>
      </c>
      <c r="AF55" s="11">
        <v>52.470930000000003</v>
      </c>
    </row>
    <row r="56" spans="1:49">
      <c r="A56" s="8" t="s">
        <v>36</v>
      </c>
      <c r="B56" s="8">
        <v>9</v>
      </c>
      <c r="C56" s="10">
        <v>96.543999999999983</v>
      </c>
      <c r="D56" s="8">
        <v>6.8150000000000546</v>
      </c>
      <c r="E56" s="13">
        <v>172.09899999999999</v>
      </c>
    </row>
    <row r="57" spans="1:49">
      <c r="A57" s="8" t="s">
        <v>38</v>
      </c>
      <c r="B57" s="8">
        <v>3.1</v>
      </c>
      <c r="C57" s="10">
        <v>34.989000000000033</v>
      </c>
      <c r="D57" s="8">
        <v>63.947000000000003</v>
      </c>
      <c r="E57" s="13">
        <v>482.87099999999992</v>
      </c>
    </row>
    <row r="58" spans="1:49">
      <c r="A58" s="8" t="s">
        <v>38</v>
      </c>
      <c r="B58" s="8">
        <v>3.2</v>
      </c>
      <c r="C58" s="10">
        <v>-4.5520000000000209</v>
      </c>
      <c r="D58" s="8">
        <v>48.302000000000021</v>
      </c>
      <c r="E58" s="13">
        <v>399.387</v>
      </c>
    </row>
    <row r="59" spans="1:49">
      <c r="A59" s="8" t="s">
        <v>38</v>
      </c>
      <c r="B59" s="8">
        <v>8</v>
      </c>
      <c r="C59" s="10">
        <v>150.66399999999999</v>
      </c>
      <c r="D59" s="8">
        <v>6.9780000000000086</v>
      </c>
      <c r="E59" s="13">
        <v>280.10000000000002</v>
      </c>
    </row>
    <row r="60" spans="1:49">
      <c r="A60" s="8" t="s">
        <v>38</v>
      </c>
      <c r="B60" s="8">
        <v>10</v>
      </c>
      <c r="C60" s="10">
        <v>73.978000000000009</v>
      </c>
      <c r="D60" s="8">
        <v>152.98599999999993</v>
      </c>
      <c r="E60" s="13">
        <v>394.423</v>
      </c>
    </row>
    <row r="61" spans="1:49">
      <c r="A61" s="8" t="s">
        <v>38</v>
      </c>
      <c r="B61" s="8">
        <v>3</v>
      </c>
      <c r="C61" s="10">
        <v>-46.352000000000032</v>
      </c>
      <c r="D61" s="8">
        <v>111.904</v>
      </c>
      <c r="E61" s="13">
        <v>374.72800000000001</v>
      </c>
    </row>
    <row r="62" spans="1:49">
      <c r="A62" s="8" t="s">
        <v>38</v>
      </c>
      <c r="B62" s="8">
        <v>7</v>
      </c>
      <c r="C62" s="10">
        <v>52.204000000000008</v>
      </c>
      <c r="D62" s="8">
        <v>-35.619000000000028</v>
      </c>
      <c r="E62" s="13">
        <v>342.13400000000001</v>
      </c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</row>
    <row r="63" spans="1:49">
      <c r="A63" s="8" t="s">
        <v>38</v>
      </c>
      <c r="B63" s="8">
        <v>12.1</v>
      </c>
      <c r="C63" s="10">
        <v>-7.464999999999975</v>
      </c>
      <c r="D63" s="8">
        <v>32.661000000000001</v>
      </c>
      <c r="E63" s="13">
        <v>263.7</v>
      </c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1:49">
      <c r="A64" s="8" t="s">
        <v>38</v>
      </c>
      <c r="B64" s="8">
        <v>12.2</v>
      </c>
      <c r="C64" s="10">
        <v>-9.3990000000000009</v>
      </c>
      <c r="D64" s="8">
        <v>69.354000000000042</v>
      </c>
      <c r="E64" s="13">
        <v>352.82299999999998</v>
      </c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1:49">
      <c r="A65" s="8" t="s">
        <v>38</v>
      </c>
      <c r="B65" s="8">
        <v>8</v>
      </c>
      <c r="C65" s="14">
        <v>102.22000000000003</v>
      </c>
      <c r="D65" s="15">
        <v>-6.1490000000000009</v>
      </c>
      <c r="E65" s="13">
        <v>289.154</v>
      </c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</row>
    <row r="66" spans="1:49">
      <c r="A66" s="6" t="s">
        <v>23</v>
      </c>
      <c r="B66" s="6">
        <v>2.2000000000000002</v>
      </c>
      <c r="C66" s="10">
        <v>137.34500000000003</v>
      </c>
      <c r="D66" s="8">
        <v>40.069999999999993</v>
      </c>
      <c r="E66" s="13">
        <v>250.02200000000002</v>
      </c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</row>
    <row r="67" spans="1:49">
      <c r="A67" s="6" t="s">
        <v>23</v>
      </c>
      <c r="B67" s="6">
        <v>3.1</v>
      </c>
      <c r="C67" s="10">
        <v>-2.4680000000000035</v>
      </c>
      <c r="D67" s="8">
        <v>74.233999999999995</v>
      </c>
      <c r="E67" s="13">
        <v>122.072</v>
      </c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</row>
    <row r="68" spans="1:49">
      <c r="A68" s="6" t="s">
        <v>23</v>
      </c>
      <c r="B68" s="6">
        <v>3.2</v>
      </c>
      <c r="C68" s="10">
        <v>-17.808000000000021</v>
      </c>
      <c r="D68" s="8">
        <v>13.245000000000005</v>
      </c>
      <c r="E68" s="13">
        <v>153.52000000000001</v>
      </c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</row>
    <row r="69" spans="1:49">
      <c r="A69" s="6" t="s">
        <v>23</v>
      </c>
      <c r="B69" s="6">
        <v>4</v>
      </c>
      <c r="C69" s="10">
        <v>58.373000000000019</v>
      </c>
      <c r="D69" s="8">
        <v>3.7579999999999814</v>
      </c>
      <c r="E69" s="13">
        <v>134.74799999999999</v>
      </c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1:49">
      <c r="A70" s="6" t="s">
        <v>23</v>
      </c>
      <c r="B70" s="6">
        <v>6.1</v>
      </c>
      <c r="C70" s="10">
        <v>19.164000000000016</v>
      </c>
      <c r="D70" s="8">
        <v>17.669999999999987</v>
      </c>
      <c r="E70" s="13">
        <v>164.59299999999999</v>
      </c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1:49">
      <c r="A71" s="6" t="s">
        <v>23</v>
      </c>
      <c r="B71" s="6">
        <v>6.2</v>
      </c>
      <c r="C71" s="10">
        <v>66.674000000000007</v>
      </c>
      <c r="D71" s="8">
        <v>27.347000000000008</v>
      </c>
      <c r="E71" s="13">
        <v>154.148</v>
      </c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1:49">
      <c r="A72" s="6" t="s">
        <v>23</v>
      </c>
      <c r="B72" s="6">
        <v>7</v>
      </c>
      <c r="C72" s="10">
        <v>42.966000000000008</v>
      </c>
      <c r="D72" s="8">
        <v>-7.9159999999999968</v>
      </c>
      <c r="E72" s="13">
        <v>105.249</v>
      </c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1:49">
      <c r="A73" s="6" t="s">
        <v>23</v>
      </c>
      <c r="B73" s="6">
        <v>8</v>
      </c>
      <c r="C73" s="10">
        <v>26.413600000000002</v>
      </c>
      <c r="D73" s="8">
        <v>-3.0530000000000115</v>
      </c>
      <c r="E73" s="13">
        <v>76.647400000000005</v>
      </c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</row>
    <row r="74" spans="1:49">
      <c r="A74" s="6" t="s">
        <v>23</v>
      </c>
      <c r="B74" s="6">
        <v>12.1</v>
      </c>
      <c r="C74" s="10">
        <v>16.510000000000005</v>
      </c>
      <c r="D74" s="8">
        <v>41.099999999999994</v>
      </c>
      <c r="E74" s="13">
        <v>109.377</v>
      </c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</row>
    <row r="75" spans="1:49">
      <c r="A75" s="6" t="s">
        <v>23</v>
      </c>
      <c r="B75" s="6">
        <v>12.2</v>
      </c>
      <c r="C75" s="10">
        <v>-29.529000000000011</v>
      </c>
      <c r="D75" s="8">
        <v>74.025999999999996</v>
      </c>
      <c r="E75" s="13">
        <v>135.24100000000001</v>
      </c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</row>
    <row r="76" spans="1:49">
      <c r="A76" s="6" t="s">
        <v>23</v>
      </c>
      <c r="B76" s="6">
        <v>14.1</v>
      </c>
      <c r="C76" s="10">
        <v>55.215400000000002</v>
      </c>
      <c r="D76" s="8">
        <v>17.016999999999996</v>
      </c>
      <c r="E76" s="13">
        <v>78.2316</v>
      </c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</row>
    <row r="77" spans="1:49">
      <c r="A77" s="15" t="s">
        <v>23</v>
      </c>
      <c r="B77" s="15">
        <v>3.1</v>
      </c>
      <c r="C77" s="14">
        <v>56.616000000000014</v>
      </c>
      <c r="D77" s="15">
        <v>15.655000000000001</v>
      </c>
      <c r="E77" s="13">
        <v>155.61099999999999</v>
      </c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</row>
    <row r="78" spans="1:49">
      <c r="A78" s="15" t="s">
        <v>23</v>
      </c>
      <c r="B78" s="15">
        <v>3.2</v>
      </c>
      <c r="C78" s="14">
        <v>94.597000000000008</v>
      </c>
      <c r="D78" s="15">
        <v>47.848000000000013</v>
      </c>
      <c r="E78" s="13">
        <v>246.47499999999999</v>
      </c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</row>
    <row r="79" spans="1:49">
      <c r="A79" s="15" t="s">
        <v>23</v>
      </c>
      <c r="B79" s="15">
        <v>7</v>
      </c>
      <c r="C79" s="14">
        <v>110.68100000000001</v>
      </c>
      <c r="D79" s="15">
        <v>21.765999999999991</v>
      </c>
      <c r="E79" s="13">
        <v>137.28399999999999</v>
      </c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</row>
    <row r="80" spans="1:49">
      <c r="A80" s="15" t="s">
        <v>23</v>
      </c>
      <c r="B80" s="15">
        <v>15</v>
      </c>
      <c r="C80" s="14">
        <v>0.46199999999998909</v>
      </c>
      <c r="D80" s="15">
        <v>27.000999999999976</v>
      </c>
      <c r="E80" s="13">
        <v>255.52600000000001</v>
      </c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</row>
    <row r="81" spans="1:49">
      <c r="A81" s="15" t="s">
        <v>23</v>
      </c>
      <c r="B81" s="15">
        <v>16.100000000000001</v>
      </c>
      <c r="C81" s="14">
        <v>19.655999999999977</v>
      </c>
      <c r="D81" s="15">
        <v>19.036000000000001</v>
      </c>
      <c r="E81" s="13">
        <v>215.24100000000001</v>
      </c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</row>
    <row r="82" spans="1:49">
      <c r="A82" s="15" t="s">
        <v>23</v>
      </c>
      <c r="B82" s="15">
        <v>16.2</v>
      </c>
      <c r="C82" s="14">
        <v>58.770999999999987</v>
      </c>
      <c r="D82" s="15">
        <v>-3.6889999999999645</v>
      </c>
      <c r="E82" s="13">
        <v>209.63399999999999</v>
      </c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</row>
    <row r="83" spans="1:49">
      <c r="A83" s="8" t="s">
        <v>5</v>
      </c>
      <c r="B83" s="8">
        <v>9</v>
      </c>
      <c r="C83" s="12">
        <v>82.305000000000007</v>
      </c>
      <c r="D83" s="6">
        <v>119.864</v>
      </c>
      <c r="E83" s="13">
        <v>224.12599989285633</v>
      </c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</row>
    <row r="84" spans="1:49">
      <c r="A84" s="8" t="s">
        <v>5</v>
      </c>
      <c r="B84" s="8">
        <v>17</v>
      </c>
      <c r="C84" s="12">
        <v>-7.391</v>
      </c>
      <c r="D84" s="6">
        <v>42.746000000000002</v>
      </c>
      <c r="E84" s="13">
        <v>168.03799936881737</v>
      </c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</row>
    <row r="85" spans="1:49">
      <c r="A85" s="8" t="s">
        <v>5</v>
      </c>
      <c r="B85" s="8">
        <v>18</v>
      </c>
      <c r="C85" s="12">
        <v>57.262999999999998</v>
      </c>
      <c r="D85" s="6">
        <v>24.823</v>
      </c>
      <c r="E85" s="13">
        <v>134.17799996817482</v>
      </c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</row>
    <row r="86" spans="1:49">
      <c r="A86" s="8" t="s">
        <v>5</v>
      </c>
      <c r="B86" s="8">
        <v>10</v>
      </c>
      <c r="C86" s="10">
        <v>109.554</v>
      </c>
      <c r="D86" s="8">
        <v>-5.1070000000000304</v>
      </c>
      <c r="E86" s="13">
        <v>179.37599999999995</v>
      </c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</row>
    <row r="87" spans="1:49">
      <c r="A87" s="8" t="s">
        <v>5</v>
      </c>
      <c r="B87" s="8">
        <v>13</v>
      </c>
      <c r="C87" s="10">
        <v>60.325000000000003</v>
      </c>
      <c r="D87" s="8">
        <v>26.911999999999999</v>
      </c>
      <c r="E87" s="13">
        <v>140.31199999999995</v>
      </c>
    </row>
    <row r="88" spans="1:49">
      <c r="A88" s="8" t="s">
        <v>5</v>
      </c>
      <c r="B88" s="8">
        <v>9.1999999999999993</v>
      </c>
      <c r="C88" s="12">
        <v>17.495999999999999</v>
      </c>
      <c r="D88" s="6">
        <v>59.48</v>
      </c>
      <c r="E88" s="13">
        <v>286.76999980626306</v>
      </c>
    </row>
    <row r="89" spans="1:49">
      <c r="A89" s="8" t="s">
        <v>5</v>
      </c>
      <c r="B89" s="8">
        <v>12</v>
      </c>
      <c r="C89" s="12">
        <v>38.850999999999999</v>
      </c>
      <c r="D89" s="6">
        <v>53.337000000000003</v>
      </c>
      <c r="E89" s="13">
        <v>213.57899999751518</v>
      </c>
    </row>
    <row r="90" spans="1:49">
      <c r="A90" s="8" t="s">
        <v>5</v>
      </c>
      <c r="B90" s="8">
        <v>7</v>
      </c>
      <c r="C90" s="10">
        <v>50.555999999999983</v>
      </c>
      <c r="D90" s="8">
        <v>-16.901999999999987</v>
      </c>
      <c r="E90" s="13">
        <v>280.93900000000002</v>
      </c>
    </row>
    <row r="91" spans="1:49">
      <c r="A91" s="8" t="s">
        <v>5</v>
      </c>
      <c r="B91" s="8">
        <v>10</v>
      </c>
      <c r="C91" s="10">
        <v>139.18860000000001</v>
      </c>
      <c r="D91" s="8">
        <v>-23.61699999999999</v>
      </c>
      <c r="E91" s="13">
        <v>99.115399999999994</v>
      </c>
    </row>
    <row r="92" spans="1:49">
      <c r="A92" s="8" t="s">
        <v>5</v>
      </c>
      <c r="B92" s="8">
        <v>10.199999999999999</v>
      </c>
      <c r="C92" s="10">
        <v>26.520999999999987</v>
      </c>
      <c r="D92" s="8">
        <v>107.19700000000003</v>
      </c>
      <c r="E92" s="13">
        <v>209.52399999999997</v>
      </c>
    </row>
    <row r="93" spans="1:49">
      <c r="A93" s="8" t="s">
        <v>5</v>
      </c>
      <c r="B93" s="8">
        <v>11</v>
      </c>
      <c r="C93" s="10">
        <v>8.578000000000003</v>
      </c>
      <c r="D93" s="8">
        <v>49.244</v>
      </c>
      <c r="E93" s="13">
        <v>151.60300000000001</v>
      </c>
    </row>
    <row r="94" spans="1:49">
      <c r="A94" s="8" t="s">
        <v>37</v>
      </c>
      <c r="B94" s="8">
        <v>8</v>
      </c>
      <c r="C94" s="10">
        <v>78.067000000000007</v>
      </c>
      <c r="D94" s="8">
        <v>-30.545000000000016</v>
      </c>
      <c r="E94" s="13">
        <v>178.51400000000001</v>
      </c>
    </row>
    <row r="95" spans="1:49">
      <c r="A95" s="8" t="s">
        <v>37</v>
      </c>
      <c r="B95" s="8">
        <v>10</v>
      </c>
      <c r="C95" s="10">
        <v>-98.360000000000014</v>
      </c>
      <c r="D95" s="8">
        <v>28.798999999999978</v>
      </c>
      <c r="E95" s="13">
        <v>383.72800000000001</v>
      </c>
    </row>
    <row r="96" spans="1:49">
      <c r="A96" s="8" t="s">
        <v>37</v>
      </c>
      <c r="B96" s="8">
        <v>9.1</v>
      </c>
      <c r="C96" s="10">
        <v>30.460000000000008</v>
      </c>
      <c r="D96" s="8">
        <v>84.201000000000022</v>
      </c>
      <c r="E96" s="13">
        <v>243.45100000000002</v>
      </c>
    </row>
    <row r="97" spans="1:5" s="8" customFormat="1">
      <c r="A97" s="8" t="s">
        <v>37</v>
      </c>
      <c r="B97" s="8">
        <v>9.1999999999999993</v>
      </c>
      <c r="C97" s="10">
        <v>-6.7599999999999909</v>
      </c>
      <c r="D97" s="8">
        <v>56.492999999999967</v>
      </c>
      <c r="E97" s="13">
        <v>239.518</v>
      </c>
    </row>
    <row r="98" spans="1:5" s="8" customFormat="1">
      <c r="A98" s="8" t="s">
        <v>37</v>
      </c>
      <c r="B98" s="8">
        <v>11</v>
      </c>
      <c r="C98" s="10">
        <v>100.166</v>
      </c>
      <c r="D98" s="8">
        <v>206.26400000000001</v>
      </c>
      <c r="E98" s="13">
        <v>303.935</v>
      </c>
    </row>
    <row r="99" spans="1:5" s="8" customFormat="1">
      <c r="A99" s="8" t="s">
        <v>37</v>
      </c>
      <c r="B99" s="8">
        <v>12.1</v>
      </c>
      <c r="C99" s="10">
        <v>10.779999999999973</v>
      </c>
      <c r="D99" s="8">
        <v>31.830000000000041</v>
      </c>
      <c r="E99" s="13">
        <v>294.12700000000001</v>
      </c>
    </row>
    <row r="100" spans="1:5" s="8" customFormat="1">
      <c r="A100" s="8" t="s">
        <v>37</v>
      </c>
      <c r="B100" s="8">
        <v>12.2</v>
      </c>
      <c r="C100" s="10">
        <v>68.281999999999982</v>
      </c>
      <c r="D100" s="8">
        <v>111.46300000000002</v>
      </c>
      <c r="E100" s="13">
        <v>263.71800000000002</v>
      </c>
    </row>
    <row r="101" spans="1:5" s="8" customFormat="1">
      <c r="A101" s="8" t="s">
        <v>37</v>
      </c>
      <c r="B101" s="8">
        <v>2</v>
      </c>
      <c r="C101" s="10">
        <v>63.044999999999987</v>
      </c>
      <c r="D101" s="8">
        <v>46.031000000000006</v>
      </c>
      <c r="E101" s="13">
        <v>229.81900000000002</v>
      </c>
    </row>
    <row r="102" spans="1:5" s="8" customFormat="1">
      <c r="A102" s="8" t="s">
        <v>37</v>
      </c>
      <c r="B102" s="8">
        <v>4</v>
      </c>
      <c r="C102" s="10">
        <v>52.361999999999966</v>
      </c>
      <c r="D102" s="8">
        <v>-3.5670000000000073</v>
      </c>
      <c r="E102" s="13">
        <v>270.73</v>
      </c>
    </row>
    <row r="103" spans="1:5" s="8" customFormat="1">
      <c r="A103" s="8" t="s">
        <v>37</v>
      </c>
      <c r="B103" s="8">
        <v>10.1</v>
      </c>
      <c r="C103" s="10">
        <v>-16.440399999999997</v>
      </c>
      <c r="D103" s="8">
        <v>38.038299999999992</v>
      </c>
      <c r="E103" s="13">
        <v>89.725099999999998</v>
      </c>
    </row>
    <row r="110" spans="1:5" s="8" customFormat="1">
      <c r="C110" s="10" t="s">
        <v>2</v>
      </c>
      <c r="D110" s="8" t="s">
        <v>18</v>
      </c>
      <c r="E110" s="11" t="s">
        <v>0</v>
      </c>
    </row>
    <row r="111" spans="1:5" s="8" customFormat="1">
      <c r="A111" s="8" t="s">
        <v>1</v>
      </c>
      <c r="C111" s="10">
        <f t="shared" ref="C111:D111" si="0">AVERAGE(C2:C35,C36:C39)</f>
        <v>18.853236842105265</v>
      </c>
      <c r="D111" s="8">
        <f t="shared" si="0"/>
        <v>85.348210526315796</v>
      </c>
      <c r="E111" s="11">
        <v>289.13092092941639</v>
      </c>
    </row>
    <row r="112" spans="1:5" s="8" customFormat="1">
      <c r="A112" s="8" t="s">
        <v>36</v>
      </c>
      <c r="C112" s="10">
        <f t="shared" ref="C112:D112" si="1">AVERAGE(C40:C56)</f>
        <v>31.001070588235301</v>
      </c>
      <c r="D112" s="8">
        <f t="shared" si="1"/>
        <v>55.935076470588228</v>
      </c>
      <c r="E112" s="11">
        <v>287.27838235294121</v>
      </c>
    </row>
    <row r="113" spans="1:49">
      <c r="A113" s="8" t="s">
        <v>38</v>
      </c>
      <c r="C113" s="10">
        <f t="shared" ref="C113:D113" si="2">AVERAGE(C57:C65)</f>
        <v>38.476333333333336</v>
      </c>
      <c r="D113" s="8">
        <f t="shared" si="2"/>
        <v>49.373777777777775</v>
      </c>
      <c r="E113" s="11">
        <v>353.25777777777773</v>
      </c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</row>
    <row r="114" spans="1:49">
      <c r="A114" s="8" t="s">
        <v>37</v>
      </c>
      <c r="C114" s="10">
        <f t="shared" ref="C114:D114" si="3">AVERAGE(C94:C103)</f>
        <v>28.160159999999991</v>
      </c>
      <c r="D114" s="8">
        <f t="shared" si="3"/>
        <v>56.900729999999996</v>
      </c>
      <c r="E114" s="11">
        <v>249.72651000000002</v>
      </c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</row>
    <row r="115" spans="1:49">
      <c r="A115" s="8" t="s">
        <v>5</v>
      </c>
      <c r="C115" s="10">
        <f t="shared" ref="C115:D115" si="4">AVERAGE(C83:C93)</f>
        <v>53.022418181818175</v>
      </c>
      <c r="D115" s="8">
        <f t="shared" si="4"/>
        <v>39.816090909090917</v>
      </c>
      <c r="E115" s="11">
        <v>189.77821809396607</v>
      </c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</row>
    <row r="116" spans="1:49">
      <c r="A116" s="8" t="s">
        <v>23</v>
      </c>
      <c r="C116" s="10">
        <f t="shared" ref="C116:D116" si="5">AVERAGE(C66:C76,C77:C82)</f>
        <v>41.978764705882355</v>
      </c>
      <c r="D116" s="8">
        <f t="shared" si="5"/>
        <v>25.00676470588235</v>
      </c>
      <c r="E116" s="11">
        <v>159.03647058823529</v>
      </c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</row>
    <row r="118" spans="1:49">
      <c r="A118" s="15" t="s">
        <v>62</v>
      </c>
      <c r="C118" s="10" t="s">
        <v>2</v>
      </c>
      <c r="D118" s="8" t="s">
        <v>18</v>
      </c>
      <c r="E118" s="11" t="s">
        <v>0</v>
      </c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</row>
    <row r="119" spans="1:49">
      <c r="A119" s="8" t="s">
        <v>1</v>
      </c>
      <c r="C119" s="10">
        <f t="shared" ref="C119:D119" si="6">(STDEV(C2:C35,C36:C39))/SQRT(COUNT(C2:C35,C36:C39))</f>
        <v>5.296489372138959</v>
      </c>
      <c r="D119" s="8">
        <f t="shared" si="6"/>
        <v>7.4491254759094625</v>
      </c>
      <c r="E119" s="11">
        <v>21.144896225347022</v>
      </c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</row>
    <row r="120" spans="1:49">
      <c r="A120" s="8" t="s">
        <v>36</v>
      </c>
      <c r="C120" s="10">
        <f t="shared" ref="C120:D120" si="7">(STDEV(C40:C56))/SQRT(COUNT(C40:C56))</f>
        <v>12.124446641562674</v>
      </c>
      <c r="D120" s="8">
        <f t="shared" si="7"/>
        <v>15.796108394967218</v>
      </c>
      <c r="E120" s="11">
        <v>48.003453685755318</v>
      </c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</row>
    <row r="121" spans="1:49">
      <c r="A121" s="8" t="s">
        <v>38</v>
      </c>
      <c r="C121" s="10">
        <f t="shared" ref="C121:D121" si="8">(STDEV(C57:C65))/SQRT(COUNT(C57:C65))</f>
        <v>20.936492433468096</v>
      </c>
      <c r="D121" s="8">
        <f t="shared" si="8"/>
        <v>19.59362428882428</v>
      </c>
      <c r="E121" s="11">
        <v>23.180726033458797</v>
      </c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</row>
    <row r="122" spans="1:49">
      <c r="A122" s="8" t="s">
        <v>37</v>
      </c>
      <c r="C122" s="10">
        <f t="shared" ref="C122:D122" si="9">(STDEV(C94:C103))/SQRT(COUNT(C94:C103))</f>
        <v>18.442497564623821</v>
      </c>
      <c r="D122" s="8">
        <f t="shared" si="9"/>
        <v>20.87720495675207</v>
      </c>
      <c r="E122" s="11">
        <v>24.656495435890697</v>
      </c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</row>
    <row r="123" spans="1:49">
      <c r="A123" s="8" t="s">
        <v>63</v>
      </c>
      <c r="C123" s="10">
        <f t="shared" ref="C123:D123" si="10">(STDEV(C66:C76))/SQRT(COUNT(C66:C76))</f>
        <v>13.982347311430029</v>
      </c>
      <c r="D123" s="8">
        <f t="shared" si="10"/>
        <v>8.4480432582084948</v>
      </c>
      <c r="E123" s="11">
        <v>14.507651293170477</v>
      </c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</row>
    <row r="124" spans="1:49">
      <c r="A124" s="8" t="s">
        <v>64</v>
      </c>
      <c r="C124" s="10">
        <f t="shared" ref="C124:D124" si="11">(STDEV(C83:C93,C77:C82))/SQRT(COUNT(C83:C93,C77:C82))</f>
        <v>10.19845744503808</v>
      </c>
      <c r="D124" s="8">
        <f t="shared" si="11"/>
        <v>9.3932249487445052</v>
      </c>
      <c r="E124" s="11">
        <v>13.251816931189765</v>
      </c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tabSelected="1" workbookViewId="0">
      <selection activeCell="C27" sqref="C27"/>
    </sheetView>
  </sheetViews>
  <sheetFormatPr baseColWidth="10" defaultRowHeight="15" x14ac:dyDescent="0"/>
  <cols>
    <col min="1" max="1" width="10.83203125" style="8"/>
    <col min="2" max="2" width="21" style="8" bestFit="1" customWidth="1"/>
    <col min="3" max="3" width="19.5" style="8" bestFit="1" customWidth="1"/>
    <col min="4" max="4" width="56.6640625" style="8" bestFit="1" customWidth="1"/>
    <col min="5" max="5" width="24" style="8" bestFit="1" customWidth="1"/>
    <col min="6" max="6" width="31.5" style="8" bestFit="1" customWidth="1"/>
    <col min="7" max="7" width="26" style="8" bestFit="1" customWidth="1"/>
    <col min="8" max="15" width="10.83203125" style="8"/>
    <col min="16" max="16384" width="10.83203125" style="7"/>
  </cols>
  <sheetData>
    <row r="1" spans="1:15">
      <c r="B1" s="8" t="s">
        <v>65</v>
      </c>
      <c r="D1" s="8" t="s">
        <v>66</v>
      </c>
      <c r="F1" s="8" t="s">
        <v>67</v>
      </c>
      <c r="O1" s="7"/>
    </row>
    <row r="2" spans="1:15">
      <c r="A2" s="8" t="s">
        <v>1</v>
      </c>
      <c r="B2" s="8">
        <v>88.652999999999992</v>
      </c>
      <c r="C2" s="8">
        <v>1</v>
      </c>
      <c r="D2" s="8" t="s">
        <v>68</v>
      </c>
      <c r="F2" t="s">
        <v>1</v>
      </c>
      <c r="G2" t="s">
        <v>69</v>
      </c>
      <c r="H2" s="16">
        <v>22.061808029842897</v>
      </c>
      <c r="O2" s="7"/>
    </row>
    <row r="3" spans="1:15">
      <c r="A3" s="8" t="s">
        <v>1</v>
      </c>
      <c r="B3" s="8">
        <v>107.455</v>
      </c>
      <c r="C3" s="8">
        <v>1</v>
      </c>
      <c r="D3" s="8" t="s">
        <v>70</v>
      </c>
      <c r="F3" t="s">
        <v>71</v>
      </c>
      <c r="G3" t="s">
        <v>72</v>
      </c>
      <c r="H3" s="16">
        <v>1</v>
      </c>
      <c r="O3" s="7"/>
    </row>
    <row r="4" spans="1:15">
      <c r="A4" s="8" t="s">
        <v>1</v>
      </c>
      <c r="B4" s="8">
        <v>142.93200000000002</v>
      </c>
      <c r="C4" s="8">
        <v>1</v>
      </c>
      <c r="F4"/>
      <c r="G4" t="s">
        <v>73</v>
      </c>
      <c r="H4" s="17">
        <v>2.6401058497893439E-6</v>
      </c>
      <c r="O4" s="7"/>
    </row>
    <row r="5" spans="1:15">
      <c r="A5" s="8" t="s">
        <v>1</v>
      </c>
      <c r="B5" s="8">
        <v>41.05</v>
      </c>
      <c r="C5" s="8">
        <v>1</v>
      </c>
      <c r="F5"/>
      <c r="G5" t="s">
        <v>74</v>
      </c>
      <c r="H5" s="16">
        <v>11.549019607843137</v>
      </c>
      <c r="O5" s="7"/>
    </row>
    <row r="6" spans="1:15">
      <c r="A6" s="8" t="s">
        <v>1</v>
      </c>
      <c r="B6" s="8">
        <v>81.944000000000003</v>
      </c>
      <c r="C6" s="8">
        <v>1</v>
      </c>
      <c r="F6"/>
      <c r="G6" t="s">
        <v>75</v>
      </c>
      <c r="H6" s="16">
        <v>0.76799508211765466</v>
      </c>
      <c r="O6" s="7"/>
    </row>
    <row r="7" spans="1:15">
      <c r="A7" s="8" t="s">
        <v>1</v>
      </c>
      <c r="B7" s="8">
        <v>35.688000000000002</v>
      </c>
      <c r="C7" s="8">
        <v>1</v>
      </c>
      <c r="F7"/>
      <c r="G7"/>
      <c r="H7" s="16"/>
      <c r="O7" s="7"/>
    </row>
    <row r="8" spans="1:15">
      <c r="A8" s="8" t="s">
        <v>1</v>
      </c>
      <c r="B8" s="8">
        <v>-6.615000000000002</v>
      </c>
      <c r="C8" s="8">
        <v>0</v>
      </c>
      <c r="F8" t="s">
        <v>36</v>
      </c>
      <c r="G8" t="s">
        <v>69</v>
      </c>
      <c r="H8" s="16">
        <v>0.77967294780160235</v>
      </c>
      <c r="O8" s="7"/>
    </row>
    <row r="9" spans="1:15">
      <c r="A9" s="8" t="s">
        <v>1</v>
      </c>
      <c r="B9" s="8">
        <v>89.975999999999999</v>
      </c>
      <c r="C9" s="8">
        <v>1</v>
      </c>
      <c r="F9" t="s">
        <v>71</v>
      </c>
      <c r="G9" t="s">
        <v>72</v>
      </c>
      <c r="H9" s="16">
        <v>1</v>
      </c>
      <c r="O9" s="7"/>
    </row>
    <row r="10" spans="1:15">
      <c r="A10" s="8" t="s">
        <v>1</v>
      </c>
      <c r="B10" s="8">
        <v>191.14400000000001</v>
      </c>
      <c r="C10" s="8">
        <v>1</v>
      </c>
      <c r="F10"/>
      <c r="G10" t="s">
        <v>73</v>
      </c>
      <c r="H10" s="17">
        <v>0.37724118263165168</v>
      </c>
      <c r="O10" s="7"/>
    </row>
    <row r="11" spans="1:15">
      <c r="A11" s="8" t="s">
        <v>1</v>
      </c>
      <c r="B11" s="8">
        <v>73.900000000000034</v>
      </c>
      <c r="C11" s="8">
        <v>1</v>
      </c>
      <c r="F11"/>
      <c r="G11" t="s">
        <v>74</v>
      </c>
      <c r="H11" s="16">
        <v>5.4285714285714288</v>
      </c>
      <c r="O11" s="7"/>
    </row>
    <row r="12" spans="1:15">
      <c r="A12" s="8" t="s">
        <v>1</v>
      </c>
      <c r="B12" s="8">
        <v>53.166000000000025</v>
      </c>
      <c r="C12" s="8">
        <v>1</v>
      </c>
      <c r="F12"/>
      <c r="G12" t="s">
        <v>75</v>
      </c>
      <c r="H12" s="16">
        <v>0.13053564294462258</v>
      </c>
      <c r="O12" s="7"/>
    </row>
    <row r="13" spans="1:15">
      <c r="A13" s="8" t="s">
        <v>1</v>
      </c>
      <c r="B13" s="8">
        <v>69.747000000000014</v>
      </c>
      <c r="C13" s="8">
        <v>1</v>
      </c>
      <c r="F13"/>
      <c r="G13"/>
      <c r="H13" s="16"/>
      <c r="O13" s="7"/>
    </row>
    <row r="14" spans="1:15">
      <c r="A14" s="8" t="s">
        <v>1</v>
      </c>
      <c r="B14" s="8">
        <v>76.302000000000021</v>
      </c>
      <c r="C14" s="8">
        <v>1</v>
      </c>
      <c r="F14" t="s">
        <v>38</v>
      </c>
      <c r="G14" t="s">
        <v>69</v>
      </c>
      <c r="H14" s="16">
        <v>4.036288490568804E-2</v>
      </c>
      <c r="O14" s="7"/>
    </row>
    <row r="15" spans="1:15">
      <c r="A15" s="8" t="s">
        <v>1</v>
      </c>
      <c r="B15" s="8">
        <v>26.719000000000051</v>
      </c>
      <c r="C15" s="8">
        <v>1</v>
      </c>
      <c r="F15" t="s">
        <v>71</v>
      </c>
      <c r="G15" t="s">
        <v>72</v>
      </c>
      <c r="H15" s="16">
        <v>1</v>
      </c>
      <c r="O15" s="7"/>
    </row>
    <row r="16" spans="1:15">
      <c r="A16" s="8" t="s">
        <v>1</v>
      </c>
      <c r="B16" s="8">
        <v>105.58500000000004</v>
      </c>
      <c r="C16" s="8">
        <v>1</v>
      </c>
      <c r="F16"/>
      <c r="G16" t="s">
        <v>73</v>
      </c>
      <c r="H16" s="17">
        <v>0.84077272978593443</v>
      </c>
      <c r="O16" s="7"/>
    </row>
    <row r="17" spans="1:15">
      <c r="A17" s="8" t="s">
        <v>1</v>
      </c>
      <c r="B17" s="8">
        <v>60.492000000000019</v>
      </c>
      <c r="C17" s="8">
        <v>1</v>
      </c>
      <c r="F17"/>
      <c r="G17" t="s">
        <v>74</v>
      </c>
      <c r="H17" s="16">
        <v>2.7352941176470589</v>
      </c>
      <c r="O17" s="7"/>
    </row>
    <row r="18" spans="1:15">
      <c r="A18" s="8" t="s">
        <v>1</v>
      </c>
      <c r="B18" s="8">
        <v>26.544999999999959</v>
      </c>
      <c r="C18" s="8">
        <v>1</v>
      </c>
      <c r="F18"/>
      <c r="G18" t="s">
        <v>75</v>
      </c>
      <c r="H18" s="16">
        <v>3.2849516986506837E-2</v>
      </c>
      <c r="O18" s="7"/>
    </row>
    <row r="19" spans="1:15">
      <c r="A19" s="8" t="s">
        <v>1</v>
      </c>
      <c r="B19" s="8">
        <v>40.696999999999889</v>
      </c>
      <c r="C19" s="8">
        <v>1</v>
      </c>
      <c r="F19"/>
      <c r="G19"/>
      <c r="H19" s="16"/>
      <c r="O19" s="7"/>
    </row>
    <row r="20" spans="1:15">
      <c r="A20" s="8" t="s">
        <v>1</v>
      </c>
      <c r="B20" s="8">
        <v>85.662000000000006</v>
      </c>
      <c r="C20" s="8">
        <v>1</v>
      </c>
      <c r="F20" t="s">
        <v>37</v>
      </c>
      <c r="G20" t="s">
        <v>69</v>
      </c>
      <c r="H20" s="16">
        <v>8.0595776623274299E-4</v>
      </c>
      <c r="O20" s="7"/>
    </row>
    <row r="21" spans="1:15">
      <c r="A21" s="8" t="s">
        <v>1</v>
      </c>
      <c r="B21" s="8">
        <v>125.68300000000002</v>
      </c>
      <c r="C21" s="8">
        <v>1</v>
      </c>
      <c r="F21" t="s">
        <v>71</v>
      </c>
      <c r="G21" t="s">
        <v>72</v>
      </c>
      <c r="H21" s="16">
        <v>1</v>
      </c>
      <c r="O21" s="7"/>
    </row>
    <row r="22" spans="1:15">
      <c r="A22" s="8" t="s">
        <v>1</v>
      </c>
      <c r="B22" s="8">
        <v>142.45399999999998</v>
      </c>
      <c r="C22" s="8">
        <v>1</v>
      </c>
      <c r="F22"/>
      <c r="G22" t="s">
        <v>73</v>
      </c>
      <c r="H22" s="17">
        <v>0.97735158210820494</v>
      </c>
      <c r="O22" s="7"/>
    </row>
    <row r="23" spans="1:15">
      <c r="A23" s="8" t="s">
        <v>1</v>
      </c>
      <c r="B23" s="8">
        <v>60.33099999999996</v>
      </c>
      <c r="C23" s="8">
        <v>1</v>
      </c>
      <c r="F23"/>
      <c r="G23" t="s">
        <v>74</v>
      </c>
      <c r="H23" s="16">
        <v>3.0392156862745097</v>
      </c>
      <c r="O23" s="7"/>
    </row>
    <row r="24" spans="1:15">
      <c r="A24" s="8" t="s">
        <v>1</v>
      </c>
      <c r="B24" s="8">
        <v>36.009999999999934</v>
      </c>
      <c r="C24" s="8">
        <v>1</v>
      </c>
      <c r="F24"/>
      <c r="G24" t="s">
        <v>75</v>
      </c>
      <c r="H24" s="16">
        <v>4.6418812995520451E-3</v>
      </c>
      <c r="O24" s="7"/>
    </row>
    <row r="25" spans="1:15">
      <c r="A25" s="8" t="s">
        <v>1</v>
      </c>
      <c r="B25" s="8">
        <v>44.388000000000034</v>
      </c>
      <c r="C25" s="8">
        <v>1</v>
      </c>
      <c r="F25"/>
      <c r="G25"/>
      <c r="H25" s="16"/>
      <c r="O25" s="7"/>
    </row>
    <row r="26" spans="1:15">
      <c r="A26" s="8" t="s">
        <v>1</v>
      </c>
      <c r="B26" s="8">
        <v>74.621000000000009</v>
      </c>
      <c r="C26" s="8">
        <v>1</v>
      </c>
      <c r="F26" t="s">
        <v>5</v>
      </c>
      <c r="G26" t="s">
        <v>69</v>
      </c>
      <c r="H26" s="16">
        <v>1.3222679183606032</v>
      </c>
      <c r="O26" s="7"/>
    </row>
    <row r="27" spans="1:15">
      <c r="A27" s="8" t="s">
        <v>1</v>
      </c>
      <c r="B27" s="8">
        <v>43.005000000000052</v>
      </c>
      <c r="C27" s="8">
        <v>1</v>
      </c>
      <c r="F27" t="s">
        <v>71</v>
      </c>
      <c r="G27" t="s">
        <v>72</v>
      </c>
      <c r="H27" s="16">
        <v>1</v>
      </c>
      <c r="O27" s="7"/>
    </row>
    <row r="28" spans="1:15">
      <c r="A28" s="8" t="s">
        <v>1</v>
      </c>
      <c r="B28" s="8">
        <v>38.229999999999961</v>
      </c>
      <c r="C28" s="8">
        <v>1</v>
      </c>
      <c r="F28"/>
      <c r="G28" t="s">
        <v>73</v>
      </c>
      <c r="H28" s="17">
        <v>0.2501854355326889</v>
      </c>
      <c r="O28" s="7"/>
    </row>
    <row r="29" spans="1:15">
      <c r="A29" s="8" t="s">
        <v>1</v>
      </c>
      <c r="B29" s="8">
        <v>32.669000000000096</v>
      </c>
      <c r="C29" s="8">
        <v>1</v>
      </c>
      <c r="F29"/>
      <c r="G29" t="s">
        <v>74</v>
      </c>
      <c r="H29" s="16">
        <v>3.3431372549019609</v>
      </c>
      <c r="O29" s="7"/>
    </row>
    <row r="30" spans="1:15">
      <c r="A30" s="8" t="s">
        <v>1</v>
      </c>
      <c r="B30" s="8">
        <v>89.830000000000041</v>
      </c>
      <c r="C30" s="8">
        <v>1</v>
      </c>
      <c r="F30"/>
      <c r="G30" t="s">
        <v>75</v>
      </c>
      <c r="H30" s="16">
        <v>0.18801721649184286</v>
      </c>
      <c r="O30" s="7"/>
    </row>
    <row r="31" spans="1:15">
      <c r="A31" s="8" t="s">
        <v>1</v>
      </c>
      <c r="B31" s="8">
        <v>39.130999999999972</v>
      </c>
      <c r="C31" s="8">
        <v>1</v>
      </c>
      <c r="F31"/>
      <c r="G31"/>
      <c r="H31" s="16"/>
      <c r="O31" s="7"/>
    </row>
    <row r="32" spans="1:15">
      <c r="A32" s="8" t="s">
        <v>1</v>
      </c>
      <c r="B32" s="8">
        <v>63.176000000000045</v>
      </c>
      <c r="C32" s="8">
        <v>1</v>
      </c>
      <c r="F32" t="s">
        <v>23</v>
      </c>
      <c r="G32" t="s">
        <v>69</v>
      </c>
      <c r="H32" s="16">
        <v>15.580372557928214</v>
      </c>
      <c r="O32" s="7"/>
    </row>
    <row r="33" spans="1:15">
      <c r="A33" s="8" t="s">
        <v>1</v>
      </c>
      <c r="B33" s="8">
        <v>14.85899999999998</v>
      </c>
      <c r="C33" s="8">
        <v>1</v>
      </c>
      <c r="F33" t="s">
        <v>71</v>
      </c>
      <c r="G33" t="s">
        <v>72</v>
      </c>
      <c r="H33" s="16">
        <v>1</v>
      </c>
      <c r="O33" s="7"/>
    </row>
    <row r="34" spans="1:15">
      <c r="A34" s="8" t="s">
        <v>1</v>
      </c>
      <c r="B34" s="8">
        <v>28.48599999999999</v>
      </c>
      <c r="C34" s="8">
        <v>1</v>
      </c>
      <c r="F34"/>
      <c r="G34" t="s">
        <v>73</v>
      </c>
      <c r="H34" s="17">
        <v>7.9071141391887973E-5</v>
      </c>
      <c r="O34" s="7"/>
    </row>
    <row r="35" spans="1:15">
      <c r="A35" s="8" t="s">
        <v>1</v>
      </c>
      <c r="B35" s="8">
        <v>34.088000000000051</v>
      </c>
      <c r="C35" s="8">
        <v>1</v>
      </c>
      <c r="F35"/>
      <c r="G35" t="s">
        <v>74</v>
      </c>
      <c r="H35" s="16">
        <v>5.166666666666667</v>
      </c>
      <c r="O35" s="7"/>
    </row>
    <row r="36" spans="1:15">
      <c r="A36" s="8" t="s">
        <v>1</v>
      </c>
      <c r="B36" s="8">
        <v>63.010999999999996</v>
      </c>
      <c r="C36" s="8">
        <v>1</v>
      </c>
      <c r="F36"/>
      <c r="G36" t="s">
        <v>75</v>
      </c>
      <c r="H36" s="16">
        <v>0.64539679967923658</v>
      </c>
      <c r="O36" s="7"/>
    </row>
    <row r="37" spans="1:15">
      <c r="A37" s="8" t="s">
        <v>1</v>
      </c>
      <c r="B37" s="8">
        <v>46.146000000000072</v>
      </c>
      <c r="C37" s="8">
        <v>1</v>
      </c>
      <c r="O37" s="7"/>
    </row>
    <row r="38" spans="1:15">
      <c r="A38" s="8" t="s">
        <v>1</v>
      </c>
      <c r="B38" s="8">
        <v>139.57799999999997</v>
      </c>
      <c r="C38" s="8">
        <v>1</v>
      </c>
      <c r="O38" s="7"/>
    </row>
    <row r="39" spans="1:15">
      <c r="A39" s="8" t="s">
        <v>1</v>
      </c>
      <c r="B39" s="8">
        <v>20.070999999999998</v>
      </c>
      <c r="C39" s="8">
        <v>1</v>
      </c>
      <c r="O39" s="7"/>
    </row>
    <row r="40" spans="1:15">
      <c r="A40" s="8" t="s">
        <v>36</v>
      </c>
      <c r="B40" s="8">
        <v>192.11199999999997</v>
      </c>
      <c r="C40" s="8">
        <v>1</v>
      </c>
      <c r="O40" s="7"/>
    </row>
    <row r="41" spans="1:15">
      <c r="A41" s="8" t="s">
        <v>36</v>
      </c>
      <c r="B41" s="8">
        <v>54.661100000000005</v>
      </c>
      <c r="C41" s="8">
        <v>1</v>
      </c>
      <c r="O41" s="7"/>
    </row>
    <row r="42" spans="1:15">
      <c r="A42" s="8" t="s">
        <v>36</v>
      </c>
      <c r="B42" s="8">
        <v>-11.312999999999931</v>
      </c>
      <c r="C42" s="8">
        <v>0</v>
      </c>
      <c r="O42" s="7"/>
    </row>
    <row r="43" spans="1:15">
      <c r="A43" s="8" t="s">
        <v>36</v>
      </c>
      <c r="B43" s="8">
        <v>-53.32000000000005</v>
      </c>
      <c r="C43" s="8">
        <v>0</v>
      </c>
      <c r="O43" s="7"/>
    </row>
    <row r="44" spans="1:15">
      <c r="A44" s="8" t="s">
        <v>36</v>
      </c>
      <c r="B44" s="8">
        <v>118.255</v>
      </c>
      <c r="C44" s="8">
        <v>1</v>
      </c>
      <c r="O44" s="7"/>
    </row>
    <row r="45" spans="1:15">
      <c r="A45" s="8" t="s">
        <v>36</v>
      </c>
      <c r="B45" s="8">
        <v>120.084</v>
      </c>
      <c r="C45" s="8">
        <v>1</v>
      </c>
      <c r="O45" s="7"/>
    </row>
    <row r="46" spans="1:15">
      <c r="A46" s="8" t="s">
        <v>36</v>
      </c>
      <c r="B46" s="8">
        <v>59.638000000000034</v>
      </c>
      <c r="C46" s="8">
        <v>1</v>
      </c>
      <c r="O46" s="7"/>
    </row>
    <row r="47" spans="1:15">
      <c r="A47" s="8" t="s">
        <v>36</v>
      </c>
      <c r="B47" s="8">
        <v>58.00800000000001</v>
      </c>
      <c r="C47" s="8">
        <v>1</v>
      </c>
      <c r="O47" s="7"/>
    </row>
    <row r="48" spans="1:15">
      <c r="A48" s="8" t="s">
        <v>36</v>
      </c>
      <c r="B48" s="8">
        <v>61.136999999999986</v>
      </c>
      <c r="C48" s="8">
        <v>1</v>
      </c>
      <c r="O48" s="7"/>
    </row>
    <row r="49" spans="1:15">
      <c r="A49" s="8" t="s">
        <v>36</v>
      </c>
      <c r="B49" s="8">
        <v>-13.163000000000011</v>
      </c>
      <c r="C49" s="8">
        <v>0</v>
      </c>
      <c r="O49" s="7"/>
    </row>
    <row r="50" spans="1:15">
      <c r="A50" s="8" t="s">
        <v>36</v>
      </c>
      <c r="B50" s="8">
        <v>52.484000000000037</v>
      </c>
      <c r="C50" s="8">
        <v>1</v>
      </c>
      <c r="O50" s="7"/>
    </row>
    <row r="51" spans="1:15">
      <c r="A51" s="8" t="s">
        <v>36</v>
      </c>
      <c r="B51" s="8">
        <v>28.581999999999937</v>
      </c>
      <c r="C51" s="8">
        <v>1</v>
      </c>
      <c r="O51" s="7"/>
    </row>
    <row r="52" spans="1:15">
      <c r="A52" s="8" t="s">
        <v>36</v>
      </c>
      <c r="B52" s="8">
        <v>87.206000000000017</v>
      </c>
      <c r="C52" s="8">
        <v>1</v>
      </c>
      <c r="O52" s="7"/>
    </row>
    <row r="53" spans="1:15">
      <c r="A53" s="8" t="s">
        <v>36</v>
      </c>
      <c r="B53" s="8">
        <v>-16.842000000000041</v>
      </c>
      <c r="C53" s="8">
        <v>0</v>
      </c>
      <c r="O53" s="7"/>
    </row>
    <row r="54" spans="1:15">
      <c r="A54" s="8" t="s">
        <v>36</v>
      </c>
      <c r="B54" s="8">
        <v>-215.53800000000007</v>
      </c>
      <c r="C54" s="8">
        <v>0</v>
      </c>
      <c r="O54" s="7"/>
    </row>
    <row r="55" spans="1:15">
      <c r="A55" s="8" t="s">
        <v>36</v>
      </c>
      <c r="B55" s="8">
        <v>-8.3840000000000146</v>
      </c>
      <c r="C55" s="8">
        <v>0</v>
      </c>
      <c r="O55" s="7"/>
    </row>
    <row r="56" spans="1:15">
      <c r="A56" s="8" t="s">
        <v>36</v>
      </c>
      <c r="B56" s="8">
        <v>-89.728999999999928</v>
      </c>
      <c r="C56" s="8">
        <v>0</v>
      </c>
      <c r="O56" s="7"/>
    </row>
    <row r="57" spans="1:15">
      <c r="A57" s="8" t="s">
        <v>38</v>
      </c>
      <c r="B57" s="8">
        <v>28.95799999999997</v>
      </c>
      <c r="C57" s="8">
        <v>1</v>
      </c>
      <c r="O57" s="7"/>
    </row>
    <row r="58" spans="1:15">
      <c r="A58" s="8" t="s">
        <v>38</v>
      </c>
      <c r="B58" s="8">
        <v>52.854000000000042</v>
      </c>
      <c r="C58" s="8">
        <v>1</v>
      </c>
      <c r="O58" s="7"/>
    </row>
    <row r="59" spans="1:15">
      <c r="A59" s="8" t="s">
        <v>38</v>
      </c>
      <c r="B59" s="8">
        <v>-143.68599999999998</v>
      </c>
      <c r="C59" s="8">
        <v>0</v>
      </c>
      <c r="D59" s="6"/>
      <c r="O59" s="7"/>
    </row>
    <row r="60" spans="1:15">
      <c r="A60" s="8" t="s">
        <v>38</v>
      </c>
      <c r="B60" s="8">
        <v>79.007999999999925</v>
      </c>
      <c r="C60" s="8">
        <v>1</v>
      </c>
      <c r="O60" s="7"/>
    </row>
    <row r="61" spans="1:15">
      <c r="A61" s="8" t="s">
        <v>38</v>
      </c>
      <c r="B61" s="8">
        <v>158.25600000000003</v>
      </c>
      <c r="C61" s="8">
        <v>1</v>
      </c>
      <c r="O61" s="7"/>
    </row>
    <row r="62" spans="1:15">
      <c r="A62" s="8" t="s">
        <v>38</v>
      </c>
      <c r="B62" s="8">
        <v>-87.823000000000036</v>
      </c>
      <c r="C62" s="8">
        <v>0</v>
      </c>
      <c r="D62" s="6"/>
      <c r="O62" s="7"/>
    </row>
    <row r="63" spans="1:15">
      <c r="A63" s="8" t="s">
        <v>38</v>
      </c>
      <c r="B63" s="8">
        <v>40.125999999999976</v>
      </c>
      <c r="C63" s="8">
        <v>1</v>
      </c>
      <c r="O63" s="7"/>
    </row>
    <row r="64" spans="1:15">
      <c r="A64" s="8" t="s">
        <v>38</v>
      </c>
      <c r="B64" s="8">
        <v>78.753000000000043</v>
      </c>
      <c r="C64" s="8">
        <v>1</v>
      </c>
      <c r="O64" s="7"/>
    </row>
    <row r="65" spans="1:15">
      <c r="A65" s="8" t="s">
        <v>38</v>
      </c>
      <c r="B65" s="8">
        <v>-108.36900000000003</v>
      </c>
      <c r="C65" s="8">
        <v>0</v>
      </c>
      <c r="D65" s="6"/>
      <c r="O65" s="7"/>
    </row>
    <row r="66" spans="1:15">
      <c r="A66" s="8" t="s">
        <v>23</v>
      </c>
      <c r="B66" s="8">
        <v>-97.275000000000034</v>
      </c>
      <c r="C66" s="8">
        <v>0</v>
      </c>
      <c r="D66" s="6"/>
      <c r="O66" s="7"/>
    </row>
    <row r="67" spans="1:15">
      <c r="A67" s="8" t="s">
        <v>23</v>
      </c>
      <c r="B67" s="8">
        <v>76.701999999999998</v>
      </c>
      <c r="C67" s="8">
        <v>1</v>
      </c>
      <c r="O67" s="7"/>
    </row>
    <row r="68" spans="1:15">
      <c r="A68" s="8" t="s">
        <v>23</v>
      </c>
      <c r="B68" s="8">
        <v>31.053000000000026</v>
      </c>
      <c r="C68" s="8">
        <v>1</v>
      </c>
      <c r="O68" s="7"/>
    </row>
    <row r="69" spans="1:15">
      <c r="A69" s="8" t="s">
        <v>23</v>
      </c>
      <c r="B69" s="8">
        <v>-54.615000000000038</v>
      </c>
      <c r="C69" s="8">
        <v>0</v>
      </c>
      <c r="D69" s="6"/>
      <c r="O69" s="7"/>
    </row>
    <row r="70" spans="1:15">
      <c r="A70" s="8" t="s">
        <v>23</v>
      </c>
      <c r="B70" s="8">
        <v>-1.4940000000000282</v>
      </c>
      <c r="C70" s="8">
        <v>0</v>
      </c>
      <c r="D70" s="6"/>
      <c r="O70" s="7"/>
    </row>
    <row r="71" spans="1:15">
      <c r="A71" s="8" t="s">
        <v>23</v>
      </c>
      <c r="B71" s="8">
        <v>-39.326999999999998</v>
      </c>
      <c r="C71" s="8">
        <v>0</v>
      </c>
      <c r="D71" s="6"/>
      <c r="O71" s="7"/>
    </row>
    <row r="72" spans="1:15">
      <c r="A72" s="8" t="s">
        <v>23</v>
      </c>
      <c r="B72" s="8">
        <v>-50.882000000000005</v>
      </c>
      <c r="C72" s="8">
        <v>0</v>
      </c>
      <c r="D72" s="6"/>
      <c r="O72" s="7"/>
    </row>
    <row r="73" spans="1:15">
      <c r="A73" s="8" t="s">
        <v>23</v>
      </c>
      <c r="B73" s="8">
        <v>-29.466600000000014</v>
      </c>
      <c r="C73" s="8">
        <v>0</v>
      </c>
      <c r="D73" s="6"/>
      <c r="O73" s="7"/>
    </row>
    <row r="74" spans="1:15">
      <c r="A74" s="8" t="s">
        <v>23</v>
      </c>
      <c r="B74" s="8">
        <v>24.589999999999989</v>
      </c>
      <c r="C74" s="8">
        <v>1</v>
      </c>
      <c r="O74" s="7"/>
    </row>
    <row r="75" spans="1:15">
      <c r="A75" s="8" t="s">
        <v>23</v>
      </c>
      <c r="B75" s="8">
        <v>103.55500000000001</v>
      </c>
      <c r="C75" s="8">
        <v>1</v>
      </c>
      <c r="O75" s="7"/>
    </row>
    <row r="76" spans="1:15">
      <c r="A76" s="8" t="s">
        <v>23</v>
      </c>
      <c r="B76" s="8">
        <v>-38.198400000000007</v>
      </c>
      <c r="C76" s="8">
        <v>0</v>
      </c>
      <c r="D76" s="6"/>
      <c r="O76" s="7"/>
    </row>
    <row r="77" spans="1:15">
      <c r="A77" s="8" t="s">
        <v>23</v>
      </c>
      <c r="B77" s="8">
        <v>-40.961000000000013</v>
      </c>
      <c r="C77" s="8">
        <v>0</v>
      </c>
      <c r="D77" s="6"/>
      <c r="O77" s="7"/>
    </row>
    <row r="78" spans="1:15">
      <c r="A78" s="8" t="s">
        <v>23</v>
      </c>
      <c r="B78" s="8">
        <v>-46.748999999999995</v>
      </c>
      <c r="C78" s="8">
        <v>0</v>
      </c>
      <c r="D78" s="6"/>
      <c r="O78" s="7"/>
    </row>
    <row r="79" spans="1:15">
      <c r="A79" s="8" t="s">
        <v>23</v>
      </c>
      <c r="B79" s="8">
        <v>-88.91500000000002</v>
      </c>
      <c r="C79" s="8">
        <v>0</v>
      </c>
      <c r="D79" s="6"/>
      <c r="O79" s="7"/>
    </row>
    <row r="80" spans="1:15">
      <c r="A80" s="8" t="s">
        <v>23</v>
      </c>
      <c r="B80" s="8">
        <v>26.538999999999987</v>
      </c>
      <c r="C80" s="8">
        <v>1</v>
      </c>
      <c r="O80" s="7"/>
    </row>
    <row r="81" spans="1:15">
      <c r="A81" s="8" t="s">
        <v>23</v>
      </c>
      <c r="B81" s="8">
        <v>-0.61999999999997613</v>
      </c>
      <c r="C81" s="8">
        <v>0</v>
      </c>
      <c r="D81" s="6"/>
      <c r="O81" s="7"/>
    </row>
    <row r="82" spans="1:15">
      <c r="A82" s="8" t="s">
        <v>23</v>
      </c>
      <c r="B82" s="8">
        <v>-62.459999999999951</v>
      </c>
      <c r="C82" s="8">
        <v>0</v>
      </c>
      <c r="D82" s="6"/>
      <c r="O82" s="7"/>
    </row>
    <row r="83" spans="1:15">
      <c r="A83" s="8" t="s">
        <v>5</v>
      </c>
      <c r="B83" s="8">
        <v>37.558999999999997</v>
      </c>
      <c r="C83" s="8">
        <v>1</v>
      </c>
      <c r="O83" s="7"/>
    </row>
    <row r="84" spans="1:15">
      <c r="A84" s="8" t="s">
        <v>5</v>
      </c>
      <c r="B84" s="8">
        <v>50.137</v>
      </c>
      <c r="C84" s="8">
        <v>1</v>
      </c>
      <c r="O84" s="7"/>
    </row>
    <row r="85" spans="1:15">
      <c r="A85" s="8" t="s">
        <v>5</v>
      </c>
      <c r="B85" s="8">
        <v>-32.44</v>
      </c>
      <c r="C85" s="8">
        <v>0</v>
      </c>
      <c r="D85" s="6"/>
      <c r="O85" s="7"/>
    </row>
    <row r="86" spans="1:15">
      <c r="A86" s="8" t="s">
        <v>5</v>
      </c>
      <c r="B86" s="8">
        <v>-114.66100000000003</v>
      </c>
      <c r="C86" s="8">
        <v>0</v>
      </c>
      <c r="D86" s="6"/>
      <c r="O86" s="7"/>
    </row>
    <row r="87" spans="1:15">
      <c r="A87" s="8" t="s">
        <v>5</v>
      </c>
      <c r="B87" s="8">
        <v>-33.413000000000004</v>
      </c>
      <c r="C87" s="8">
        <v>0</v>
      </c>
      <c r="D87" s="6"/>
      <c r="O87" s="7"/>
    </row>
    <row r="88" spans="1:15">
      <c r="A88" s="8" t="s">
        <v>5</v>
      </c>
      <c r="B88" s="8">
        <v>41.983999999999995</v>
      </c>
      <c r="C88" s="8">
        <v>1</v>
      </c>
      <c r="O88" s="7"/>
    </row>
    <row r="89" spans="1:15">
      <c r="A89" s="8" t="s">
        <v>5</v>
      </c>
      <c r="B89" s="8">
        <v>14.486000000000004</v>
      </c>
      <c r="C89" s="8">
        <v>1</v>
      </c>
      <c r="O89" s="7"/>
    </row>
    <row r="90" spans="1:15">
      <c r="A90" s="8" t="s">
        <v>5</v>
      </c>
      <c r="B90" s="8">
        <v>-67.45799999999997</v>
      </c>
      <c r="C90" s="8">
        <v>0</v>
      </c>
      <c r="D90" s="6"/>
      <c r="O90" s="7"/>
    </row>
    <row r="91" spans="1:15">
      <c r="A91" s="8" t="s">
        <v>5</v>
      </c>
      <c r="B91" s="8">
        <v>-162.8056</v>
      </c>
      <c r="C91" s="8">
        <v>0</v>
      </c>
      <c r="D91" s="6"/>
      <c r="O91" s="7"/>
    </row>
    <row r="92" spans="1:15">
      <c r="A92" s="8" t="s">
        <v>5</v>
      </c>
      <c r="B92" s="8">
        <v>80.676000000000045</v>
      </c>
      <c r="C92" s="8">
        <v>1</v>
      </c>
      <c r="O92" s="7"/>
    </row>
    <row r="93" spans="1:15">
      <c r="A93" s="8" t="s">
        <v>5</v>
      </c>
      <c r="B93" s="8">
        <v>40.665999999999997</v>
      </c>
      <c r="C93" s="8">
        <v>1</v>
      </c>
      <c r="O93" s="7"/>
    </row>
    <row r="94" spans="1:15">
      <c r="A94" s="8" t="s">
        <v>37</v>
      </c>
      <c r="B94" s="8">
        <v>-108.61200000000002</v>
      </c>
      <c r="C94" s="8">
        <v>0</v>
      </c>
      <c r="D94" s="6"/>
      <c r="O94" s="7"/>
    </row>
    <row r="95" spans="1:15">
      <c r="A95" s="8" t="s">
        <v>37</v>
      </c>
      <c r="B95" s="8">
        <v>127.15899999999999</v>
      </c>
      <c r="C95" s="8">
        <v>1</v>
      </c>
      <c r="O95" s="7"/>
    </row>
    <row r="96" spans="1:15">
      <c r="A96" s="8" t="s">
        <v>37</v>
      </c>
      <c r="B96" s="8">
        <v>53.741000000000014</v>
      </c>
      <c r="C96" s="8">
        <v>1</v>
      </c>
      <c r="O96" s="7"/>
    </row>
    <row r="97" spans="1:15">
      <c r="A97" s="8" t="s">
        <v>37</v>
      </c>
      <c r="B97" s="8">
        <v>63.252999999999957</v>
      </c>
      <c r="C97" s="8">
        <v>1</v>
      </c>
      <c r="O97" s="7"/>
    </row>
    <row r="98" spans="1:15">
      <c r="A98" s="8" t="s">
        <v>37</v>
      </c>
      <c r="B98" s="8">
        <v>106.09800000000001</v>
      </c>
      <c r="C98" s="8">
        <v>1</v>
      </c>
      <c r="O98" s="7"/>
    </row>
    <row r="99" spans="1:15">
      <c r="A99" s="8" t="s">
        <v>37</v>
      </c>
      <c r="B99" s="8">
        <v>21.050000000000068</v>
      </c>
      <c r="C99" s="8">
        <v>1</v>
      </c>
      <c r="O99" s="7"/>
    </row>
    <row r="100" spans="1:15">
      <c r="A100" s="8" t="s">
        <v>37</v>
      </c>
      <c r="B100" s="8">
        <v>43.18100000000004</v>
      </c>
      <c r="C100" s="8">
        <v>1</v>
      </c>
      <c r="O100" s="7"/>
    </row>
    <row r="101" spans="1:15">
      <c r="A101" s="8" t="s">
        <v>37</v>
      </c>
      <c r="B101" s="8">
        <v>-17.013999999999982</v>
      </c>
      <c r="C101" s="8">
        <v>0</v>
      </c>
      <c r="D101" s="6"/>
      <c r="O101" s="7"/>
    </row>
    <row r="102" spans="1:15">
      <c r="A102" s="8" t="s">
        <v>37</v>
      </c>
      <c r="B102" s="8">
        <v>-55.928999999999974</v>
      </c>
      <c r="C102" s="8">
        <v>0</v>
      </c>
      <c r="D102" s="6"/>
      <c r="O102" s="7"/>
    </row>
    <row r="103" spans="1:15">
      <c r="A103" s="8" t="s">
        <v>37</v>
      </c>
      <c r="B103" s="8">
        <v>54.478699999999989</v>
      </c>
      <c r="C103" s="8">
        <v>1</v>
      </c>
      <c r="O103" s="7"/>
    </row>
    <row r="110" spans="1:15">
      <c r="B110" s="8" t="s">
        <v>76</v>
      </c>
      <c r="C110" s="8" t="s">
        <v>77</v>
      </c>
      <c r="D110" s="8" t="s">
        <v>78</v>
      </c>
      <c r="E110" s="8" t="s">
        <v>79</v>
      </c>
      <c r="F110" s="8" t="s">
        <v>80</v>
      </c>
    </row>
    <row r="111" spans="1:15">
      <c r="A111" s="8" t="s">
        <v>1</v>
      </c>
      <c r="B111" s="8">
        <f>COUNT(C2:C35,C36:C39)</f>
        <v>38</v>
      </c>
      <c r="C111" s="8">
        <f>SUM(C2:C35,C36:C39)</f>
        <v>37</v>
      </c>
      <c r="D111" s="8">
        <f t="shared" ref="D111:D116" si="0">B111-C111</f>
        <v>1</v>
      </c>
      <c r="E111" s="18">
        <f t="shared" ref="E111:E116" si="1">C111/B111</f>
        <v>0.97368421052631582</v>
      </c>
      <c r="F111" s="19">
        <f t="shared" ref="F111:F116" si="2">1-E111</f>
        <v>2.6315789473684181E-2</v>
      </c>
    </row>
    <row r="112" spans="1:15">
      <c r="A112" s="8" t="s">
        <v>36</v>
      </c>
      <c r="B112" s="8">
        <f>COUNT(C40:C56)</f>
        <v>17</v>
      </c>
      <c r="C112" s="8">
        <f>SUM(C40:C56)</f>
        <v>10</v>
      </c>
      <c r="D112" s="8">
        <f t="shared" si="0"/>
        <v>7</v>
      </c>
      <c r="E112" s="18">
        <f t="shared" si="1"/>
        <v>0.58823529411764708</v>
      </c>
      <c r="F112" s="19">
        <f t="shared" si="2"/>
        <v>0.41176470588235292</v>
      </c>
    </row>
    <row r="113" spans="1:13" s="7" customFormat="1">
      <c r="A113" s="8" t="s">
        <v>38</v>
      </c>
      <c r="B113" s="8">
        <f>COUNT(C57:C65)</f>
        <v>9</v>
      </c>
      <c r="C113" s="8">
        <f>SUM(C57:C65)</f>
        <v>6</v>
      </c>
      <c r="D113" s="8">
        <f t="shared" si="0"/>
        <v>3</v>
      </c>
      <c r="E113" s="18">
        <f t="shared" si="1"/>
        <v>0.66666666666666663</v>
      </c>
      <c r="F113" s="19">
        <f t="shared" si="2"/>
        <v>0.33333333333333337</v>
      </c>
      <c r="G113" s="8"/>
      <c r="H113" s="18"/>
      <c r="I113" s="18"/>
      <c r="J113" s="18"/>
      <c r="K113" s="18"/>
      <c r="L113" s="18"/>
      <c r="M113" s="18"/>
    </row>
    <row r="114" spans="1:13" s="7" customFormat="1">
      <c r="A114" s="8" t="s">
        <v>37</v>
      </c>
      <c r="B114" s="8">
        <f>COUNT(C94:C103)</f>
        <v>10</v>
      </c>
      <c r="C114" s="8">
        <f>SUM(C94:C103)</f>
        <v>7</v>
      </c>
      <c r="D114" s="8">
        <f t="shared" si="0"/>
        <v>3</v>
      </c>
      <c r="E114" s="18">
        <f t="shared" si="1"/>
        <v>0.7</v>
      </c>
      <c r="F114" s="19">
        <f t="shared" si="2"/>
        <v>0.30000000000000004</v>
      </c>
      <c r="G114" s="8"/>
      <c r="H114" s="19"/>
      <c r="I114" s="19"/>
      <c r="J114" s="19"/>
      <c r="K114" s="19"/>
      <c r="L114" s="19"/>
      <c r="M114" s="19"/>
    </row>
    <row r="115" spans="1:13" s="7" customFormat="1">
      <c r="A115" s="8" t="s">
        <v>5</v>
      </c>
      <c r="B115" s="8">
        <f>COUNT(C83:C93)</f>
        <v>11</v>
      </c>
      <c r="C115" s="8">
        <f>SUM(C83:C93)</f>
        <v>6</v>
      </c>
      <c r="D115" s="8">
        <f t="shared" si="0"/>
        <v>5</v>
      </c>
      <c r="E115" s="18">
        <f t="shared" si="1"/>
        <v>0.54545454545454541</v>
      </c>
      <c r="F115" s="19">
        <f t="shared" si="2"/>
        <v>0.45454545454545459</v>
      </c>
      <c r="G115" s="8"/>
      <c r="H115" s="8"/>
      <c r="I115" s="8"/>
      <c r="J115" s="8"/>
      <c r="K115" s="8"/>
      <c r="L115" s="8"/>
      <c r="M115" s="8"/>
    </row>
    <row r="116" spans="1:13" s="7" customFormat="1">
      <c r="A116" s="8" t="s">
        <v>23</v>
      </c>
      <c r="B116" s="8">
        <f>COUNT(C66:C76,C77:C82)</f>
        <v>17</v>
      </c>
      <c r="C116" s="8">
        <f>SUM(C66:C76,C77:C82)</f>
        <v>5</v>
      </c>
      <c r="D116" s="8">
        <f t="shared" si="0"/>
        <v>12</v>
      </c>
      <c r="E116" s="18">
        <f t="shared" si="1"/>
        <v>0.29411764705882354</v>
      </c>
      <c r="F116" s="19">
        <f t="shared" si="2"/>
        <v>0.70588235294117641</v>
      </c>
      <c r="G116" s="8"/>
      <c r="H116" s="8"/>
      <c r="I116" s="8"/>
      <c r="J116" s="8"/>
      <c r="K116" s="8"/>
      <c r="L116" s="8"/>
      <c r="M116" s="8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6B-B’</vt:lpstr>
      <vt:lpstr>Fig6D-D’</vt:lpstr>
      <vt:lpstr>Fig6E-G</vt:lpstr>
      <vt:lpstr>Fig6H</vt:lpstr>
    </vt:vector>
  </TitlesOfParts>
  <Company>The Scripps research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Han-Hsuan Liu</dc:creator>
  <cp:lastModifiedBy>Han-Hsuan Liu</cp:lastModifiedBy>
  <dcterms:created xsi:type="dcterms:W3CDTF">2017-11-16T03:14:05Z</dcterms:created>
  <dcterms:modified xsi:type="dcterms:W3CDTF">2018-01-20T02:09:05Z</dcterms:modified>
</cp:coreProperties>
</file>