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200" yWindow="1200" windowWidth="24400" windowHeight="12840" tabRatio="500"/>
  </bookViews>
  <sheets>
    <sheet name="VE-dependent nascent proteome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86" i="1" l="1"/>
  <c r="K86" i="1"/>
  <c r="L86" i="1"/>
  <c r="J85" i="1"/>
  <c r="K85" i="1"/>
  <c r="L85" i="1"/>
  <c r="J84" i="1"/>
  <c r="K84" i="1"/>
  <c r="L84" i="1"/>
  <c r="J83" i="1"/>
  <c r="K83" i="1"/>
  <c r="L83" i="1"/>
  <c r="J82" i="1"/>
  <c r="K82" i="1"/>
  <c r="L82" i="1"/>
  <c r="J81" i="1"/>
  <c r="K81" i="1"/>
  <c r="L81" i="1"/>
  <c r="J80" i="1"/>
  <c r="K80" i="1"/>
  <c r="L80" i="1"/>
  <c r="J79" i="1"/>
  <c r="K79" i="1"/>
  <c r="L79" i="1"/>
  <c r="J78" i="1"/>
  <c r="K78" i="1"/>
  <c r="L78" i="1"/>
  <c r="J77" i="1"/>
  <c r="K77" i="1"/>
  <c r="L77" i="1"/>
  <c r="J76" i="1"/>
  <c r="K76" i="1"/>
  <c r="L76" i="1"/>
  <c r="J75" i="1"/>
  <c r="K75" i="1"/>
  <c r="L75" i="1"/>
  <c r="J74" i="1"/>
  <c r="K74" i="1"/>
  <c r="L74" i="1"/>
  <c r="J73" i="1"/>
  <c r="K73" i="1"/>
  <c r="L73" i="1"/>
  <c r="J72" i="1"/>
  <c r="K72" i="1"/>
  <c r="L72" i="1"/>
  <c r="J71" i="1"/>
  <c r="K71" i="1"/>
  <c r="L71" i="1"/>
  <c r="J70" i="1"/>
  <c r="K70" i="1"/>
  <c r="L70" i="1"/>
  <c r="J69" i="1"/>
  <c r="K69" i="1"/>
  <c r="L69" i="1"/>
  <c r="J68" i="1"/>
  <c r="K68" i="1"/>
  <c r="L68" i="1"/>
  <c r="I67" i="1"/>
  <c r="H67" i="1"/>
  <c r="J67" i="1"/>
  <c r="K67" i="1"/>
  <c r="L67" i="1"/>
  <c r="J66" i="1"/>
  <c r="K66" i="1"/>
  <c r="L66" i="1"/>
  <c r="J65" i="1"/>
  <c r="K65" i="1"/>
  <c r="L65" i="1"/>
  <c r="J64" i="1"/>
  <c r="K64" i="1"/>
  <c r="L64" i="1"/>
  <c r="J63" i="1"/>
  <c r="K63" i="1"/>
  <c r="L63" i="1"/>
  <c r="J62" i="1"/>
  <c r="K62" i="1"/>
  <c r="L62" i="1"/>
  <c r="J61" i="1"/>
  <c r="K61" i="1"/>
  <c r="L61" i="1"/>
  <c r="J60" i="1"/>
  <c r="K60" i="1"/>
  <c r="L60" i="1"/>
  <c r="J59" i="1"/>
  <c r="K59" i="1"/>
  <c r="L59" i="1"/>
  <c r="J58" i="1"/>
  <c r="K58" i="1"/>
  <c r="L58" i="1"/>
  <c r="J57" i="1"/>
  <c r="K57" i="1"/>
  <c r="L57" i="1"/>
  <c r="J56" i="1"/>
  <c r="K56" i="1"/>
  <c r="L56" i="1"/>
  <c r="J55" i="1"/>
  <c r="K55" i="1"/>
  <c r="L55" i="1"/>
  <c r="I54" i="1"/>
  <c r="H54" i="1"/>
  <c r="J54" i="1"/>
  <c r="K54" i="1"/>
  <c r="L54" i="1"/>
  <c r="J53" i="1"/>
  <c r="K53" i="1"/>
  <c r="L53" i="1"/>
  <c r="J52" i="1"/>
  <c r="K52" i="1"/>
  <c r="L52" i="1"/>
  <c r="J51" i="1"/>
  <c r="K51" i="1"/>
  <c r="L51" i="1"/>
  <c r="J50" i="1"/>
  <c r="K50" i="1"/>
  <c r="L50" i="1"/>
  <c r="J49" i="1"/>
  <c r="K49" i="1"/>
  <c r="L49" i="1"/>
  <c r="J48" i="1"/>
  <c r="K48" i="1"/>
  <c r="L48" i="1"/>
  <c r="F47" i="1"/>
  <c r="J47" i="1"/>
  <c r="K47" i="1"/>
  <c r="L47" i="1"/>
  <c r="J46" i="1"/>
  <c r="K46" i="1"/>
  <c r="L46" i="1"/>
  <c r="D45" i="1"/>
  <c r="J45" i="1"/>
  <c r="K45" i="1"/>
  <c r="L45" i="1"/>
  <c r="J44" i="1"/>
  <c r="K44" i="1"/>
  <c r="L44" i="1"/>
  <c r="G43" i="1"/>
  <c r="F43" i="1"/>
  <c r="J43" i="1"/>
  <c r="K43" i="1"/>
  <c r="L43" i="1"/>
  <c r="J42" i="1"/>
  <c r="K42" i="1"/>
  <c r="L42" i="1"/>
  <c r="J41" i="1"/>
  <c r="K41" i="1"/>
  <c r="L41" i="1"/>
  <c r="J40" i="1"/>
  <c r="K40" i="1"/>
  <c r="L40" i="1"/>
  <c r="J39" i="1"/>
  <c r="K39" i="1"/>
  <c r="L39" i="1"/>
  <c r="J38" i="1"/>
  <c r="K38" i="1"/>
  <c r="L38" i="1"/>
  <c r="J37" i="1"/>
  <c r="K37" i="1"/>
  <c r="L37" i="1"/>
  <c r="J36" i="1"/>
  <c r="K36" i="1"/>
  <c r="L36" i="1"/>
  <c r="J35" i="1"/>
  <c r="K35" i="1"/>
  <c r="L35" i="1"/>
  <c r="J34" i="1"/>
  <c r="K34" i="1"/>
  <c r="L34" i="1"/>
  <c r="J33" i="1"/>
  <c r="K33" i="1"/>
  <c r="L33" i="1"/>
  <c r="J32" i="1"/>
  <c r="K32" i="1"/>
  <c r="L32" i="1"/>
  <c r="J31" i="1"/>
  <c r="K31" i="1"/>
  <c r="L31" i="1"/>
  <c r="J30" i="1"/>
  <c r="K30" i="1"/>
  <c r="L30" i="1"/>
  <c r="J29" i="1"/>
  <c r="K29" i="1"/>
  <c r="L29" i="1"/>
  <c r="J28" i="1"/>
  <c r="K28" i="1"/>
  <c r="L28" i="1"/>
  <c r="J27" i="1"/>
  <c r="K27" i="1"/>
  <c r="L27" i="1"/>
  <c r="J26" i="1"/>
  <c r="K26" i="1"/>
  <c r="L26" i="1"/>
  <c r="J25" i="1"/>
  <c r="K25" i="1"/>
  <c r="L25" i="1"/>
  <c r="J24" i="1"/>
  <c r="K24" i="1"/>
  <c r="L24" i="1"/>
  <c r="J23" i="1"/>
  <c r="K23" i="1"/>
  <c r="L23" i="1"/>
  <c r="J22" i="1"/>
  <c r="K22" i="1"/>
  <c r="L22" i="1"/>
  <c r="J21" i="1"/>
  <c r="K21" i="1"/>
  <c r="L21" i="1"/>
  <c r="J20" i="1"/>
  <c r="K20" i="1"/>
  <c r="L20" i="1"/>
  <c r="J19" i="1"/>
  <c r="K19" i="1"/>
  <c r="L19" i="1"/>
  <c r="J18" i="1"/>
  <c r="K18" i="1"/>
  <c r="L18" i="1"/>
  <c r="J17" i="1"/>
  <c r="K17" i="1"/>
  <c r="L17" i="1"/>
  <c r="J16" i="1"/>
  <c r="K16" i="1"/>
  <c r="L16" i="1"/>
  <c r="J15" i="1"/>
  <c r="K15" i="1"/>
  <c r="L15" i="1"/>
  <c r="J14" i="1"/>
  <c r="K14" i="1"/>
  <c r="L14" i="1"/>
  <c r="J13" i="1"/>
  <c r="K13" i="1"/>
  <c r="L13" i="1"/>
  <c r="J12" i="1"/>
  <c r="K12" i="1"/>
  <c r="L12" i="1"/>
  <c r="J11" i="1"/>
  <c r="K11" i="1"/>
  <c r="L11" i="1"/>
  <c r="J10" i="1"/>
  <c r="K10" i="1"/>
  <c r="L10" i="1"/>
  <c r="J9" i="1"/>
  <c r="K9" i="1"/>
  <c r="L9" i="1"/>
  <c r="J8" i="1"/>
  <c r="K8" i="1"/>
  <c r="L8" i="1"/>
  <c r="J7" i="1"/>
  <c r="K7" i="1"/>
  <c r="L7" i="1"/>
  <c r="J6" i="1"/>
  <c r="K6" i="1"/>
  <c r="L6" i="1"/>
  <c r="J5" i="1"/>
  <c r="K5" i="1"/>
  <c r="L5" i="1"/>
  <c r="J4" i="1"/>
  <c r="K4" i="1"/>
  <c r="L4" i="1"/>
</calcChain>
</file>

<file path=xl/sharedStrings.xml><?xml version="1.0" encoding="utf-8"?>
<sst xmlns="http://schemas.openxmlformats.org/spreadsheetml/2006/main" count="187" uniqueCount="181">
  <si>
    <t>Gene names</t>
  </si>
  <si>
    <t>Uniprot_ID</t>
  </si>
  <si>
    <t>xenbase</t>
  </si>
  <si>
    <t>phrog</t>
  </si>
  <si>
    <t>Up in two experiments</t>
  </si>
  <si>
    <t>capza1</t>
  </si>
  <si>
    <t>P52907</t>
  </si>
  <si>
    <t>capza2</t>
  </si>
  <si>
    <t>P47755</t>
  </si>
  <si>
    <t>cbx1</t>
  </si>
  <si>
    <t>P83916</t>
  </si>
  <si>
    <t>cbx3</t>
  </si>
  <si>
    <t>Q13185</t>
  </si>
  <si>
    <t>fus</t>
  </si>
  <si>
    <t>P35637</t>
  </si>
  <si>
    <t>hdlbp</t>
  </si>
  <si>
    <t>Q00341</t>
  </si>
  <si>
    <t>rps17</t>
  </si>
  <si>
    <t>P08708</t>
  </si>
  <si>
    <t>tuba1b</t>
  </si>
  <si>
    <t>P68363</t>
  </si>
  <si>
    <t>lonp1</t>
  </si>
  <si>
    <t>P36776</t>
  </si>
  <si>
    <t>sfpq</t>
  </si>
  <si>
    <t>P23246</t>
  </si>
  <si>
    <t>ttpal</t>
  </si>
  <si>
    <t>Q9BTX7</t>
  </si>
  <si>
    <t>tuba1a</t>
  </si>
  <si>
    <t>Q71U36</t>
  </si>
  <si>
    <t>Up in one experiment</t>
  </si>
  <si>
    <t>cox5a</t>
  </si>
  <si>
    <t>P20674</t>
  </si>
  <si>
    <t>eif3a</t>
  </si>
  <si>
    <t>Q14152</t>
  </si>
  <si>
    <t>krt75</t>
  </si>
  <si>
    <t>O95678</t>
  </si>
  <si>
    <t>metap2</t>
  </si>
  <si>
    <t>P50579</t>
  </si>
  <si>
    <t>naca</t>
  </si>
  <si>
    <t>Q13765</t>
  </si>
  <si>
    <t>nono</t>
  </si>
  <si>
    <t>Q15233</t>
  </si>
  <si>
    <t>psmd2</t>
  </si>
  <si>
    <t>Q13200</t>
  </si>
  <si>
    <t>rab5a</t>
  </si>
  <si>
    <t>P20339</t>
  </si>
  <si>
    <t>rab5c</t>
  </si>
  <si>
    <t>P51148</t>
  </si>
  <si>
    <t>eif4a1</t>
  </si>
  <si>
    <t>P60842</t>
  </si>
  <si>
    <t>hnrnpab</t>
  </si>
  <si>
    <t>Q99729</t>
  </si>
  <si>
    <t>pbrm1</t>
  </si>
  <si>
    <t>Q86U86</t>
  </si>
  <si>
    <t>rab5b</t>
  </si>
  <si>
    <t>P61020</t>
  </si>
  <si>
    <t>skiv2l2</t>
  </si>
  <si>
    <t>P42285</t>
  </si>
  <si>
    <t>ap2a2</t>
  </si>
  <si>
    <t>O94973</t>
  </si>
  <si>
    <t>iws1</t>
  </si>
  <si>
    <t>Q96ST2</t>
  </si>
  <si>
    <t>vim</t>
  </si>
  <si>
    <t>P08670</t>
  </si>
  <si>
    <t>nsrp1</t>
  </si>
  <si>
    <t>Q9H0G5</t>
  </si>
  <si>
    <t>syp</t>
  </si>
  <si>
    <t>P08247</t>
  </si>
  <si>
    <t>cxxc4</t>
  </si>
  <si>
    <t>Q9H2H0</t>
  </si>
  <si>
    <t>dpysl3</t>
  </si>
  <si>
    <t>Q14195</t>
  </si>
  <si>
    <t>fasn</t>
  </si>
  <si>
    <t>P49327</t>
  </si>
  <si>
    <t>kiaa1598</t>
  </si>
  <si>
    <t>A0MZ66</t>
  </si>
  <si>
    <t>krt7</t>
  </si>
  <si>
    <t>P08729</t>
  </si>
  <si>
    <t>lgmn</t>
  </si>
  <si>
    <t>Q99538</t>
  </si>
  <si>
    <t>sptbn1</t>
  </si>
  <si>
    <t>Q01082</t>
  </si>
  <si>
    <t>Down in two experiments</t>
  </si>
  <si>
    <t>cct7</t>
  </si>
  <si>
    <t>Q99832</t>
  </si>
  <si>
    <t>clasp1</t>
  </si>
  <si>
    <t>Q7Z460</t>
  </si>
  <si>
    <t>col18a1</t>
  </si>
  <si>
    <t>P39060</t>
  </si>
  <si>
    <t>ctnnb1</t>
  </si>
  <si>
    <t>P35222</t>
  </si>
  <si>
    <t>papss1</t>
  </si>
  <si>
    <t>O43252</t>
  </si>
  <si>
    <t>psmc6</t>
  </si>
  <si>
    <t>P62333</t>
  </si>
  <si>
    <t>tln1</t>
  </si>
  <si>
    <t>Q9Y490</t>
  </si>
  <si>
    <t>atp2a2</t>
  </si>
  <si>
    <t>P16615</t>
  </si>
  <si>
    <t>pmp2</t>
  </si>
  <si>
    <t>P02689</t>
  </si>
  <si>
    <t>acta1</t>
  </si>
  <si>
    <t>P68133</t>
  </si>
  <si>
    <t>atp2a1</t>
  </si>
  <si>
    <t>O14983</t>
  </si>
  <si>
    <t>kif1a</t>
  </si>
  <si>
    <t>Q12756</t>
  </si>
  <si>
    <t>Down in one experiment</t>
  </si>
  <si>
    <t>actb</t>
  </si>
  <si>
    <t>P60709</t>
  </si>
  <si>
    <t>aplp2</t>
  </si>
  <si>
    <t>Q06481</t>
  </si>
  <si>
    <t>cand1</t>
  </si>
  <si>
    <t>Q86VP6</t>
  </si>
  <si>
    <t>dnm1l</t>
  </si>
  <si>
    <t>O00429</t>
  </si>
  <si>
    <t>hist1h4a</t>
  </si>
  <si>
    <t>P62805</t>
  </si>
  <si>
    <t>hnrnpa1</t>
  </si>
  <si>
    <t>P09651</t>
  </si>
  <si>
    <t>hnrnpc</t>
  </si>
  <si>
    <t>P07910</t>
  </si>
  <si>
    <t>hsp90ab1</t>
  </si>
  <si>
    <t>P08238</t>
  </si>
  <si>
    <t>hspa5</t>
  </si>
  <si>
    <t>P11021</t>
  </si>
  <si>
    <t>mdh2</t>
  </si>
  <si>
    <t>P40926</t>
  </si>
  <si>
    <t>ncl</t>
  </si>
  <si>
    <t>P19338</t>
  </si>
  <si>
    <t>pcbp3</t>
  </si>
  <si>
    <t>P57721</t>
  </si>
  <si>
    <t>snw1</t>
  </si>
  <si>
    <t>Q13573</t>
  </si>
  <si>
    <t>actg1</t>
  </si>
  <si>
    <t>P63261</t>
  </si>
  <si>
    <t>hn1</t>
  </si>
  <si>
    <t>Q9UK76</t>
  </si>
  <si>
    <t>kif1b</t>
  </si>
  <si>
    <t>O60333</t>
  </si>
  <si>
    <t>pcbp2</t>
  </si>
  <si>
    <t>Q15366</t>
  </si>
  <si>
    <t>smc1a</t>
  </si>
  <si>
    <t>Q14683</t>
  </si>
  <si>
    <t>sptan1</t>
  </si>
  <si>
    <t>Q13813</t>
  </si>
  <si>
    <t>stip1</t>
  </si>
  <si>
    <t>P31948</t>
  </si>
  <si>
    <t>trim69</t>
  </si>
  <si>
    <t>Q86WT6</t>
  </si>
  <si>
    <t>arnt2</t>
  </si>
  <si>
    <t>Q9HBZ2</t>
  </si>
  <si>
    <t>cdh11</t>
  </si>
  <si>
    <t>P55287</t>
  </si>
  <si>
    <t>hk1</t>
  </si>
  <si>
    <t>P19367</t>
  </si>
  <si>
    <t>mcm4</t>
  </si>
  <si>
    <t>P33991</t>
  </si>
  <si>
    <t>smarcd2</t>
  </si>
  <si>
    <t>Q92925</t>
  </si>
  <si>
    <t>stmn2</t>
  </si>
  <si>
    <t>Q93045</t>
  </si>
  <si>
    <t>acta2</t>
  </si>
  <si>
    <t>P62736</t>
  </si>
  <si>
    <t>actc1</t>
  </si>
  <si>
    <t>P68032</t>
  </si>
  <si>
    <t>kif1c</t>
  </si>
  <si>
    <t>O43896</t>
  </si>
  <si>
    <t>kif5c</t>
  </si>
  <si>
    <t>O60282</t>
  </si>
  <si>
    <t>smarcd1</t>
  </si>
  <si>
    <t>Q96GM5</t>
  </si>
  <si>
    <t>smarcd3</t>
  </si>
  <si>
    <t>Q6STE5</t>
  </si>
  <si>
    <t>Average of three databases</t>
  </si>
  <si>
    <t>Average of two experiments</t>
  </si>
  <si>
    <t>Final Fold Change</t>
  </si>
  <si>
    <t xml:space="preserve">Normalized fold changes VE:control (V/C) </t>
  </si>
  <si>
    <t>Ve</t>
  </si>
  <si>
    <t>Experiment#1</t>
  </si>
  <si>
    <t>Experiment#2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</si>
</sst>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indexed="8"/>
      <name val="Calibri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FFCBE5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8000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2" fontId="2" fillId="3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ont="1" applyFill="1" applyAlignment="1">
      <alignment horizontal="center" vertical="center" wrapText="1"/>
    </xf>
    <xf numFmtId="2" fontId="0" fillId="4" borderId="0" xfId="0" applyNumberFormat="1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2" fontId="2" fillId="6" borderId="0" xfId="0" applyNumberFormat="1" applyFont="1" applyFill="1" applyAlignment="1">
      <alignment horizontal="center" vertical="center"/>
    </xf>
    <xf numFmtId="2" fontId="2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0" fillId="7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/>
    </xf>
    <xf numFmtId="2" fontId="2" fillId="8" borderId="0" xfId="0" applyNumberFormat="1" applyFont="1" applyFill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2" fontId="2" fillId="7" borderId="0" xfId="0" applyNumberFormat="1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2" fontId="0" fillId="2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0" fillId="4" borderId="0" xfId="0" applyNumberFormat="1" applyFont="1" applyFill="1" applyAlignment="1">
      <alignment horizontal="center" vertical="center" wrapText="1"/>
    </xf>
    <xf numFmtId="2" fontId="2" fillId="5" borderId="0" xfId="0" applyNumberFormat="1" applyFont="1" applyFill="1" applyAlignment="1">
      <alignment horizontal="center" vertical="center"/>
    </xf>
    <xf numFmtId="2" fontId="2" fillId="7" borderId="0" xfId="0" applyNumberFormat="1" applyFont="1" applyFill="1" applyAlignment="1">
      <alignment horizontal="center" vertic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uniprot.org/uniprot/P026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topLeftCell="A2" workbookViewId="0">
      <selection activeCell="M27" sqref="M27"/>
    </sheetView>
  </sheetViews>
  <sheetFormatPr baseColWidth="10" defaultRowHeight="15" x14ac:dyDescent="0"/>
  <cols>
    <col min="1" max="1" width="19.83203125" style="8" bestFit="1" customWidth="1"/>
    <col min="2" max="3" width="10.83203125" style="8"/>
    <col min="4" max="11" width="12.83203125" style="12" bestFit="1" customWidth="1"/>
    <col min="12" max="12" width="24.83203125" style="12" bestFit="1" customWidth="1"/>
    <col min="13" max="19" width="10.83203125" style="12"/>
    <col min="20" max="16384" width="10.83203125" style="8"/>
  </cols>
  <sheetData>
    <row r="1" spans="1:19">
      <c r="D1" s="27" t="s">
        <v>177</v>
      </c>
      <c r="E1" s="27"/>
      <c r="F1" s="27"/>
      <c r="G1" s="27"/>
      <c r="H1" s="27"/>
      <c r="I1" s="27"/>
      <c r="J1" s="27"/>
      <c r="K1" s="27"/>
      <c r="L1" s="4" t="s">
        <v>176</v>
      </c>
    </row>
    <row r="2" spans="1:19" s="3" customFormat="1">
      <c r="B2" s="27" t="s">
        <v>0</v>
      </c>
      <c r="C2" s="27" t="s">
        <v>1</v>
      </c>
      <c r="D2" s="27" t="s">
        <v>178</v>
      </c>
      <c r="E2" s="27"/>
      <c r="F2" s="27" t="s">
        <v>2</v>
      </c>
      <c r="G2" s="27"/>
      <c r="H2" s="27" t="s">
        <v>3</v>
      </c>
      <c r="I2" s="27"/>
      <c r="J2" s="27" t="s">
        <v>174</v>
      </c>
      <c r="K2" s="27"/>
      <c r="L2" s="3" t="s">
        <v>175</v>
      </c>
    </row>
    <row r="3" spans="1:19" s="3" customFormat="1">
      <c r="B3" s="27"/>
      <c r="C3" s="27"/>
      <c r="D3" s="3" t="s">
        <v>179</v>
      </c>
      <c r="E3" s="3" t="s">
        <v>180</v>
      </c>
      <c r="F3" s="3" t="s">
        <v>179</v>
      </c>
      <c r="G3" s="26" t="s">
        <v>180</v>
      </c>
      <c r="H3" s="26" t="s">
        <v>179</v>
      </c>
      <c r="I3" s="26" t="s">
        <v>180</v>
      </c>
      <c r="J3" s="26" t="s">
        <v>179</v>
      </c>
      <c r="K3" s="26" t="s">
        <v>180</v>
      </c>
    </row>
    <row r="4" spans="1:19">
      <c r="A4" s="28" t="s">
        <v>4</v>
      </c>
      <c r="B4" s="5" t="s">
        <v>5</v>
      </c>
      <c r="C4" s="6" t="s">
        <v>6</v>
      </c>
      <c r="D4" s="7">
        <v>1.22167</v>
      </c>
      <c r="E4" s="7">
        <v>1.50621</v>
      </c>
      <c r="F4" s="7">
        <v>1.22167</v>
      </c>
      <c r="G4" s="7">
        <v>1.50621</v>
      </c>
      <c r="H4" s="1">
        <v>1.22167</v>
      </c>
      <c r="I4" s="7">
        <v>1.50621</v>
      </c>
      <c r="J4" s="25">
        <f t="shared" ref="J4:J35" si="0">AVERAGE(D4,F4,H4)</f>
        <v>1.22167</v>
      </c>
      <c r="K4" s="25">
        <f t="shared" ref="K4:K35" si="1">AVERAGE(E4,G4,I4)</f>
        <v>1.50621</v>
      </c>
      <c r="L4" s="25">
        <f>AVERAGE(J4:K4)</f>
        <v>1.3639399999999999</v>
      </c>
      <c r="M4" s="8"/>
      <c r="N4" s="8"/>
      <c r="O4" s="8"/>
      <c r="P4" s="8"/>
      <c r="Q4" s="8"/>
      <c r="R4" s="8"/>
      <c r="S4" s="8"/>
    </row>
    <row r="5" spans="1:19">
      <c r="A5" s="28"/>
      <c r="B5" s="5" t="s">
        <v>7</v>
      </c>
      <c r="C5" s="6" t="s">
        <v>8</v>
      </c>
      <c r="D5" s="7">
        <v>1.3640000000000001</v>
      </c>
      <c r="E5" s="7">
        <v>1.3015699999999999</v>
      </c>
      <c r="F5" s="7">
        <v>1.3640000000000001</v>
      </c>
      <c r="G5" s="7">
        <v>1.3015699999999999</v>
      </c>
      <c r="H5" s="7">
        <v>1.3640000000000001</v>
      </c>
      <c r="I5" s="7">
        <v>1.3015699999999999</v>
      </c>
      <c r="J5" s="25">
        <f t="shared" si="0"/>
        <v>1.3640000000000001</v>
      </c>
      <c r="K5" s="25">
        <f t="shared" si="1"/>
        <v>1.3015699999999999</v>
      </c>
      <c r="L5" s="25">
        <f t="shared" ref="L5:L68" si="2">AVERAGE(J5:K5)</f>
        <v>1.3327849999999999</v>
      </c>
      <c r="M5" s="8"/>
      <c r="N5" s="8"/>
      <c r="O5" s="8"/>
      <c r="P5" s="8"/>
      <c r="Q5" s="8"/>
      <c r="R5" s="8"/>
      <c r="S5" s="8"/>
    </row>
    <row r="6" spans="1:19">
      <c r="A6" s="28"/>
      <c r="B6" s="5" t="s">
        <v>9</v>
      </c>
      <c r="C6" s="6" t="s">
        <v>10</v>
      </c>
      <c r="D6" s="7">
        <v>1.21339</v>
      </c>
      <c r="E6" s="7">
        <v>1.50912</v>
      </c>
      <c r="F6" s="7">
        <v>1.21339</v>
      </c>
      <c r="G6" s="7">
        <v>1.50912</v>
      </c>
      <c r="H6" s="7">
        <v>1.1767099999999999</v>
      </c>
      <c r="I6" s="7">
        <v>1.50912</v>
      </c>
      <c r="J6" s="25">
        <f t="shared" si="0"/>
        <v>1.2011633333333334</v>
      </c>
      <c r="K6" s="25">
        <f t="shared" si="1"/>
        <v>1.50912</v>
      </c>
      <c r="L6" s="25">
        <f t="shared" si="2"/>
        <v>1.3551416666666667</v>
      </c>
      <c r="M6" s="8"/>
      <c r="N6" s="8"/>
      <c r="O6" s="8"/>
      <c r="P6" s="8"/>
      <c r="Q6" s="8"/>
      <c r="R6" s="8"/>
      <c r="S6" s="8"/>
    </row>
    <row r="7" spans="1:19">
      <c r="A7" s="28"/>
      <c r="B7" s="5" t="s">
        <v>11</v>
      </c>
      <c r="C7" s="6" t="s">
        <v>12</v>
      </c>
      <c r="D7" s="7">
        <v>1.21339</v>
      </c>
      <c r="E7" s="7">
        <v>1.50912</v>
      </c>
      <c r="F7" s="7">
        <v>1.21339</v>
      </c>
      <c r="G7" s="7">
        <v>1.50912</v>
      </c>
      <c r="H7" s="7">
        <v>1.1767099999999999</v>
      </c>
      <c r="I7" s="7">
        <v>1.50912</v>
      </c>
      <c r="J7" s="25">
        <f t="shared" si="0"/>
        <v>1.2011633333333334</v>
      </c>
      <c r="K7" s="25">
        <f t="shared" si="1"/>
        <v>1.50912</v>
      </c>
      <c r="L7" s="25">
        <f t="shared" si="2"/>
        <v>1.3551416666666667</v>
      </c>
      <c r="M7" s="8"/>
      <c r="N7" s="8"/>
      <c r="O7" s="8"/>
      <c r="P7" s="8"/>
      <c r="Q7" s="8"/>
      <c r="R7" s="8"/>
      <c r="S7" s="8"/>
    </row>
    <row r="8" spans="1:19">
      <c r="A8" s="28"/>
      <c r="B8" s="5" t="s">
        <v>13</v>
      </c>
      <c r="C8" s="6" t="s">
        <v>14</v>
      </c>
      <c r="D8" s="7">
        <v>1.2997000000000001</v>
      </c>
      <c r="E8" s="7">
        <v>1.42144</v>
      </c>
      <c r="F8" s="7">
        <v>1.2997000000000001</v>
      </c>
      <c r="G8" s="7">
        <v>1.42144</v>
      </c>
      <c r="H8" s="7">
        <v>1.2997000000000001</v>
      </c>
      <c r="I8" s="7">
        <v>1.42144</v>
      </c>
      <c r="J8" s="25">
        <f t="shared" si="0"/>
        <v>1.2997000000000001</v>
      </c>
      <c r="K8" s="25">
        <f t="shared" si="1"/>
        <v>1.4214399999999998</v>
      </c>
      <c r="L8" s="25">
        <f t="shared" si="2"/>
        <v>1.3605700000000001</v>
      </c>
      <c r="M8" s="8"/>
      <c r="N8" s="8"/>
      <c r="O8" s="8"/>
      <c r="P8" s="8"/>
      <c r="Q8" s="8"/>
      <c r="R8" s="8"/>
      <c r="S8" s="8"/>
    </row>
    <row r="9" spans="1:19">
      <c r="A9" s="28"/>
      <c r="B9" s="5" t="s">
        <v>15</v>
      </c>
      <c r="C9" s="6" t="s">
        <v>16</v>
      </c>
      <c r="D9" s="7">
        <v>1.2878000000000001</v>
      </c>
      <c r="E9" s="7">
        <v>1.2259</v>
      </c>
      <c r="F9" s="7">
        <v>1.2878000000000001</v>
      </c>
      <c r="G9" s="7">
        <v>1.2259</v>
      </c>
      <c r="H9" s="7">
        <v>1.2878000000000001</v>
      </c>
      <c r="I9" s="7">
        <v>1.2259</v>
      </c>
      <c r="J9" s="25">
        <f t="shared" si="0"/>
        <v>1.2878000000000001</v>
      </c>
      <c r="K9" s="25">
        <f t="shared" si="1"/>
        <v>1.2259</v>
      </c>
      <c r="L9" s="25">
        <f t="shared" si="2"/>
        <v>1.25685</v>
      </c>
      <c r="M9" s="8"/>
      <c r="N9" s="8"/>
      <c r="O9" s="8"/>
      <c r="P9" s="8"/>
      <c r="Q9" s="8"/>
      <c r="R9" s="8"/>
      <c r="S9" s="8"/>
    </row>
    <row r="10" spans="1:19">
      <c r="A10" s="28"/>
      <c r="B10" s="5" t="s">
        <v>17</v>
      </c>
      <c r="C10" s="6" t="s">
        <v>18</v>
      </c>
      <c r="D10" s="7">
        <v>1.38897</v>
      </c>
      <c r="E10" s="7">
        <v>2.0532400000000002</v>
      </c>
      <c r="F10" s="7">
        <v>1.3396300000000001</v>
      </c>
      <c r="G10" s="7">
        <v>2.0532400000000002</v>
      </c>
      <c r="H10" s="1">
        <v>1.38897</v>
      </c>
      <c r="I10" s="7">
        <v>2.0532400000000002</v>
      </c>
      <c r="J10" s="25">
        <f t="shared" si="0"/>
        <v>1.3725233333333335</v>
      </c>
      <c r="K10" s="25">
        <f t="shared" si="1"/>
        <v>2.0532400000000002</v>
      </c>
      <c r="L10" s="25">
        <f t="shared" si="2"/>
        <v>1.7128816666666669</v>
      </c>
      <c r="M10" s="8"/>
      <c r="N10" s="8"/>
      <c r="O10" s="8"/>
      <c r="P10" s="8"/>
      <c r="Q10" s="8"/>
      <c r="R10" s="8"/>
      <c r="S10" s="8"/>
    </row>
    <row r="11" spans="1:19">
      <c r="A11" s="28"/>
      <c r="B11" s="5" t="s">
        <v>19</v>
      </c>
      <c r="C11" s="6" t="s">
        <v>20</v>
      </c>
      <c r="D11" s="7">
        <v>1.3106199999999999</v>
      </c>
      <c r="E11" s="7">
        <v>2.5823100000000001</v>
      </c>
      <c r="F11" s="2"/>
      <c r="G11" s="2"/>
      <c r="H11" s="7">
        <v>1.3106199999999999</v>
      </c>
      <c r="I11" s="7">
        <v>2.5823100000000001</v>
      </c>
      <c r="J11" s="25">
        <f t="shared" si="0"/>
        <v>1.3106199999999999</v>
      </c>
      <c r="K11" s="25">
        <f t="shared" si="1"/>
        <v>2.5823100000000001</v>
      </c>
      <c r="L11" s="25">
        <f t="shared" si="2"/>
        <v>1.9464649999999999</v>
      </c>
      <c r="M11" s="8"/>
      <c r="N11" s="8"/>
      <c r="O11" s="8"/>
      <c r="P11" s="8"/>
      <c r="Q11" s="8"/>
      <c r="R11" s="8"/>
      <c r="S11" s="8"/>
    </row>
    <row r="12" spans="1:19">
      <c r="A12" s="28"/>
      <c r="B12" s="5" t="s">
        <v>21</v>
      </c>
      <c r="C12" s="6" t="s">
        <v>22</v>
      </c>
      <c r="D12" s="2"/>
      <c r="E12" s="2"/>
      <c r="F12" s="2"/>
      <c r="G12" s="2"/>
      <c r="H12" s="1">
        <v>1.2510600000000001</v>
      </c>
      <c r="I12" s="7">
        <v>1.3762799999999999</v>
      </c>
      <c r="J12" s="25">
        <f t="shared" si="0"/>
        <v>1.2510600000000001</v>
      </c>
      <c r="K12" s="25">
        <f t="shared" si="1"/>
        <v>1.3762799999999999</v>
      </c>
      <c r="L12" s="25">
        <f t="shared" si="2"/>
        <v>1.3136700000000001</v>
      </c>
      <c r="M12" s="8"/>
      <c r="N12" s="8"/>
      <c r="O12" s="8"/>
      <c r="P12" s="8"/>
      <c r="Q12" s="8"/>
      <c r="R12" s="8"/>
      <c r="S12" s="8"/>
    </row>
    <row r="13" spans="1:19">
      <c r="A13" s="28"/>
      <c r="B13" s="5" t="s">
        <v>23</v>
      </c>
      <c r="C13" s="6" t="s">
        <v>24</v>
      </c>
      <c r="D13" s="2"/>
      <c r="E13" s="2"/>
      <c r="F13" s="2"/>
      <c r="G13" s="2"/>
      <c r="H13" s="7">
        <v>1.70445</v>
      </c>
      <c r="I13" s="7">
        <v>1.38371</v>
      </c>
      <c r="J13" s="25">
        <f t="shared" si="0"/>
        <v>1.70445</v>
      </c>
      <c r="K13" s="25">
        <f t="shared" si="1"/>
        <v>1.38371</v>
      </c>
      <c r="L13" s="25">
        <f t="shared" si="2"/>
        <v>1.5440800000000001</v>
      </c>
      <c r="M13" s="8"/>
      <c r="N13" s="8"/>
      <c r="O13" s="8"/>
      <c r="P13" s="8"/>
      <c r="Q13" s="8"/>
      <c r="R13" s="8"/>
      <c r="S13" s="8"/>
    </row>
    <row r="14" spans="1:19">
      <c r="A14" s="28"/>
      <c r="B14" s="5" t="s">
        <v>25</v>
      </c>
      <c r="C14" s="6" t="s">
        <v>26</v>
      </c>
      <c r="D14" s="2"/>
      <c r="E14" s="2"/>
      <c r="F14" s="2"/>
      <c r="G14" s="2"/>
      <c r="H14" s="7">
        <v>1.22566</v>
      </c>
      <c r="I14" s="7">
        <v>1.6110599999999999</v>
      </c>
      <c r="J14" s="25">
        <f t="shared" si="0"/>
        <v>1.22566</v>
      </c>
      <c r="K14" s="25">
        <f t="shared" si="1"/>
        <v>1.6110599999999999</v>
      </c>
      <c r="L14" s="25">
        <f t="shared" si="2"/>
        <v>1.4183599999999998</v>
      </c>
      <c r="M14" s="8"/>
      <c r="N14" s="8"/>
      <c r="O14" s="8"/>
      <c r="P14" s="8"/>
      <c r="Q14" s="8"/>
      <c r="R14" s="8"/>
      <c r="S14" s="8"/>
    </row>
    <row r="15" spans="1:19">
      <c r="A15" s="28"/>
      <c r="B15" s="5" t="s">
        <v>27</v>
      </c>
      <c r="C15" s="6" t="s">
        <v>28</v>
      </c>
      <c r="D15" s="2"/>
      <c r="E15" s="2"/>
      <c r="F15" s="2"/>
      <c r="G15" s="2"/>
      <c r="H15" s="7">
        <v>1.3106199999999999</v>
      </c>
      <c r="I15" s="7">
        <v>2.5823100000000001</v>
      </c>
      <c r="J15" s="25">
        <f t="shared" si="0"/>
        <v>1.3106199999999999</v>
      </c>
      <c r="K15" s="25">
        <f t="shared" si="1"/>
        <v>2.5823100000000001</v>
      </c>
      <c r="L15" s="25">
        <f t="shared" si="2"/>
        <v>1.9464649999999999</v>
      </c>
      <c r="M15" s="8"/>
      <c r="N15" s="8"/>
      <c r="O15" s="8"/>
      <c r="P15" s="8"/>
      <c r="Q15" s="8"/>
      <c r="R15" s="8"/>
      <c r="S15" s="8"/>
    </row>
    <row r="16" spans="1:19">
      <c r="A16" s="29" t="s">
        <v>29</v>
      </c>
      <c r="B16" s="9" t="s">
        <v>30</v>
      </c>
      <c r="C16" s="9" t="s">
        <v>31</v>
      </c>
      <c r="D16" s="10">
        <v>1.55877</v>
      </c>
      <c r="E16" s="10">
        <v>1.03129</v>
      </c>
      <c r="F16" s="10">
        <v>1.55877</v>
      </c>
      <c r="G16" s="10">
        <v>1.03129</v>
      </c>
      <c r="H16" s="10">
        <v>1.55877</v>
      </c>
      <c r="I16" s="10">
        <v>1.03129</v>
      </c>
      <c r="J16" s="10">
        <f t="shared" si="0"/>
        <v>1.55877</v>
      </c>
      <c r="K16" s="10">
        <f t="shared" si="1"/>
        <v>1.03129</v>
      </c>
      <c r="L16" s="10">
        <f t="shared" si="2"/>
        <v>1.2950300000000001</v>
      </c>
      <c r="M16" s="8"/>
      <c r="N16" s="8"/>
      <c r="O16" s="8"/>
      <c r="P16" s="8"/>
      <c r="Q16" s="8"/>
      <c r="R16" s="8"/>
      <c r="S16" s="8"/>
    </row>
    <row r="17" spans="1:19">
      <c r="A17" s="29"/>
      <c r="B17" s="9" t="s">
        <v>32</v>
      </c>
      <c r="C17" s="9" t="s">
        <v>33</v>
      </c>
      <c r="D17" s="10">
        <v>1.06054</v>
      </c>
      <c r="E17" s="10">
        <v>1.24959</v>
      </c>
      <c r="F17" s="10">
        <v>1.06054</v>
      </c>
      <c r="G17" s="10">
        <v>1.24959</v>
      </c>
      <c r="H17" s="10">
        <v>1.06054</v>
      </c>
      <c r="I17" s="10">
        <v>1.24959</v>
      </c>
      <c r="J17" s="10">
        <f t="shared" si="0"/>
        <v>1.06054</v>
      </c>
      <c r="K17" s="10">
        <f t="shared" si="1"/>
        <v>1.24959</v>
      </c>
      <c r="L17" s="10">
        <f t="shared" si="2"/>
        <v>1.155065</v>
      </c>
      <c r="M17" s="8"/>
      <c r="N17" s="8"/>
      <c r="O17" s="8"/>
      <c r="P17" s="8"/>
      <c r="Q17" s="8"/>
      <c r="R17" s="8"/>
      <c r="S17" s="8"/>
    </row>
    <row r="18" spans="1:19">
      <c r="A18" s="29"/>
      <c r="B18" s="9" t="s">
        <v>34</v>
      </c>
      <c r="C18" s="9" t="s">
        <v>35</v>
      </c>
      <c r="D18" s="10">
        <v>1.2635099999999999</v>
      </c>
      <c r="E18" s="10">
        <v>1.0763100000000001</v>
      </c>
      <c r="F18" s="10">
        <v>1.2635099999999999</v>
      </c>
      <c r="G18" s="10">
        <v>1.0763100000000001</v>
      </c>
      <c r="H18" s="10">
        <v>1.2635099999999999</v>
      </c>
      <c r="I18" s="10">
        <v>1.0763100000000001</v>
      </c>
      <c r="J18" s="10">
        <f t="shared" si="0"/>
        <v>1.2635099999999999</v>
      </c>
      <c r="K18" s="10">
        <f t="shared" si="1"/>
        <v>1.0763100000000001</v>
      </c>
      <c r="L18" s="10">
        <f t="shared" si="2"/>
        <v>1.16991</v>
      </c>
      <c r="M18" s="8"/>
      <c r="N18" s="8"/>
      <c r="O18" s="8"/>
      <c r="P18" s="8"/>
      <c r="Q18" s="8"/>
      <c r="R18" s="8"/>
      <c r="S18" s="8"/>
    </row>
    <row r="19" spans="1:19">
      <c r="A19" s="29"/>
      <c r="B19" s="9" t="s">
        <v>36</v>
      </c>
      <c r="C19" s="9" t="s">
        <v>37</v>
      </c>
      <c r="D19" s="10">
        <v>1.36182</v>
      </c>
      <c r="E19" s="10">
        <v>1.07551</v>
      </c>
      <c r="F19" s="10">
        <v>1.36182</v>
      </c>
      <c r="G19" s="10">
        <v>1.07551</v>
      </c>
      <c r="H19" s="10">
        <v>1.36182</v>
      </c>
      <c r="I19" s="10">
        <v>1.07551</v>
      </c>
      <c r="J19" s="10">
        <f t="shared" si="0"/>
        <v>1.36182</v>
      </c>
      <c r="K19" s="10">
        <f t="shared" si="1"/>
        <v>1.07551</v>
      </c>
      <c r="L19" s="10">
        <f t="shared" si="2"/>
        <v>1.2186650000000001</v>
      </c>
      <c r="M19" s="8"/>
      <c r="N19" s="8"/>
      <c r="O19" s="8"/>
      <c r="P19" s="8"/>
      <c r="Q19" s="8"/>
      <c r="R19" s="8"/>
      <c r="S19" s="8"/>
    </row>
    <row r="20" spans="1:19">
      <c r="A20" s="29"/>
      <c r="B20" s="9" t="s">
        <v>38</v>
      </c>
      <c r="C20" s="9" t="s">
        <v>39</v>
      </c>
      <c r="D20" s="10">
        <v>1.1995899999999999</v>
      </c>
      <c r="E20" s="10">
        <v>1.5590299999999999</v>
      </c>
      <c r="F20" s="10">
        <v>1.1995899999999999</v>
      </c>
      <c r="G20" s="10">
        <v>1.5590299999999999</v>
      </c>
      <c r="H20" s="10">
        <v>1.1995899999999999</v>
      </c>
      <c r="I20" s="10">
        <v>1.5590299999999999</v>
      </c>
      <c r="J20" s="10">
        <f t="shared" si="0"/>
        <v>1.1995899999999999</v>
      </c>
      <c r="K20" s="10">
        <f t="shared" si="1"/>
        <v>1.5590299999999999</v>
      </c>
      <c r="L20" s="10">
        <f t="shared" si="2"/>
        <v>1.3793099999999998</v>
      </c>
      <c r="M20" s="8"/>
      <c r="N20" s="8"/>
      <c r="O20" s="8"/>
      <c r="P20" s="8"/>
      <c r="Q20" s="8"/>
      <c r="R20" s="8"/>
      <c r="S20" s="8"/>
    </row>
    <row r="21" spans="1:19">
      <c r="A21" s="29"/>
      <c r="B21" s="9" t="s">
        <v>40</v>
      </c>
      <c r="C21" s="9" t="s">
        <v>41</v>
      </c>
      <c r="D21" s="10">
        <v>1.2220899999999999</v>
      </c>
      <c r="E21" s="10">
        <v>1.08419</v>
      </c>
      <c r="F21" s="10">
        <v>1.2220899999999999</v>
      </c>
      <c r="G21" s="10">
        <v>1.08419</v>
      </c>
      <c r="H21" s="10">
        <v>1.2220899999999999</v>
      </c>
      <c r="I21" s="10">
        <v>1.08419</v>
      </c>
      <c r="J21" s="10">
        <f t="shared" si="0"/>
        <v>1.2220899999999999</v>
      </c>
      <c r="K21" s="10">
        <f t="shared" si="1"/>
        <v>1.08419</v>
      </c>
      <c r="L21" s="10">
        <f t="shared" si="2"/>
        <v>1.1531400000000001</v>
      </c>
      <c r="M21" s="8"/>
      <c r="N21" s="8"/>
      <c r="O21" s="8"/>
      <c r="P21" s="8"/>
      <c r="Q21" s="8"/>
      <c r="R21" s="8"/>
      <c r="S21" s="8"/>
    </row>
    <row r="22" spans="1:19">
      <c r="A22" s="29"/>
      <c r="B22" s="9" t="s">
        <v>42</v>
      </c>
      <c r="C22" s="9" t="s">
        <v>43</v>
      </c>
      <c r="D22" s="10">
        <v>1.7082999999999999</v>
      </c>
      <c r="E22" s="10">
        <v>1.09117</v>
      </c>
      <c r="F22" s="10">
        <v>1.7082999999999999</v>
      </c>
      <c r="G22" s="10">
        <v>1.09117</v>
      </c>
      <c r="H22" s="10">
        <v>1.7082999999999999</v>
      </c>
      <c r="I22" s="10">
        <v>1.09117</v>
      </c>
      <c r="J22" s="10">
        <f t="shared" si="0"/>
        <v>1.7083000000000002</v>
      </c>
      <c r="K22" s="10">
        <f t="shared" si="1"/>
        <v>1.09117</v>
      </c>
      <c r="L22" s="10">
        <f t="shared" si="2"/>
        <v>1.3997350000000002</v>
      </c>
      <c r="M22" s="8"/>
      <c r="N22" s="8"/>
      <c r="O22" s="8"/>
      <c r="P22" s="8"/>
      <c r="Q22" s="8"/>
      <c r="R22" s="8"/>
      <c r="S22" s="8"/>
    </row>
    <row r="23" spans="1:19">
      <c r="A23" s="29"/>
      <c r="B23" s="9" t="s">
        <v>44</v>
      </c>
      <c r="C23" s="9" t="s">
        <v>45</v>
      </c>
      <c r="D23" s="10">
        <v>1.2687200000000001</v>
      </c>
      <c r="E23" s="10">
        <v>1.0199199999999999</v>
      </c>
      <c r="F23" s="10">
        <v>1.2687200000000001</v>
      </c>
      <c r="G23" s="10">
        <v>1.0199199999999999</v>
      </c>
      <c r="H23" s="10">
        <v>1.2687200000000001</v>
      </c>
      <c r="I23" s="10">
        <v>1.0199199999999999</v>
      </c>
      <c r="J23" s="10">
        <f t="shared" si="0"/>
        <v>1.2687200000000001</v>
      </c>
      <c r="K23" s="10">
        <f t="shared" si="1"/>
        <v>1.0199199999999999</v>
      </c>
      <c r="L23" s="10">
        <f t="shared" si="2"/>
        <v>1.14432</v>
      </c>
      <c r="M23" s="8"/>
      <c r="N23" s="8"/>
      <c r="O23" s="8"/>
      <c r="P23" s="8"/>
      <c r="Q23" s="8"/>
      <c r="R23" s="8"/>
      <c r="S23" s="8"/>
    </row>
    <row r="24" spans="1:19">
      <c r="A24" s="29"/>
      <c r="B24" s="9" t="s">
        <v>46</v>
      </c>
      <c r="C24" s="9" t="s">
        <v>47</v>
      </c>
      <c r="D24" s="10">
        <v>1.2687200000000001</v>
      </c>
      <c r="E24" s="10">
        <v>1.0199199999999999</v>
      </c>
      <c r="F24" s="10">
        <v>1.2687200000000001</v>
      </c>
      <c r="G24" s="10">
        <v>1.0199199999999999</v>
      </c>
      <c r="H24" s="10">
        <v>1.2687200000000001</v>
      </c>
      <c r="I24" s="10">
        <v>1.0199199999999999</v>
      </c>
      <c r="J24" s="10">
        <f t="shared" si="0"/>
        <v>1.2687200000000001</v>
      </c>
      <c r="K24" s="10">
        <f t="shared" si="1"/>
        <v>1.0199199999999999</v>
      </c>
      <c r="L24" s="10">
        <f t="shared" si="2"/>
        <v>1.14432</v>
      </c>
      <c r="M24" s="8"/>
      <c r="N24" s="8"/>
      <c r="O24" s="8"/>
      <c r="P24" s="8"/>
      <c r="Q24" s="8"/>
      <c r="R24" s="8"/>
      <c r="S24" s="8"/>
    </row>
    <row r="25" spans="1:19">
      <c r="A25" s="29"/>
      <c r="B25" s="9" t="s">
        <v>48</v>
      </c>
      <c r="C25" s="9" t="s">
        <v>49</v>
      </c>
      <c r="D25" s="10">
        <v>1.03592</v>
      </c>
      <c r="E25" s="10">
        <v>1.3333999999999999</v>
      </c>
      <c r="F25" s="10">
        <v>1.03592</v>
      </c>
      <c r="G25" s="10">
        <v>1.3333999999999999</v>
      </c>
      <c r="H25" s="10"/>
      <c r="I25" s="10"/>
      <c r="J25" s="10">
        <f t="shared" si="0"/>
        <v>1.03592</v>
      </c>
      <c r="K25" s="10">
        <f t="shared" si="1"/>
        <v>1.3333999999999999</v>
      </c>
      <c r="L25" s="10">
        <f t="shared" si="2"/>
        <v>1.18466</v>
      </c>
      <c r="M25" s="8"/>
      <c r="N25" s="8"/>
      <c r="O25" s="8"/>
      <c r="P25" s="8"/>
      <c r="Q25" s="8"/>
      <c r="R25" s="8"/>
      <c r="S25" s="8"/>
    </row>
    <row r="26" spans="1:19">
      <c r="A26" s="29"/>
      <c r="B26" s="11" t="s">
        <v>50</v>
      </c>
      <c r="C26" s="9" t="s">
        <v>51</v>
      </c>
      <c r="D26" s="10">
        <v>1.3806</v>
      </c>
      <c r="E26" s="10">
        <v>1.0408200000000001</v>
      </c>
      <c r="F26" s="10">
        <v>1.3806</v>
      </c>
      <c r="G26" s="10">
        <v>1.0408200000000001</v>
      </c>
      <c r="H26" s="10"/>
      <c r="I26" s="10"/>
      <c r="J26" s="10">
        <f t="shared" si="0"/>
        <v>1.3806</v>
      </c>
      <c r="K26" s="10">
        <f t="shared" si="1"/>
        <v>1.0408200000000001</v>
      </c>
      <c r="L26" s="10">
        <f t="shared" si="2"/>
        <v>1.2107100000000002</v>
      </c>
      <c r="M26" s="8"/>
      <c r="N26" s="8"/>
      <c r="O26" s="8"/>
      <c r="P26" s="8"/>
      <c r="Q26" s="8"/>
      <c r="R26" s="8"/>
      <c r="S26" s="8"/>
    </row>
    <row r="27" spans="1:19">
      <c r="A27" s="29"/>
      <c r="B27" s="9" t="s">
        <v>52</v>
      </c>
      <c r="C27" s="9" t="s">
        <v>53</v>
      </c>
      <c r="D27" s="10">
        <v>1.5362499999999999</v>
      </c>
      <c r="E27" s="10">
        <v>1.18367</v>
      </c>
      <c r="F27" s="10"/>
      <c r="G27" s="10"/>
      <c r="H27" s="10">
        <v>1.5362499999999999</v>
      </c>
      <c r="I27" s="10">
        <v>1.18367</v>
      </c>
      <c r="J27" s="10">
        <f t="shared" si="0"/>
        <v>1.5362499999999999</v>
      </c>
      <c r="K27" s="10">
        <f t="shared" si="1"/>
        <v>1.18367</v>
      </c>
      <c r="L27" s="10">
        <f t="shared" si="2"/>
        <v>1.3599600000000001</v>
      </c>
      <c r="M27" s="8"/>
      <c r="N27" s="8"/>
      <c r="O27" s="8"/>
      <c r="P27" s="8"/>
      <c r="Q27" s="8"/>
      <c r="R27" s="8"/>
      <c r="S27" s="8"/>
    </row>
    <row r="28" spans="1:19">
      <c r="A28" s="29"/>
      <c r="B28" s="9" t="s">
        <v>54</v>
      </c>
      <c r="C28" s="9" t="s">
        <v>55</v>
      </c>
      <c r="D28" s="10">
        <v>1.18266</v>
      </c>
      <c r="E28" s="10">
        <v>1.2263999999999999</v>
      </c>
      <c r="F28" s="10"/>
      <c r="G28" s="10"/>
      <c r="H28" s="10">
        <v>1.18266</v>
      </c>
      <c r="I28" s="10">
        <v>1.2263999999999999</v>
      </c>
      <c r="J28" s="10">
        <f t="shared" si="0"/>
        <v>1.18266</v>
      </c>
      <c r="K28" s="10">
        <f t="shared" si="1"/>
        <v>1.2263999999999999</v>
      </c>
      <c r="L28" s="10">
        <f t="shared" si="2"/>
        <v>1.2045300000000001</v>
      </c>
      <c r="M28" s="8"/>
      <c r="N28" s="8"/>
      <c r="O28" s="8"/>
      <c r="P28" s="8"/>
      <c r="Q28" s="8"/>
      <c r="R28" s="8"/>
      <c r="S28" s="8"/>
    </row>
    <row r="29" spans="1:19">
      <c r="A29" s="29"/>
      <c r="B29" s="9" t="s">
        <v>56</v>
      </c>
      <c r="C29" s="9" t="s">
        <v>57</v>
      </c>
      <c r="D29" s="10">
        <v>1.40724</v>
      </c>
      <c r="E29" s="10">
        <v>1.08985</v>
      </c>
      <c r="F29" s="10"/>
      <c r="G29" s="10"/>
      <c r="H29" s="10">
        <v>1.40724</v>
      </c>
      <c r="I29" s="10">
        <v>1.08985</v>
      </c>
      <c r="J29" s="10">
        <f t="shared" si="0"/>
        <v>1.40724</v>
      </c>
      <c r="K29" s="10">
        <f t="shared" si="1"/>
        <v>1.08985</v>
      </c>
      <c r="L29" s="10">
        <f t="shared" si="2"/>
        <v>1.248545</v>
      </c>
      <c r="M29" s="8"/>
      <c r="N29" s="8"/>
      <c r="O29" s="8"/>
      <c r="P29" s="8"/>
      <c r="Q29" s="8"/>
      <c r="R29" s="8"/>
      <c r="S29" s="8"/>
    </row>
    <row r="30" spans="1:19">
      <c r="A30" s="29"/>
      <c r="B30" s="9" t="s">
        <v>58</v>
      </c>
      <c r="C30" s="9" t="s">
        <v>59</v>
      </c>
      <c r="D30" s="10"/>
      <c r="E30" s="10"/>
      <c r="F30" s="10">
        <v>1.0373300000000001</v>
      </c>
      <c r="G30" s="10">
        <v>1.2668900000000001</v>
      </c>
      <c r="H30" s="10">
        <v>1.0373300000000001</v>
      </c>
      <c r="I30" s="10">
        <v>1.2668900000000001</v>
      </c>
      <c r="J30" s="10">
        <f t="shared" si="0"/>
        <v>1.0373300000000001</v>
      </c>
      <c r="K30" s="10">
        <f t="shared" si="1"/>
        <v>1.2668900000000001</v>
      </c>
      <c r="L30" s="10">
        <f t="shared" si="2"/>
        <v>1.15211</v>
      </c>
      <c r="M30" s="8"/>
      <c r="N30" s="8"/>
      <c r="O30" s="8"/>
      <c r="P30" s="8"/>
      <c r="Q30" s="8"/>
      <c r="R30" s="8"/>
      <c r="S30" s="8"/>
    </row>
    <row r="31" spans="1:19">
      <c r="A31" s="29"/>
      <c r="B31" s="9" t="s">
        <v>60</v>
      </c>
      <c r="C31" s="9" t="s">
        <v>61</v>
      </c>
      <c r="D31" s="10"/>
      <c r="E31" s="10"/>
      <c r="F31" s="10">
        <v>1.30914</v>
      </c>
      <c r="G31" s="10">
        <v>1.1956</v>
      </c>
      <c r="H31" s="10">
        <v>1.30914</v>
      </c>
      <c r="I31" s="10">
        <v>1.1956</v>
      </c>
      <c r="J31" s="10">
        <f t="shared" si="0"/>
        <v>1.30914</v>
      </c>
      <c r="K31" s="10">
        <f t="shared" si="1"/>
        <v>1.1956</v>
      </c>
      <c r="L31" s="10">
        <f t="shared" si="2"/>
        <v>1.25237</v>
      </c>
      <c r="M31" s="8"/>
      <c r="N31" s="8"/>
      <c r="O31" s="8"/>
      <c r="P31" s="8"/>
      <c r="Q31" s="8"/>
      <c r="R31" s="8"/>
      <c r="S31" s="8"/>
    </row>
    <row r="32" spans="1:19">
      <c r="A32" s="29"/>
      <c r="B32" s="9" t="s">
        <v>62</v>
      </c>
      <c r="C32" s="9" t="s">
        <v>63</v>
      </c>
      <c r="D32" s="10"/>
      <c r="E32" s="10"/>
      <c r="F32" s="10">
        <v>1.29606</v>
      </c>
      <c r="G32" s="10">
        <v>1.06907</v>
      </c>
      <c r="H32" s="10">
        <v>1.3060400000000001</v>
      </c>
      <c r="I32" s="10">
        <v>1.06907</v>
      </c>
      <c r="J32" s="10">
        <f t="shared" si="0"/>
        <v>1.30105</v>
      </c>
      <c r="K32" s="10">
        <f t="shared" si="1"/>
        <v>1.06907</v>
      </c>
      <c r="L32" s="10">
        <f t="shared" si="2"/>
        <v>1.18506</v>
      </c>
      <c r="M32" s="8"/>
      <c r="N32" s="8"/>
      <c r="O32" s="8"/>
      <c r="P32" s="8"/>
      <c r="Q32" s="8"/>
      <c r="R32" s="8"/>
      <c r="S32" s="8"/>
    </row>
    <row r="33" spans="1:19">
      <c r="A33" s="29"/>
      <c r="B33" s="9" t="s">
        <v>64</v>
      </c>
      <c r="C33" s="9" t="s">
        <v>65</v>
      </c>
      <c r="D33" s="10"/>
      <c r="E33" s="10"/>
      <c r="F33" s="10">
        <v>1.5362499999999999</v>
      </c>
      <c r="G33" s="10">
        <v>1.18367</v>
      </c>
      <c r="H33" s="10"/>
      <c r="I33" s="10"/>
      <c r="J33" s="10">
        <f t="shared" si="0"/>
        <v>1.5362499999999999</v>
      </c>
      <c r="K33" s="10">
        <f t="shared" si="1"/>
        <v>1.18367</v>
      </c>
      <c r="L33" s="10">
        <f t="shared" si="2"/>
        <v>1.3599600000000001</v>
      </c>
      <c r="M33" s="8"/>
      <c r="N33" s="8"/>
      <c r="O33" s="8"/>
      <c r="P33" s="8"/>
      <c r="Q33" s="8"/>
      <c r="R33" s="8"/>
      <c r="S33" s="8"/>
    </row>
    <row r="34" spans="1:19">
      <c r="A34" s="29"/>
      <c r="B34" s="9" t="s">
        <v>66</v>
      </c>
      <c r="C34" s="9" t="s">
        <v>67</v>
      </c>
      <c r="D34" s="10"/>
      <c r="E34" s="10"/>
      <c r="F34" s="10">
        <v>1.22143</v>
      </c>
      <c r="G34" s="10">
        <v>1.11205</v>
      </c>
      <c r="H34" s="10"/>
      <c r="I34" s="10"/>
      <c r="J34" s="10">
        <f t="shared" si="0"/>
        <v>1.22143</v>
      </c>
      <c r="K34" s="10">
        <f t="shared" si="1"/>
        <v>1.11205</v>
      </c>
      <c r="L34" s="10">
        <f t="shared" si="2"/>
        <v>1.1667399999999999</v>
      </c>
      <c r="M34" s="8"/>
      <c r="N34" s="8"/>
      <c r="O34" s="8"/>
      <c r="P34" s="8"/>
      <c r="Q34" s="8"/>
      <c r="R34" s="8"/>
      <c r="S34" s="8"/>
    </row>
    <row r="35" spans="1:19">
      <c r="A35" s="29"/>
      <c r="B35" s="9" t="s">
        <v>68</v>
      </c>
      <c r="C35" s="9" t="s">
        <v>69</v>
      </c>
      <c r="D35" s="10"/>
      <c r="E35" s="10"/>
      <c r="F35" s="10"/>
      <c r="G35" s="10"/>
      <c r="H35" s="10">
        <v>1.0442100000000001</v>
      </c>
      <c r="I35" s="10">
        <v>1.89961</v>
      </c>
      <c r="J35" s="10">
        <f t="shared" si="0"/>
        <v>1.0442100000000001</v>
      </c>
      <c r="K35" s="10">
        <f t="shared" si="1"/>
        <v>1.89961</v>
      </c>
      <c r="L35" s="10">
        <f t="shared" si="2"/>
        <v>1.4719100000000001</v>
      </c>
    </row>
    <row r="36" spans="1:19">
      <c r="A36" s="29"/>
      <c r="B36" s="11" t="s">
        <v>70</v>
      </c>
      <c r="C36" s="9" t="s">
        <v>71</v>
      </c>
      <c r="D36" s="10"/>
      <c r="E36" s="10"/>
      <c r="F36" s="10"/>
      <c r="G36" s="10"/>
      <c r="H36" s="10">
        <v>1.3355600000000001</v>
      </c>
      <c r="I36" s="10">
        <v>1.0500799999999999</v>
      </c>
      <c r="J36" s="10">
        <f t="shared" ref="J36:J67" si="3">AVERAGE(D36,F36,H36)</f>
        <v>1.3355600000000001</v>
      </c>
      <c r="K36" s="10">
        <f t="shared" ref="K36:K67" si="4">AVERAGE(E36,G36,I36)</f>
        <v>1.0500799999999999</v>
      </c>
      <c r="L36" s="10">
        <f t="shared" si="2"/>
        <v>1.19282</v>
      </c>
    </row>
    <row r="37" spans="1:19">
      <c r="A37" s="29"/>
      <c r="B37" s="9" t="s">
        <v>72</v>
      </c>
      <c r="C37" s="9" t="s">
        <v>73</v>
      </c>
      <c r="D37" s="10"/>
      <c r="E37" s="10"/>
      <c r="F37" s="10"/>
      <c r="G37" s="10"/>
      <c r="H37" s="10">
        <v>1.1791400000000001</v>
      </c>
      <c r="I37" s="10">
        <v>1.2771600000000001</v>
      </c>
      <c r="J37" s="10">
        <f t="shared" si="3"/>
        <v>1.1791400000000001</v>
      </c>
      <c r="K37" s="10">
        <f t="shared" si="4"/>
        <v>1.2771600000000001</v>
      </c>
      <c r="L37" s="10">
        <f t="shared" si="2"/>
        <v>1.2281500000000001</v>
      </c>
    </row>
    <row r="38" spans="1:19">
      <c r="A38" s="29"/>
      <c r="B38" s="9" t="s">
        <v>74</v>
      </c>
      <c r="C38" s="9" t="s">
        <v>75</v>
      </c>
      <c r="D38" s="10"/>
      <c r="E38" s="10"/>
      <c r="F38" s="10"/>
      <c r="G38" s="10"/>
      <c r="H38" s="10">
        <v>1.3016799999999999</v>
      </c>
      <c r="I38" s="10">
        <v>1.0170300000000001</v>
      </c>
      <c r="J38" s="10">
        <f t="shared" si="3"/>
        <v>1.3016799999999999</v>
      </c>
      <c r="K38" s="10">
        <f t="shared" si="4"/>
        <v>1.0170300000000001</v>
      </c>
      <c r="L38" s="10">
        <f t="shared" si="2"/>
        <v>1.1593550000000001</v>
      </c>
    </row>
    <row r="39" spans="1:19">
      <c r="A39" s="29"/>
      <c r="B39" s="9" t="s">
        <v>76</v>
      </c>
      <c r="C39" s="9" t="s">
        <v>77</v>
      </c>
      <c r="D39" s="10"/>
      <c r="E39" s="10"/>
      <c r="F39" s="10"/>
      <c r="G39" s="10"/>
      <c r="H39" s="10">
        <v>1.2635099999999999</v>
      </c>
      <c r="I39" s="10">
        <v>1.0763100000000001</v>
      </c>
      <c r="J39" s="10">
        <f t="shared" si="3"/>
        <v>1.2635099999999999</v>
      </c>
      <c r="K39" s="10">
        <f t="shared" si="4"/>
        <v>1.0763100000000001</v>
      </c>
      <c r="L39" s="10">
        <f t="shared" si="2"/>
        <v>1.16991</v>
      </c>
    </row>
    <row r="40" spans="1:19">
      <c r="A40" s="29"/>
      <c r="B40" s="9" t="s">
        <v>78</v>
      </c>
      <c r="C40" s="9" t="s">
        <v>79</v>
      </c>
      <c r="D40" s="10"/>
      <c r="E40" s="10"/>
      <c r="F40" s="10"/>
      <c r="G40" s="10"/>
      <c r="H40" s="10">
        <v>2.0038299999999998</v>
      </c>
      <c r="I40" s="10">
        <v>1.0992299999999999</v>
      </c>
      <c r="J40" s="10">
        <f t="shared" si="3"/>
        <v>2.0038299999999998</v>
      </c>
      <c r="K40" s="10">
        <f t="shared" si="4"/>
        <v>1.0992299999999999</v>
      </c>
      <c r="L40" s="10">
        <f t="shared" si="2"/>
        <v>1.5515299999999999</v>
      </c>
    </row>
    <row r="41" spans="1:19">
      <c r="A41" s="29"/>
      <c r="B41" s="9" t="s">
        <v>80</v>
      </c>
      <c r="C41" s="9" t="s">
        <v>81</v>
      </c>
      <c r="D41" s="10"/>
      <c r="E41" s="10"/>
      <c r="F41" s="10"/>
      <c r="G41" s="10"/>
      <c r="H41" s="10">
        <v>1.2037199999999999</v>
      </c>
      <c r="I41" s="10">
        <v>1.1580299999999999</v>
      </c>
      <c r="J41" s="10">
        <f t="shared" si="3"/>
        <v>1.2037199999999999</v>
      </c>
      <c r="K41" s="10">
        <f t="shared" si="4"/>
        <v>1.1580299999999999</v>
      </c>
      <c r="L41" s="10">
        <f t="shared" si="2"/>
        <v>1.1808749999999999</v>
      </c>
    </row>
    <row r="42" spans="1:19" s="3" customFormat="1">
      <c r="A42" s="30" t="s">
        <v>82</v>
      </c>
      <c r="B42" s="13" t="s">
        <v>83</v>
      </c>
      <c r="C42" s="14" t="s">
        <v>84</v>
      </c>
      <c r="D42" s="15">
        <v>0.31835000000000002</v>
      </c>
      <c r="E42" s="15">
        <v>0.48925999999999997</v>
      </c>
      <c r="F42" s="15">
        <v>0.31835000000000002</v>
      </c>
      <c r="G42" s="15">
        <v>0.48925999999999997</v>
      </c>
      <c r="H42" s="15">
        <v>0.31835000000000002</v>
      </c>
      <c r="I42" s="15">
        <v>0.48925999999999997</v>
      </c>
      <c r="J42" s="15">
        <f t="shared" si="3"/>
        <v>0.31835000000000002</v>
      </c>
      <c r="K42" s="15">
        <f t="shared" si="4"/>
        <v>0.48925999999999997</v>
      </c>
      <c r="L42" s="15">
        <f>AVERAGE(J42:K42)</f>
        <v>0.40380499999999997</v>
      </c>
    </row>
    <row r="43" spans="1:19">
      <c r="A43" s="30"/>
      <c r="B43" s="13" t="s">
        <v>85</v>
      </c>
      <c r="C43" s="14" t="s">
        <v>86</v>
      </c>
      <c r="D43" s="15">
        <v>0.83235000000000003</v>
      </c>
      <c r="E43" s="15">
        <v>0.68755999999999995</v>
      </c>
      <c r="F43" s="15">
        <f>(0.80229+0.69635)/2</f>
        <v>0.74931999999999999</v>
      </c>
      <c r="G43" s="15">
        <f>(0.68756+0.62024)/2</f>
        <v>0.65389999999999993</v>
      </c>
      <c r="H43" s="15">
        <v>0.83235000000000003</v>
      </c>
      <c r="I43" s="15">
        <v>0.68755999999999995</v>
      </c>
      <c r="J43" s="15">
        <f t="shared" si="3"/>
        <v>0.80467333333333324</v>
      </c>
      <c r="K43" s="15">
        <f t="shared" si="4"/>
        <v>0.67634000000000005</v>
      </c>
      <c r="L43" s="15">
        <f t="shared" si="2"/>
        <v>0.74050666666666665</v>
      </c>
    </row>
    <row r="44" spans="1:19">
      <c r="A44" s="30"/>
      <c r="B44" s="13" t="s">
        <v>87</v>
      </c>
      <c r="C44" s="14" t="s">
        <v>88</v>
      </c>
      <c r="D44" s="15">
        <v>0.67108000000000001</v>
      </c>
      <c r="E44" s="15">
        <v>0.74870000000000003</v>
      </c>
      <c r="F44" s="15">
        <v>0.67108000000000001</v>
      </c>
      <c r="G44" s="15">
        <v>0.74870000000000003</v>
      </c>
      <c r="H44" s="15">
        <v>0.67108000000000001</v>
      </c>
      <c r="I44" s="15">
        <v>0.74870000000000003</v>
      </c>
      <c r="J44" s="15">
        <f t="shared" si="3"/>
        <v>0.67108000000000001</v>
      </c>
      <c r="K44" s="15">
        <f t="shared" si="4"/>
        <v>0.74870000000000003</v>
      </c>
      <c r="L44" s="15">
        <f t="shared" si="2"/>
        <v>0.70989000000000002</v>
      </c>
    </row>
    <row r="45" spans="1:19">
      <c r="A45" s="30"/>
      <c r="B45" s="13" t="s">
        <v>89</v>
      </c>
      <c r="C45" s="14" t="s">
        <v>90</v>
      </c>
      <c r="D45" s="15">
        <f>(0.67186+0.66045)/2</f>
        <v>0.66615500000000005</v>
      </c>
      <c r="E45" s="15">
        <v>0.64954999999999996</v>
      </c>
      <c r="F45" s="15">
        <v>0.58775999999999995</v>
      </c>
      <c r="G45" s="15">
        <v>0.64954999999999996</v>
      </c>
      <c r="H45" s="15">
        <v>0.58775999999999995</v>
      </c>
      <c r="I45" s="15">
        <v>0.64954999999999996</v>
      </c>
      <c r="J45" s="15">
        <f t="shared" si="3"/>
        <v>0.61389166666666661</v>
      </c>
      <c r="K45" s="15">
        <f t="shared" si="4"/>
        <v>0.64954999999999996</v>
      </c>
      <c r="L45" s="15">
        <f t="shared" si="2"/>
        <v>0.63172083333333329</v>
      </c>
    </row>
    <row r="46" spans="1:19">
      <c r="A46" s="30"/>
      <c r="B46" s="13" t="s">
        <v>91</v>
      </c>
      <c r="C46" s="14" t="s">
        <v>92</v>
      </c>
      <c r="D46" s="15">
        <v>0.59211000000000003</v>
      </c>
      <c r="E46" s="15">
        <v>0.75441000000000003</v>
      </c>
      <c r="F46" s="15">
        <v>0.59211000000000003</v>
      </c>
      <c r="G46" s="15">
        <v>0.75441000000000003</v>
      </c>
      <c r="H46" s="15">
        <v>0.59211000000000003</v>
      </c>
      <c r="I46" s="15">
        <v>0.75441000000000003</v>
      </c>
      <c r="J46" s="15">
        <f t="shared" si="3"/>
        <v>0.59211000000000003</v>
      </c>
      <c r="K46" s="15">
        <f t="shared" si="4"/>
        <v>0.75441000000000003</v>
      </c>
      <c r="L46" s="15">
        <f t="shared" si="2"/>
        <v>0.67325999999999997</v>
      </c>
    </row>
    <row r="47" spans="1:19">
      <c r="A47" s="30"/>
      <c r="B47" s="13" t="s">
        <v>93</v>
      </c>
      <c r="C47" s="14" t="s">
        <v>94</v>
      </c>
      <c r="D47" s="15">
        <v>0.70847000000000004</v>
      </c>
      <c r="E47" s="15">
        <v>0.78571000000000002</v>
      </c>
      <c r="F47" s="15">
        <f>(0.70847+0.76432)/2</f>
        <v>0.73639500000000002</v>
      </c>
      <c r="G47" s="15">
        <v>0.78571000000000002</v>
      </c>
      <c r="H47" s="15">
        <v>0.70847000000000004</v>
      </c>
      <c r="I47" s="15">
        <v>0.78571000000000002</v>
      </c>
      <c r="J47" s="15">
        <f t="shared" si="3"/>
        <v>0.71777833333333341</v>
      </c>
      <c r="K47" s="15">
        <f t="shared" si="4"/>
        <v>0.78571000000000002</v>
      </c>
      <c r="L47" s="15">
        <f t="shared" si="2"/>
        <v>0.75174416666666666</v>
      </c>
    </row>
    <row r="48" spans="1:19">
      <c r="A48" s="30"/>
      <c r="B48" s="13" t="s">
        <v>95</v>
      </c>
      <c r="C48" s="14" t="s">
        <v>96</v>
      </c>
      <c r="D48" s="15">
        <v>0.67613000000000001</v>
      </c>
      <c r="E48" s="15">
        <v>0.74311000000000005</v>
      </c>
      <c r="F48" s="16"/>
      <c r="G48" s="16"/>
      <c r="H48" s="15">
        <v>0.67613000000000001</v>
      </c>
      <c r="I48" s="15">
        <v>0.74311000000000005</v>
      </c>
      <c r="J48" s="15">
        <f t="shared" si="3"/>
        <v>0.67613000000000001</v>
      </c>
      <c r="K48" s="15">
        <f t="shared" si="4"/>
        <v>0.74311000000000005</v>
      </c>
      <c r="L48" s="15">
        <f t="shared" si="2"/>
        <v>0.70962000000000003</v>
      </c>
    </row>
    <row r="49" spans="1:12">
      <c r="A49" s="30"/>
      <c r="B49" s="17" t="s">
        <v>97</v>
      </c>
      <c r="C49" s="14" t="s">
        <v>98</v>
      </c>
      <c r="D49" s="15">
        <v>0.73016000000000003</v>
      </c>
      <c r="E49" s="15">
        <v>0.59867000000000004</v>
      </c>
      <c r="F49" s="16"/>
      <c r="G49" s="16"/>
      <c r="H49" s="16"/>
      <c r="I49" s="16"/>
      <c r="J49" s="15">
        <f t="shared" si="3"/>
        <v>0.73016000000000003</v>
      </c>
      <c r="K49" s="15">
        <f t="shared" si="4"/>
        <v>0.59867000000000004</v>
      </c>
      <c r="L49" s="15">
        <f t="shared" si="2"/>
        <v>0.66441499999999998</v>
      </c>
    </row>
    <row r="50" spans="1:12">
      <c r="A50" s="30"/>
      <c r="B50" s="13" t="s">
        <v>99</v>
      </c>
      <c r="C50" s="14" t="s">
        <v>100</v>
      </c>
      <c r="D50" s="15">
        <v>0.31052999999999997</v>
      </c>
      <c r="E50" s="15">
        <v>0.77968000000000004</v>
      </c>
      <c r="F50" s="16"/>
      <c r="G50" s="16"/>
      <c r="H50" s="16"/>
      <c r="I50" s="16"/>
      <c r="J50" s="15">
        <f t="shared" si="3"/>
        <v>0.31052999999999997</v>
      </c>
      <c r="K50" s="15">
        <f t="shared" si="4"/>
        <v>0.77968000000000004</v>
      </c>
      <c r="L50" s="15">
        <f t="shared" si="2"/>
        <v>0.54510499999999995</v>
      </c>
    </row>
    <row r="51" spans="1:12">
      <c r="A51" s="30"/>
      <c r="B51" s="13" t="s">
        <v>101</v>
      </c>
      <c r="C51" s="14" t="s">
        <v>102</v>
      </c>
      <c r="D51" s="16"/>
      <c r="E51" s="16"/>
      <c r="F51" s="15">
        <v>0.74036000000000002</v>
      </c>
      <c r="G51" s="15">
        <v>0.59567999999999999</v>
      </c>
      <c r="H51" s="15">
        <v>0.74036000000000002</v>
      </c>
      <c r="I51" s="15">
        <v>0.86040000000000005</v>
      </c>
      <c r="J51" s="15">
        <f t="shared" si="3"/>
        <v>0.74036000000000002</v>
      </c>
      <c r="K51" s="15">
        <f t="shared" si="4"/>
        <v>0.72804000000000002</v>
      </c>
      <c r="L51" s="15">
        <f t="shared" si="2"/>
        <v>0.73419999999999996</v>
      </c>
    </row>
    <row r="52" spans="1:12">
      <c r="A52" s="30"/>
      <c r="B52" s="13" t="s">
        <v>103</v>
      </c>
      <c r="C52" s="14" t="s">
        <v>104</v>
      </c>
      <c r="D52" s="16"/>
      <c r="E52" s="16"/>
      <c r="F52" s="15">
        <v>0.73016000000000003</v>
      </c>
      <c r="G52" s="15">
        <v>0.59867000000000004</v>
      </c>
      <c r="H52" s="15">
        <v>0.73016000000000003</v>
      </c>
      <c r="I52" s="15">
        <v>0.59867000000000004</v>
      </c>
      <c r="J52" s="15">
        <f t="shared" si="3"/>
        <v>0.73016000000000003</v>
      </c>
      <c r="K52" s="15">
        <f t="shared" si="4"/>
        <v>0.59867000000000004</v>
      </c>
      <c r="L52" s="15">
        <f t="shared" si="2"/>
        <v>0.66441499999999998</v>
      </c>
    </row>
    <row r="53" spans="1:12">
      <c r="A53" s="30"/>
      <c r="B53" s="13" t="s">
        <v>105</v>
      </c>
      <c r="C53" s="14" t="s">
        <v>106</v>
      </c>
      <c r="D53" s="16"/>
      <c r="E53" s="16"/>
      <c r="F53" s="16"/>
      <c r="G53" s="16"/>
      <c r="H53" s="15">
        <v>0.54257</v>
      </c>
      <c r="I53" s="15">
        <v>0.76627999999999996</v>
      </c>
      <c r="J53" s="15">
        <f t="shared" si="3"/>
        <v>0.54257</v>
      </c>
      <c r="K53" s="15">
        <f t="shared" si="4"/>
        <v>0.76627999999999996</v>
      </c>
      <c r="L53" s="15">
        <f t="shared" si="2"/>
        <v>0.65442500000000003</v>
      </c>
    </row>
    <row r="54" spans="1:12">
      <c r="A54" s="31" t="s">
        <v>107</v>
      </c>
      <c r="B54" s="18" t="s">
        <v>108</v>
      </c>
      <c r="C54" s="19" t="s">
        <v>109</v>
      </c>
      <c r="D54" s="20">
        <v>0.73614000000000002</v>
      </c>
      <c r="E54" s="20">
        <v>0.88029999999999997</v>
      </c>
      <c r="F54" s="20">
        <v>0.63480000000000003</v>
      </c>
      <c r="G54" s="20">
        <v>0.88704000000000005</v>
      </c>
      <c r="H54" s="20">
        <f>(0.6348+0.74036)/2</f>
        <v>0.68758000000000008</v>
      </c>
      <c r="I54" s="20">
        <f>(0.8803+0.8604)/2</f>
        <v>0.87034999999999996</v>
      </c>
      <c r="J54" s="20">
        <f t="shared" si="3"/>
        <v>0.68617333333333341</v>
      </c>
      <c r="K54" s="20">
        <f t="shared" si="4"/>
        <v>0.87923000000000007</v>
      </c>
      <c r="L54" s="20">
        <f t="shared" si="2"/>
        <v>0.78270166666666674</v>
      </c>
    </row>
    <row r="55" spans="1:12">
      <c r="A55" s="31"/>
      <c r="B55" s="18" t="s">
        <v>110</v>
      </c>
      <c r="C55" s="19" t="s">
        <v>111</v>
      </c>
      <c r="D55" s="20">
        <v>0.56347000000000003</v>
      </c>
      <c r="E55" s="20">
        <v>0.91640999999999995</v>
      </c>
      <c r="F55" s="20">
        <v>0.56347000000000003</v>
      </c>
      <c r="G55" s="20">
        <v>0.91640999999999995</v>
      </c>
      <c r="H55" s="20">
        <v>0.56347000000000003</v>
      </c>
      <c r="I55" s="20">
        <v>0.91640999999999995</v>
      </c>
      <c r="J55" s="20">
        <f t="shared" si="3"/>
        <v>0.56347000000000003</v>
      </c>
      <c r="K55" s="20">
        <f t="shared" si="4"/>
        <v>0.91640999999999995</v>
      </c>
      <c r="L55" s="20">
        <f t="shared" si="2"/>
        <v>0.73994000000000004</v>
      </c>
    </row>
    <row r="56" spans="1:12">
      <c r="A56" s="31"/>
      <c r="B56" s="18" t="s">
        <v>112</v>
      </c>
      <c r="C56" s="19" t="s">
        <v>113</v>
      </c>
      <c r="D56" s="20">
        <v>0.88070000000000004</v>
      </c>
      <c r="E56" s="20">
        <v>0.78017000000000003</v>
      </c>
      <c r="F56" s="20">
        <v>0.88070000000000004</v>
      </c>
      <c r="G56" s="20">
        <v>0.78017000000000003</v>
      </c>
      <c r="H56" s="20">
        <v>0.88070000000000004</v>
      </c>
      <c r="I56" s="20">
        <v>0.78017000000000003</v>
      </c>
      <c r="J56" s="20">
        <f t="shared" si="3"/>
        <v>0.88070000000000004</v>
      </c>
      <c r="K56" s="20">
        <f t="shared" si="4"/>
        <v>0.78017000000000003</v>
      </c>
      <c r="L56" s="20">
        <f t="shared" si="2"/>
        <v>0.83043500000000003</v>
      </c>
    </row>
    <row r="57" spans="1:12">
      <c r="A57" s="31"/>
      <c r="B57" s="18" t="s">
        <v>114</v>
      </c>
      <c r="C57" s="19" t="s">
        <v>115</v>
      </c>
      <c r="D57" s="20">
        <v>0.70126999999999995</v>
      </c>
      <c r="E57" s="20">
        <v>0.86424000000000001</v>
      </c>
      <c r="F57" s="20">
        <v>0.70126999999999995</v>
      </c>
      <c r="G57" s="20">
        <v>0.86424000000000001</v>
      </c>
      <c r="H57" s="20">
        <v>0.70126999999999995</v>
      </c>
      <c r="I57" s="20">
        <v>0.86424000000000001</v>
      </c>
      <c r="J57" s="20">
        <f t="shared" si="3"/>
        <v>0.70126999999999995</v>
      </c>
      <c r="K57" s="20">
        <f t="shared" si="4"/>
        <v>0.86424000000000001</v>
      </c>
      <c r="L57" s="20">
        <f t="shared" si="2"/>
        <v>0.78275499999999998</v>
      </c>
    </row>
    <row r="58" spans="1:12">
      <c r="A58" s="31"/>
      <c r="B58" s="18" t="s">
        <v>116</v>
      </c>
      <c r="C58" s="19" t="s">
        <v>117</v>
      </c>
      <c r="D58" s="20">
        <v>0.93744000000000005</v>
      </c>
      <c r="E58" s="20">
        <v>0.30776999999999999</v>
      </c>
      <c r="F58" s="20">
        <v>0.87038000000000004</v>
      </c>
      <c r="G58" s="20">
        <v>0.30776999999999999</v>
      </c>
      <c r="H58" s="20">
        <v>0.93744000000000005</v>
      </c>
      <c r="I58" s="20">
        <v>0.30776999999999999</v>
      </c>
      <c r="J58" s="20">
        <f t="shared" si="3"/>
        <v>0.91508666666666671</v>
      </c>
      <c r="K58" s="20">
        <f t="shared" si="4"/>
        <v>0.30776999999999999</v>
      </c>
      <c r="L58" s="20">
        <f t="shared" si="2"/>
        <v>0.61142833333333335</v>
      </c>
    </row>
    <row r="59" spans="1:12">
      <c r="A59" s="31"/>
      <c r="B59" s="18" t="s">
        <v>118</v>
      </c>
      <c r="C59" s="19" t="s">
        <v>119</v>
      </c>
      <c r="D59" s="20">
        <v>0.64522999999999997</v>
      </c>
      <c r="E59" s="20">
        <v>0.97824999999999995</v>
      </c>
      <c r="F59" s="20">
        <v>0.64522999999999997</v>
      </c>
      <c r="G59" s="20">
        <v>0.97824999999999995</v>
      </c>
      <c r="H59" s="20">
        <v>0.64522999999999997</v>
      </c>
      <c r="I59" s="20">
        <v>0.97824999999999995</v>
      </c>
      <c r="J59" s="20">
        <f t="shared" si="3"/>
        <v>0.64522999999999997</v>
      </c>
      <c r="K59" s="20">
        <f t="shared" si="4"/>
        <v>0.97824999999999995</v>
      </c>
      <c r="L59" s="20">
        <f t="shared" si="2"/>
        <v>0.81173999999999991</v>
      </c>
    </row>
    <row r="60" spans="1:12">
      <c r="A60" s="31"/>
      <c r="B60" s="21" t="s">
        <v>120</v>
      </c>
      <c r="C60" s="19" t="s">
        <v>121</v>
      </c>
      <c r="D60" s="20">
        <v>0.64622000000000002</v>
      </c>
      <c r="E60" s="20">
        <v>0.87536999999999998</v>
      </c>
      <c r="F60" s="20">
        <v>0.64622000000000002</v>
      </c>
      <c r="G60" s="20">
        <v>0.87536999999999998</v>
      </c>
      <c r="H60" s="20">
        <v>0.64622000000000002</v>
      </c>
      <c r="I60" s="20">
        <v>0.87536999999999998</v>
      </c>
      <c r="J60" s="20">
        <f t="shared" si="3"/>
        <v>0.64622000000000002</v>
      </c>
      <c r="K60" s="20">
        <f t="shared" si="4"/>
        <v>0.87536999999999987</v>
      </c>
      <c r="L60" s="20">
        <f t="shared" si="2"/>
        <v>0.76079499999999989</v>
      </c>
    </row>
    <row r="61" spans="1:12">
      <c r="A61" s="31"/>
      <c r="B61" s="21" t="s">
        <v>122</v>
      </c>
      <c r="C61" s="19" t="s">
        <v>123</v>
      </c>
      <c r="D61" s="20">
        <v>0.90920999999999996</v>
      </c>
      <c r="E61" s="20">
        <v>0.65966000000000002</v>
      </c>
      <c r="F61" s="20">
        <v>0.90920999999999996</v>
      </c>
      <c r="G61" s="20">
        <v>0.67442000000000002</v>
      </c>
      <c r="H61" s="20">
        <v>0.90920999999999996</v>
      </c>
      <c r="I61" s="20">
        <v>0.67442000000000002</v>
      </c>
      <c r="J61" s="20">
        <f t="shared" si="3"/>
        <v>0.90920999999999996</v>
      </c>
      <c r="K61" s="20">
        <f t="shared" si="4"/>
        <v>0.6695000000000001</v>
      </c>
      <c r="L61" s="20">
        <f t="shared" si="2"/>
        <v>0.78935500000000003</v>
      </c>
    </row>
    <row r="62" spans="1:12">
      <c r="A62" s="31"/>
      <c r="B62" s="18" t="s">
        <v>124</v>
      </c>
      <c r="C62" s="19" t="s">
        <v>125</v>
      </c>
      <c r="D62" s="20">
        <v>0.99758999999999998</v>
      </c>
      <c r="E62" s="20">
        <v>0.38518000000000002</v>
      </c>
      <c r="F62" s="20">
        <v>0.97672999999999999</v>
      </c>
      <c r="G62" s="20">
        <v>0.38518000000000002</v>
      </c>
      <c r="H62" s="20">
        <v>0.97672999999999999</v>
      </c>
      <c r="I62" s="20">
        <v>0.38518000000000002</v>
      </c>
      <c r="J62" s="20">
        <f t="shared" si="3"/>
        <v>0.98368333333333335</v>
      </c>
      <c r="K62" s="20">
        <f t="shared" si="4"/>
        <v>0.38518000000000002</v>
      </c>
      <c r="L62" s="20">
        <f t="shared" si="2"/>
        <v>0.68443166666666666</v>
      </c>
    </row>
    <row r="63" spans="1:12">
      <c r="A63" s="31"/>
      <c r="B63" s="18" t="s">
        <v>126</v>
      </c>
      <c r="C63" s="19" t="s">
        <v>127</v>
      </c>
      <c r="D63" s="20">
        <v>0.92166999999999999</v>
      </c>
      <c r="E63" s="20">
        <v>0.57406000000000001</v>
      </c>
      <c r="F63" s="20">
        <v>0.92166999999999999</v>
      </c>
      <c r="G63" s="20">
        <v>0.57406000000000001</v>
      </c>
      <c r="H63" s="20">
        <v>0.92166999999999999</v>
      </c>
      <c r="I63" s="20">
        <v>0.57406000000000001</v>
      </c>
      <c r="J63" s="20">
        <f t="shared" si="3"/>
        <v>0.9216700000000001</v>
      </c>
      <c r="K63" s="20">
        <f t="shared" si="4"/>
        <v>0.57406000000000001</v>
      </c>
      <c r="L63" s="20">
        <f t="shared" si="2"/>
        <v>0.747865</v>
      </c>
    </row>
    <row r="64" spans="1:12">
      <c r="A64" s="31"/>
      <c r="B64" s="18" t="s">
        <v>128</v>
      </c>
      <c r="C64" s="19" t="s">
        <v>129</v>
      </c>
      <c r="D64" s="20">
        <v>0.79013</v>
      </c>
      <c r="E64" s="20">
        <v>0.82067000000000001</v>
      </c>
      <c r="F64" s="20">
        <v>0.79013</v>
      </c>
      <c r="G64" s="20">
        <v>0.82067000000000001</v>
      </c>
      <c r="H64" s="20">
        <v>0.79013</v>
      </c>
      <c r="I64" s="20">
        <v>0.82067000000000001</v>
      </c>
      <c r="J64" s="20">
        <f t="shared" si="3"/>
        <v>0.79013</v>
      </c>
      <c r="K64" s="20">
        <f t="shared" si="4"/>
        <v>0.82067000000000012</v>
      </c>
      <c r="L64" s="20">
        <f t="shared" si="2"/>
        <v>0.80540000000000012</v>
      </c>
    </row>
    <row r="65" spans="1:12">
      <c r="A65" s="31"/>
      <c r="B65" s="18" t="s">
        <v>130</v>
      </c>
      <c r="C65" s="19" t="s">
        <v>131</v>
      </c>
      <c r="D65" s="20">
        <v>0.32234000000000002</v>
      </c>
      <c r="E65" s="20">
        <v>0.87080000000000002</v>
      </c>
      <c r="F65" s="20">
        <v>0.32234000000000002</v>
      </c>
      <c r="G65" s="20">
        <v>0.87080000000000002</v>
      </c>
      <c r="H65" s="20">
        <v>0.32234000000000002</v>
      </c>
      <c r="I65" s="20">
        <v>0.87080000000000002</v>
      </c>
      <c r="J65" s="20">
        <f t="shared" si="3"/>
        <v>0.32234000000000002</v>
      </c>
      <c r="K65" s="20">
        <f t="shared" si="4"/>
        <v>0.87080000000000002</v>
      </c>
      <c r="L65" s="20">
        <f t="shared" si="2"/>
        <v>0.59657000000000004</v>
      </c>
    </row>
    <row r="66" spans="1:12">
      <c r="A66" s="31"/>
      <c r="B66" s="18" t="s">
        <v>132</v>
      </c>
      <c r="C66" s="19" t="s">
        <v>133</v>
      </c>
      <c r="D66" s="20">
        <v>0.67276000000000002</v>
      </c>
      <c r="E66" s="20">
        <v>0.83211999999999997</v>
      </c>
      <c r="F66" s="20">
        <v>0.67276000000000002</v>
      </c>
      <c r="G66" s="20">
        <v>0.83211999999999997</v>
      </c>
      <c r="H66" s="22"/>
      <c r="I66" s="22"/>
      <c r="J66" s="20">
        <f t="shared" si="3"/>
        <v>0.67276000000000002</v>
      </c>
      <c r="K66" s="20">
        <f t="shared" si="4"/>
        <v>0.83211999999999997</v>
      </c>
      <c r="L66" s="20">
        <f t="shared" si="2"/>
        <v>0.75244</v>
      </c>
    </row>
    <row r="67" spans="1:12">
      <c r="A67" s="31"/>
      <c r="B67" s="18" t="s">
        <v>134</v>
      </c>
      <c r="C67" s="19" t="s">
        <v>135</v>
      </c>
      <c r="D67" s="20">
        <v>0.73614000000000002</v>
      </c>
      <c r="E67" s="20">
        <v>0.88029999999999997</v>
      </c>
      <c r="F67" s="22"/>
      <c r="G67" s="22"/>
      <c r="H67" s="20">
        <f>(0.6348+0.74036)/2</f>
        <v>0.68758000000000008</v>
      </c>
      <c r="I67" s="20">
        <f>(0.8803+0.8604)/2</f>
        <v>0.87034999999999996</v>
      </c>
      <c r="J67" s="20">
        <f t="shared" si="3"/>
        <v>0.71186000000000005</v>
      </c>
      <c r="K67" s="20">
        <f t="shared" si="4"/>
        <v>0.87532499999999991</v>
      </c>
      <c r="L67" s="20">
        <f t="shared" si="2"/>
        <v>0.79359249999999992</v>
      </c>
    </row>
    <row r="68" spans="1:12">
      <c r="A68" s="31"/>
      <c r="B68" s="18" t="s">
        <v>136</v>
      </c>
      <c r="C68" s="19" t="s">
        <v>137</v>
      </c>
      <c r="D68" s="20">
        <v>0.69547000000000003</v>
      </c>
      <c r="E68" s="20">
        <v>0.94298000000000004</v>
      </c>
      <c r="F68" s="22"/>
      <c r="G68" s="22"/>
      <c r="H68" s="20">
        <v>0.69547000000000003</v>
      </c>
      <c r="I68" s="20">
        <v>0.94298000000000004</v>
      </c>
      <c r="J68" s="20">
        <f t="shared" ref="J68:J86" si="5">AVERAGE(D68,F68,H68)</f>
        <v>0.69547000000000003</v>
      </c>
      <c r="K68" s="20">
        <f t="shared" ref="K68:K86" si="6">AVERAGE(E68,G68,I68)</f>
        <v>0.94298000000000004</v>
      </c>
      <c r="L68" s="20">
        <f t="shared" si="2"/>
        <v>0.81922500000000009</v>
      </c>
    </row>
    <row r="69" spans="1:12">
      <c r="A69" s="31"/>
      <c r="B69" s="18" t="s">
        <v>138</v>
      </c>
      <c r="C69" s="19" t="s">
        <v>139</v>
      </c>
      <c r="D69" s="20">
        <v>0.90593999999999997</v>
      </c>
      <c r="E69" s="20">
        <v>0.71377999999999997</v>
      </c>
      <c r="F69" s="22"/>
      <c r="G69" s="22"/>
      <c r="H69" s="20">
        <v>0.90593999999999997</v>
      </c>
      <c r="I69" s="20">
        <v>0.71377999999999997</v>
      </c>
      <c r="J69" s="20">
        <f t="shared" si="5"/>
        <v>0.90593999999999997</v>
      </c>
      <c r="K69" s="20">
        <f t="shared" si="6"/>
        <v>0.71377999999999997</v>
      </c>
      <c r="L69" s="20">
        <f t="shared" ref="L69:L86" si="7">AVERAGE(J69:K69)</f>
        <v>0.80986000000000002</v>
      </c>
    </row>
    <row r="70" spans="1:12">
      <c r="A70" s="31"/>
      <c r="B70" s="18" t="s">
        <v>140</v>
      </c>
      <c r="C70" s="19" t="s">
        <v>141</v>
      </c>
      <c r="D70" s="20">
        <v>0.32234000000000002</v>
      </c>
      <c r="E70" s="20">
        <v>0.87080000000000002</v>
      </c>
      <c r="F70" s="22"/>
      <c r="G70" s="22"/>
      <c r="H70" s="20">
        <v>0.32234000000000002</v>
      </c>
      <c r="I70" s="20">
        <v>0.87080000000000002</v>
      </c>
      <c r="J70" s="20">
        <f t="shared" si="5"/>
        <v>0.32234000000000002</v>
      </c>
      <c r="K70" s="20">
        <f t="shared" si="6"/>
        <v>0.87080000000000002</v>
      </c>
      <c r="L70" s="20">
        <f t="shared" si="7"/>
        <v>0.59657000000000004</v>
      </c>
    </row>
    <row r="71" spans="1:12">
      <c r="A71" s="31"/>
      <c r="B71" s="18" t="s">
        <v>142</v>
      </c>
      <c r="C71" s="23" t="s">
        <v>143</v>
      </c>
      <c r="D71" s="20">
        <v>0.81911</v>
      </c>
      <c r="E71" s="20">
        <v>0.77293000000000001</v>
      </c>
      <c r="F71" s="22"/>
      <c r="G71" s="22"/>
      <c r="H71" s="22"/>
      <c r="I71" s="22"/>
      <c r="J71" s="20">
        <f t="shared" si="5"/>
        <v>0.81911</v>
      </c>
      <c r="K71" s="20">
        <f t="shared" si="6"/>
        <v>0.77293000000000001</v>
      </c>
      <c r="L71" s="20">
        <f t="shared" si="7"/>
        <v>0.79601999999999995</v>
      </c>
    </row>
    <row r="72" spans="1:12">
      <c r="A72" s="31"/>
      <c r="B72" s="18" t="s">
        <v>144</v>
      </c>
      <c r="C72" s="19" t="s">
        <v>145</v>
      </c>
      <c r="D72" s="20">
        <v>0.96053999999999995</v>
      </c>
      <c r="E72" s="20">
        <v>0.71052000000000004</v>
      </c>
      <c r="F72" s="22"/>
      <c r="G72" s="22"/>
      <c r="H72" s="22"/>
      <c r="I72" s="22"/>
      <c r="J72" s="20">
        <f t="shared" si="5"/>
        <v>0.96053999999999995</v>
      </c>
      <c r="K72" s="20">
        <f t="shared" si="6"/>
        <v>0.71052000000000004</v>
      </c>
      <c r="L72" s="20">
        <f t="shared" si="7"/>
        <v>0.83552999999999999</v>
      </c>
    </row>
    <row r="73" spans="1:12">
      <c r="A73" s="31"/>
      <c r="B73" s="18" t="s">
        <v>146</v>
      </c>
      <c r="C73" s="19" t="s">
        <v>147</v>
      </c>
      <c r="D73" s="20">
        <v>0.92815000000000003</v>
      </c>
      <c r="E73" s="20">
        <v>0.54691999999999996</v>
      </c>
      <c r="F73" s="22"/>
      <c r="G73" s="22"/>
      <c r="H73" s="22"/>
      <c r="I73" s="22"/>
      <c r="J73" s="20">
        <f t="shared" si="5"/>
        <v>0.92815000000000003</v>
      </c>
      <c r="K73" s="20">
        <f t="shared" si="6"/>
        <v>0.54691999999999996</v>
      </c>
      <c r="L73" s="20">
        <f t="shared" si="7"/>
        <v>0.73753500000000005</v>
      </c>
    </row>
    <row r="74" spans="1:12">
      <c r="A74" s="31"/>
      <c r="B74" s="18" t="s">
        <v>148</v>
      </c>
      <c r="C74" s="19" t="s">
        <v>149</v>
      </c>
      <c r="D74" s="20">
        <v>0.97109000000000001</v>
      </c>
      <c r="E74" s="20">
        <v>0.44263000000000002</v>
      </c>
      <c r="F74" s="22"/>
      <c r="G74" s="22"/>
      <c r="H74" s="22"/>
      <c r="I74" s="22"/>
      <c r="J74" s="20">
        <f t="shared" si="5"/>
        <v>0.97109000000000001</v>
      </c>
      <c r="K74" s="20">
        <f t="shared" si="6"/>
        <v>0.44263000000000002</v>
      </c>
      <c r="L74" s="20">
        <f t="shared" si="7"/>
        <v>0.70686000000000004</v>
      </c>
    </row>
    <row r="75" spans="1:12">
      <c r="A75" s="31"/>
      <c r="B75" s="18" t="s">
        <v>150</v>
      </c>
      <c r="C75" s="19" t="s">
        <v>151</v>
      </c>
      <c r="D75" s="22"/>
      <c r="E75" s="22"/>
      <c r="F75" s="20">
        <v>0.80656000000000005</v>
      </c>
      <c r="G75" s="20">
        <v>0.74682999999999999</v>
      </c>
      <c r="H75" s="20">
        <v>0.80656000000000005</v>
      </c>
      <c r="I75" s="20">
        <v>0.74682999999999999</v>
      </c>
      <c r="J75" s="20">
        <f t="shared" si="5"/>
        <v>0.80656000000000005</v>
      </c>
      <c r="K75" s="20">
        <f t="shared" si="6"/>
        <v>0.74682999999999999</v>
      </c>
      <c r="L75" s="20">
        <f t="shared" si="7"/>
        <v>0.77669500000000002</v>
      </c>
    </row>
    <row r="76" spans="1:12">
      <c r="A76" s="31"/>
      <c r="B76" s="18" t="s">
        <v>152</v>
      </c>
      <c r="C76" s="19" t="s">
        <v>153</v>
      </c>
      <c r="D76" s="22"/>
      <c r="E76" s="22"/>
      <c r="F76" s="20">
        <v>0.87156</v>
      </c>
      <c r="G76" s="20">
        <v>0.71969000000000005</v>
      </c>
      <c r="H76" s="20">
        <v>0.87156</v>
      </c>
      <c r="I76" s="20">
        <v>0.71969000000000005</v>
      </c>
      <c r="J76" s="20">
        <f t="shared" si="5"/>
        <v>0.87156</v>
      </c>
      <c r="K76" s="20">
        <f t="shared" si="6"/>
        <v>0.71969000000000005</v>
      </c>
      <c r="L76" s="20">
        <f t="shared" si="7"/>
        <v>0.79562500000000003</v>
      </c>
    </row>
    <row r="77" spans="1:12">
      <c r="A77" s="31"/>
      <c r="B77" s="18" t="s">
        <v>154</v>
      </c>
      <c r="C77" s="19" t="s">
        <v>155</v>
      </c>
      <c r="D77" s="22"/>
      <c r="E77" s="22"/>
      <c r="F77" s="20">
        <v>0.92925999999999997</v>
      </c>
      <c r="G77" s="20">
        <v>0.6744</v>
      </c>
      <c r="H77" s="20">
        <v>0.92925999999999997</v>
      </c>
      <c r="I77" s="20">
        <v>0.6744</v>
      </c>
      <c r="J77" s="20">
        <f t="shared" si="5"/>
        <v>0.92925999999999997</v>
      </c>
      <c r="K77" s="20">
        <f t="shared" si="6"/>
        <v>0.6744</v>
      </c>
      <c r="L77" s="20">
        <f t="shared" si="7"/>
        <v>0.80183000000000004</v>
      </c>
    </row>
    <row r="78" spans="1:12">
      <c r="A78" s="31"/>
      <c r="B78" s="18" t="s">
        <v>156</v>
      </c>
      <c r="C78" s="19" t="s">
        <v>157</v>
      </c>
      <c r="D78" s="22"/>
      <c r="E78" s="22"/>
      <c r="F78" s="20">
        <v>0.82574999999999998</v>
      </c>
      <c r="G78" s="20">
        <v>0.68659999999999999</v>
      </c>
      <c r="H78" s="20">
        <v>0.82574999999999998</v>
      </c>
      <c r="I78" s="20">
        <v>0.68659999999999999</v>
      </c>
      <c r="J78" s="20">
        <f t="shared" si="5"/>
        <v>0.82574999999999998</v>
      </c>
      <c r="K78" s="20">
        <f t="shared" si="6"/>
        <v>0.68659999999999999</v>
      </c>
      <c r="L78" s="20">
        <f t="shared" si="7"/>
        <v>0.75617500000000004</v>
      </c>
    </row>
    <row r="79" spans="1:12">
      <c r="A79" s="31"/>
      <c r="B79" s="18" t="s">
        <v>158</v>
      </c>
      <c r="C79" s="19" t="s">
        <v>159</v>
      </c>
      <c r="D79" s="22"/>
      <c r="E79" s="22"/>
      <c r="F79" s="20">
        <v>0.88722999999999996</v>
      </c>
      <c r="G79" s="20">
        <v>0.79925000000000002</v>
      </c>
      <c r="H79" s="20">
        <v>0.88722999999999996</v>
      </c>
      <c r="I79" s="20">
        <v>0.79925000000000002</v>
      </c>
      <c r="J79" s="20">
        <f t="shared" si="5"/>
        <v>0.88722999999999996</v>
      </c>
      <c r="K79" s="20">
        <f t="shared" si="6"/>
        <v>0.79925000000000002</v>
      </c>
      <c r="L79" s="20">
        <f t="shared" si="7"/>
        <v>0.84323999999999999</v>
      </c>
    </row>
    <row r="80" spans="1:12">
      <c r="A80" s="31"/>
      <c r="B80" s="24" t="s">
        <v>160</v>
      </c>
      <c r="C80" s="19" t="s">
        <v>161</v>
      </c>
      <c r="D80" s="22"/>
      <c r="E80" s="22"/>
      <c r="F80" s="20">
        <v>0.81674000000000002</v>
      </c>
      <c r="G80" s="20">
        <v>0.59204999999999997</v>
      </c>
      <c r="H80" s="20">
        <v>0.81674000000000002</v>
      </c>
      <c r="I80" s="20">
        <v>0.59204999999999997</v>
      </c>
      <c r="J80" s="20">
        <f t="shared" si="5"/>
        <v>0.81674000000000002</v>
      </c>
      <c r="K80" s="20">
        <f t="shared" si="6"/>
        <v>0.59204999999999997</v>
      </c>
      <c r="L80" s="20">
        <f t="shared" si="7"/>
        <v>0.70439499999999999</v>
      </c>
    </row>
    <row r="81" spans="1:12">
      <c r="A81" s="31"/>
      <c r="B81" s="18" t="s">
        <v>162</v>
      </c>
      <c r="C81" s="19" t="s">
        <v>163</v>
      </c>
      <c r="D81" s="22"/>
      <c r="E81" s="22"/>
      <c r="F81" s="22"/>
      <c r="G81" s="22"/>
      <c r="H81" s="20">
        <v>0.74036000000000002</v>
      </c>
      <c r="I81" s="20">
        <v>0.86040000000000005</v>
      </c>
      <c r="J81" s="20">
        <f t="shared" si="5"/>
        <v>0.74036000000000002</v>
      </c>
      <c r="K81" s="20">
        <f t="shared" si="6"/>
        <v>0.86040000000000005</v>
      </c>
      <c r="L81" s="20">
        <f t="shared" si="7"/>
        <v>0.80038000000000009</v>
      </c>
    </row>
    <row r="82" spans="1:12">
      <c r="A82" s="31"/>
      <c r="B82" s="18" t="s">
        <v>164</v>
      </c>
      <c r="C82" s="19" t="s">
        <v>165</v>
      </c>
      <c r="D82" s="22"/>
      <c r="E82" s="22"/>
      <c r="F82" s="22"/>
      <c r="G82" s="22"/>
      <c r="H82" s="20">
        <v>0.74036000000000002</v>
      </c>
      <c r="I82" s="20">
        <v>0.86040000000000005</v>
      </c>
      <c r="J82" s="20">
        <f t="shared" si="5"/>
        <v>0.74036000000000002</v>
      </c>
      <c r="K82" s="20">
        <f t="shared" si="6"/>
        <v>0.86040000000000005</v>
      </c>
      <c r="L82" s="20">
        <f t="shared" si="7"/>
        <v>0.80038000000000009</v>
      </c>
    </row>
    <row r="83" spans="1:12">
      <c r="A83" s="31"/>
      <c r="B83" s="18" t="s">
        <v>166</v>
      </c>
      <c r="C83" s="19" t="s">
        <v>167</v>
      </c>
      <c r="D83" s="22"/>
      <c r="E83" s="22"/>
      <c r="F83" s="22"/>
      <c r="G83" s="22"/>
      <c r="H83" s="20">
        <v>0.90593999999999997</v>
      </c>
      <c r="I83" s="20">
        <v>0.71377999999999997</v>
      </c>
      <c r="J83" s="20">
        <f t="shared" si="5"/>
        <v>0.90593999999999997</v>
      </c>
      <c r="K83" s="20">
        <f t="shared" si="6"/>
        <v>0.71377999999999997</v>
      </c>
      <c r="L83" s="20">
        <f t="shared" si="7"/>
        <v>0.80986000000000002</v>
      </c>
    </row>
    <row r="84" spans="1:12">
      <c r="A84" s="31"/>
      <c r="B84" s="18" t="s">
        <v>168</v>
      </c>
      <c r="C84" s="19" t="s">
        <v>169</v>
      </c>
      <c r="D84" s="22"/>
      <c r="E84" s="22"/>
      <c r="F84" s="22"/>
      <c r="G84" s="22"/>
      <c r="H84" s="20">
        <v>0.84006000000000003</v>
      </c>
      <c r="I84" s="20">
        <v>0.75236999999999998</v>
      </c>
      <c r="J84" s="20">
        <f t="shared" si="5"/>
        <v>0.84006000000000003</v>
      </c>
      <c r="K84" s="20">
        <f t="shared" si="6"/>
        <v>0.75236999999999998</v>
      </c>
      <c r="L84" s="20">
        <f t="shared" si="7"/>
        <v>0.79621500000000001</v>
      </c>
    </row>
    <row r="85" spans="1:12">
      <c r="A85" s="31"/>
      <c r="B85" s="18" t="s">
        <v>170</v>
      </c>
      <c r="C85" s="19" t="s">
        <v>171</v>
      </c>
      <c r="D85" s="22"/>
      <c r="E85" s="22"/>
      <c r="F85" s="22"/>
      <c r="G85" s="22"/>
      <c r="H85" s="20">
        <v>0.88722999999999996</v>
      </c>
      <c r="I85" s="20">
        <v>0.79925000000000002</v>
      </c>
      <c r="J85" s="20">
        <f t="shared" si="5"/>
        <v>0.88722999999999996</v>
      </c>
      <c r="K85" s="20">
        <f t="shared" si="6"/>
        <v>0.79925000000000002</v>
      </c>
      <c r="L85" s="20">
        <f t="shared" si="7"/>
        <v>0.84323999999999999</v>
      </c>
    </row>
    <row r="86" spans="1:12">
      <c r="A86" s="31"/>
      <c r="B86" s="18" t="s">
        <v>172</v>
      </c>
      <c r="C86" s="19" t="s">
        <v>173</v>
      </c>
      <c r="D86" s="22"/>
      <c r="E86" s="22"/>
      <c r="F86" s="22"/>
      <c r="G86" s="22"/>
      <c r="H86" s="20">
        <v>0.88722999999999996</v>
      </c>
      <c r="I86" s="20">
        <v>0.79925000000000002</v>
      </c>
      <c r="J86" s="20">
        <f t="shared" si="5"/>
        <v>0.88722999999999996</v>
      </c>
      <c r="K86" s="20">
        <f t="shared" si="6"/>
        <v>0.79925000000000002</v>
      </c>
      <c r="L86" s="20">
        <f t="shared" si="7"/>
        <v>0.84323999999999999</v>
      </c>
    </row>
  </sheetData>
  <mergeCells count="11">
    <mergeCell ref="A16:A41"/>
    <mergeCell ref="A42:A53"/>
    <mergeCell ref="A54:A86"/>
    <mergeCell ref="B2:B3"/>
    <mergeCell ref="C2:C3"/>
    <mergeCell ref="D1:K1"/>
    <mergeCell ref="F2:G2"/>
    <mergeCell ref="H2:I2"/>
    <mergeCell ref="J2:K2"/>
    <mergeCell ref="A4:A15"/>
    <mergeCell ref="D2:E2"/>
  </mergeCells>
  <conditionalFormatting sqref="B42:B52">
    <cfRule type="duplicateValues" dxfId="1" priority="2"/>
  </conditionalFormatting>
  <conditionalFormatting sqref="B53">
    <cfRule type="duplicateValues" dxfId="0" priority="1"/>
  </conditionalFormatting>
  <hyperlinks>
    <hyperlink ref="C50" r:id="rId1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VE-dependent nascent proteome</vt:lpstr>
    </vt:vector>
  </TitlesOfParts>
  <Company>The Scripps research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Han-Hsuan Liu</dc:creator>
  <cp:lastModifiedBy>Hollis Cline</cp:lastModifiedBy>
  <dcterms:created xsi:type="dcterms:W3CDTF">2017-01-19T00:03:33Z</dcterms:created>
  <dcterms:modified xsi:type="dcterms:W3CDTF">2018-01-23T20:32:49Z</dcterms:modified>
</cp:coreProperties>
</file>