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/>
  <xr:revisionPtr revIDLastSave="0" documentId="13_ncr:1_{3456FAD1-A01D-48ED-A79F-E96C708D0D98}" xr6:coauthVersionLast="34" xr6:coauthVersionMax="34" xr10:uidLastSave="{00000000-0000-0000-0000-000000000000}"/>
  <bookViews>
    <workbookView xWindow="0" yWindow="0" windowWidth="25200" windowHeight="11715" activeTab="3" xr2:uid="{00000000-000D-0000-FFFF-FFFF00000000}"/>
  </bookViews>
  <sheets>
    <sheet name="B" sheetId="1" r:id="rId1"/>
    <sheet name="B1" sheetId="2" r:id="rId2"/>
    <sheet name="G" sheetId="3" r:id="rId3"/>
    <sheet name="I" sheetId="5" r:id="rId4"/>
  </sheets>
  <externalReferences>
    <externalReference r:id="rId5"/>
    <externalReference r:id="rId6"/>
    <externalReference r:id="rId7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5" l="1"/>
  <c r="E35" i="5"/>
  <c r="E34" i="5"/>
  <c r="E33" i="5"/>
  <c r="E32" i="5"/>
  <c r="E31" i="5"/>
  <c r="E30" i="5"/>
  <c r="E29" i="5"/>
  <c r="I28" i="5"/>
  <c r="H28" i="5"/>
  <c r="E28" i="5"/>
  <c r="H24" i="5" s="1"/>
  <c r="I27" i="5"/>
  <c r="H27" i="5"/>
  <c r="E27" i="5"/>
  <c r="I26" i="5"/>
  <c r="H26" i="5"/>
  <c r="E26" i="5"/>
  <c r="H22" i="5" s="1"/>
  <c r="I25" i="5"/>
  <c r="H25" i="5"/>
  <c r="E25" i="5"/>
  <c r="E24" i="5"/>
  <c r="I24" i="5" s="1"/>
  <c r="H23" i="5"/>
  <c r="E23" i="5"/>
  <c r="I23" i="5" s="1"/>
  <c r="E22" i="5"/>
  <c r="I22" i="5" s="1"/>
  <c r="H21" i="5"/>
  <c r="E21" i="5"/>
  <c r="I21" i="5" s="1"/>
  <c r="E16" i="5"/>
  <c r="E15" i="5"/>
  <c r="E14" i="5"/>
  <c r="E13" i="5"/>
  <c r="E12" i="5"/>
  <c r="E11" i="5"/>
  <c r="I8" i="5" s="1"/>
  <c r="I10" i="5"/>
  <c r="H10" i="5"/>
  <c r="E10" i="5"/>
  <c r="I9" i="5"/>
  <c r="H9" i="5"/>
  <c r="E9" i="5"/>
  <c r="I6" i="5" s="1"/>
  <c r="H8" i="5"/>
  <c r="E8" i="5"/>
  <c r="I7" i="5"/>
  <c r="H7" i="5"/>
  <c r="E7" i="5"/>
  <c r="H6" i="5"/>
  <c r="E6" i="5"/>
  <c r="I5" i="5"/>
  <c r="E5" i="5"/>
  <c r="H5" i="5" s="1"/>
  <c r="E4" i="5"/>
  <c r="I4" i="5" s="1"/>
  <c r="E3" i="5"/>
  <c r="H4" i="5" s="1"/>
  <c r="I12" i="5" l="1"/>
  <c r="L6" i="5" s="1"/>
  <c r="I13" i="5"/>
  <c r="O6" i="5" s="1"/>
  <c r="I31" i="5"/>
  <c r="O7" i="5" s="1"/>
  <c r="I30" i="5"/>
  <c r="L7" i="5" s="1"/>
  <c r="H13" i="5"/>
  <c r="P6" i="5" s="1"/>
  <c r="H14" i="5"/>
  <c r="H12" i="5"/>
  <c r="M6" i="5" s="1"/>
  <c r="H32" i="5"/>
  <c r="H31" i="5"/>
  <c r="P7" i="5" s="1"/>
  <c r="H30" i="5"/>
  <c r="M7" i="5" s="1"/>
  <c r="J27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3" i="1"/>
  <c r="J24" i="1"/>
  <c r="J25" i="1"/>
  <c r="J2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3" i="1"/>
  <c r="D35" i="1" l="1"/>
  <c r="D12" i="1"/>
  <c r="D34" i="1" l="1"/>
  <c r="D33" i="1"/>
  <c r="D32" i="1"/>
  <c r="D31" i="1"/>
  <c r="D30" i="1"/>
  <c r="D24" i="1"/>
  <c r="D23" i="1"/>
  <c r="D22" i="1"/>
  <c r="D21" i="1"/>
  <c r="D20" i="1"/>
  <c r="D29" i="1"/>
  <c r="D28" i="1"/>
  <c r="D27" i="1"/>
  <c r="D26" i="1"/>
  <c r="D19" i="1"/>
  <c r="D18" i="1"/>
  <c r="D17" i="1"/>
  <c r="D16" i="1"/>
  <c r="D15" i="1"/>
  <c r="D14" i="1"/>
  <c r="D13" i="1"/>
  <c r="P33" i="1"/>
  <c r="D11" i="1"/>
  <c r="P32" i="1"/>
  <c r="D10" i="1"/>
  <c r="O30" i="1"/>
  <c r="O29" i="1"/>
  <c r="D45" i="1"/>
  <c r="D44" i="1"/>
  <c r="D43" i="1"/>
  <c r="D42" i="1"/>
  <c r="D41" i="1"/>
  <c r="D40" i="1"/>
  <c r="D39" i="1"/>
  <c r="D38" i="1"/>
  <c r="D37" i="1"/>
  <c r="D36" i="1"/>
  <c r="D9" i="1"/>
  <c r="D8" i="1"/>
  <c r="D7" i="1"/>
  <c r="D6" i="1"/>
  <c r="D5" i="1"/>
  <c r="D4" i="1"/>
  <c r="D3" i="1"/>
  <c r="D2" i="1"/>
  <c r="K30" i="1" l="1"/>
  <c r="N30" i="1" s="1"/>
  <c r="K29" i="1"/>
  <c r="N29" i="1" s="1"/>
  <c r="L33" i="1"/>
  <c r="O33" i="1" s="1"/>
  <c r="L32" i="1"/>
  <c r="O32" i="1" s="1"/>
</calcChain>
</file>

<file path=xl/sharedStrings.xml><?xml version="1.0" encoding="utf-8"?>
<sst xmlns="http://schemas.openxmlformats.org/spreadsheetml/2006/main" count="187" uniqueCount="38">
  <si>
    <t>Ki67+CK8+</t>
  </si>
  <si>
    <t>DAPI+</t>
  </si>
  <si>
    <t>ratio</t>
  </si>
  <si>
    <t>average</t>
  </si>
  <si>
    <r>
      <t>Nik</t>
    </r>
    <r>
      <rPr>
        <vertAlign val="superscript"/>
        <sz val="12"/>
        <color theme="1"/>
        <rFont val="Calibri"/>
        <family val="2"/>
        <scheme val="minor"/>
      </rPr>
      <t>f/f</t>
    </r>
    <r>
      <rPr>
        <sz val="11"/>
        <color theme="1"/>
        <rFont val="Calibri"/>
        <family val="2"/>
        <scheme val="minor"/>
      </rPr>
      <t xml:space="preserve"> </t>
    </r>
  </si>
  <si>
    <r>
      <t>AlbCre-Nik</t>
    </r>
    <r>
      <rPr>
        <vertAlign val="superscript"/>
        <sz val="12"/>
        <color theme="1"/>
        <rFont val="Calibri"/>
        <family val="2"/>
        <scheme val="minor"/>
      </rPr>
      <t>f/f</t>
    </r>
  </si>
  <si>
    <t>SEM</t>
  </si>
  <si>
    <t>P</t>
  </si>
  <si>
    <t>48h</t>
  </si>
  <si>
    <t>96h</t>
  </si>
  <si>
    <r>
      <t>NIK</t>
    </r>
    <r>
      <rPr>
        <vertAlign val="superscript"/>
        <sz val="11"/>
        <color theme="1"/>
        <rFont val="Calibri"/>
        <family val="2"/>
        <scheme val="minor"/>
      </rPr>
      <t>f/f</t>
    </r>
  </si>
  <si>
    <r>
      <t>AlbCre-NIK</t>
    </r>
    <r>
      <rPr>
        <b/>
        <vertAlign val="superscript"/>
        <sz val="9"/>
        <color rgb="FF000000"/>
        <rFont val="Arial"/>
        <family val="2"/>
      </rPr>
      <t>f/f</t>
    </r>
  </si>
  <si>
    <t>Background</t>
  </si>
  <si>
    <r>
      <t>Nik</t>
    </r>
    <r>
      <rPr>
        <vertAlign val="superscript"/>
        <sz val="12"/>
        <color theme="1"/>
        <rFont val="Calibri"/>
        <family val="2"/>
        <scheme val="minor"/>
      </rPr>
      <t>f/f</t>
    </r>
    <r>
      <rPr>
        <sz val="11"/>
        <color theme="1"/>
        <rFont val="Calibri"/>
        <family val="2"/>
        <scheme val="minor"/>
      </rPr>
      <t xml:space="preserve"> PH</t>
    </r>
  </si>
  <si>
    <r>
      <t>AlbCre-Nik</t>
    </r>
    <r>
      <rPr>
        <vertAlign val="superscript"/>
        <sz val="12"/>
        <color theme="1"/>
        <rFont val="Calibri"/>
        <family val="2"/>
        <scheme val="minor"/>
      </rPr>
      <t>f/f</t>
    </r>
    <r>
      <rPr>
        <sz val="11"/>
        <color theme="1"/>
        <rFont val="Calibri"/>
        <family val="2"/>
        <scheme val="minor"/>
      </rPr>
      <t xml:space="preserve"> PH</t>
    </r>
  </si>
  <si>
    <r>
      <t>AlbCre-Nik</t>
    </r>
    <r>
      <rPr>
        <vertAlign val="superscript"/>
        <sz val="12"/>
        <color rgb="FF000000"/>
        <rFont val="Calibri"/>
        <family val="2"/>
        <scheme val="minor"/>
      </rPr>
      <t>f/f</t>
    </r>
    <r>
      <rPr>
        <sz val="12"/>
        <color rgb="FF000000"/>
        <rFont val="Calibri"/>
        <family val="2"/>
        <scheme val="minor"/>
      </rPr>
      <t xml:space="preserve"> PH</t>
    </r>
  </si>
  <si>
    <t>f/f</t>
  </si>
  <si>
    <t>Ki67</t>
  </si>
  <si>
    <t>DAPI</t>
  </si>
  <si>
    <t>F/F</t>
  </si>
  <si>
    <t>NIK FF</t>
  </si>
  <si>
    <t>NIK HKO</t>
  </si>
  <si>
    <t>TUNEL</t>
  </si>
  <si>
    <t>RATIO</t>
  </si>
  <si>
    <t>NIK f/f</t>
  </si>
  <si>
    <t>+</t>
  </si>
  <si>
    <t>-</t>
  </si>
  <si>
    <t>basal</t>
  </si>
  <si>
    <t>Δhep</t>
  </si>
  <si>
    <t>p</t>
  </si>
  <si>
    <t>For 2 days</t>
  </si>
  <si>
    <t>ID</t>
  </si>
  <si>
    <t>Cre+</t>
  </si>
  <si>
    <t>BW</t>
  </si>
  <si>
    <t>Liver weight</t>
  </si>
  <si>
    <t>2 days</t>
  </si>
  <si>
    <t>NIK F/F</t>
  </si>
  <si>
    <t>For 4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</si>
</sst>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vertAlign val="superscript"/>
      <sz val="9"/>
      <color rgb="FF000000"/>
      <name val="Arial"/>
      <family val="2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readingOrder="1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5" fillId="8" borderId="0" xfId="0" applyFont="1" applyFill="1"/>
    <xf numFmtId="0" fontId="0" fillId="0" borderId="0" xfId="0"/>
    <xf numFmtId="0" fontId="0" fillId="9" borderId="0" xfId="0" applyFill="1"/>
    <xf numFmtId="0" fontId="0" fillId="0" borderId="0" xfId="0"/>
    <xf numFmtId="0" fontId="3" fillId="0" borderId="0" xfId="0" applyFont="1" applyAlignment="1">
      <alignment horizontal="left" vertical="center" readingOrder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2" xfId="0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'[1]Combine 48 and 96h'!$O$29</c:f>
              <c:strCache>
                <c:ptCount val="1"/>
                <c:pt idx="0">
                  <c:v>NIKf/f</c:v>
                </c:pt>
              </c:strCache>
            </c:strRef>
          </c:tx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'[1]Combine 48 and 96h'!$P$32:$Q$32</c:f>
                <c:numCache>
                  <c:formatCode>General</c:formatCode>
                  <c:ptCount val="2"/>
                  <c:pt idx="0">
                    <c:v>2.0989079217017115</c:v>
                  </c:pt>
                  <c:pt idx="1">
                    <c:v>3.1907482928597726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'[1]Combine 48 and 96h'!$P$28:$Q$28</c:f>
              <c:strCache>
                <c:ptCount val="2"/>
                <c:pt idx="0">
                  <c:v>48h</c:v>
                </c:pt>
                <c:pt idx="1">
                  <c:v>96h</c:v>
                </c:pt>
              </c:strCache>
            </c:strRef>
          </c:cat>
          <c:val>
            <c:numRef>
              <c:f>'[1]Combine 48 and 96h'!$P$29:$Q$29</c:f>
              <c:numCache>
                <c:formatCode>General</c:formatCode>
                <c:ptCount val="2"/>
                <c:pt idx="0">
                  <c:v>28.487889372085046</c:v>
                </c:pt>
                <c:pt idx="1">
                  <c:v>21.5811710439664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C-437C-8485-847A4E34165D}"/>
            </c:ext>
          </c:extLst>
        </c:ser>
        <c:ser>
          <c:idx val="1"/>
          <c:order val="1"/>
          <c:tx>
            <c:strRef>
              <c:f>'[1]Combine 48 and 96h'!$O$30</c:f>
              <c:strCache>
                <c:ptCount val="1"/>
                <c:pt idx="0">
                  <c:v>AlbCre-NIKf/f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'[1]Combine 48 and 96h'!$P$33:$Q$33</c:f>
                <c:numCache>
                  <c:formatCode>General</c:formatCode>
                  <c:ptCount val="2"/>
                  <c:pt idx="0">
                    <c:v>6.8781189381827241</c:v>
                  </c:pt>
                  <c:pt idx="1">
                    <c:v>3.460494772194759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'[1]Combine 48 and 96h'!$P$28:$Q$28</c:f>
              <c:strCache>
                <c:ptCount val="2"/>
                <c:pt idx="0">
                  <c:v>48h</c:v>
                </c:pt>
                <c:pt idx="1">
                  <c:v>96h</c:v>
                </c:pt>
              </c:strCache>
            </c:strRef>
          </c:cat>
          <c:val>
            <c:numRef>
              <c:f>'[1]Combine 48 and 96h'!$P$30:$Q$30</c:f>
              <c:numCache>
                <c:formatCode>General</c:formatCode>
                <c:ptCount val="2"/>
                <c:pt idx="0">
                  <c:v>48.751806059218254</c:v>
                </c:pt>
                <c:pt idx="1">
                  <c:v>28.153451592057451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BC-437C-8485-847A4E341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7034240"/>
        <c:axId val="97035776"/>
      </c:barChart>
      <c:catAx>
        <c:axId val="9703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7035776"/>
        <c:crosses val="autoZero"/>
        <c:auto val="1"/>
        <c:lblAlgn val="ctr"/>
        <c:lblOffset val="100"/>
        <c:noMultiLvlLbl val="0"/>
      </c:catAx>
      <c:valAx>
        <c:axId val="970357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Ki67/DAPI(%)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703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66426071741032"/>
          <c:y val="2.5166184123891731E-2"/>
          <c:w val="0.88233573928258957"/>
          <c:h val="0.779732481893371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[3]B!$L$5</c:f>
              <c:strCache>
                <c:ptCount val="1"/>
                <c:pt idx="0">
                  <c:v>NIK F/F</c:v>
                </c:pt>
              </c:strCache>
            </c:strRef>
          </c:tx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[3]B!$O$6:$O$7</c:f>
                <c:numCache>
                  <c:formatCode>General</c:formatCode>
                  <c:ptCount val="2"/>
                  <c:pt idx="0">
                    <c:v>4.6747588127823321E-2</c:v>
                  </c:pt>
                  <c:pt idx="1">
                    <c:v>8.9446921379472286E-2</c:v>
                  </c:pt>
                </c:numCache>
              </c:numRef>
            </c:plus>
            <c:minus>
              <c:numRef>
                <c:f>[3]B!$O$6:$O$7</c:f>
                <c:numCache>
                  <c:formatCode>General</c:formatCode>
                  <c:ptCount val="2"/>
                  <c:pt idx="0">
                    <c:v>4.6747588127823321E-2</c:v>
                  </c:pt>
                  <c:pt idx="1">
                    <c:v>8.9446921379472286E-2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[3]B!$K$6:$K$7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cat>
          <c:val>
            <c:numRef>
              <c:f>[3]B!$L$6:$L$7</c:f>
              <c:numCache>
                <c:formatCode>General</c:formatCode>
                <c:ptCount val="2"/>
                <c:pt idx="0">
                  <c:v>2.4705950839172042</c:v>
                </c:pt>
                <c:pt idx="1">
                  <c:v>3.251884724237089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F8-4A6C-A992-027A47BBC26B}"/>
            </c:ext>
          </c:extLst>
        </c:ser>
        <c:ser>
          <c:idx val="1"/>
          <c:order val="1"/>
          <c:tx>
            <c:strRef>
              <c:f>[3]B!$M$5</c:f>
              <c:strCache>
                <c:ptCount val="1"/>
                <c:pt idx="0">
                  <c:v>NIK HKO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[3]B!$P$6:$P$7</c:f>
                <c:numCache>
                  <c:formatCode>General</c:formatCode>
                  <c:ptCount val="2"/>
                  <c:pt idx="0">
                    <c:v>5.4427603775451458E-2</c:v>
                  </c:pt>
                  <c:pt idx="1">
                    <c:v>7.0233435550774312E-2</c:v>
                  </c:pt>
                </c:numCache>
              </c:numRef>
            </c:plus>
            <c:minus>
              <c:numRef>
                <c:f>[3]B!$P$6:$P$7</c:f>
                <c:numCache>
                  <c:formatCode>General</c:formatCode>
                  <c:ptCount val="2"/>
                  <c:pt idx="0">
                    <c:v>5.4427603775451458E-2</c:v>
                  </c:pt>
                  <c:pt idx="1">
                    <c:v>7.0233435550774312E-2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[3]B!$K$6:$K$7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cat>
          <c:val>
            <c:numRef>
              <c:f>[3]B!$M$6:$M$7</c:f>
              <c:numCache>
                <c:formatCode>General</c:formatCode>
                <c:ptCount val="2"/>
                <c:pt idx="0">
                  <c:v>2.5111445787706539</c:v>
                </c:pt>
                <c:pt idx="1">
                  <c:v>3.776609073235631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F8-4A6C-A992-027A47BBC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0545176"/>
        <c:axId val="390539272"/>
      </c:barChart>
      <c:catAx>
        <c:axId val="39054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539272"/>
        <c:crosses val="autoZero"/>
        <c:auto val="1"/>
        <c:lblAlgn val="ctr"/>
        <c:lblOffset val="100"/>
        <c:noMultiLvlLbl val="0"/>
      </c:catAx>
      <c:valAx>
        <c:axId val="390539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545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34</xdr:row>
      <xdr:rowOff>152400</xdr:rowOff>
    </xdr:from>
    <xdr:to>
      <xdr:col>15</xdr:col>
      <xdr:colOff>161925</xdr:colOff>
      <xdr:row>46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B24857-49AE-4884-9924-D604672D5D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</cdr:x>
      <cdr:y>0</cdr:y>
    </cdr:from>
    <cdr:to>
      <cdr:x>0.40834</cdr:x>
      <cdr:y>0.09722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BF3E04D-7ED7-4CB2-9E6C-F45BA0818E00}"/>
            </a:ext>
          </a:extLst>
        </cdr:cNvPr>
        <cdr:cNvSpPr txBox="1"/>
      </cdr:nvSpPr>
      <cdr:spPr>
        <a:xfrm xmlns:a="http://schemas.openxmlformats.org/drawingml/2006/main">
          <a:off x="1600185" y="0"/>
          <a:ext cx="266730" cy="2666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>
              <a:solidFill>
                <a:sysClr val="windowText" lastClr="000000"/>
              </a:solidFill>
            </a:rPr>
            <a:t>*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23813</xdr:colOff>
      <xdr:row>14</xdr:row>
      <xdr:rowOff>130969</xdr:rowOff>
    </xdr:from>
    <xdr:to>
      <xdr:col>21</xdr:col>
      <xdr:colOff>202406</xdr:colOff>
      <xdr:row>39</xdr:row>
      <xdr:rowOff>130969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4136F5-2AFD-4A8D-8626-633E28F61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NIK%20paper/Figure%201/C/NIK%20proliferation%20rati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NIK%20paper/revision/sources%20data/Figure%201/I/Liver%20growth%20rat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IK%20paper/revision/final/rev3/Figure%201-supplement%201-source%20dat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"/>
      <sheetName val="HFD"/>
      <sheetName val="AAF"/>
      <sheetName val="DDC"/>
      <sheetName val="Old"/>
      <sheetName val="4 day NC"/>
      <sheetName val="NC with Adriana"/>
      <sheetName val="Combine 48 and 96h"/>
      <sheetName val="NIK APAP"/>
      <sheetName val="NIK APAP (2)"/>
      <sheetName val="NIK APAP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8">
          <cell r="P28" t="str">
            <v>48h</v>
          </cell>
          <cell r="Q28" t="str">
            <v>96h</v>
          </cell>
        </row>
        <row r="29">
          <cell r="O29" t="str">
            <v>NIKf/f</v>
          </cell>
          <cell r="P29">
            <v>28.487889372085046</v>
          </cell>
          <cell r="Q29">
            <v>21.5811710439664</v>
          </cell>
        </row>
        <row r="30">
          <cell r="O30" t="str">
            <v>AlbCre-NIKf/f</v>
          </cell>
          <cell r="P30">
            <v>48.751806059218254</v>
          </cell>
          <cell r="Q30">
            <v>28.153451592057451</v>
          </cell>
        </row>
        <row r="32">
          <cell r="P32">
            <v>2.0989079217017115</v>
          </cell>
          <cell r="Q32">
            <v>3.1907482928597726</v>
          </cell>
        </row>
        <row r="33">
          <cell r="P33">
            <v>6.8781189381827241</v>
          </cell>
          <cell r="Q33">
            <v>3.460494772194759</v>
          </cell>
        </row>
      </sheetData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gth growth %"/>
    </sheetNames>
    <sheetDataSet>
      <sheetData sheetId="0">
        <row r="23">
          <cell r="G23" t="str">
            <v>NIKf/f</v>
          </cell>
          <cell r="L23">
            <v>74.835684688917866</v>
          </cell>
        </row>
        <row r="24">
          <cell r="G24" t="str">
            <v>AlbCre-NIKf/f</v>
          </cell>
          <cell r="L24">
            <v>88.363604042838205</v>
          </cell>
        </row>
        <row r="26">
          <cell r="L26">
            <v>2.3207006104103591</v>
          </cell>
        </row>
        <row r="27">
          <cell r="L27">
            <v>4.6308380362988277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</sheetNames>
    <sheetDataSet>
      <sheetData sheetId="0"/>
      <sheetData sheetId="1">
        <row r="5">
          <cell r="L5" t="str">
            <v>NIK F/F</v>
          </cell>
          <cell r="M5" t="str">
            <v>NIK HKO</v>
          </cell>
        </row>
        <row r="6">
          <cell r="K6">
            <v>2</v>
          </cell>
          <cell r="L6">
            <v>2.4705950839172042</v>
          </cell>
          <cell r="M6">
            <v>2.5111445787706539</v>
          </cell>
          <cell r="O6">
            <v>4.6747588127823321E-2</v>
          </cell>
          <cell r="P6">
            <v>5.4427603775451458E-2</v>
          </cell>
        </row>
        <row r="7">
          <cell r="K7">
            <v>4</v>
          </cell>
          <cell r="L7">
            <v>3.251884724237089</v>
          </cell>
          <cell r="M7">
            <v>3.776609073235631</v>
          </cell>
          <cell r="O7">
            <v>8.9446921379472286E-2</v>
          </cell>
          <cell r="P7">
            <v>7.0233435550774312E-2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"/>
  <sheetViews>
    <sheetView topLeftCell="A7" workbookViewId="0">
      <selection activeCell="N25" sqref="N25"/>
    </sheetView>
  </sheetViews>
  <sheetFormatPr defaultRowHeight="15" x14ac:dyDescent="0.25"/>
  <cols>
    <col min="1" max="1" width="14.85546875" customWidth="1"/>
    <col min="2" max="2" width="14.42578125" customWidth="1"/>
    <col min="3" max="3" width="23.7109375" customWidth="1"/>
  </cols>
  <sheetData>
    <row r="1" spans="1:11" x14ac:dyDescent="0.25">
      <c r="A1" s="13" t="s">
        <v>12</v>
      </c>
      <c r="B1" t="s">
        <v>0</v>
      </c>
      <c r="C1" t="s">
        <v>1</v>
      </c>
      <c r="D1" t="s">
        <v>2</v>
      </c>
    </row>
    <row r="2" spans="1:11" ht="18" x14ac:dyDescent="0.25">
      <c r="A2" s="6" t="s">
        <v>13</v>
      </c>
      <c r="B2">
        <v>201</v>
      </c>
      <c r="C2">
        <v>4980</v>
      </c>
      <c r="D2">
        <f>B2/C2</f>
        <v>4.0361445783132527E-2</v>
      </c>
      <c r="J2" s="1" t="s">
        <v>4</v>
      </c>
      <c r="K2" s="2" t="s">
        <v>5</v>
      </c>
    </row>
    <row r="3" spans="1:11" ht="18" x14ac:dyDescent="0.25">
      <c r="A3" s="6" t="s">
        <v>13</v>
      </c>
      <c r="B3">
        <v>105</v>
      </c>
      <c r="C3">
        <v>4290</v>
      </c>
      <c r="D3">
        <f t="shared" ref="D3:D9" si="0">B3/C3</f>
        <v>2.4475524475524476E-2</v>
      </c>
      <c r="J3">
        <f>D2</f>
        <v>4.0361445783132527E-2</v>
      </c>
      <c r="K3">
        <f>D26</f>
        <v>0.10948905109489052</v>
      </c>
    </row>
    <row r="4" spans="1:11" ht="18" x14ac:dyDescent="0.25">
      <c r="A4" s="6" t="s">
        <v>13</v>
      </c>
      <c r="B4">
        <v>1366</v>
      </c>
      <c r="C4">
        <v>5252</v>
      </c>
      <c r="D4">
        <f t="shared" si="0"/>
        <v>0.26009139375476009</v>
      </c>
      <c r="J4" s="13">
        <f t="shared" ref="J4:J22" si="1">D3</f>
        <v>2.4475524475524476E-2</v>
      </c>
      <c r="K4" s="13">
        <f t="shared" ref="K4:K22" si="2">D27</f>
        <v>0.17962466487935658</v>
      </c>
    </row>
    <row r="5" spans="1:11" ht="18" x14ac:dyDescent="0.25">
      <c r="A5" s="6" t="s">
        <v>13</v>
      </c>
      <c r="B5">
        <v>849</v>
      </c>
      <c r="C5">
        <v>5379</v>
      </c>
      <c r="D5">
        <f t="shared" si="0"/>
        <v>0.15783602900167318</v>
      </c>
      <c r="J5" s="13">
        <f t="shared" si="1"/>
        <v>0.26009139375476009</v>
      </c>
      <c r="K5" s="13">
        <f t="shared" si="2"/>
        <v>0.14060963618485742</v>
      </c>
    </row>
    <row r="6" spans="1:11" ht="18" x14ac:dyDescent="0.25">
      <c r="A6" s="6" t="s">
        <v>13</v>
      </c>
      <c r="B6">
        <v>1755</v>
      </c>
      <c r="C6">
        <v>4862</v>
      </c>
      <c r="D6">
        <f t="shared" si="0"/>
        <v>0.36096256684491979</v>
      </c>
      <c r="J6" s="13">
        <f t="shared" si="1"/>
        <v>0.15783602900167318</v>
      </c>
      <c r="K6" s="13">
        <f t="shared" si="2"/>
        <v>0.21740387395200925</v>
      </c>
    </row>
    <row r="7" spans="1:11" ht="18" x14ac:dyDescent="0.25">
      <c r="A7" s="6" t="s">
        <v>13</v>
      </c>
      <c r="B7">
        <v>837</v>
      </c>
      <c r="C7">
        <v>4615</v>
      </c>
      <c r="D7">
        <f t="shared" si="0"/>
        <v>0.18136511375947995</v>
      </c>
      <c r="J7" s="13">
        <f t="shared" si="1"/>
        <v>0.36096256684491979</v>
      </c>
      <c r="K7" s="13">
        <f t="shared" si="2"/>
        <v>0.92586989409984877</v>
      </c>
    </row>
    <row r="8" spans="1:11" ht="18" x14ac:dyDescent="0.25">
      <c r="A8" s="6" t="s">
        <v>13</v>
      </c>
      <c r="B8">
        <v>346</v>
      </c>
      <c r="C8">
        <v>1678</v>
      </c>
      <c r="D8">
        <f t="shared" si="0"/>
        <v>0.20619785458879619</v>
      </c>
      <c r="J8" s="13">
        <f t="shared" si="1"/>
        <v>0.18136511375947995</v>
      </c>
      <c r="K8" s="13">
        <f t="shared" si="2"/>
        <v>1.2026037428803906</v>
      </c>
    </row>
    <row r="9" spans="1:11" ht="18" x14ac:dyDescent="0.25">
      <c r="A9" s="6" t="s">
        <v>13</v>
      </c>
      <c r="B9">
        <v>400</v>
      </c>
      <c r="C9">
        <v>2512</v>
      </c>
      <c r="D9">
        <f t="shared" si="0"/>
        <v>0.15923566878980891</v>
      </c>
      <c r="J9" s="13">
        <f t="shared" si="1"/>
        <v>0.20619785458879619</v>
      </c>
      <c r="K9" s="13">
        <f t="shared" si="2"/>
        <v>0.91627906976744189</v>
      </c>
    </row>
    <row r="10" spans="1:11" ht="18" x14ac:dyDescent="0.25">
      <c r="A10" s="6" t="s">
        <v>13</v>
      </c>
      <c r="B10" s="6">
        <v>2289</v>
      </c>
      <c r="C10" s="6">
        <v>906</v>
      </c>
      <c r="D10" s="6">
        <f t="shared" ref="D10:D24" si="3">C10/B10</f>
        <v>0.39580602883355176</v>
      </c>
      <c r="J10" s="13">
        <f t="shared" si="1"/>
        <v>0.15923566878980891</v>
      </c>
      <c r="K10" s="13">
        <f t="shared" si="2"/>
        <v>1.0358910891089108</v>
      </c>
    </row>
    <row r="11" spans="1:11" ht="18" x14ac:dyDescent="0.25">
      <c r="A11" s="6" t="s">
        <v>13</v>
      </c>
      <c r="B11" s="6">
        <v>2276</v>
      </c>
      <c r="C11" s="6">
        <v>878</v>
      </c>
      <c r="D11" s="6">
        <f t="shared" si="3"/>
        <v>0.38576449912126537</v>
      </c>
      <c r="J11" s="13">
        <f t="shared" si="1"/>
        <v>0.39580602883355176</v>
      </c>
      <c r="K11" s="13">
        <f t="shared" si="2"/>
        <v>0.30251346499102333</v>
      </c>
    </row>
    <row r="12" spans="1:11" ht="18" x14ac:dyDescent="0.25">
      <c r="A12" s="6" t="s">
        <v>13</v>
      </c>
      <c r="B12" s="6">
        <v>2712</v>
      </c>
      <c r="C12" s="6">
        <v>1232</v>
      </c>
      <c r="D12" s="6">
        <f t="shared" si="3"/>
        <v>0.45427728613569324</v>
      </c>
      <c r="J12" s="13">
        <f t="shared" si="1"/>
        <v>0.38576449912126537</v>
      </c>
      <c r="K12" s="13">
        <f t="shared" si="2"/>
        <v>0.78076923076923077</v>
      </c>
    </row>
    <row r="13" spans="1:11" ht="18" x14ac:dyDescent="0.25">
      <c r="A13" s="6" t="s">
        <v>13</v>
      </c>
      <c r="B13" s="6">
        <v>2623</v>
      </c>
      <c r="C13" s="6">
        <v>1016</v>
      </c>
      <c r="D13" s="6">
        <f t="shared" si="3"/>
        <v>0.38734273732367519</v>
      </c>
      <c r="J13" s="13">
        <f t="shared" si="1"/>
        <v>0.45427728613569324</v>
      </c>
      <c r="K13" s="13">
        <f t="shared" si="2"/>
        <v>0.24399434762129063</v>
      </c>
    </row>
    <row r="14" spans="1:11" ht="18" x14ac:dyDescent="0.25">
      <c r="A14" s="6" t="s">
        <v>13</v>
      </c>
      <c r="B14" s="6">
        <v>1280</v>
      </c>
      <c r="C14" s="6">
        <v>276</v>
      </c>
      <c r="D14" s="6">
        <f t="shared" si="3"/>
        <v>0.21562500000000001</v>
      </c>
      <c r="J14" s="13">
        <f t="shared" si="1"/>
        <v>0.38734273732367519</v>
      </c>
      <c r="K14" s="13">
        <f t="shared" si="2"/>
        <v>0.28456243854473945</v>
      </c>
    </row>
    <row r="15" spans="1:11" ht="18" x14ac:dyDescent="0.25">
      <c r="A15" s="1" t="s">
        <v>13</v>
      </c>
      <c r="B15" s="1">
        <v>2437</v>
      </c>
      <c r="C15" s="1">
        <v>966</v>
      </c>
      <c r="D15" s="1">
        <f t="shared" si="3"/>
        <v>0.3963890028723841</v>
      </c>
      <c r="I15" s="3"/>
      <c r="J15" s="13">
        <f t="shared" si="1"/>
        <v>0.21562500000000001</v>
      </c>
      <c r="K15" s="13">
        <f t="shared" si="2"/>
        <v>0.31992149165848871</v>
      </c>
    </row>
    <row r="16" spans="1:11" ht="18" x14ac:dyDescent="0.25">
      <c r="A16" s="1" t="s">
        <v>13</v>
      </c>
      <c r="B16" s="1">
        <v>2143</v>
      </c>
      <c r="C16" s="1">
        <v>670</v>
      </c>
      <c r="D16" s="1">
        <f t="shared" si="3"/>
        <v>0.31264582361175924</v>
      </c>
      <c r="I16" s="3"/>
      <c r="J16" s="13">
        <f t="shared" si="1"/>
        <v>0.3963890028723841</v>
      </c>
      <c r="K16" s="13">
        <f t="shared" si="2"/>
        <v>0.3271472757554128</v>
      </c>
    </row>
    <row r="17" spans="1:16" ht="18" x14ac:dyDescent="0.25">
      <c r="A17" s="1" t="s">
        <v>13</v>
      </c>
      <c r="B17" s="1">
        <v>2379</v>
      </c>
      <c r="C17" s="1">
        <v>1004</v>
      </c>
      <c r="D17" s="1">
        <f t="shared" si="3"/>
        <v>0.42202606137032367</v>
      </c>
      <c r="J17" s="13">
        <f t="shared" si="1"/>
        <v>0.31264582361175924</v>
      </c>
      <c r="K17" s="13">
        <f t="shared" si="2"/>
        <v>0.55906055721851255</v>
      </c>
    </row>
    <row r="18" spans="1:16" ht="18" x14ac:dyDescent="0.25">
      <c r="A18" s="1" t="s">
        <v>13</v>
      </c>
      <c r="B18" s="1">
        <v>2586</v>
      </c>
      <c r="C18" s="1">
        <v>700</v>
      </c>
      <c r="D18" s="1">
        <f t="shared" si="3"/>
        <v>0.27068832173240526</v>
      </c>
      <c r="J18" s="13">
        <f t="shared" si="1"/>
        <v>0.42202606137032367</v>
      </c>
      <c r="K18" s="13">
        <f t="shared" si="2"/>
        <v>0.39096474561959044</v>
      </c>
    </row>
    <row r="19" spans="1:16" ht="18" x14ac:dyDescent="0.25">
      <c r="A19" s="1" t="s">
        <v>13</v>
      </c>
      <c r="B19" s="1">
        <v>2862</v>
      </c>
      <c r="C19" s="1">
        <v>872</v>
      </c>
      <c r="D19" s="1">
        <f t="shared" si="3"/>
        <v>0.30468204053109715</v>
      </c>
      <c r="J19" s="13">
        <f t="shared" si="1"/>
        <v>0.27068832173240526</v>
      </c>
      <c r="K19" s="13">
        <f t="shared" si="2"/>
        <v>0.15118439386901997</v>
      </c>
    </row>
    <row r="20" spans="1:16" ht="18" x14ac:dyDescent="0.25">
      <c r="A20" s="7" t="s">
        <v>13</v>
      </c>
      <c r="B20" s="7">
        <v>1680</v>
      </c>
      <c r="C20" s="7">
        <v>408</v>
      </c>
      <c r="D20" s="7">
        <f t="shared" si="3"/>
        <v>0.24285714285714285</v>
      </c>
      <c r="J20" s="13">
        <f t="shared" si="1"/>
        <v>0.30468204053109715</v>
      </c>
      <c r="K20" s="13">
        <f t="shared" si="2"/>
        <v>0.17920847268673357</v>
      </c>
    </row>
    <row r="21" spans="1:16" ht="18" x14ac:dyDescent="0.25">
      <c r="A21" s="7" t="s">
        <v>13</v>
      </c>
      <c r="B21" s="7">
        <v>1449</v>
      </c>
      <c r="C21" s="7">
        <v>392</v>
      </c>
      <c r="D21" s="7">
        <f t="shared" si="3"/>
        <v>0.27053140096618356</v>
      </c>
      <c r="J21" s="13">
        <f t="shared" si="1"/>
        <v>0.24285714285714285</v>
      </c>
      <c r="K21" s="13">
        <f t="shared" si="2"/>
        <v>0.32697114292206314</v>
      </c>
    </row>
    <row r="22" spans="1:16" ht="18" x14ac:dyDescent="0.25">
      <c r="A22" s="7" t="s">
        <v>13</v>
      </c>
      <c r="B22" s="7">
        <v>1743</v>
      </c>
      <c r="C22" s="7">
        <v>512</v>
      </c>
      <c r="D22" s="7">
        <f t="shared" si="3"/>
        <v>0.29374641422834191</v>
      </c>
      <c r="J22" s="13">
        <f t="shared" si="1"/>
        <v>0.27053140096618356</v>
      </c>
      <c r="K22" s="13">
        <f t="shared" si="2"/>
        <v>0.15477293790546803</v>
      </c>
    </row>
    <row r="23" spans="1:16" ht="18" x14ac:dyDescent="0.25">
      <c r="A23" s="7" t="s">
        <v>13</v>
      </c>
      <c r="B23" s="7">
        <v>1842</v>
      </c>
      <c r="C23" s="7">
        <v>470</v>
      </c>
      <c r="D23" s="7">
        <f t="shared" si="3"/>
        <v>0.25515743756786102</v>
      </c>
      <c r="J23" s="13">
        <f>D22</f>
        <v>0.29374641422834191</v>
      </c>
      <c r="K23" s="13"/>
    </row>
    <row r="24" spans="1:16" ht="18" x14ac:dyDescent="0.25">
      <c r="A24" s="7" t="s">
        <v>13</v>
      </c>
      <c r="B24" s="7">
        <v>3372</v>
      </c>
      <c r="C24" s="7">
        <v>166</v>
      </c>
      <c r="D24" s="7">
        <f t="shared" si="3"/>
        <v>4.9228944246737842E-2</v>
      </c>
      <c r="J24" s="13">
        <f t="shared" ref="J24:J25" si="4">D23</f>
        <v>0.25515743756786102</v>
      </c>
      <c r="K24" s="13"/>
    </row>
    <row r="25" spans="1:16" x14ac:dyDescent="0.25">
      <c r="J25" s="13">
        <f t="shared" si="4"/>
        <v>4.9228944246737842E-2</v>
      </c>
      <c r="K25" s="13"/>
    </row>
    <row r="26" spans="1:16" ht="18" x14ac:dyDescent="0.25">
      <c r="A26" s="2" t="s">
        <v>14</v>
      </c>
      <c r="B26" s="2">
        <v>1918</v>
      </c>
      <c r="C26" s="2">
        <v>210</v>
      </c>
      <c r="D26" s="2">
        <f>C26/B26</f>
        <v>0.10948905109489052</v>
      </c>
      <c r="K26" s="13"/>
    </row>
    <row r="27" spans="1:16" ht="18" x14ac:dyDescent="0.25">
      <c r="A27" s="2" t="s">
        <v>14</v>
      </c>
      <c r="B27" s="2">
        <v>1492</v>
      </c>
      <c r="C27" s="2">
        <v>268</v>
      </c>
      <c r="D27" s="2">
        <f>C27/B27</f>
        <v>0.17962466487935658</v>
      </c>
      <c r="I27" t="s">
        <v>7</v>
      </c>
      <c r="J27">
        <f>_xlfn.T.TEST(J3:J25,K3:K22,2,3)</f>
        <v>4.017120357269173E-2</v>
      </c>
    </row>
    <row r="28" spans="1:16" ht="18" x14ac:dyDescent="0.25">
      <c r="A28" s="2" t="s">
        <v>14</v>
      </c>
      <c r="B28" s="2">
        <v>2034</v>
      </c>
      <c r="C28" s="2">
        <v>286</v>
      </c>
      <c r="D28" s="2">
        <f>C28/B28</f>
        <v>0.14060963618485742</v>
      </c>
      <c r="I28" t="s">
        <v>3</v>
      </c>
      <c r="K28" t="s">
        <v>8</v>
      </c>
      <c r="L28" t="s">
        <v>9</v>
      </c>
      <c r="N28" t="s">
        <v>8</v>
      </c>
      <c r="O28" t="s">
        <v>9</v>
      </c>
    </row>
    <row r="29" spans="1:16" ht="18" x14ac:dyDescent="0.25">
      <c r="A29" s="2" t="s">
        <v>14</v>
      </c>
      <c r="B29" s="2">
        <v>3459</v>
      </c>
      <c r="C29" s="2">
        <v>752</v>
      </c>
      <c r="D29" s="2">
        <f t="shared" ref="D29" si="5">C29/B29</f>
        <v>0.21740387395200925</v>
      </c>
      <c r="J29" s="4" t="s">
        <v>10</v>
      </c>
      <c r="K29">
        <f>AVERAGE(J3:J22)</f>
        <v>0.27245804711767885</v>
      </c>
      <c r="L29">
        <v>0.21581171043966399</v>
      </c>
      <c r="M29" s="4" t="s">
        <v>10</v>
      </c>
      <c r="N29">
        <f>K29*100</f>
        <v>27.245804711767885</v>
      </c>
      <c r="O29">
        <f>L29*100</f>
        <v>21.5811710439664</v>
      </c>
    </row>
    <row r="30" spans="1:16" ht="18" x14ac:dyDescent="0.25">
      <c r="A30" s="8" t="s">
        <v>14</v>
      </c>
      <c r="B30" s="8">
        <v>1322</v>
      </c>
      <c r="C30" s="8">
        <v>1224</v>
      </c>
      <c r="D30" s="8">
        <f t="shared" ref="D30:D35" si="6">C30/B30</f>
        <v>0.92586989409984877</v>
      </c>
      <c r="J30" s="5" t="s">
        <v>11</v>
      </c>
      <c r="K30">
        <f>AVERAGE(K3:K22)</f>
        <v>0.43744207607646401</v>
      </c>
      <c r="L30">
        <v>0.28153451592057449</v>
      </c>
      <c r="M30" s="5" t="s">
        <v>11</v>
      </c>
      <c r="N30">
        <f>K30*100</f>
        <v>43.744207607646402</v>
      </c>
      <c r="O30">
        <f t="shared" ref="O30:P33" si="7">L30*100</f>
        <v>28.153451592057451</v>
      </c>
    </row>
    <row r="31" spans="1:16" ht="18" x14ac:dyDescent="0.25">
      <c r="A31" s="8" t="s">
        <v>14</v>
      </c>
      <c r="B31" s="8">
        <v>1229</v>
      </c>
      <c r="C31" s="8">
        <v>1478</v>
      </c>
      <c r="D31" s="8">
        <f t="shared" si="6"/>
        <v>1.2026037428803906</v>
      </c>
      <c r="J31" t="s">
        <v>6</v>
      </c>
    </row>
    <row r="32" spans="1:16" ht="18" x14ac:dyDescent="0.25">
      <c r="A32" s="8" t="s">
        <v>14</v>
      </c>
      <c r="B32" s="8">
        <v>860</v>
      </c>
      <c r="C32" s="8">
        <v>788</v>
      </c>
      <c r="D32" s="8">
        <f t="shared" si="6"/>
        <v>0.91627906976744189</v>
      </c>
      <c r="K32" s="4" t="s">
        <v>10</v>
      </c>
      <c r="L32">
        <f>_xlfn.STDEV.P(J3:J23)/SQRT(23)</f>
        <v>2.4130141643983374E-2</v>
      </c>
      <c r="M32">
        <v>3.1907482928597727E-2</v>
      </c>
      <c r="N32" s="4" t="s">
        <v>10</v>
      </c>
      <c r="O32">
        <f t="shared" si="7"/>
        <v>2.4130141643983376</v>
      </c>
      <c r="P32">
        <f t="shared" si="7"/>
        <v>3.1907482928597726</v>
      </c>
    </row>
    <row r="33" spans="1:16" ht="18" x14ac:dyDescent="0.25">
      <c r="A33" s="8" t="s">
        <v>14</v>
      </c>
      <c r="B33" s="8">
        <v>1616</v>
      </c>
      <c r="C33" s="8">
        <v>1674</v>
      </c>
      <c r="D33" s="8">
        <f t="shared" si="6"/>
        <v>1.0358910891089108</v>
      </c>
      <c r="K33" s="5" t="s">
        <v>11</v>
      </c>
      <c r="L33">
        <f>_xlfn.STDEV.P(K3:K22)/SQRT(23)</f>
        <v>6.9196379854011753E-2</v>
      </c>
      <c r="M33">
        <v>3.4604947721947603E-2</v>
      </c>
      <c r="N33" s="5" t="s">
        <v>11</v>
      </c>
      <c r="O33">
        <f t="shared" si="7"/>
        <v>6.9196379854011756</v>
      </c>
      <c r="P33">
        <f t="shared" si="7"/>
        <v>3.4604947721947603</v>
      </c>
    </row>
    <row r="34" spans="1:16" ht="18" x14ac:dyDescent="0.25">
      <c r="A34" s="8" t="s">
        <v>14</v>
      </c>
      <c r="B34" s="8">
        <v>2228</v>
      </c>
      <c r="C34" s="8">
        <v>674</v>
      </c>
      <c r="D34" s="8">
        <f t="shared" si="6"/>
        <v>0.30251346499102333</v>
      </c>
    </row>
    <row r="35" spans="1:16" ht="18" x14ac:dyDescent="0.25">
      <c r="A35" s="10" t="s">
        <v>15</v>
      </c>
      <c r="B35" s="9">
        <v>1560</v>
      </c>
      <c r="C35" s="9">
        <v>1218</v>
      </c>
      <c r="D35" s="9">
        <f t="shared" si="6"/>
        <v>0.78076923076923077</v>
      </c>
    </row>
    <row r="36" spans="1:16" ht="18" x14ac:dyDescent="0.25">
      <c r="A36" s="2" t="s">
        <v>14</v>
      </c>
      <c r="B36">
        <v>1036</v>
      </c>
      <c r="C36">
        <v>4246</v>
      </c>
      <c r="D36">
        <f t="shared" ref="D36:D45" si="8">B36/C36</f>
        <v>0.24399434762129063</v>
      </c>
    </row>
    <row r="37" spans="1:16" ht="18" x14ac:dyDescent="0.25">
      <c r="A37" s="2" t="s">
        <v>14</v>
      </c>
      <c r="B37">
        <v>1447</v>
      </c>
      <c r="C37">
        <v>5085</v>
      </c>
      <c r="D37">
        <f t="shared" si="8"/>
        <v>0.28456243854473945</v>
      </c>
    </row>
    <row r="38" spans="1:16" ht="18" x14ac:dyDescent="0.25">
      <c r="A38" s="2" t="s">
        <v>14</v>
      </c>
      <c r="B38">
        <v>652</v>
      </c>
      <c r="C38">
        <v>2038</v>
      </c>
      <c r="D38">
        <f t="shared" si="8"/>
        <v>0.31992149165848871</v>
      </c>
    </row>
    <row r="39" spans="1:16" ht="18" x14ac:dyDescent="0.25">
      <c r="A39" s="2" t="s">
        <v>14</v>
      </c>
      <c r="B39">
        <v>1375</v>
      </c>
      <c r="C39">
        <v>4203</v>
      </c>
      <c r="D39">
        <f t="shared" si="8"/>
        <v>0.3271472757554128</v>
      </c>
    </row>
    <row r="40" spans="1:16" ht="18" x14ac:dyDescent="0.25">
      <c r="A40" s="2" t="s">
        <v>14</v>
      </c>
      <c r="B40">
        <v>2428</v>
      </c>
      <c r="C40">
        <v>4343</v>
      </c>
      <c r="D40">
        <f t="shared" si="8"/>
        <v>0.55906055721851255</v>
      </c>
    </row>
    <row r="41" spans="1:16" ht="18" x14ac:dyDescent="0.25">
      <c r="A41" s="2" t="s">
        <v>14</v>
      </c>
      <c r="B41">
        <v>1852</v>
      </c>
      <c r="C41">
        <v>4737</v>
      </c>
      <c r="D41">
        <f t="shared" si="8"/>
        <v>0.39096474561959044</v>
      </c>
    </row>
    <row r="42" spans="1:16" ht="18" x14ac:dyDescent="0.25">
      <c r="A42" s="2" t="s">
        <v>14</v>
      </c>
      <c r="B42">
        <v>651</v>
      </c>
      <c r="C42">
        <v>4306</v>
      </c>
      <c r="D42">
        <f t="shared" si="8"/>
        <v>0.15118439386901997</v>
      </c>
    </row>
    <row r="43" spans="1:16" ht="18" x14ac:dyDescent="0.25">
      <c r="A43" s="2" t="s">
        <v>14</v>
      </c>
      <c r="B43">
        <v>643</v>
      </c>
      <c r="C43">
        <v>3588</v>
      </c>
      <c r="D43">
        <f t="shared" si="8"/>
        <v>0.17920847268673357</v>
      </c>
    </row>
    <row r="44" spans="1:16" ht="18" x14ac:dyDescent="0.25">
      <c r="A44" s="2" t="s">
        <v>14</v>
      </c>
      <c r="B44">
        <v>1439</v>
      </c>
      <c r="C44">
        <v>4401</v>
      </c>
      <c r="D44">
        <f t="shared" si="8"/>
        <v>0.32697114292206314</v>
      </c>
    </row>
    <row r="45" spans="1:16" ht="18" x14ac:dyDescent="0.25">
      <c r="A45" s="2" t="s">
        <v>14</v>
      </c>
      <c r="B45">
        <v>668</v>
      </c>
      <c r="C45">
        <v>4316</v>
      </c>
      <c r="D45">
        <f t="shared" si="8"/>
        <v>0.15477293790546803</v>
      </c>
    </row>
    <row r="46" spans="1:16" x14ac:dyDescent="0.25">
      <c r="A46" s="8"/>
    </row>
    <row r="47" spans="1:16" x14ac:dyDescent="0.25">
      <c r="A47" s="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activeCell="E25" sqref="E25"/>
    </sheetView>
  </sheetViews>
  <sheetFormatPr defaultRowHeight="15" x14ac:dyDescent="0.25"/>
  <sheetData>
    <row r="1" spans="1:6" x14ac:dyDescent="0.25">
      <c r="A1" t="s">
        <v>27</v>
      </c>
    </row>
    <row r="2" spans="1:6" x14ac:dyDescent="0.25">
      <c r="A2" s="11"/>
      <c r="B2" s="11" t="s">
        <v>16</v>
      </c>
      <c r="C2" s="11" t="s">
        <v>17</v>
      </c>
      <c r="D2" s="11" t="s">
        <v>18</v>
      </c>
      <c r="E2" s="11"/>
    </row>
    <row r="3" spans="1:6" x14ac:dyDescent="0.25">
      <c r="A3" s="11"/>
      <c r="B3" s="11"/>
      <c r="C3" s="11">
        <v>12</v>
      </c>
      <c r="D3" s="11">
        <v>1612</v>
      </c>
      <c r="E3" s="11">
        <v>7.4441687344913151E-3</v>
      </c>
    </row>
    <row r="4" spans="1:6" x14ac:dyDescent="0.25">
      <c r="A4" s="11"/>
      <c r="B4" s="11"/>
      <c r="C4" s="11">
        <v>15</v>
      </c>
      <c r="D4" s="11">
        <v>1600</v>
      </c>
      <c r="E4" s="11">
        <v>9.3749999999999997E-3</v>
      </c>
    </row>
    <row r="5" spans="1:6" x14ac:dyDescent="0.25">
      <c r="A5" s="11"/>
      <c r="B5" s="11"/>
      <c r="C5" s="11">
        <v>16</v>
      </c>
      <c r="D5" s="11">
        <v>2033</v>
      </c>
      <c r="E5" s="11">
        <v>7.8701426463354644E-3</v>
      </c>
    </row>
    <row r="6" spans="1:6" x14ac:dyDescent="0.25">
      <c r="B6" s="14" t="s">
        <v>28</v>
      </c>
      <c r="C6" s="11">
        <v>12</v>
      </c>
      <c r="D6" s="11">
        <v>2118</v>
      </c>
      <c r="E6" s="11">
        <v>5.6657223796033997E-3</v>
      </c>
    </row>
    <row r="7" spans="1:6" x14ac:dyDescent="0.25">
      <c r="A7" s="11"/>
      <c r="B7" s="11"/>
      <c r="C7" s="11">
        <v>18</v>
      </c>
      <c r="D7" s="11">
        <v>2016</v>
      </c>
      <c r="E7" s="11">
        <v>8.9285714285714281E-3</v>
      </c>
    </row>
    <row r="8" spans="1:6" x14ac:dyDescent="0.25">
      <c r="A8" s="11"/>
      <c r="B8" s="11"/>
      <c r="C8" s="11">
        <v>18</v>
      </c>
      <c r="D8" s="11">
        <v>2035</v>
      </c>
      <c r="E8" s="11">
        <v>8.8452088452088459E-3</v>
      </c>
    </row>
    <row r="9" spans="1:6" x14ac:dyDescent="0.25">
      <c r="A9" s="11"/>
      <c r="B9" s="11"/>
      <c r="C9" s="11">
        <v>15</v>
      </c>
      <c r="D9" s="11">
        <v>2040</v>
      </c>
      <c r="E9" s="11">
        <v>7.3529411764705881E-3</v>
      </c>
    </row>
    <row r="11" spans="1:6" x14ac:dyDescent="0.25">
      <c r="A11" s="11"/>
      <c r="B11" s="11" t="s">
        <v>19</v>
      </c>
      <c r="C11" s="11">
        <v>0.74441687344913154</v>
      </c>
      <c r="D11" s="11">
        <v>0.9375</v>
      </c>
      <c r="E11" s="11">
        <v>0.7870142646335464</v>
      </c>
    </row>
    <row r="12" spans="1:6" x14ac:dyDescent="0.25">
      <c r="A12" s="11"/>
      <c r="B12" s="14" t="s">
        <v>28</v>
      </c>
      <c r="C12" s="11">
        <v>0.56657223796033995</v>
      </c>
      <c r="D12" s="11">
        <v>0.89285714285714279</v>
      </c>
      <c r="E12" s="11">
        <v>0.88452088452088462</v>
      </c>
    </row>
    <row r="13" spans="1:6" x14ac:dyDescent="0.25">
      <c r="A13" s="11" t="s">
        <v>3</v>
      </c>
      <c r="B13" s="11"/>
      <c r="C13" s="11"/>
      <c r="D13" s="11"/>
      <c r="E13" s="11"/>
    </row>
    <row r="14" spans="1:6" x14ac:dyDescent="0.25">
      <c r="A14" s="11"/>
      <c r="B14" s="11" t="s">
        <v>19</v>
      </c>
      <c r="C14" s="11">
        <v>0.82297704602755928</v>
      </c>
      <c r="D14" s="11"/>
      <c r="E14" s="11"/>
      <c r="F14" s="11"/>
    </row>
    <row r="15" spans="1:6" x14ac:dyDescent="0.25">
      <c r="A15" s="11"/>
      <c r="B15" s="14" t="s">
        <v>28</v>
      </c>
      <c r="C15" s="11">
        <v>0.76981109574635653</v>
      </c>
      <c r="D15" s="11"/>
      <c r="E15" s="11"/>
      <c r="F15" s="11"/>
    </row>
    <row r="16" spans="1:6" x14ac:dyDescent="0.25">
      <c r="A16" s="11" t="s">
        <v>6</v>
      </c>
      <c r="B16" s="11"/>
      <c r="C16" s="11"/>
      <c r="D16" s="11"/>
      <c r="E16" s="11"/>
      <c r="F16" s="11"/>
    </row>
    <row r="17" spans="1:6" x14ac:dyDescent="0.25">
      <c r="A17" s="11"/>
      <c r="B17" s="11" t="s">
        <v>19</v>
      </c>
      <c r="C17" s="11">
        <v>4.7819718559188706E-2</v>
      </c>
      <c r="D17" s="11"/>
      <c r="E17" s="11"/>
      <c r="F17" s="11"/>
    </row>
    <row r="18" spans="1:6" x14ac:dyDescent="0.25">
      <c r="A18" s="11"/>
      <c r="B18" s="14" t="s">
        <v>28</v>
      </c>
      <c r="C18" s="11">
        <v>6.6518850919099912E-2</v>
      </c>
      <c r="D18" s="11"/>
      <c r="E18" s="11"/>
      <c r="F18" s="11"/>
    </row>
    <row r="20" spans="1:6" x14ac:dyDescent="0.25">
      <c r="A20" s="11"/>
      <c r="B20" s="11" t="s">
        <v>29</v>
      </c>
      <c r="C20" s="11">
        <v>0.60581314264317165</v>
      </c>
      <c r="D20" s="11"/>
      <c r="E20" s="11"/>
      <c r="F20" s="11"/>
    </row>
    <row r="21" spans="1:6" x14ac:dyDescent="0.25">
      <c r="F21" s="11"/>
    </row>
    <row r="23" spans="1:6" x14ac:dyDescent="0.25">
      <c r="F23" s="1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8"/>
  <sheetViews>
    <sheetView workbookViewId="0">
      <selection activeCell="K28" sqref="K28"/>
    </sheetView>
  </sheetViews>
  <sheetFormatPr defaultRowHeight="15" x14ac:dyDescent="0.25"/>
  <cols>
    <col min="1" max="16384" width="9.140625" style="11"/>
  </cols>
  <sheetData>
    <row r="1" spans="2:15" x14ac:dyDescent="0.25">
      <c r="B1" s="11" t="s">
        <v>20</v>
      </c>
      <c r="G1" s="11" t="s">
        <v>3</v>
      </c>
      <c r="J1" s="12" t="s">
        <v>21</v>
      </c>
      <c r="O1" s="11" t="s">
        <v>3</v>
      </c>
    </row>
    <row r="2" spans="2:15" x14ac:dyDescent="0.25">
      <c r="B2" s="11" t="s">
        <v>22</v>
      </c>
      <c r="C2" s="11">
        <v>6</v>
      </c>
      <c r="D2" s="11">
        <v>7</v>
      </c>
      <c r="E2" s="11">
        <v>4</v>
      </c>
      <c r="J2" s="12" t="s">
        <v>22</v>
      </c>
      <c r="K2" s="11">
        <v>2</v>
      </c>
      <c r="L2" s="11">
        <v>5</v>
      </c>
      <c r="M2" s="11">
        <v>8</v>
      </c>
    </row>
    <row r="3" spans="2:15" x14ac:dyDescent="0.25">
      <c r="B3" s="11" t="s">
        <v>18</v>
      </c>
      <c r="C3" s="11">
        <v>1464</v>
      </c>
      <c r="D3" s="11">
        <v>1498</v>
      </c>
      <c r="E3" s="11">
        <v>1538</v>
      </c>
      <c r="J3" s="12" t="s">
        <v>18</v>
      </c>
      <c r="K3" s="11">
        <v>1320</v>
      </c>
      <c r="L3" s="11">
        <v>1550</v>
      </c>
      <c r="M3" s="11">
        <v>1255</v>
      </c>
    </row>
    <row r="4" spans="2:15" x14ac:dyDescent="0.25">
      <c r="B4" s="11" t="s">
        <v>23</v>
      </c>
      <c r="C4" s="11">
        <v>4.0983606557377051E-3</v>
      </c>
      <c r="D4" s="11">
        <v>4.6728971962616819E-3</v>
      </c>
      <c r="E4" s="11">
        <v>2.6007802340702211E-3</v>
      </c>
      <c r="G4" s="11">
        <v>3.7906793620232026E-3</v>
      </c>
      <c r="J4" s="12" t="s">
        <v>23</v>
      </c>
      <c r="K4" s="11">
        <v>1.5151515151515152E-3</v>
      </c>
      <c r="L4" s="11">
        <v>3.2258064516129032E-3</v>
      </c>
      <c r="M4" s="11">
        <v>6.3745019920318727E-3</v>
      </c>
      <c r="O4" s="11">
        <v>3.7051533195987633E-3</v>
      </c>
    </row>
    <row r="5" spans="2:15" x14ac:dyDescent="0.25">
      <c r="J5" s="12"/>
    </row>
    <row r="6" spans="2:15" x14ac:dyDescent="0.25">
      <c r="B6" s="11" t="s">
        <v>22</v>
      </c>
      <c r="C6" s="11">
        <v>10</v>
      </c>
      <c r="D6" s="11">
        <v>8</v>
      </c>
      <c r="E6" s="11">
        <v>7</v>
      </c>
      <c r="J6" s="12" t="s">
        <v>22</v>
      </c>
      <c r="K6" s="11">
        <v>2</v>
      </c>
      <c r="L6" s="11">
        <v>2</v>
      </c>
      <c r="M6" s="11">
        <v>3</v>
      </c>
    </row>
    <row r="7" spans="2:15" x14ac:dyDescent="0.25">
      <c r="B7" s="11" t="s">
        <v>18</v>
      </c>
      <c r="C7" s="11">
        <v>1356</v>
      </c>
      <c r="D7" s="11">
        <v>1268</v>
      </c>
      <c r="E7" s="11">
        <v>1222</v>
      </c>
      <c r="J7" s="12" t="s">
        <v>18</v>
      </c>
      <c r="K7" s="11">
        <v>1681</v>
      </c>
      <c r="L7" s="11">
        <v>1436</v>
      </c>
      <c r="M7" s="11">
        <v>1351</v>
      </c>
    </row>
    <row r="8" spans="2:15" x14ac:dyDescent="0.25">
      <c r="B8" s="11" t="s">
        <v>23</v>
      </c>
      <c r="C8" s="11">
        <v>7.3746312684365781E-3</v>
      </c>
      <c r="D8" s="11">
        <v>6.3091482649842269E-3</v>
      </c>
      <c r="E8" s="11">
        <v>5.7283142389525366E-3</v>
      </c>
      <c r="G8" s="11">
        <v>6.4706979241244472E-3</v>
      </c>
      <c r="J8" s="12" t="s">
        <v>23</v>
      </c>
      <c r="K8" s="11">
        <v>1.1897679952409281E-3</v>
      </c>
      <c r="L8" s="11">
        <v>1.3927576601671309E-3</v>
      </c>
      <c r="M8" s="11">
        <v>2.2205773501110288E-3</v>
      </c>
      <c r="O8" s="11">
        <v>1.6010343351730294E-3</v>
      </c>
    </row>
    <row r="9" spans="2:15" x14ac:dyDescent="0.25">
      <c r="J9" s="12"/>
    </row>
    <row r="10" spans="2:15" x14ac:dyDescent="0.25">
      <c r="B10" s="11" t="s">
        <v>22</v>
      </c>
      <c r="C10" s="11">
        <v>10</v>
      </c>
      <c r="D10" s="11">
        <v>8</v>
      </c>
      <c r="E10" s="11">
        <v>5</v>
      </c>
      <c r="J10" s="12" t="s">
        <v>22</v>
      </c>
      <c r="K10" s="11">
        <v>3</v>
      </c>
      <c r="L10" s="11">
        <v>3</v>
      </c>
      <c r="M10" s="11">
        <v>3</v>
      </c>
    </row>
    <row r="11" spans="2:15" x14ac:dyDescent="0.25">
      <c r="B11" s="11" t="s">
        <v>18</v>
      </c>
      <c r="C11" s="11">
        <v>1213</v>
      </c>
      <c r="D11" s="11">
        <v>1332</v>
      </c>
      <c r="E11" s="11">
        <v>1291</v>
      </c>
      <c r="J11" s="12" t="s">
        <v>18</v>
      </c>
      <c r="K11" s="11">
        <v>1276</v>
      </c>
      <c r="L11" s="11">
        <v>1244</v>
      </c>
      <c r="M11" s="11">
        <v>1100</v>
      </c>
    </row>
    <row r="12" spans="2:15" x14ac:dyDescent="0.25">
      <c r="B12" s="11" t="s">
        <v>23</v>
      </c>
      <c r="C12" s="11">
        <v>8.2440230832646327E-3</v>
      </c>
      <c r="D12" s="11">
        <v>6.006006006006006E-3</v>
      </c>
      <c r="E12" s="11">
        <v>3.8729666924864447E-3</v>
      </c>
      <c r="G12" s="11">
        <v>6.0409985939190274E-3</v>
      </c>
      <c r="J12" s="12" t="s">
        <v>23</v>
      </c>
      <c r="K12" s="11">
        <v>2.3510971786833857E-3</v>
      </c>
      <c r="L12" s="11">
        <v>2.4115755627009648E-3</v>
      </c>
      <c r="M12" s="11">
        <v>2.7272727272727275E-3</v>
      </c>
      <c r="O12" s="11">
        <v>2.4966484895523593E-3</v>
      </c>
    </row>
    <row r="13" spans="2:15" x14ac:dyDescent="0.25">
      <c r="J13" s="12"/>
    </row>
    <row r="14" spans="2:15" x14ac:dyDescent="0.25">
      <c r="B14" s="11" t="s">
        <v>22</v>
      </c>
      <c r="C14" s="11">
        <v>4</v>
      </c>
      <c r="D14" s="11">
        <v>2</v>
      </c>
      <c r="E14" s="11">
        <v>7</v>
      </c>
      <c r="J14" s="12" t="s">
        <v>22</v>
      </c>
      <c r="K14" s="11">
        <v>3</v>
      </c>
      <c r="L14" s="11">
        <v>4</v>
      </c>
      <c r="M14" s="11">
        <v>5</v>
      </c>
    </row>
    <row r="15" spans="2:15" x14ac:dyDescent="0.25">
      <c r="B15" s="11" t="s">
        <v>18</v>
      </c>
      <c r="C15" s="11">
        <v>1029</v>
      </c>
      <c r="D15" s="11">
        <v>914</v>
      </c>
      <c r="E15" s="11">
        <v>1091</v>
      </c>
      <c r="J15" s="12" t="s">
        <v>18</v>
      </c>
      <c r="K15" s="11">
        <v>1467</v>
      </c>
      <c r="L15" s="11">
        <v>1522</v>
      </c>
      <c r="M15" s="11">
        <v>1526</v>
      </c>
    </row>
    <row r="16" spans="2:15" x14ac:dyDescent="0.25">
      <c r="B16" s="11" t="s">
        <v>23</v>
      </c>
      <c r="C16" s="11">
        <v>3.8872691933916422E-3</v>
      </c>
      <c r="D16" s="11">
        <v>2.1881838074398249E-3</v>
      </c>
      <c r="E16" s="11">
        <v>6.416131989000917E-3</v>
      </c>
      <c r="G16" s="11">
        <v>4.1638616632774612E-3</v>
      </c>
      <c r="J16" s="12" t="s">
        <v>23</v>
      </c>
      <c r="K16" s="11">
        <v>2.0449897750511249E-3</v>
      </c>
      <c r="L16" s="11">
        <v>2.6281208935611039E-3</v>
      </c>
      <c r="M16" s="11">
        <v>3.27653997378768E-3</v>
      </c>
      <c r="O16" s="11">
        <v>2.6498835474666367E-3</v>
      </c>
    </row>
    <row r="17" spans="1:15" x14ac:dyDescent="0.25">
      <c r="J17" s="12"/>
    </row>
    <row r="18" spans="1:15" x14ac:dyDescent="0.25">
      <c r="B18" s="11" t="s">
        <v>22</v>
      </c>
      <c r="C18" s="11">
        <v>2</v>
      </c>
      <c r="D18" s="11">
        <v>2</v>
      </c>
      <c r="J18" s="12" t="s">
        <v>22</v>
      </c>
      <c r="K18" s="11">
        <v>8</v>
      </c>
      <c r="L18" s="11">
        <v>3</v>
      </c>
      <c r="M18" s="11">
        <v>3</v>
      </c>
    </row>
    <row r="19" spans="1:15" x14ac:dyDescent="0.25">
      <c r="B19" s="11" t="s">
        <v>18</v>
      </c>
      <c r="C19" s="11">
        <v>1096</v>
      </c>
      <c r="D19" s="11">
        <v>1080</v>
      </c>
      <c r="J19" s="12" t="s">
        <v>18</v>
      </c>
      <c r="K19" s="11">
        <v>1400</v>
      </c>
      <c r="L19" s="11">
        <v>1266</v>
      </c>
      <c r="M19" s="11">
        <v>1428</v>
      </c>
    </row>
    <row r="20" spans="1:15" x14ac:dyDescent="0.25">
      <c r="B20" s="11" t="s">
        <v>23</v>
      </c>
      <c r="C20" s="11">
        <v>1.8248175182481751E-3</v>
      </c>
      <c r="D20" s="11">
        <v>1.8518518518518519E-3</v>
      </c>
      <c r="G20" s="11">
        <v>1.8383346850500135E-3</v>
      </c>
      <c r="J20" s="12" t="s">
        <v>23</v>
      </c>
      <c r="K20" s="11">
        <v>5.7142857142857143E-3</v>
      </c>
      <c r="L20" s="11">
        <v>2.3696682464454978E-3</v>
      </c>
      <c r="M20" s="11">
        <v>2.1008403361344537E-3</v>
      </c>
      <c r="O20" s="11">
        <v>3.3949314322885547E-3</v>
      </c>
    </row>
    <row r="21" spans="1:15" x14ac:dyDescent="0.25">
      <c r="J21" s="12"/>
    </row>
    <row r="22" spans="1:15" x14ac:dyDescent="0.25">
      <c r="J22" s="12" t="s">
        <v>22</v>
      </c>
      <c r="K22" s="11">
        <v>7</v>
      </c>
    </row>
    <row r="23" spans="1:15" x14ac:dyDescent="0.25">
      <c r="J23" s="12" t="s">
        <v>18</v>
      </c>
      <c r="K23" s="11">
        <v>1691</v>
      </c>
    </row>
    <row r="24" spans="1:15" x14ac:dyDescent="0.25">
      <c r="J24" s="12" t="s">
        <v>23</v>
      </c>
      <c r="K24" s="11">
        <v>4.139562389118865E-3</v>
      </c>
      <c r="O24" s="11">
        <v>4.139562389118865E-3</v>
      </c>
    </row>
    <row r="25" spans="1:15" x14ac:dyDescent="0.25">
      <c r="J25"/>
      <c r="K25"/>
      <c r="L25"/>
    </row>
    <row r="26" spans="1:15" x14ac:dyDescent="0.25">
      <c r="J26"/>
      <c r="K26"/>
      <c r="L26"/>
    </row>
    <row r="27" spans="1:15" x14ac:dyDescent="0.25">
      <c r="J27"/>
      <c r="K27"/>
      <c r="L27"/>
    </row>
    <row r="28" spans="1:15" x14ac:dyDescent="0.25">
      <c r="J28"/>
      <c r="K28"/>
      <c r="L28"/>
    </row>
    <row r="29" spans="1:15" x14ac:dyDescent="0.25">
      <c r="B29" s="13" t="s">
        <v>16</v>
      </c>
      <c r="C29" s="11">
        <v>3.7906793620232026E-3</v>
      </c>
      <c r="D29" s="11">
        <v>6.4706979241244472E-3</v>
      </c>
      <c r="E29" s="11">
        <v>6.0409985939190274E-3</v>
      </c>
      <c r="F29" s="11">
        <v>4.1638616632774612E-3</v>
      </c>
      <c r="G29" s="11">
        <v>1.8383346850500135E-3</v>
      </c>
      <c r="J29"/>
      <c r="K29"/>
      <c r="L29"/>
    </row>
    <row r="30" spans="1:15" x14ac:dyDescent="0.25">
      <c r="B30" s="14" t="s">
        <v>28</v>
      </c>
      <c r="C30" s="11">
        <v>3.7051533195987633E-3</v>
      </c>
      <c r="D30" s="11">
        <v>1.6010343351730294E-3</v>
      </c>
      <c r="E30" s="11">
        <v>2.4966484895523593E-3</v>
      </c>
      <c r="F30" s="11">
        <v>2.6498835474666367E-3</v>
      </c>
      <c r="G30" s="11">
        <v>3.3949314322885547E-3</v>
      </c>
      <c r="H30" s="11">
        <v>4.139562389118865E-3</v>
      </c>
    </row>
    <row r="31" spans="1:15" x14ac:dyDescent="0.25">
      <c r="A31" s="11" t="s">
        <v>3</v>
      </c>
    </row>
    <row r="32" spans="1:15" x14ac:dyDescent="0.25">
      <c r="B32" s="11" t="s">
        <v>16</v>
      </c>
      <c r="C32" s="11">
        <v>4.4609144456788305E-3</v>
      </c>
      <c r="D32" s="11" t="s">
        <v>24</v>
      </c>
      <c r="E32" s="11">
        <v>0.44609144456788308</v>
      </c>
    </row>
    <row r="33" spans="1:5" x14ac:dyDescent="0.25">
      <c r="B33" s="14" t="s">
        <v>28</v>
      </c>
      <c r="C33" s="11">
        <v>2.9978689188663679E-3</v>
      </c>
      <c r="D33" s="11" t="s">
        <v>21</v>
      </c>
      <c r="E33" s="11">
        <v>0.29978689188663676</v>
      </c>
    </row>
    <row r="34" spans="1:5" x14ac:dyDescent="0.25">
      <c r="A34" s="11" t="s">
        <v>6</v>
      </c>
      <c r="E34" s="11">
        <v>0</v>
      </c>
    </row>
    <row r="35" spans="1:5" x14ac:dyDescent="0.25">
      <c r="B35" s="13" t="s">
        <v>16</v>
      </c>
      <c r="C35" s="11">
        <v>7.4702812716812949E-4</v>
      </c>
      <c r="D35" s="11" t="s">
        <v>24</v>
      </c>
      <c r="E35" s="11">
        <v>7.470281271681295E-2</v>
      </c>
    </row>
    <row r="36" spans="1:5" x14ac:dyDescent="0.25">
      <c r="B36" s="14" t="s">
        <v>28</v>
      </c>
      <c r="C36" s="11">
        <v>3.449974410039309E-4</v>
      </c>
      <c r="D36" s="11" t="s">
        <v>21</v>
      </c>
      <c r="E36" s="11">
        <v>3.4499744100393089E-2</v>
      </c>
    </row>
    <row r="38" spans="1:5" x14ac:dyDescent="0.25">
      <c r="A38" s="11" t="s">
        <v>7</v>
      </c>
      <c r="C38" s="11">
        <v>0.164962223756908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1"/>
  <sheetViews>
    <sheetView tabSelected="1" topLeftCell="A10" workbookViewId="0">
      <selection activeCell="K23" sqref="K23"/>
    </sheetView>
  </sheetViews>
  <sheetFormatPr defaultRowHeight="15" x14ac:dyDescent="0.25"/>
  <cols>
    <col min="1" max="16384" width="9.140625" style="13"/>
  </cols>
  <sheetData>
    <row r="1" spans="1:16" ht="18" customHeight="1" x14ac:dyDescent="0.25">
      <c r="A1" s="15" t="s">
        <v>30</v>
      </c>
      <c r="B1" s="15"/>
      <c r="C1" s="15"/>
      <c r="D1" s="15"/>
      <c r="E1" s="15"/>
      <c r="F1" s="15"/>
    </row>
    <row r="2" spans="1:16" x14ac:dyDescent="0.25">
      <c r="A2" s="13" t="s">
        <v>31</v>
      </c>
      <c r="B2" s="13" t="s">
        <v>32</v>
      </c>
      <c r="C2" s="13" t="s">
        <v>33</v>
      </c>
      <c r="D2" s="13" t="s">
        <v>34</v>
      </c>
      <c r="E2" s="13" t="s">
        <v>2</v>
      </c>
      <c r="H2" s="13" t="s">
        <v>35</v>
      </c>
    </row>
    <row r="3" spans="1:16" ht="15" customHeight="1" x14ac:dyDescent="0.25">
      <c r="A3" s="16">
        <v>1</v>
      </c>
      <c r="B3" s="16" t="s">
        <v>25</v>
      </c>
      <c r="C3" s="16">
        <v>29.2</v>
      </c>
      <c r="D3" s="16">
        <v>716</v>
      </c>
      <c r="E3" s="13">
        <f>D3/1000/C3</f>
        <v>2.452054794520548E-2</v>
      </c>
      <c r="H3" s="13" t="s">
        <v>21</v>
      </c>
      <c r="I3" s="13" t="s">
        <v>36</v>
      </c>
    </row>
    <row r="4" spans="1:16" x14ac:dyDescent="0.25">
      <c r="A4" s="16">
        <v>2</v>
      </c>
      <c r="B4" s="16" t="s">
        <v>26</v>
      </c>
      <c r="C4" s="16">
        <v>29.5</v>
      </c>
      <c r="D4" s="16">
        <v>724</v>
      </c>
      <c r="E4" s="13">
        <f t="shared" ref="E4:E16" si="0">D4/1000/C4</f>
        <v>2.4542372881355932E-2</v>
      </c>
      <c r="H4" s="13">
        <f>E3</f>
        <v>2.452054794520548E-2</v>
      </c>
      <c r="I4" s="13">
        <f>E4</f>
        <v>2.4542372881355932E-2</v>
      </c>
    </row>
    <row r="5" spans="1:16" x14ac:dyDescent="0.25">
      <c r="A5" s="16">
        <v>3</v>
      </c>
      <c r="B5" s="16" t="s">
        <v>25</v>
      </c>
      <c r="C5" s="16">
        <v>28.8</v>
      </c>
      <c r="D5" s="16">
        <v>702</v>
      </c>
      <c r="E5" s="13">
        <f t="shared" si="0"/>
        <v>2.4374999999999997E-2</v>
      </c>
      <c r="H5" s="13">
        <f>E5</f>
        <v>2.4374999999999997E-2</v>
      </c>
      <c r="I5" s="13">
        <f>E7</f>
        <v>2.3454545454545454E-2</v>
      </c>
      <c r="K5" s="13" t="s">
        <v>3</v>
      </c>
      <c r="L5" s="13" t="s">
        <v>36</v>
      </c>
      <c r="M5" s="13" t="s">
        <v>21</v>
      </c>
      <c r="N5" s="13" t="s">
        <v>6</v>
      </c>
      <c r="O5" s="13" t="s">
        <v>36</v>
      </c>
      <c r="P5" s="13" t="s">
        <v>21</v>
      </c>
    </row>
    <row r="6" spans="1:16" s="18" customFormat="1" x14ac:dyDescent="0.25">
      <c r="A6" s="16">
        <v>4</v>
      </c>
      <c r="B6" s="17" t="s">
        <v>25</v>
      </c>
      <c r="C6" s="17">
        <v>29</v>
      </c>
      <c r="D6" s="17">
        <v>712</v>
      </c>
      <c r="E6" s="18">
        <f t="shared" si="0"/>
        <v>2.4551724137931032E-2</v>
      </c>
      <c r="H6" s="18">
        <f>E6</f>
        <v>2.4551724137931032E-2</v>
      </c>
      <c r="I6" s="18">
        <f>E9</f>
        <v>2.4181818181818183E-2</v>
      </c>
      <c r="K6" s="18">
        <v>2</v>
      </c>
      <c r="L6" s="18">
        <f>I12*100</f>
        <v>2.4705950839172042</v>
      </c>
      <c r="M6" s="18">
        <f>H12*100</f>
        <v>2.5111445787706539</v>
      </c>
      <c r="O6" s="18">
        <f>I13*100</f>
        <v>4.6747588127823321E-2</v>
      </c>
      <c r="P6" s="18">
        <f>H13*100</f>
        <v>5.4427603775451458E-2</v>
      </c>
    </row>
    <row r="7" spans="1:16" x14ac:dyDescent="0.25">
      <c r="A7" s="16">
        <v>5</v>
      </c>
      <c r="B7" s="16" t="s">
        <v>26</v>
      </c>
      <c r="C7" s="16">
        <v>27.5</v>
      </c>
      <c r="D7" s="16">
        <v>645</v>
      </c>
      <c r="E7" s="13">
        <f t="shared" si="0"/>
        <v>2.3454545454545454E-2</v>
      </c>
      <c r="H7" s="13">
        <f>E8</f>
        <v>2.3381294964028777E-2</v>
      </c>
      <c r="I7" s="13">
        <f>E10</f>
        <v>2.5282258064516127E-2</v>
      </c>
      <c r="K7" s="13">
        <v>4</v>
      </c>
      <c r="L7" s="13">
        <f>I30*100</f>
        <v>3.251884724237089</v>
      </c>
      <c r="M7" s="13">
        <f>H30*100</f>
        <v>3.776609073235631</v>
      </c>
      <c r="O7" s="13">
        <f>I31*100</f>
        <v>8.9446921379472286E-2</v>
      </c>
      <c r="P7" s="13">
        <f>H31*100</f>
        <v>7.0233435550774312E-2</v>
      </c>
    </row>
    <row r="8" spans="1:16" x14ac:dyDescent="0.25">
      <c r="A8" s="16">
        <v>6</v>
      </c>
      <c r="B8" s="16" t="s">
        <v>25</v>
      </c>
      <c r="C8" s="16">
        <v>27.8</v>
      </c>
      <c r="D8" s="16">
        <v>650</v>
      </c>
      <c r="E8" s="13">
        <f t="shared" si="0"/>
        <v>2.3381294964028777E-2</v>
      </c>
      <c r="H8" s="13">
        <f>E12</f>
        <v>2.4152542372881353E-2</v>
      </c>
      <c r="I8" s="13">
        <f>E11</f>
        <v>2.2761506276150631E-2</v>
      </c>
    </row>
    <row r="9" spans="1:16" x14ac:dyDescent="0.25">
      <c r="A9" s="16">
        <v>7</v>
      </c>
      <c r="B9" s="16" t="s">
        <v>26</v>
      </c>
      <c r="C9" s="16">
        <v>27.5</v>
      </c>
      <c r="D9" s="16">
        <v>665</v>
      </c>
      <c r="E9" s="13">
        <f t="shared" si="0"/>
        <v>2.4181818181818183E-2</v>
      </c>
      <c r="H9" s="13">
        <f>E15</f>
        <v>2.8106995884773663E-2</v>
      </c>
      <c r="I9" s="13">
        <f>E13</f>
        <v>2.5731707317073169E-2</v>
      </c>
    </row>
    <row r="10" spans="1:16" ht="17.25" customHeight="1" x14ac:dyDescent="0.25">
      <c r="A10" s="16">
        <v>8</v>
      </c>
      <c r="B10" s="16" t="s">
        <v>26</v>
      </c>
      <c r="C10" s="16">
        <v>24.8</v>
      </c>
      <c r="D10" s="16">
        <v>627</v>
      </c>
      <c r="E10" s="13">
        <f t="shared" si="0"/>
        <v>2.5282258064516127E-2</v>
      </c>
      <c r="H10" s="13">
        <f>E16</f>
        <v>2.6692015209125473E-2</v>
      </c>
      <c r="I10" s="13">
        <f>E14</f>
        <v>2.6987447698744772E-2</v>
      </c>
      <c r="K10" s="18"/>
    </row>
    <row r="11" spans="1:16" ht="17.25" customHeight="1" x14ac:dyDescent="0.25">
      <c r="A11" s="16">
        <v>9</v>
      </c>
      <c r="B11" s="16" t="s">
        <v>26</v>
      </c>
      <c r="C11" s="16">
        <v>23.9</v>
      </c>
      <c r="D11" s="16">
        <v>544</v>
      </c>
      <c r="E11" s="13">
        <f t="shared" si="0"/>
        <v>2.2761506276150631E-2</v>
      </c>
    </row>
    <row r="12" spans="1:16" ht="17.25" customHeight="1" x14ac:dyDescent="0.25">
      <c r="A12" s="16">
        <v>10</v>
      </c>
      <c r="B12" s="16" t="s">
        <v>25</v>
      </c>
      <c r="C12" s="16">
        <v>23.6</v>
      </c>
      <c r="D12" s="16">
        <v>570</v>
      </c>
      <c r="E12" s="13">
        <f t="shared" si="0"/>
        <v>2.4152542372881353E-2</v>
      </c>
      <c r="G12" s="13" t="s">
        <v>3</v>
      </c>
      <c r="H12" s="13">
        <f>AVERAGE(H4:H10)</f>
        <v>2.5111445787706538E-2</v>
      </c>
      <c r="I12" s="13">
        <f>AVERAGE(I4:I10)</f>
        <v>2.4705950839172042E-2</v>
      </c>
    </row>
    <row r="13" spans="1:16" ht="17.25" customHeight="1" x14ac:dyDescent="0.25">
      <c r="A13" s="16">
        <v>11</v>
      </c>
      <c r="B13" s="16" t="s">
        <v>26</v>
      </c>
      <c r="C13" s="16">
        <v>24.6</v>
      </c>
      <c r="D13" s="16">
        <v>633</v>
      </c>
      <c r="E13" s="13">
        <f t="shared" si="0"/>
        <v>2.5731707317073169E-2</v>
      </c>
      <c r="G13" s="13" t="s">
        <v>6</v>
      </c>
      <c r="H13" s="13">
        <f>_xlfn.STDEV.P(H4:H10)/SQRT(8)</f>
        <v>5.4427603775451458E-4</v>
      </c>
      <c r="I13" s="13">
        <f>_xlfn.STDEV.P(I4:I10)/SQRT(8)</f>
        <v>4.6747588127823319E-4</v>
      </c>
    </row>
    <row r="14" spans="1:16" ht="17.25" customHeight="1" x14ac:dyDescent="0.25">
      <c r="A14" s="16">
        <v>12</v>
      </c>
      <c r="B14" s="16" t="s">
        <v>26</v>
      </c>
      <c r="C14" s="16">
        <v>23.9</v>
      </c>
      <c r="D14" s="16">
        <v>645</v>
      </c>
      <c r="E14" s="13">
        <f t="shared" si="0"/>
        <v>2.6987447698744772E-2</v>
      </c>
      <c r="G14" s="13" t="s">
        <v>29</v>
      </c>
      <c r="H14" s="13">
        <f>_xlfn.T.TEST(H4:H10,I4:I10,2,3)</f>
        <v>0.63354499017679666</v>
      </c>
    </row>
    <row r="15" spans="1:16" ht="17.25" customHeight="1" x14ac:dyDescent="0.25">
      <c r="A15" s="16">
        <v>13</v>
      </c>
      <c r="B15" s="19" t="s">
        <v>25</v>
      </c>
      <c r="C15" s="19">
        <v>24.3</v>
      </c>
      <c r="D15" s="19">
        <v>683</v>
      </c>
      <c r="E15" s="13">
        <f t="shared" si="0"/>
        <v>2.8106995884773663E-2</v>
      </c>
    </row>
    <row r="16" spans="1:16" x14ac:dyDescent="0.25">
      <c r="A16" s="16">
        <v>14</v>
      </c>
      <c r="B16" s="19" t="s">
        <v>25</v>
      </c>
      <c r="C16" s="19">
        <v>26.3</v>
      </c>
      <c r="D16" s="19">
        <v>702</v>
      </c>
      <c r="E16" s="13">
        <f t="shared" si="0"/>
        <v>2.6692015209125473E-2</v>
      </c>
    </row>
    <row r="19" spans="1:9" s="18" customFormat="1" ht="17.25" customHeight="1" x14ac:dyDescent="0.25">
      <c r="A19" s="20" t="s">
        <v>37</v>
      </c>
      <c r="B19" s="20"/>
      <c r="C19" s="20"/>
      <c r="D19" s="20"/>
      <c r="E19" s="20"/>
      <c r="F19" s="20"/>
      <c r="G19" s="20"/>
      <c r="H19" s="20"/>
      <c r="I19" s="20"/>
    </row>
    <row r="20" spans="1:9" x14ac:dyDescent="0.25">
      <c r="A20" s="13" t="s">
        <v>31</v>
      </c>
      <c r="B20" s="13" t="s">
        <v>32</v>
      </c>
      <c r="C20" s="13" t="s">
        <v>33</v>
      </c>
      <c r="D20" s="13" t="s">
        <v>34</v>
      </c>
      <c r="E20" s="13" t="s">
        <v>2</v>
      </c>
      <c r="H20" s="13" t="s">
        <v>21</v>
      </c>
      <c r="I20" s="13" t="s">
        <v>36</v>
      </c>
    </row>
    <row r="21" spans="1:9" x14ac:dyDescent="0.25">
      <c r="A21" s="16">
        <v>1</v>
      </c>
      <c r="B21" s="16" t="s">
        <v>26</v>
      </c>
      <c r="C21" s="16">
        <v>28.6</v>
      </c>
      <c r="D21" s="16">
        <v>813</v>
      </c>
      <c r="E21" s="13">
        <f t="shared" ref="E21:E36" si="1">D21/1000/C21</f>
        <v>2.8426573426573423E-2</v>
      </c>
      <c r="F21" s="18"/>
      <c r="H21" s="18">
        <f>E25</f>
        <v>3.5194805194805195E-2</v>
      </c>
      <c r="I21" s="13">
        <f>E21</f>
        <v>2.8426573426573423E-2</v>
      </c>
    </row>
    <row r="22" spans="1:9" x14ac:dyDescent="0.25">
      <c r="A22" s="16">
        <v>2</v>
      </c>
      <c r="B22" s="16" t="s">
        <v>26</v>
      </c>
      <c r="C22" s="16">
        <v>30.1</v>
      </c>
      <c r="D22" s="16">
        <v>917</v>
      </c>
      <c r="E22" s="13">
        <f t="shared" si="1"/>
        <v>3.0465116279069768E-2</v>
      </c>
      <c r="G22" s="18"/>
      <c r="H22" s="13">
        <f>E26</f>
        <v>3.6327868852459019E-2</v>
      </c>
      <c r="I22" s="18">
        <f>E22</f>
        <v>3.0465116279069768E-2</v>
      </c>
    </row>
    <row r="23" spans="1:9" x14ac:dyDescent="0.25">
      <c r="A23" s="16">
        <v>3</v>
      </c>
      <c r="B23" s="16" t="s">
        <v>26</v>
      </c>
      <c r="C23" s="16">
        <v>30.8</v>
      </c>
      <c r="D23" s="16">
        <v>1090</v>
      </c>
      <c r="E23" s="13">
        <f t="shared" si="1"/>
        <v>3.5389610389610394E-2</v>
      </c>
      <c r="H23" s="13">
        <f>E27</f>
        <v>3.6447368421052638E-2</v>
      </c>
      <c r="I23" s="13">
        <f>E23</f>
        <v>3.5389610389610394E-2</v>
      </c>
    </row>
    <row r="24" spans="1:9" x14ac:dyDescent="0.25">
      <c r="A24" s="16">
        <v>4</v>
      </c>
      <c r="B24" s="16" t="s">
        <v>26</v>
      </c>
      <c r="C24" s="16">
        <v>28.8</v>
      </c>
      <c r="D24" s="16">
        <v>1040</v>
      </c>
      <c r="E24" s="13">
        <f t="shared" si="1"/>
        <v>3.6111111111111115E-2</v>
      </c>
      <c r="H24" s="13">
        <f>E28</f>
        <v>3.9169550173010381E-2</v>
      </c>
      <c r="I24" s="13">
        <f>E24</f>
        <v>3.6111111111111115E-2</v>
      </c>
    </row>
    <row r="25" spans="1:9" x14ac:dyDescent="0.25">
      <c r="A25" s="16">
        <v>5</v>
      </c>
      <c r="B25" s="16" t="s">
        <v>25</v>
      </c>
      <c r="C25" s="16">
        <v>30.8</v>
      </c>
      <c r="D25" s="16">
        <v>1084</v>
      </c>
      <c r="E25" s="13">
        <f t="shared" si="1"/>
        <v>3.5194805194805195E-2</v>
      </c>
      <c r="H25" s="13">
        <f>E30</f>
        <v>3.9923954372623575E-2</v>
      </c>
      <c r="I25" s="13">
        <f>E29</f>
        <v>3.5044247787610616E-2</v>
      </c>
    </row>
    <row r="26" spans="1:9" x14ac:dyDescent="0.25">
      <c r="A26" s="16">
        <v>6</v>
      </c>
      <c r="B26" s="16" t="s">
        <v>25</v>
      </c>
      <c r="C26" s="16">
        <v>30.5</v>
      </c>
      <c r="D26" s="16">
        <v>1108</v>
      </c>
      <c r="E26" s="13">
        <f t="shared" si="1"/>
        <v>3.6327868852459019E-2</v>
      </c>
      <c r="H26" s="13">
        <f>E31</f>
        <v>3.8782287822878223E-2</v>
      </c>
      <c r="I26" s="13">
        <f>E35</f>
        <v>3.169642857142857E-2</v>
      </c>
    </row>
    <row r="27" spans="1:9" x14ac:dyDescent="0.25">
      <c r="A27" s="16">
        <v>7</v>
      </c>
      <c r="B27" s="16" t="s">
        <v>25</v>
      </c>
      <c r="C27" s="16">
        <v>30.4</v>
      </c>
      <c r="D27" s="16">
        <v>1108</v>
      </c>
      <c r="E27" s="13">
        <f t="shared" si="1"/>
        <v>3.6447368421052638E-2</v>
      </c>
      <c r="H27" s="13">
        <f>E32</f>
        <v>4.0711462450592886E-2</v>
      </c>
      <c r="I27" s="13">
        <f>E36</f>
        <v>3.1494252873563215E-2</v>
      </c>
    </row>
    <row r="28" spans="1:9" x14ac:dyDescent="0.25">
      <c r="A28" s="16">
        <v>8</v>
      </c>
      <c r="B28" s="16" t="s">
        <v>25</v>
      </c>
      <c r="C28" s="16">
        <v>28.9</v>
      </c>
      <c r="D28" s="16">
        <v>1132</v>
      </c>
      <c r="E28" s="13">
        <f t="shared" si="1"/>
        <v>3.9169550173010381E-2</v>
      </c>
      <c r="H28" s="13">
        <f>E34</f>
        <v>3.5571428571428573E-2</v>
      </c>
      <c r="I28" s="13">
        <f>E33</f>
        <v>3.1523437500000001E-2</v>
      </c>
    </row>
    <row r="29" spans="1:9" ht="15" customHeight="1" x14ac:dyDescent="0.25">
      <c r="A29" s="16">
        <v>9</v>
      </c>
      <c r="B29" s="19" t="s">
        <v>26</v>
      </c>
      <c r="C29" s="19">
        <v>22.6</v>
      </c>
      <c r="D29" s="19">
        <v>792</v>
      </c>
      <c r="E29" s="13">
        <f t="shared" si="1"/>
        <v>3.5044247787610616E-2</v>
      </c>
    </row>
    <row r="30" spans="1:9" x14ac:dyDescent="0.25">
      <c r="A30" s="16">
        <v>10</v>
      </c>
      <c r="B30" s="19" t="s">
        <v>25</v>
      </c>
      <c r="C30" s="19">
        <v>26.3</v>
      </c>
      <c r="D30" s="19">
        <v>1050</v>
      </c>
      <c r="E30" s="13">
        <f t="shared" si="1"/>
        <v>3.9923954372623575E-2</v>
      </c>
      <c r="G30" s="13" t="s">
        <v>3</v>
      </c>
      <c r="H30" s="13">
        <f>AVERAGE(H21:H28)</f>
        <v>3.776609073235631E-2</v>
      </c>
      <c r="I30" s="13">
        <f>AVERAGE(I21:I28)</f>
        <v>3.2518847242370891E-2</v>
      </c>
    </row>
    <row r="31" spans="1:9" x14ac:dyDescent="0.25">
      <c r="A31" s="16">
        <v>11</v>
      </c>
      <c r="B31" s="19" t="s">
        <v>25</v>
      </c>
      <c r="C31" s="19">
        <v>27.1</v>
      </c>
      <c r="D31" s="19">
        <v>1051</v>
      </c>
      <c r="E31" s="13">
        <f t="shared" si="1"/>
        <v>3.8782287822878223E-2</v>
      </c>
      <c r="G31" s="13" t="s">
        <v>6</v>
      </c>
      <c r="H31" s="13">
        <f>_xlfn.STDEV.P(H21:H28)/SQRT(8)</f>
        <v>7.0233435550774313E-4</v>
      </c>
      <c r="I31" s="13">
        <f>_xlfn.STDEV.P(I21:I28)/SQRT(8)</f>
        <v>8.9446921379472287E-4</v>
      </c>
    </row>
    <row r="32" spans="1:9" x14ac:dyDescent="0.25">
      <c r="A32" s="16">
        <v>12</v>
      </c>
      <c r="B32" s="21" t="s">
        <v>25</v>
      </c>
      <c r="C32" s="21">
        <v>25.3</v>
      </c>
      <c r="D32" s="21">
        <v>1030</v>
      </c>
      <c r="E32" s="13">
        <f t="shared" si="1"/>
        <v>4.0711462450592886E-2</v>
      </c>
      <c r="G32" s="13" t="s">
        <v>29</v>
      </c>
      <c r="H32" s="13">
        <f>_xlfn.T.TEST(H21:H28,I21:I28,2,3)</f>
        <v>8.0275758753737452E-4</v>
      </c>
    </row>
    <row r="33" spans="1:7" x14ac:dyDescent="0.25">
      <c r="A33" s="16">
        <v>13</v>
      </c>
      <c r="B33" s="21" t="s">
        <v>26</v>
      </c>
      <c r="C33" s="21">
        <v>25.6</v>
      </c>
      <c r="D33" s="21">
        <v>807</v>
      </c>
      <c r="E33" s="22">
        <f t="shared" si="1"/>
        <v>3.1523437500000001E-2</v>
      </c>
    </row>
    <row r="34" spans="1:7" x14ac:dyDescent="0.25">
      <c r="A34" s="16">
        <v>14</v>
      </c>
      <c r="B34" s="21" t="s">
        <v>25</v>
      </c>
      <c r="C34" s="21">
        <v>28</v>
      </c>
      <c r="D34" s="21">
        <v>996</v>
      </c>
      <c r="E34" s="13">
        <f t="shared" si="1"/>
        <v>3.5571428571428573E-2</v>
      </c>
    </row>
    <row r="35" spans="1:7" x14ac:dyDescent="0.25">
      <c r="A35" s="16">
        <v>15</v>
      </c>
      <c r="B35" s="21" t="s">
        <v>26</v>
      </c>
      <c r="C35" s="21">
        <v>22.4</v>
      </c>
      <c r="D35" s="21">
        <v>710</v>
      </c>
      <c r="E35" s="13">
        <f t="shared" si="1"/>
        <v>3.169642857142857E-2</v>
      </c>
    </row>
    <row r="36" spans="1:7" x14ac:dyDescent="0.25">
      <c r="A36" s="16">
        <v>16</v>
      </c>
      <c r="B36" s="21" t="s">
        <v>26</v>
      </c>
      <c r="C36" s="21">
        <v>26.1</v>
      </c>
      <c r="D36" s="21">
        <v>822</v>
      </c>
      <c r="E36" s="13">
        <f t="shared" si="1"/>
        <v>3.1494252873563215E-2</v>
      </c>
    </row>
    <row r="38" spans="1:7" x14ac:dyDescent="0.25">
      <c r="A38" s="23"/>
      <c r="B38" s="23"/>
      <c r="C38" s="23"/>
      <c r="D38" s="23"/>
      <c r="E38" s="23"/>
      <c r="F38" s="23"/>
      <c r="G38" s="23"/>
    </row>
    <row r="40" spans="1:7" x14ac:dyDescent="0.25">
      <c r="C40" s="21"/>
      <c r="D40" s="21"/>
    </row>
    <row r="41" spans="1:7" x14ac:dyDescent="0.25">
      <c r="C41" s="21"/>
      <c r="D41" s="21"/>
    </row>
    <row r="42" spans="1:7" x14ac:dyDescent="0.25">
      <c r="C42" s="21"/>
      <c r="D42" s="21"/>
    </row>
    <row r="43" spans="1:7" x14ac:dyDescent="0.25">
      <c r="C43" s="21"/>
      <c r="D43" s="21"/>
    </row>
    <row r="47" spans="1:7" x14ac:dyDescent="0.25">
      <c r="C47" s="21"/>
      <c r="D47" s="21"/>
    </row>
    <row r="48" spans="1:7" x14ac:dyDescent="0.25">
      <c r="C48" s="21"/>
      <c r="D48" s="21"/>
    </row>
    <row r="49" spans="3:4" x14ac:dyDescent="0.25">
      <c r="C49" s="21"/>
      <c r="D49" s="21"/>
    </row>
    <row r="50" spans="3:4" x14ac:dyDescent="0.25">
      <c r="C50" s="21"/>
      <c r="D50" s="21"/>
    </row>
    <row r="51" spans="3:4" x14ac:dyDescent="0.25">
      <c r="C51" s="21"/>
    </row>
  </sheetData>
  <mergeCells count="3">
    <mergeCell ref="A1:F1"/>
    <mergeCell ref="A19:I19"/>
    <mergeCell ref="A38:G3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</vt:lpstr>
      <vt:lpstr>B1</vt:lpstr>
      <vt:lpstr>G</vt:lpstr>
      <vt:lpstr>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2018-07-19T02:34:52Z</dcterms:modified>
</cp:coreProperties>
</file>