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filterPrivacy="1" defaultThemeVersion="124226"/>
  <xr:revisionPtr revIDLastSave="0" documentId="13_ncr:1_{642CEE8B-B920-44C0-9DC0-7391CBA51A77}" xr6:coauthVersionLast="32" xr6:coauthVersionMax="32" xr10:uidLastSave="{00000000-0000-0000-0000-000000000000}"/>
  <bookViews>
    <workbookView xWindow="0" yWindow="0" windowWidth="21600" windowHeight="10110" activeTab="1" xr2:uid="{00000000-000D-0000-FFFF-FFFF00000000}"/>
  </bookViews>
  <sheets>
    <sheet name="pSTAT3" sheetId="1" r:id="rId1"/>
    <sheet name="pJAK2" sheetId="4" r:id="rId2"/>
  </sheets>
  <calcPr calcId="179017"/>
</workbook>
</file>

<file path=xl/calcChain.xml><?xml version="1.0" encoding="utf-8"?>
<calcChain xmlns="http://schemas.openxmlformats.org/spreadsheetml/2006/main">
  <c r="F5" i="4" l="1"/>
  <c r="F6" i="4"/>
  <c r="F7" i="4"/>
  <c r="F8" i="4"/>
  <c r="F15" i="4"/>
  <c r="F14" i="4"/>
  <c r="F13" i="4"/>
  <c r="F12" i="4"/>
  <c r="F19" i="4" l="1"/>
  <c r="D19" i="4"/>
  <c r="E19" i="4"/>
  <c r="E18" i="4"/>
  <c r="D18" i="4"/>
  <c r="F6" i="1"/>
  <c r="F7" i="1"/>
  <c r="F8" i="1"/>
  <c r="F9" i="1"/>
  <c r="F11" i="1"/>
  <c r="F12" i="1"/>
  <c r="F13" i="1"/>
  <c r="F14" i="1"/>
  <c r="F15" i="1"/>
  <c r="F16" i="1"/>
  <c r="F5" i="1"/>
  <c r="F19" i="1" l="1"/>
  <c r="E19" i="1"/>
  <c r="D18" i="1"/>
  <c r="E18" i="1"/>
  <c r="D19" i="1"/>
</calcChain>
</file>

<file path=xl/sharedStrings.xml><?xml version="1.0" encoding="utf-8"?>
<sst xmlns="http://schemas.openxmlformats.org/spreadsheetml/2006/main" count="20" uniqueCount="12">
  <si>
    <t>pSTAT3</t>
  </si>
  <si>
    <t>STAT3</t>
  </si>
  <si>
    <t>Cre-</t>
  </si>
  <si>
    <t>Cre+</t>
  </si>
  <si>
    <t>pSTAT3/STAT3</t>
  </si>
  <si>
    <t>average</t>
  </si>
  <si>
    <t>SEM</t>
  </si>
  <si>
    <t>P</t>
  </si>
  <si>
    <t>pJak2</t>
  </si>
  <si>
    <t>Jak2</t>
  </si>
  <si>
    <t>f/f</t>
  </si>
  <si>
    <t>Δhep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</si>
</sst>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0" applyFont="1" applyAlignment="1">
      <alignment horizontal="left" vertical="center" readingOrder="1"/>
    </xf>
    <xf numFmtId="0" fontId="1" fillId="0" borderId="0" xfId="1"/>
    <xf numFmtId="0" fontId="1" fillId="0" borderId="0" xfId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pSTAT3!$C$18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  <a:ln>
              <a:solidFill>
                <a:schemeClr val="accent1"/>
              </a:solidFill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87D-4DCE-863C-7F7DC97ED573}"/>
              </c:ext>
            </c:extLst>
          </c:dPt>
          <c:dPt>
            <c:idx val="1"/>
            <c:invertIfNegative val="0"/>
            <c:bubble3D val="0"/>
            <c:spPr>
              <a:noFill/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87D-4DCE-863C-7F7DC97ED573}"/>
              </c:ext>
            </c:extLst>
          </c:dPt>
          <c:errBars>
            <c:errBarType val="plus"/>
            <c:errValType val="cust"/>
            <c:noEndCap val="0"/>
            <c:plus>
              <c:numRef>
                <c:f>pSTAT3!$E$18:$E$19</c:f>
                <c:numCache>
                  <c:formatCode>General</c:formatCode>
                  <c:ptCount val="2"/>
                  <c:pt idx="0">
                    <c:v>0.36434312539129182</c:v>
                  </c:pt>
                  <c:pt idx="1">
                    <c:v>0.31593564268979452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val>
            <c:numRef>
              <c:f>pSTAT3!$D$18</c:f>
              <c:numCache>
                <c:formatCode>General</c:formatCode>
                <c:ptCount val="1"/>
                <c:pt idx="0">
                  <c:v>1.9259364813888618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7D-4DCE-863C-7F7DC97ED573}"/>
            </c:ext>
          </c:extLst>
        </c:ser>
        <c:ser>
          <c:idx val="1"/>
          <c:order val="1"/>
          <c:tx>
            <c:strRef>
              <c:f>pSTAT3!$C$19</c:f>
              <c:strCache>
                <c:ptCount val="1"/>
                <c:pt idx="0">
                  <c:v>Δhep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87D-4DCE-863C-7F7DC97ED573}"/>
              </c:ext>
            </c:extLst>
          </c:dPt>
          <c:errBars>
            <c:errBarType val="plus"/>
            <c:errValType val="cust"/>
            <c:noEndCap val="0"/>
            <c:plus>
              <c:numRef>
                <c:f>pSTAT3!$E$19</c:f>
                <c:numCache>
                  <c:formatCode>General</c:formatCode>
                  <c:ptCount val="1"/>
                  <c:pt idx="0">
                    <c:v>0.31593564268979452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val>
            <c:numRef>
              <c:f>pSTAT3!$D$19</c:f>
              <c:numCache>
                <c:formatCode>General</c:formatCode>
                <c:ptCount val="1"/>
                <c:pt idx="0">
                  <c:v>3.2703840545305902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87D-4DCE-863C-7F7DC97ED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10080"/>
        <c:axId val="41314176"/>
      </c:barChart>
      <c:catAx>
        <c:axId val="41310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one"/>
        <c:spPr>
          <a:ln w="15875">
            <a:solidFill>
              <a:schemeClr val="tx1">
                <a:shade val="95000"/>
                <a:satMod val="105000"/>
              </a:schemeClr>
            </a:solidFill>
          </a:ln>
        </c:spPr>
        <c:crossAx val="41314176"/>
        <c:crosses val="autoZero"/>
        <c:auto val="1"/>
        <c:lblAlgn val="ctr"/>
        <c:lblOffset val="100"/>
        <c:noMultiLvlLbl val="0"/>
      </c:catAx>
      <c:valAx>
        <c:axId val="41314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pSTAT3/STAT3(A.U.)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>
                <a:shade val="95000"/>
                <a:satMod val="105000"/>
              </a:schemeClr>
            </a:solidFill>
          </a:ln>
        </c:spPr>
        <c:txPr>
          <a:bodyPr/>
          <a:lstStyle/>
          <a:p>
            <a:pPr>
              <a:defRPr sz="9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131008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pJAK2!$C$18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E7B-4A37-B8FA-A5DC04AF55F2}"/>
              </c:ext>
            </c:extLst>
          </c:dPt>
          <c:dPt>
            <c:idx val="1"/>
            <c:invertIfNegative val="0"/>
            <c:bubble3D val="0"/>
            <c:spPr>
              <a:noFill/>
            </c:spPr>
            <c:extLst>
              <c:ext xmlns:c16="http://schemas.microsoft.com/office/drawing/2014/chart" uri="{C3380CC4-5D6E-409C-BE32-E72D297353CC}">
                <c16:uniqueId val="{00000003-0E7B-4A37-B8FA-A5DC04AF55F2}"/>
              </c:ext>
            </c:extLst>
          </c:dPt>
          <c:errBars>
            <c:errBarType val="plus"/>
            <c:errValType val="cust"/>
            <c:noEndCap val="0"/>
            <c:plus>
              <c:numRef>
                <c:f>pJAK2!$E$18:$E$19</c:f>
                <c:numCache>
                  <c:formatCode>General</c:formatCode>
                  <c:ptCount val="2"/>
                  <c:pt idx="0">
                    <c:v>0.22434728198323672</c:v>
                  </c:pt>
                  <c:pt idx="1">
                    <c:v>0.10863993483766252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val>
            <c:numRef>
              <c:f>pJAK2!$D$18</c:f>
              <c:numCache>
                <c:formatCode>General</c:formatCode>
                <c:ptCount val="1"/>
                <c:pt idx="0">
                  <c:v>1.2029128148626738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7B-4A37-B8FA-A5DC04AF55F2}"/>
            </c:ext>
          </c:extLst>
        </c:ser>
        <c:ser>
          <c:idx val="1"/>
          <c:order val="1"/>
          <c:tx>
            <c:strRef>
              <c:f>pJAK2!$C$19</c:f>
              <c:strCache>
                <c:ptCount val="1"/>
                <c:pt idx="0">
                  <c:v>Δhep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E7B-4A37-B8FA-A5DC04AF55F2}"/>
              </c:ext>
            </c:extLst>
          </c:dPt>
          <c:errBars>
            <c:errBarType val="plus"/>
            <c:errValType val="cust"/>
            <c:noEndCap val="0"/>
            <c:plus>
              <c:numRef>
                <c:f>pJAK2!$E$19</c:f>
                <c:numCache>
                  <c:formatCode>General</c:formatCode>
                  <c:ptCount val="1"/>
                  <c:pt idx="0">
                    <c:v>0.10863993483766252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5875"/>
            </c:spPr>
          </c:errBars>
          <c:val>
            <c:numRef>
              <c:f>pJAK2!$D$19</c:f>
              <c:numCache>
                <c:formatCode>General</c:formatCode>
                <c:ptCount val="1"/>
                <c:pt idx="0">
                  <c:v>2.1540576393711395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7B-4A37-B8FA-A5DC04AF5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10080"/>
        <c:axId val="41314176"/>
      </c:barChart>
      <c:catAx>
        <c:axId val="41310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one"/>
        <c:spPr>
          <a:ln w="15875">
            <a:solidFill>
              <a:schemeClr val="tx1">
                <a:shade val="95000"/>
                <a:satMod val="105000"/>
              </a:schemeClr>
            </a:solidFill>
          </a:ln>
        </c:spPr>
        <c:crossAx val="41314176"/>
        <c:crosses val="autoZero"/>
        <c:auto val="1"/>
        <c:lblAlgn val="ctr"/>
        <c:lblOffset val="100"/>
        <c:noMultiLvlLbl val="0"/>
      </c:catAx>
      <c:valAx>
        <c:axId val="41314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pJak2/Jak2(A.U.)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5875">
            <a:solidFill>
              <a:schemeClr val="tx1">
                <a:shade val="95000"/>
                <a:satMod val="105000"/>
              </a:schemeClr>
            </a:solidFill>
          </a:ln>
        </c:spPr>
        <c:txPr>
          <a:bodyPr/>
          <a:lstStyle/>
          <a:p>
            <a:pPr>
              <a:defRPr sz="9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131008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0</xdr:row>
      <xdr:rowOff>0</xdr:rowOff>
    </xdr:from>
    <xdr:to>
      <xdr:col>13</xdr:col>
      <xdr:colOff>161925</xdr:colOff>
      <xdr:row>15</xdr:row>
      <xdr:rowOff>42863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0.64375</cdr:x>
      <cdr:y>0.03299</cdr:y>
    </cdr:from>
    <cdr:to>
      <cdr:x>0.71458</cdr:x>
      <cdr:y>0.1441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43240" y="90495"/>
          <a:ext cx="323835" cy="304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466725</xdr:colOff>
      <xdr:row>5</xdr:row>
      <xdr:rowOff>100011</xdr:rowOff>
    </xdr:from>
    <xdr:to>
      <xdr:col>17</xdr:col>
      <xdr:colOff>352425</xdr:colOff>
      <xdr:row>20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27E82B-A630-4F22-A89C-FA12D36883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0.64375</cdr:x>
      <cdr:y>0.03299</cdr:y>
    </cdr:from>
    <cdr:to>
      <cdr:x>0.71458</cdr:x>
      <cdr:y>0.1441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43240" y="90495"/>
          <a:ext cx="323835" cy="304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9"/>
  <sheetViews>
    <sheetView workbookViewId="0">
      <selection activeCell="N24" sqref="N24"/>
    </sheetView>
  </sheetViews>
  <sheetFormatPr defaultRowHeight="15" x14ac:dyDescent="0.25"/>
  <cols>
    <col min="6" max="6" width="19.85546875" customWidth="1"/>
  </cols>
  <sheetData>
    <row r="2" spans="2:9" ht="15.75" x14ac:dyDescent="0.25">
      <c r="F2" s="3"/>
      <c r="G2" s="3"/>
      <c r="H2" s="3"/>
      <c r="I2" s="3"/>
    </row>
    <row r="3" spans="2:9" ht="15.75" x14ac:dyDescent="0.25">
      <c r="D3" s="3"/>
      <c r="E3" s="3"/>
      <c r="F3" s="3"/>
      <c r="G3" s="3"/>
      <c r="I3" s="3"/>
    </row>
    <row r="4" spans="2:9" ht="15.75" x14ac:dyDescent="0.25">
      <c r="D4" s="3" t="s">
        <v>0</v>
      </c>
      <c r="E4" s="3" t="s">
        <v>1</v>
      </c>
      <c r="F4" t="s">
        <v>4</v>
      </c>
    </row>
    <row r="5" spans="2:9" ht="15.75" x14ac:dyDescent="0.25">
      <c r="B5" t="s">
        <v>2</v>
      </c>
      <c r="D5" s="3">
        <v>5835</v>
      </c>
      <c r="E5" s="3">
        <v>3710</v>
      </c>
      <c r="F5" s="3">
        <f>D5/E5</f>
        <v>1.5727762803234502</v>
      </c>
    </row>
    <row r="6" spans="2:9" ht="15.75" x14ac:dyDescent="0.25">
      <c r="D6" s="3">
        <v>9257</v>
      </c>
      <c r="E6" s="3">
        <v>5371</v>
      </c>
      <c r="F6" s="3">
        <f t="shared" ref="F6:F16" si="0">D6/E6</f>
        <v>1.7235151740830386</v>
      </c>
    </row>
    <row r="7" spans="2:9" ht="15.75" x14ac:dyDescent="0.25">
      <c r="D7" s="3">
        <v>5777</v>
      </c>
      <c r="E7" s="3">
        <v>4758</v>
      </c>
      <c r="F7" s="3">
        <f t="shared" si="0"/>
        <v>1.2141656158049601</v>
      </c>
      <c r="G7" s="3"/>
      <c r="I7" s="3"/>
    </row>
    <row r="8" spans="2:9" ht="15.75" x14ac:dyDescent="0.25">
      <c r="D8" s="2">
        <v>10851</v>
      </c>
      <c r="E8" s="2">
        <v>3083</v>
      </c>
      <c r="F8" s="3">
        <f t="shared" si="0"/>
        <v>3.5196237431073629</v>
      </c>
    </row>
    <row r="9" spans="2:9" ht="15.75" x14ac:dyDescent="0.25">
      <c r="D9" s="2">
        <v>4015</v>
      </c>
      <c r="E9" s="2">
        <v>2510</v>
      </c>
      <c r="F9" s="3">
        <f t="shared" si="0"/>
        <v>1.5996015936254979</v>
      </c>
    </row>
    <row r="10" spans="2:9" ht="15.75" x14ac:dyDescent="0.25">
      <c r="F10" s="3"/>
    </row>
    <row r="11" spans="2:9" ht="15.75" x14ac:dyDescent="0.25">
      <c r="B11" t="s">
        <v>3</v>
      </c>
      <c r="D11" s="3">
        <v>13359</v>
      </c>
      <c r="E11" s="3">
        <v>3921</v>
      </c>
      <c r="F11" s="3">
        <f t="shared" si="0"/>
        <v>3.4070390206579955</v>
      </c>
      <c r="G11" s="2"/>
      <c r="H11" s="2"/>
      <c r="I11" s="2"/>
    </row>
    <row r="12" spans="2:9" ht="15.75" x14ac:dyDescent="0.25">
      <c r="C12" s="2"/>
      <c r="D12" s="3">
        <v>13205</v>
      </c>
      <c r="E12" s="3">
        <v>5162</v>
      </c>
      <c r="F12" s="3">
        <f t="shared" si="0"/>
        <v>2.5581170089112746</v>
      </c>
      <c r="G12" s="2"/>
      <c r="I12" s="2"/>
    </row>
    <row r="13" spans="2:9" ht="15.75" x14ac:dyDescent="0.25">
      <c r="D13" s="2">
        <v>12737</v>
      </c>
      <c r="E13" s="2">
        <v>4068</v>
      </c>
      <c r="F13" s="3">
        <f t="shared" si="0"/>
        <v>3.13102261553589</v>
      </c>
    </row>
    <row r="14" spans="2:9" ht="15.75" x14ac:dyDescent="0.25">
      <c r="D14" s="2">
        <v>8881</v>
      </c>
      <c r="E14" s="2">
        <v>3518</v>
      </c>
      <c r="F14" s="3">
        <f t="shared" si="0"/>
        <v>2.5244457077885163</v>
      </c>
    </row>
    <row r="15" spans="2:9" ht="15.75" x14ac:dyDescent="0.25">
      <c r="D15" s="2">
        <v>12372</v>
      </c>
      <c r="E15" s="2">
        <v>3919</v>
      </c>
      <c r="F15" s="3">
        <f t="shared" si="0"/>
        <v>3.1569277877009441</v>
      </c>
    </row>
    <row r="16" spans="2:9" ht="15.75" x14ac:dyDescent="0.25">
      <c r="D16" s="2">
        <v>19941</v>
      </c>
      <c r="E16" s="2">
        <v>4116</v>
      </c>
      <c r="F16" s="3">
        <f t="shared" si="0"/>
        <v>4.8447521865889209</v>
      </c>
      <c r="H16" s="2"/>
    </row>
    <row r="17" spans="3:8" ht="15.75" x14ac:dyDescent="0.25">
      <c r="D17" t="s">
        <v>5</v>
      </c>
      <c r="E17" t="s">
        <v>6</v>
      </c>
      <c r="F17" s="2" t="s">
        <v>7</v>
      </c>
      <c r="H17" s="2"/>
    </row>
    <row r="18" spans="3:8" x14ac:dyDescent="0.25">
      <c r="C18" s="1" t="s">
        <v>10</v>
      </c>
      <c r="D18">
        <f>AVERAGE(F5:F9)</f>
        <v>1.9259364813888618</v>
      </c>
      <c r="E18">
        <f>_xlfn.STDEV.P(F5:F9)/SQRT(5)</f>
        <v>0.36434312539129182</v>
      </c>
    </row>
    <row r="19" spans="3:8" x14ac:dyDescent="0.25">
      <c r="C19" t="s">
        <v>11</v>
      </c>
      <c r="D19">
        <f>AVERAGE(F11:F16)</f>
        <v>3.2703840545305902</v>
      </c>
      <c r="E19">
        <f>_xlfn.STDEV.P(F11:F16)/SQRT(6)</f>
        <v>0.31593564268979452</v>
      </c>
      <c r="F19">
        <f>_xlfn.T.TEST(F5:F9,F11:F16,2,3)</f>
        <v>3.4853593694502374E-2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19"/>
  <sheetViews>
    <sheetView tabSelected="1" topLeftCell="A2" workbookViewId="0">
      <selection activeCell="L29" sqref="L29"/>
    </sheetView>
  </sheetViews>
  <sheetFormatPr defaultRowHeight="15" x14ac:dyDescent="0.25"/>
  <cols>
    <col min="6" max="6" width="19.85546875" customWidth="1"/>
  </cols>
  <sheetData>
    <row r="2" spans="2:9" ht="15.75" x14ac:dyDescent="0.25">
      <c r="F2" s="3"/>
      <c r="G2" s="3"/>
      <c r="H2" s="3"/>
      <c r="I2" s="3"/>
    </row>
    <row r="3" spans="2:9" ht="15.75" x14ac:dyDescent="0.25">
      <c r="D3" s="3"/>
      <c r="E3" s="3"/>
      <c r="F3" s="3"/>
      <c r="G3" s="3"/>
      <c r="I3" s="3"/>
    </row>
    <row r="4" spans="2:9" ht="15.75" x14ac:dyDescent="0.25">
      <c r="D4" s="3" t="s">
        <v>8</v>
      </c>
      <c r="E4" s="3" t="s">
        <v>9</v>
      </c>
      <c r="F4" t="s">
        <v>4</v>
      </c>
    </row>
    <row r="5" spans="2:9" ht="15.75" x14ac:dyDescent="0.25">
      <c r="B5" t="s">
        <v>2</v>
      </c>
      <c r="D5">
        <v>2204.134</v>
      </c>
      <c r="E5">
        <v>1854.213</v>
      </c>
      <c r="F5" s="3">
        <f>D5/E5</f>
        <v>1.1887167224045998</v>
      </c>
    </row>
    <row r="6" spans="2:9" ht="15.75" x14ac:dyDescent="0.25">
      <c r="D6">
        <v>3585.4969999999998</v>
      </c>
      <c r="E6">
        <v>8963.7189999999991</v>
      </c>
      <c r="F6" s="3">
        <f t="shared" ref="F6:F8" si="0">D6/E6</f>
        <v>0.4000010486718738</v>
      </c>
    </row>
    <row r="7" spans="2:9" ht="15.75" x14ac:dyDescent="0.25">
      <c r="D7">
        <v>5987.74</v>
      </c>
      <c r="E7">
        <v>4009.77</v>
      </c>
      <c r="F7" s="3">
        <f t="shared" si="0"/>
        <v>1.4932876449272652</v>
      </c>
      <c r="G7" s="3"/>
      <c r="I7" s="3"/>
    </row>
    <row r="8" spans="2:9" ht="15.75" x14ac:dyDescent="0.25">
      <c r="D8">
        <v>8002.3760000000002</v>
      </c>
      <c r="E8">
        <v>4626.598</v>
      </c>
      <c r="F8" s="3">
        <f t="shared" si="0"/>
        <v>1.7296458434469562</v>
      </c>
    </row>
    <row r="9" spans="2:9" ht="15.75" x14ac:dyDescent="0.25">
      <c r="D9" s="3"/>
      <c r="E9" s="3"/>
      <c r="F9" s="3"/>
    </row>
    <row r="10" spans="2:9" ht="15.75" x14ac:dyDescent="0.25">
      <c r="F10" s="3"/>
    </row>
    <row r="11" spans="2:9" ht="15.75" x14ac:dyDescent="0.25">
      <c r="B11" t="s">
        <v>3</v>
      </c>
      <c r="F11" s="3"/>
      <c r="G11" s="3"/>
      <c r="H11" s="3"/>
      <c r="I11" s="3"/>
    </row>
    <row r="12" spans="2:9" ht="15.75" x14ac:dyDescent="0.25">
      <c r="C12" s="3"/>
      <c r="D12">
        <v>10122.325999999999</v>
      </c>
      <c r="E12">
        <v>4636.7190000000001</v>
      </c>
      <c r="F12" s="3">
        <f>D12/E12</f>
        <v>2.1830794576941148</v>
      </c>
      <c r="G12" s="3"/>
      <c r="I12" s="3"/>
    </row>
    <row r="13" spans="2:9" ht="15.75" x14ac:dyDescent="0.25">
      <c r="D13">
        <v>8416.4969999999994</v>
      </c>
      <c r="E13">
        <v>3829.4769999999999</v>
      </c>
      <c r="F13" s="3">
        <f>D13/E13</f>
        <v>2.1978189188758672</v>
      </c>
    </row>
    <row r="14" spans="2:9" ht="15.75" x14ac:dyDescent="0.25">
      <c r="D14">
        <v>4791.9120000000003</v>
      </c>
      <c r="E14">
        <v>2746.1840000000002</v>
      </c>
      <c r="F14" s="3">
        <f>D14/E14</f>
        <v>1.744934789511555</v>
      </c>
    </row>
    <row r="15" spans="2:9" ht="15.75" x14ac:dyDescent="0.25">
      <c r="D15">
        <v>5815.9620000000004</v>
      </c>
      <c r="E15">
        <v>2335.355</v>
      </c>
      <c r="F15" s="3">
        <f>D15/E15</f>
        <v>2.4903973914030204</v>
      </c>
    </row>
    <row r="16" spans="2:9" ht="15.75" x14ac:dyDescent="0.25">
      <c r="D16" s="3"/>
      <c r="E16" s="3"/>
      <c r="F16" s="3"/>
      <c r="H16" s="3"/>
    </row>
    <row r="17" spans="3:8" ht="15.75" x14ac:dyDescent="0.25">
      <c r="D17" t="s">
        <v>5</v>
      </c>
      <c r="E17" t="s">
        <v>6</v>
      </c>
      <c r="F17" s="3" t="s">
        <v>7</v>
      </c>
      <c r="H17" s="3"/>
    </row>
    <row r="18" spans="3:8" x14ac:dyDescent="0.25">
      <c r="C18" s="1" t="s">
        <v>10</v>
      </c>
      <c r="D18">
        <f>AVERAGE(F5:F9)</f>
        <v>1.2029128148626738</v>
      </c>
      <c r="E18">
        <f>_xlfn.STDEV.P(F5:F9)/SQRT(5)</f>
        <v>0.22434728198323672</v>
      </c>
    </row>
    <row r="19" spans="3:8" x14ac:dyDescent="0.25">
      <c r="C19" t="s">
        <v>11</v>
      </c>
      <c r="D19">
        <f>AVERAGE(F11:F16)</f>
        <v>2.1540576393711395</v>
      </c>
      <c r="E19">
        <f>_xlfn.STDEV.P(F11:F16)/SQRT(6)</f>
        <v>0.10863993483766252</v>
      </c>
      <c r="F19">
        <f>_xlfn.T.TEST(F5:F9,F11:F15,2,3)</f>
        <v>3.7606739479437025E-2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pSTAT3</vt:lpstr>
      <vt:lpstr>pJAK2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2018-05-04T21:15:49Z</dcterms:modified>
</cp:coreProperties>
</file>