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0" documentId="13_ncr:1_{AFC3C18F-6991-4351-857C-7E847F051966}" xr6:coauthVersionLast="32" xr6:coauthVersionMax="32" xr10:uidLastSave="{00000000-0000-0000-0000-000000000000}"/>
  <bookViews>
    <workbookView xWindow="0" yWindow="0" windowWidth="25200" windowHeight="11715" xr2:uid="{00000000-000D-0000-FFFF-FFFF00000000}"/>
  </bookViews>
  <sheets>
    <sheet name="Sheet2" sheetId="2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2" l="1"/>
  <c r="P4" i="2"/>
  <c r="S6" i="2"/>
  <c r="J21" i="2"/>
  <c r="I20" i="2" l="1"/>
  <c r="I23" i="2"/>
  <c r="J15" i="2" l="1"/>
  <c r="J17" i="2"/>
  <c r="P7" i="2"/>
  <c r="I13" i="2"/>
  <c r="I11" i="2"/>
  <c r="I10" i="2"/>
  <c r="J11" i="2" l="1"/>
  <c r="O3" i="2" s="1"/>
  <c r="I25" i="2"/>
  <c r="I24" i="2"/>
  <c r="J25" i="2"/>
  <c r="I3" i="2"/>
  <c r="I4" i="2"/>
  <c r="I5" i="2"/>
  <c r="I6" i="2"/>
  <c r="I7" i="2"/>
  <c r="I8" i="2"/>
  <c r="I9" i="2"/>
  <c r="I12" i="2"/>
  <c r="J13" i="2" s="1"/>
  <c r="I14" i="2"/>
  <c r="I15" i="2"/>
  <c r="I16" i="2"/>
  <c r="I17" i="2"/>
  <c r="I18" i="2"/>
  <c r="I19" i="2"/>
  <c r="I21" i="2"/>
  <c r="I22" i="2"/>
  <c r="J23" i="2" s="1"/>
  <c r="P6" i="2" s="1"/>
  <c r="I2" i="2"/>
  <c r="J3" i="2" s="1"/>
  <c r="N3" i="2" s="1"/>
  <c r="R3" i="2" l="1"/>
  <c r="J19" i="2"/>
  <c r="Q3" i="2"/>
  <c r="S3" i="2" s="1"/>
  <c r="O6" i="2"/>
  <c r="O4" i="2"/>
  <c r="R4" i="2" s="1"/>
  <c r="J7" i="2"/>
  <c r="N6" i="2" s="1"/>
  <c r="O7" i="2"/>
  <c r="J9" i="2"/>
  <c r="N7" i="2" s="1"/>
  <c r="J5" i="2"/>
  <c r="N4" i="2" s="1"/>
  <c r="M9" i="2" l="1"/>
  <c r="Q6" i="2"/>
  <c r="M10" i="2" s="1"/>
  <c r="O10" i="2" s="1"/>
  <c r="R6" i="2"/>
  <c r="Q7" i="2"/>
  <c r="N10" i="2" s="1"/>
  <c r="R7" i="2"/>
  <c r="Q4" i="2"/>
  <c r="N9" i="2" l="1"/>
  <c r="O9" i="2" s="1"/>
  <c r="T4" i="2"/>
</calcChain>
</file>

<file path=xl/sharedStrings.xml><?xml version="1.0" encoding="utf-8"?>
<sst xmlns="http://schemas.openxmlformats.org/spreadsheetml/2006/main" count="90" uniqueCount="17">
  <si>
    <t>KO</t>
  </si>
  <si>
    <t>SEM</t>
  </si>
  <si>
    <t>p</t>
  </si>
  <si>
    <t>F/F</t>
  </si>
  <si>
    <t>total</t>
  </si>
  <si>
    <t>p/t</t>
  </si>
  <si>
    <t>inhibiton</t>
  </si>
  <si>
    <t>GFP</t>
  </si>
  <si>
    <t>NIK</t>
  </si>
  <si>
    <t>f/f</t>
  </si>
  <si>
    <t xml:space="preserve">Δhep
</t>
  </si>
  <si>
    <t>gfp</t>
  </si>
  <si>
    <t>IL6</t>
  </si>
  <si>
    <t>-</t>
  </si>
  <si>
    <t>+</t>
  </si>
  <si>
    <t>ad-G</t>
  </si>
  <si>
    <t>ad-N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</si>
</sst>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5744494061921E-2"/>
          <c:y val="3.7037037037037035E-2"/>
          <c:w val="0.87937573786670975"/>
          <c:h val="0.878540788462048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Sheet2!$M$8</c:f>
              <c:strCache>
                <c:ptCount val="1"/>
                <c:pt idx="0">
                  <c:v>GFP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53C-403A-A51E-53590D9372D5}"/>
              </c:ext>
            </c:extLst>
          </c:dPt>
          <c:dPt>
            <c:idx val="1"/>
            <c:invertIfNegative val="0"/>
            <c:bubble3D val="0"/>
            <c:spPr>
              <a:noFill/>
              <a:ln w="16002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53C-403A-A51E-53590D9372D5}"/>
              </c:ext>
            </c:extLst>
          </c:dPt>
          <c:errBars>
            <c:errBarType val="plus"/>
            <c:errValType val="cust"/>
            <c:noEndCap val="0"/>
            <c:plus>
              <c:numRef>
                <c:f>(Sheet2!$R$3,Sheet2!$R$6)</c:f>
                <c:numCache>
                  <c:formatCode>General</c:formatCode>
                  <c:ptCount val="2"/>
                  <c:pt idx="0">
                    <c:v>10.202470867289074</c:v>
                  </c:pt>
                  <c:pt idx="1">
                    <c:v>11.333513290794565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Sheet2!$L$9:$L$10</c:f>
              <c:strCache>
                <c:ptCount val="2"/>
                <c:pt idx="0">
                  <c:v>f/f</c:v>
                </c:pt>
                <c:pt idx="1">
                  <c:v>Δhep
</c:v>
                </c:pt>
              </c:strCache>
            </c:strRef>
          </c:cat>
          <c:val>
            <c:numRef>
              <c:f>Sheet2!$M$9:$M$10</c:f>
              <c:numCache>
                <c:formatCode>General</c:formatCode>
                <c:ptCount val="2"/>
                <c:pt idx="0">
                  <c:v>28.870412780218796</c:v>
                </c:pt>
                <c:pt idx="1">
                  <c:v>58.485728134425223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C-403A-A51E-53590D9372D5}"/>
            </c:ext>
          </c:extLst>
        </c:ser>
        <c:ser>
          <c:idx val="1"/>
          <c:order val="1"/>
          <c:tx>
            <c:strRef>
              <c:f>Sheet2!$N$8</c:f>
              <c:strCache>
                <c:ptCount val="1"/>
                <c:pt idx="0">
                  <c:v>NIK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53C-403A-A51E-53590D9372D5}"/>
              </c:ext>
            </c:extLst>
          </c:dPt>
          <c:errBars>
            <c:errBarType val="plus"/>
            <c:errValType val="cust"/>
            <c:noEndCap val="0"/>
            <c:plus>
              <c:numRef>
                <c:f>(Sheet2!$R$4,Sheet2!$R$7)</c:f>
                <c:numCache>
                  <c:formatCode>General</c:formatCode>
                  <c:ptCount val="2"/>
                  <c:pt idx="0">
                    <c:v>0.79353102294105782</c:v>
                  </c:pt>
                  <c:pt idx="1">
                    <c:v>1.8065427410409141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Sheet2!$L$9:$L$10</c:f>
              <c:strCache>
                <c:ptCount val="2"/>
                <c:pt idx="0">
                  <c:v>f/f</c:v>
                </c:pt>
                <c:pt idx="1">
                  <c:v>Δhep
</c:v>
                </c:pt>
              </c:strCache>
            </c:strRef>
          </c:cat>
          <c:val>
            <c:numRef>
              <c:f>Sheet2!$N$9:$N$10</c:f>
              <c:numCache>
                <c:formatCode>General</c:formatCode>
                <c:ptCount val="2"/>
                <c:pt idx="0">
                  <c:v>4.537107834418542</c:v>
                </c:pt>
                <c:pt idx="1">
                  <c:v>17.064329719921759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3C-403A-A51E-53590D9372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70577408"/>
        <c:axId val="170578720"/>
      </c:barChart>
      <c:catAx>
        <c:axId val="17057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6002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78720"/>
        <c:crosses val="autoZero"/>
        <c:auto val="1"/>
        <c:lblAlgn val="ctr"/>
        <c:lblOffset val="100"/>
        <c:noMultiLvlLbl val="0"/>
      </c:catAx>
      <c:valAx>
        <c:axId val="1705787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pSTAT3/total STAT3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6002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577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733580448450817"/>
          <c:y val="8.1228558551393215E-2"/>
          <c:w val="0.19780207169303024"/>
          <c:h val="5.68185794957448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500062</xdr:colOff>
      <xdr:row>11</xdr:row>
      <xdr:rowOff>133350</xdr:rowOff>
    </xdr:from>
    <xdr:to>
      <xdr:col>19</xdr:col>
      <xdr:colOff>590550</xdr:colOff>
      <xdr:row>31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681D1F-0123-47D9-89BC-449E07E119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E08E7-F139-4635-96AF-4A248053CC79}">
  <dimension ref="A1:T25"/>
  <sheetViews>
    <sheetView tabSelected="1" workbookViewId="0">
      <selection activeCell="W17" sqref="W17"/>
    </sheetView>
  </sheetViews>
  <sheetFormatPr defaultRowHeight="15" x14ac:dyDescent="0.25"/>
  <sheetData>
    <row r="1" spans="1:20" x14ac:dyDescent="0.25">
      <c r="A1" t="s">
        <v>12</v>
      </c>
      <c r="D1" t="s">
        <v>2</v>
      </c>
      <c r="G1" t="s">
        <v>4</v>
      </c>
      <c r="I1" t="s">
        <v>5</v>
      </c>
    </row>
    <row r="2" spans="1:20" x14ac:dyDescent="0.25">
      <c r="A2" t="s">
        <v>13</v>
      </c>
      <c r="B2" t="s">
        <v>9</v>
      </c>
      <c r="C2" t="s">
        <v>11</v>
      </c>
      <c r="D2">
        <v>261.84899999999999</v>
      </c>
      <c r="F2">
        <v>1</v>
      </c>
      <c r="G2">
        <v>6197.2839999999997</v>
      </c>
      <c r="I2">
        <f>D2/G2</f>
        <v>4.2252218875236315E-2</v>
      </c>
      <c r="L2" t="s">
        <v>3</v>
      </c>
      <c r="R2" t="s">
        <v>1</v>
      </c>
      <c r="S2" t="s">
        <v>2</v>
      </c>
      <c r="T2" t="s">
        <v>2</v>
      </c>
    </row>
    <row r="3" spans="1:20" x14ac:dyDescent="0.25">
      <c r="A3" t="s">
        <v>14</v>
      </c>
      <c r="B3" t="s">
        <v>9</v>
      </c>
      <c r="C3" t="s">
        <v>11</v>
      </c>
      <c r="D3">
        <v>14303.630999999999</v>
      </c>
      <c r="F3">
        <v>2</v>
      </c>
      <c r="G3">
        <v>5283.7489999999998</v>
      </c>
      <c r="I3">
        <f t="shared" ref="I3:I22" si="0">D3/G3</f>
        <v>2.7070988799808622</v>
      </c>
      <c r="J3">
        <f>I3/I2</f>
        <v>64.069981460014418</v>
      </c>
      <c r="M3" t="s">
        <v>15</v>
      </c>
      <c r="N3">
        <f>J3</f>
        <v>64.069981460014418</v>
      </c>
      <c r="O3">
        <f>J11</f>
        <v>14.019533631156675</v>
      </c>
      <c r="P3">
        <f>J19</f>
        <v>8.521723249485289</v>
      </c>
      <c r="Q3">
        <f>AVERAGE(N3:P3)</f>
        <v>28.870412780218796</v>
      </c>
      <c r="R3">
        <f>_xlfn.STDEV.P(N3:P3)/SQRT(6)</f>
        <v>10.202470867289074</v>
      </c>
      <c r="S3">
        <f>_xlfn.T.TEST(N3:Q3,N4:Q4,1,2)</f>
        <v>4.9912831827072374E-2</v>
      </c>
    </row>
    <row r="4" spans="1:20" x14ac:dyDescent="0.25">
      <c r="A4" t="s">
        <v>13</v>
      </c>
      <c r="B4" t="s">
        <v>9</v>
      </c>
      <c r="C4" t="s">
        <v>8</v>
      </c>
      <c r="D4">
        <v>824.89099999999996</v>
      </c>
      <c r="F4">
        <v>3</v>
      </c>
      <c r="G4">
        <v>6724.5770000000002</v>
      </c>
      <c r="I4">
        <f t="shared" si="0"/>
        <v>0.12266808752431564</v>
      </c>
      <c r="M4" t="s">
        <v>16</v>
      </c>
      <c r="N4">
        <f>J5</f>
        <v>5.6790318215073139</v>
      </c>
      <c r="O4">
        <f>J13</f>
        <v>5.3283568691102081</v>
      </c>
      <c r="P4">
        <f>J21</f>
        <v>2.6039348126381059</v>
      </c>
      <c r="Q4">
        <f>AVERAGE(N4:P4)</f>
        <v>4.537107834418542</v>
      </c>
      <c r="R4">
        <f>_xlfn.STDEV.P(N4:P4)/SQRT(3)</f>
        <v>0.79353102294105782</v>
      </c>
      <c r="T4">
        <f>_xlfn.T.TEST(N4:Q4,N7:Q7,2,3)</f>
        <v>1.647533108112825E-3</v>
      </c>
    </row>
    <row r="5" spans="1:20" x14ac:dyDescent="0.25">
      <c r="A5" t="s">
        <v>14</v>
      </c>
      <c r="B5" t="s">
        <v>9</v>
      </c>
      <c r="C5" t="s">
        <v>8</v>
      </c>
      <c r="D5">
        <v>4581.2759999999998</v>
      </c>
      <c r="F5">
        <v>4</v>
      </c>
      <c r="G5">
        <v>6576.2839999999997</v>
      </c>
      <c r="I5">
        <f t="shared" si="0"/>
        <v>0.69663597253403287</v>
      </c>
      <c r="J5">
        <f t="shared" ref="J5:J25" si="1">I5/I4</f>
        <v>5.6790318215073139</v>
      </c>
      <c r="L5" t="s">
        <v>0</v>
      </c>
    </row>
    <row r="6" spans="1:20" x14ac:dyDescent="0.25">
      <c r="A6" t="s">
        <v>13</v>
      </c>
      <c r="B6" t="s">
        <v>0</v>
      </c>
      <c r="C6" t="s">
        <v>11</v>
      </c>
      <c r="D6">
        <v>245.09200000000001</v>
      </c>
      <c r="F6">
        <v>5</v>
      </c>
      <c r="G6">
        <v>6620.991</v>
      </c>
      <c r="I6">
        <f t="shared" si="0"/>
        <v>3.7017419295691537E-2</v>
      </c>
      <c r="M6" t="s">
        <v>15</v>
      </c>
      <c r="N6">
        <f>J7</f>
        <v>68.953960288956964</v>
      </c>
      <c r="O6">
        <f>J15</f>
        <v>75.518862504304764</v>
      </c>
      <c r="P6">
        <f>J23</f>
        <v>30.984361610013934</v>
      </c>
      <c r="Q6">
        <f t="shared" ref="Q6:Q7" si="2">AVERAGE(N6:P6)</f>
        <v>58.485728134425223</v>
      </c>
      <c r="R6">
        <f>_xlfn.STDEV.P(N6:P6)/SQRT(3)</f>
        <v>11.333513290794565</v>
      </c>
      <c r="S6">
        <f>_xlfn.T.TEST(N6:Q6,N7:Q7,2,3)</f>
        <v>2.2810194771705358E-2</v>
      </c>
    </row>
    <row r="7" spans="1:20" x14ac:dyDescent="0.25">
      <c r="A7" t="s">
        <v>14</v>
      </c>
      <c r="B7" t="s">
        <v>0</v>
      </c>
      <c r="C7" t="s">
        <v>11</v>
      </c>
      <c r="D7">
        <v>16682.044999999998</v>
      </c>
      <c r="F7">
        <v>6</v>
      </c>
      <c r="G7">
        <v>6535.5770000000002</v>
      </c>
      <c r="I7">
        <f t="shared" si="0"/>
        <v>2.5524976601147835</v>
      </c>
      <c r="J7">
        <f t="shared" si="1"/>
        <v>68.953960288956964</v>
      </c>
      <c r="M7" t="s">
        <v>16</v>
      </c>
      <c r="N7">
        <f>J9</f>
        <v>16.011955683162814</v>
      </c>
      <c r="O7">
        <f>J17</f>
        <v>13.868210100811364</v>
      </c>
      <c r="P7">
        <f>J25</f>
        <v>21.312823375791094</v>
      </c>
      <c r="Q7">
        <f t="shared" si="2"/>
        <v>17.064329719921759</v>
      </c>
      <c r="R7">
        <f>_xlfn.STDEV.P(N7:P7)/SQRT(3)</f>
        <v>1.8065427410409141</v>
      </c>
    </row>
    <row r="8" spans="1:20" x14ac:dyDescent="0.25">
      <c r="A8" t="s">
        <v>13</v>
      </c>
      <c r="B8" t="s">
        <v>0</v>
      </c>
      <c r="C8" t="s">
        <v>8</v>
      </c>
      <c r="D8">
        <v>743.94100000000003</v>
      </c>
      <c r="F8">
        <v>7</v>
      </c>
      <c r="G8">
        <v>7008.5770000000002</v>
      </c>
      <c r="I8">
        <f t="shared" si="0"/>
        <v>0.10614722503583823</v>
      </c>
      <c r="L8" s="1"/>
      <c r="M8" s="4" t="s">
        <v>7</v>
      </c>
      <c r="N8" s="1" t="s">
        <v>8</v>
      </c>
      <c r="O8" t="s">
        <v>6</v>
      </c>
    </row>
    <row r="9" spans="1:20" x14ac:dyDescent="0.25">
      <c r="A9" t="s">
        <v>14</v>
      </c>
      <c r="B9" t="s">
        <v>0</v>
      </c>
      <c r="C9" t="s">
        <v>8</v>
      </c>
      <c r="D9">
        <v>12329.56</v>
      </c>
      <c r="F9">
        <v>8</v>
      </c>
      <c r="G9">
        <v>7254.2839999999997</v>
      </c>
      <c r="I9">
        <f t="shared" si="0"/>
        <v>1.6996246631645522</v>
      </c>
      <c r="J9">
        <f t="shared" si="1"/>
        <v>16.011955683162814</v>
      </c>
      <c r="L9" s="1" t="s">
        <v>9</v>
      </c>
      <c r="M9" s="1">
        <f>Q3</f>
        <v>28.870412780218796</v>
      </c>
      <c r="N9" s="1">
        <f>Q4</f>
        <v>4.537107834418542</v>
      </c>
      <c r="O9">
        <f>1-N9/M9</f>
        <v>0.84284575807910711</v>
      </c>
    </row>
    <row r="10" spans="1:20" ht="30" x14ac:dyDescent="0.25">
      <c r="A10" t="s">
        <v>13</v>
      </c>
      <c r="B10" t="s">
        <v>9</v>
      </c>
      <c r="C10" t="s">
        <v>11</v>
      </c>
      <c r="D10">
        <v>1338.6189999999999</v>
      </c>
      <c r="F10">
        <v>9</v>
      </c>
      <c r="G10">
        <v>6656.1629999999996</v>
      </c>
      <c r="I10">
        <f>D10/G10</f>
        <v>0.20110970840107131</v>
      </c>
      <c r="L10" s="3" t="s">
        <v>10</v>
      </c>
      <c r="M10" s="2">
        <f>Q6</f>
        <v>58.485728134425223</v>
      </c>
      <c r="N10" s="2">
        <f>Q7</f>
        <v>17.064329719921759</v>
      </c>
      <c r="O10">
        <f>1-N10/M10</f>
        <v>0.70823087504868487</v>
      </c>
    </row>
    <row r="11" spans="1:20" x14ac:dyDescent="0.25">
      <c r="A11" t="s">
        <v>14</v>
      </c>
      <c r="B11" t="s">
        <v>9</v>
      </c>
      <c r="C11" t="s">
        <v>11</v>
      </c>
      <c r="D11">
        <v>19506.681</v>
      </c>
      <c r="F11">
        <v>10</v>
      </c>
      <c r="G11">
        <v>6918.5770000000002</v>
      </c>
      <c r="I11">
        <f>D11/G11</f>
        <v>2.8194643204809311</v>
      </c>
      <c r="J11">
        <f>I11/I10</f>
        <v>14.019533631156675</v>
      </c>
    </row>
    <row r="12" spans="1:20" x14ac:dyDescent="0.25">
      <c r="A12" t="s">
        <v>13</v>
      </c>
      <c r="B12" t="s">
        <v>9</v>
      </c>
      <c r="C12" t="s">
        <v>8</v>
      </c>
      <c r="D12">
        <v>159.607</v>
      </c>
      <c r="F12">
        <v>11</v>
      </c>
      <c r="G12">
        <v>6601.5770000000002</v>
      </c>
      <c r="I12">
        <f t="shared" si="0"/>
        <v>2.4177101925797424E-2</v>
      </c>
    </row>
    <row r="13" spans="1:20" x14ac:dyDescent="0.25">
      <c r="A13" t="s">
        <v>14</v>
      </c>
      <c r="B13" t="s">
        <v>9</v>
      </c>
      <c r="C13" t="s">
        <v>8</v>
      </c>
      <c r="D13">
        <v>813.06200000000001</v>
      </c>
      <c r="F13">
        <v>12</v>
      </c>
      <c r="G13">
        <v>6311.4059999999999</v>
      </c>
      <c r="I13">
        <f>D13/G13</f>
        <v>0.12882422712150035</v>
      </c>
      <c r="J13">
        <f>I13/I12</f>
        <v>5.3283568691102081</v>
      </c>
    </row>
    <row r="14" spans="1:20" x14ac:dyDescent="0.25">
      <c r="A14" t="s">
        <v>13</v>
      </c>
      <c r="B14" t="s">
        <v>0</v>
      </c>
      <c r="C14" t="s">
        <v>11</v>
      </c>
      <c r="D14">
        <v>150.536</v>
      </c>
      <c r="F14">
        <v>13</v>
      </c>
      <c r="G14">
        <v>5411.2839999999997</v>
      </c>
      <c r="I14">
        <f t="shared" si="0"/>
        <v>2.7818905827156737E-2</v>
      </c>
    </row>
    <row r="15" spans="1:20" x14ac:dyDescent="0.25">
      <c r="A15" t="s">
        <v>14</v>
      </c>
      <c r="B15" t="s">
        <v>0</v>
      </c>
      <c r="C15" t="s">
        <v>11</v>
      </c>
      <c r="D15">
        <v>12716.439</v>
      </c>
      <c r="F15">
        <v>24</v>
      </c>
      <c r="G15">
        <v>6052.991</v>
      </c>
      <c r="I15">
        <f t="shared" si="0"/>
        <v>2.1008521241812521</v>
      </c>
      <c r="J15">
        <f>I15/I14</f>
        <v>75.518862504304764</v>
      </c>
    </row>
    <row r="16" spans="1:20" x14ac:dyDescent="0.25">
      <c r="A16" t="s">
        <v>13</v>
      </c>
      <c r="B16" t="s">
        <v>0</v>
      </c>
      <c r="C16" t="s">
        <v>8</v>
      </c>
      <c r="D16">
        <v>849.79</v>
      </c>
      <c r="F16">
        <v>25</v>
      </c>
      <c r="G16">
        <v>5786.4059999999999</v>
      </c>
      <c r="I16">
        <f t="shared" si="0"/>
        <v>0.14685972605448011</v>
      </c>
    </row>
    <row r="17" spans="1:10" x14ac:dyDescent="0.25">
      <c r="A17" t="s">
        <v>14</v>
      </c>
      <c r="B17" t="s">
        <v>0</v>
      </c>
      <c r="C17" t="s">
        <v>8</v>
      </c>
      <c r="D17">
        <v>12031.852999999999</v>
      </c>
      <c r="F17">
        <v>16</v>
      </c>
      <c r="G17">
        <v>5907.5770000000002</v>
      </c>
      <c r="I17">
        <f t="shared" si="0"/>
        <v>2.0366815362711308</v>
      </c>
      <c r="J17">
        <f>I17/I16</f>
        <v>13.868210100811364</v>
      </c>
    </row>
    <row r="18" spans="1:10" x14ac:dyDescent="0.25">
      <c r="A18" t="s">
        <v>13</v>
      </c>
      <c r="B18" t="s">
        <v>9</v>
      </c>
      <c r="C18" t="s">
        <v>11</v>
      </c>
      <c r="D18">
        <v>1045.4770000000001</v>
      </c>
      <c r="F18">
        <v>17</v>
      </c>
      <c r="G18">
        <v>4164.92</v>
      </c>
      <c r="I18">
        <f t="shared" si="0"/>
        <v>0.25101970746136781</v>
      </c>
    </row>
    <row r="19" spans="1:10" x14ac:dyDescent="0.25">
      <c r="A19" t="s">
        <v>14</v>
      </c>
      <c r="B19" t="s">
        <v>9</v>
      </c>
      <c r="C19" t="s">
        <v>11</v>
      </c>
      <c r="D19">
        <v>9747.3259999999991</v>
      </c>
      <c r="F19">
        <v>18</v>
      </c>
      <c r="G19">
        <v>4556.6980000000003</v>
      </c>
      <c r="I19">
        <f t="shared" si="0"/>
        <v>2.1391204771525341</v>
      </c>
      <c r="J19">
        <f>I19/I18</f>
        <v>8.521723249485289</v>
      </c>
    </row>
    <row r="20" spans="1:10" x14ac:dyDescent="0.25">
      <c r="A20" t="s">
        <v>13</v>
      </c>
      <c r="B20" t="s">
        <v>9</v>
      </c>
      <c r="C20" t="s">
        <v>8</v>
      </c>
      <c r="D20">
        <v>178.536</v>
      </c>
      <c r="F20">
        <v>19</v>
      </c>
      <c r="G20">
        <v>4477.9409999999998</v>
      </c>
      <c r="I20">
        <f>D20/G20</f>
        <v>3.9870109945620097E-2</v>
      </c>
    </row>
    <row r="21" spans="1:10" x14ac:dyDescent="0.25">
      <c r="A21" t="s">
        <v>14</v>
      </c>
      <c r="B21" t="s">
        <v>9</v>
      </c>
      <c r="C21" t="s">
        <v>8</v>
      </c>
      <c r="D21">
        <v>472.62700000000001</v>
      </c>
      <c r="F21">
        <v>20</v>
      </c>
      <c r="G21">
        <v>4552.4059999999999</v>
      </c>
      <c r="I21">
        <f t="shared" si="0"/>
        <v>0.10381916727110894</v>
      </c>
      <c r="J21">
        <f>I21/I20</f>
        <v>2.6039348126381059</v>
      </c>
    </row>
    <row r="22" spans="1:10" x14ac:dyDescent="0.25">
      <c r="A22" t="s">
        <v>13</v>
      </c>
      <c r="B22" t="s">
        <v>0</v>
      </c>
      <c r="C22" t="s">
        <v>11</v>
      </c>
      <c r="D22">
        <v>335.64800000000002</v>
      </c>
      <c r="F22">
        <v>21</v>
      </c>
      <c r="G22">
        <v>4372.2839999999997</v>
      </c>
      <c r="I22">
        <f t="shared" si="0"/>
        <v>7.6767199934862432E-2</v>
      </c>
    </row>
    <row r="23" spans="1:10" x14ac:dyDescent="0.25">
      <c r="A23" t="s">
        <v>14</v>
      </c>
      <c r="B23" t="s">
        <v>0</v>
      </c>
      <c r="C23" t="s">
        <v>11</v>
      </c>
      <c r="D23">
        <v>9841.5689999999995</v>
      </c>
      <c r="F23">
        <v>22</v>
      </c>
      <c r="G23">
        <v>4137.5770000000002</v>
      </c>
      <c r="I23">
        <f>D23/G23</f>
        <v>2.3785826825700158</v>
      </c>
      <c r="J23">
        <f>I23/I22</f>
        <v>30.984361610013934</v>
      </c>
    </row>
    <row r="24" spans="1:10" x14ac:dyDescent="0.25">
      <c r="A24" t="s">
        <v>13</v>
      </c>
      <c r="B24" t="s">
        <v>0</v>
      </c>
      <c r="C24" t="s">
        <v>8</v>
      </c>
      <c r="D24">
        <v>300.50599999999997</v>
      </c>
      <c r="F24">
        <v>23</v>
      </c>
      <c r="G24">
        <v>3998.527</v>
      </c>
      <c r="I24">
        <f>D24/G24</f>
        <v>7.5154175525137118E-2</v>
      </c>
    </row>
    <row r="25" spans="1:10" x14ac:dyDescent="0.25">
      <c r="A25" t="s">
        <v>14</v>
      </c>
      <c r="B25" t="s">
        <v>0</v>
      </c>
      <c r="C25" t="s">
        <v>8</v>
      </c>
      <c r="D25">
        <v>7530.74</v>
      </c>
      <c r="F25">
        <v>24</v>
      </c>
      <c r="G25">
        <v>4701.5770000000002</v>
      </c>
      <c r="I25">
        <f>D25/G25</f>
        <v>1.6017476689204493</v>
      </c>
      <c r="J25">
        <f t="shared" si="1"/>
        <v>21.312823375791094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2018-05-08T15:55:36Z</dcterms:modified>
</cp:coreProperties>
</file>