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3_ncr:1_{0FF25471-8FC4-4764-B61E-AE437CDA0083}" xr6:coauthVersionLast="32" xr6:coauthVersionMax="32" xr10:uidLastSave="{00000000-0000-0000-0000-000000000000}"/>
  <bookViews>
    <workbookView xWindow="0" yWindow="0" windowWidth="25200" windowHeight="11715" xr2:uid="{00000000-000D-0000-FFFF-FFFF00000000}"/>
  </bookViews>
  <sheets>
    <sheet name="combine" sheetId="6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6" l="1"/>
  <c r="E28" i="6"/>
  <c r="E27" i="6"/>
  <c r="E23" i="6"/>
  <c r="E22" i="6"/>
  <c r="E21" i="6"/>
  <c r="E16" i="6"/>
  <c r="E15" i="6"/>
  <c r="E14" i="6"/>
  <c r="E8" i="6"/>
  <c r="E10" i="6"/>
  <c r="E9" i="6"/>
  <c r="E26" i="6"/>
  <c r="E25" i="6"/>
  <c r="E24" i="6"/>
  <c r="I9" i="6" s="1"/>
  <c r="E20" i="6"/>
  <c r="E19" i="6"/>
  <c r="E18" i="6"/>
  <c r="H9" i="6" s="1"/>
  <c r="E13" i="6"/>
  <c r="E12" i="6"/>
  <c r="E11" i="6"/>
  <c r="I8" i="6" s="1"/>
  <c r="E7" i="6"/>
  <c r="E6" i="6"/>
  <c r="E5" i="6"/>
  <c r="I11" i="6" s="1"/>
  <c r="H5" i="6" l="1"/>
  <c r="H6" i="6"/>
  <c r="I12" i="6"/>
  <c r="H8" i="6"/>
  <c r="I5" i="6"/>
  <c r="I6" i="6"/>
</calcChain>
</file>

<file path=xl/sharedStrings.xml><?xml version="1.0" encoding="utf-8"?>
<sst xmlns="http://schemas.openxmlformats.org/spreadsheetml/2006/main" count="21" uniqueCount="14">
  <si>
    <t>p</t>
  </si>
  <si>
    <t>total</t>
  </si>
  <si>
    <t>IKKa</t>
  </si>
  <si>
    <t>STAT3</t>
  </si>
  <si>
    <t>JAK2</t>
  </si>
  <si>
    <t>f/f</t>
  </si>
  <si>
    <t>p/t</t>
  </si>
  <si>
    <t>F/F</t>
  </si>
  <si>
    <t>p/t JAK2</t>
  </si>
  <si>
    <t>SEM</t>
  </si>
  <si>
    <t>average</t>
  </si>
  <si>
    <t>P</t>
  </si>
  <si>
    <t>p/t STAT3</t>
  </si>
  <si>
    <t>Δhep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</si>
</sst>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63933694415076"/>
          <c:y val="3.9138943248532287E-2"/>
          <c:w val="0.86295802528680976"/>
          <c:h val="0.89829093281148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combine!$H$4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combine!$H$8:$H$9</c15:sqref>
                    </c15:fullRef>
                  </c:ext>
                </c:extLst>
                <c:f>combine!$H$9</c:f>
                <c:numCache>
                  <c:formatCode>General</c:formatCode>
                  <c:ptCount val="1"/>
                  <c:pt idx="0">
                    <c:v>9.062281196043584E-2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combine!$G$5:$G$6</c15:sqref>
                  </c15:fullRef>
                </c:ext>
              </c:extLst>
              <c:f>combine!$G$6</c:f>
              <c:strCache>
                <c:ptCount val="1"/>
                <c:pt idx="0">
                  <c:v>p/t JAK2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combine!$H$5:$H$6</c15:sqref>
                  </c15:fullRef>
                </c:ext>
              </c:extLst>
              <c:f>combine!$H$6</c:f>
              <c:numCache>
                <c:formatCode>General</c:formatCode>
                <c:ptCount val="1"/>
                <c:pt idx="0">
                  <c:v>0.36793747968064244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B-46CD-A362-3BAA9F3E67A4}"/>
            </c:ext>
          </c:extLst>
        </c:ser>
        <c:ser>
          <c:idx val="1"/>
          <c:order val="1"/>
          <c:tx>
            <c:strRef>
              <c:f>combine!$I$4</c:f>
              <c:strCache>
                <c:ptCount val="1"/>
                <c:pt idx="0">
                  <c:v>Δhep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combine!$I$8:$I$9</c15:sqref>
                    </c15:fullRef>
                  </c:ext>
                </c:extLst>
                <c:f>combine!$I$9</c:f>
                <c:numCache>
                  <c:formatCode>General</c:formatCode>
                  <c:ptCount val="1"/>
                  <c:pt idx="0">
                    <c:v>9.5697802552852526E-2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combine!$G$5:$G$6</c15:sqref>
                  </c15:fullRef>
                </c:ext>
              </c:extLst>
              <c:f>combine!$G$6</c:f>
              <c:strCache>
                <c:ptCount val="1"/>
                <c:pt idx="0">
                  <c:v>p/t JAK2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combine!$I$5:$I$6</c15:sqref>
                  </c15:fullRef>
                </c:ext>
              </c:extLst>
              <c:f>combine!$I$6</c:f>
              <c:numCache>
                <c:formatCode>General</c:formatCode>
                <c:ptCount val="1"/>
                <c:pt idx="0">
                  <c:v>0.88121009745803391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B-46CD-A362-3BAA9F3E6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34304408"/>
        <c:axId val="234304736"/>
      </c:barChart>
      <c:catAx>
        <c:axId val="23430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304736"/>
        <c:crosses val="autoZero"/>
        <c:auto val="1"/>
        <c:lblAlgn val="ctr"/>
        <c:lblOffset val="100"/>
        <c:noMultiLvlLbl val="0"/>
      </c:catAx>
      <c:valAx>
        <c:axId val="234304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pJAK2/Total JAK2</a:t>
                </a:r>
              </a:p>
            </c:rich>
          </c:tx>
          <c:layout>
            <c:manualLayout>
              <c:xMode val="edge"/>
              <c:yMode val="edge"/>
              <c:x val="2.4002397971854071E-2"/>
              <c:y val="0.433983697243324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4304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 i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4199475065617"/>
          <c:y val="4.6724394054848718E-2"/>
          <c:w val="0.8414024496937883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combine!$H$4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combine!$H$8</c:f>
                <c:numCache>
                  <c:formatCode>General</c:formatCode>
                  <c:ptCount val="1"/>
                  <c:pt idx="0">
                    <c:v>0.10790116900749326</c:v>
                  </c:pt>
                </c:numCache>
              </c:numRef>
            </c:plus>
            <c:minus>
              <c:numRef>
                <c:f>combine!$H$8:$I$8</c:f>
                <c:numCache>
                  <c:formatCode>General</c:formatCode>
                  <c:ptCount val="2"/>
                  <c:pt idx="0">
                    <c:v>0.10790116900749326</c:v>
                  </c:pt>
                  <c:pt idx="1">
                    <c:v>0.81432912621464226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combine!$H$5</c:f>
              <c:numCache>
                <c:formatCode>General</c:formatCode>
                <c:ptCount val="1"/>
                <c:pt idx="0">
                  <c:v>0.73061341241857392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CA-428E-85F8-07BCFBB19543}"/>
            </c:ext>
          </c:extLst>
        </c:ser>
        <c:ser>
          <c:idx val="1"/>
          <c:order val="1"/>
          <c:tx>
            <c:strRef>
              <c:f>combine!$I$4</c:f>
              <c:strCache>
                <c:ptCount val="1"/>
                <c:pt idx="0">
                  <c:v>Δhep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B7-42C6-9AF8-22BD8EBA84B4}"/>
              </c:ext>
            </c:extLst>
          </c:dPt>
          <c:errBars>
            <c:errBarType val="plus"/>
            <c:errValType val="cust"/>
            <c:noEndCap val="0"/>
            <c:plus>
              <c:numRef>
                <c:f>combine!$I$8</c:f>
                <c:numCache>
                  <c:formatCode>General</c:formatCode>
                  <c:ptCount val="1"/>
                  <c:pt idx="0">
                    <c:v>0.81432912621464226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combine!$I$5</c:f>
              <c:numCache>
                <c:formatCode>General</c:formatCode>
                <c:ptCount val="1"/>
                <c:pt idx="0">
                  <c:v>2.5324399022356827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CA-428E-85F8-07BCFBB19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"/>
        <c:axId val="233441976"/>
        <c:axId val="233440336"/>
      </c:barChart>
      <c:catAx>
        <c:axId val="233441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3440336"/>
        <c:crosses val="autoZero"/>
        <c:auto val="1"/>
        <c:lblAlgn val="ctr"/>
        <c:lblOffset val="100"/>
        <c:noMultiLvlLbl val="0"/>
      </c:catAx>
      <c:valAx>
        <c:axId val="233440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pSTAT3/ STAT3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3441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 i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395287</xdr:colOff>
      <xdr:row>2</xdr:row>
      <xdr:rowOff>190499</xdr:rowOff>
    </xdr:from>
    <xdr:to>
      <xdr:col>23</xdr:col>
      <xdr:colOff>200025</xdr:colOff>
      <xdr:row>28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55D83A-32E5-4CB9-A4E8-68000214CF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471487</xdr:colOff>
      <xdr:row>13</xdr:row>
      <xdr:rowOff>171450</xdr:rowOff>
    </xdr:from>
    <xdr:to>
      <xdr:col>14</xdr:col>
      <xdr:colOff>166687</xdr:colOff>
      <xdr:row>30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84F1A4-24E6-4A9E-A472-7E0A9EB90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0.61656</cdr:x>
      <cdr:y>0.12916</cdr:y>
    </cdr:from>
    <cdr:to>
      <cdr:x>0.67417</cdr:x>
      <cdr:y>0.21135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DE8618B-EAB6-4A2C-B471-445CA3028BA3}"/>
            </a:ext>
          </a:extLst>
        </cdr:cNvPr>
        <cdr:cNvSpPr txBox="1"/>
      </cdr:nvSpPr>
      <cdr:spPr>
        <a:xfrm xmlns:a="http://schemas.openxmlformats.org/drawingml/2006/main">
          <a:off x="3262313" y="628651"/>
          <a:ext cx="30480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0.62188</cdr:x>
      <cdr:y>0.10557</cdr:y>
    </cdr:from>
    <cdr:to>
      <cdr:x>0.67604</cdr:x>
      <cdr:y>0.21114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AA42D26-A959-4D6A-9A61-6FE9E277BF80}"/>
            </a:ext>
          </a:extLst>
        </cdr:cNvPr>
        <cdr:cNvSpPr txBox="1"/>
      </cdr:nvSpPr>
      <cdr:spPr>
        <a:xfrm xmlns:a="http://schemas.openxmlformats.org/drawingml/2006/main">
          <a:off x="2843213" y="342900"/>
          <a:ext cx="2476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800" b="1">
              <a:latin typeface="Arial" panose="020B0604020202020204" pitchFamily="34" charset="0"/>
              <a:cs typeface="Arial" panose="020B0604020202020204" pitchFamily="34" charset="0"/>
            </a:rPr>
            <a:t>*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29"/>
  <sheetViews>
    <sheetView tabSelected="1" topLeftCell="B1" workbookViewId="0">
      <selection activeCell="K13" sqref="K13"/>
    </sheetView>
  </sheetViews>
  <sheetFormatPr defaultRowHeight="15" x14ac:dyDescent="0.25"/>
  <sheetData>
    <row r="2" spans="1:10" x14ac:dyDescent="0.25">
      <c r="J2" s="1"/>
    </row>
    <row r="3" spans="1:10" x14ac:dyDescent="0.25">
      <c r="J3" s="1"/>
    </row>
    <row r="4" spans="1:10" x14ac:dyDescent="0.25">
      <c r="A4" t="s">
        <v>2</v>
      </c>
      <c r="C4" t="s">
        <v>0</v>
      </c>
      <c r="D4" t="s">
        <v>1</v>
      </c>
      <c r="E4" t="s">
        <v>6</v>
      </c>
      <c r="F4" t="s">
        <v>10</v>
      </c>
      <c r="H4" t="s">
        <v>7</v>
      </c>
      <c r="I4" s="1" t="s">
        <v>13</v>
      </c>
    </row>
    <row r="5" spans="1:10" x14ac:dyDescent="0.25">
      <c r="A5" t="s">
        <v>3</v>
      </c>
      <c r="B5" t="s">
        <v>5</v>
      </c>
      <c r="C5">
        <v>1633.941</v>
      </c>
      <c r="D5">
        <v>4849.9120000000003</v>
      </c>
      <c r="E5">
        <f>C5/D5</f>
        <v>0.33690116439226114</v>
      </c>
      <c r="G5" t="s">
        <v>12</v>
      </c>
      <c r="H5">
        <f>AVERAGE(E5:E10)</f>
        <v>0.73061341241857392</v>
      </c>
      <c r="I5">
        <f>AVERAGE(E11:E16)</f>
        <v>2.5324399022356827</v>
      </c>
    </row>
    <row r="6" spans="1:10" x14ac:dyDescent="0.25">
      <c r="C6">
        <v>1844.8910000000001</v>
      </c>
      <c r="D6">
        <v>3358.4969999999998</v>
      </c>
      <c r="E6">
        <f t="shared" ref="E6:E16" si="0">C6/D6</f>
        <v>0.54932042517828661</v>
      </c>
      <c r="G6" t="s">
        <v>8</v>
      </c>
      <c r="H6">
        <f>AVERAGE(E18:E23)</f>
        <v>0.36793747968064244</v>
      </c>
      <c r="I6">
        <f>AVERAGE(E24:E29)</f>
        <v>0.88121009745803391</v>
      </c>
    </row>
    <row r="7" spans="1:10" x14ac:dyDescent="0.25">
      <c r="C7">
        <v>2365.134</v>
      </c>
      <c r="D7">
        <v>2248.77</v>
      </c>
      <c r="E7">
        <f t="shared" si="0"/>
        <v>1.0517456209394469</v>
      </c>
      <c r="F7" t="s">
        <v>9</v>
      </c>
    </row>
    <row r="8" spans="1:10" x14ac:dyDescent="0.25">
      <c r="C8">
        <v>8892.8819999999996</v>
      </c>
      <c r="D8">
        <v>11814.054</v>
      </c>
      <c r="E8">
        <f>C8/D8</f>
        <v>0.75273754462270104</v>
      </c>
      <c r="G8" t="s">
        <v>12</v>
      </c>
      <c r="H8">
        <f>_xlfn.STDEV.P(E5:E9)/SQRT(6)</f>
        <v>0.10790116900749326</v>
      </c>
      <c r="I8">
        <f>_xlfn.STDEV.P(E11:E16)/SQRT(6)</f>
        <v>0.81432912621464226</v>
      </c>
    </row>
    <row r="9" spans="1:10" x14ac:dyDescent="0.25">
      <c r="C9">
        <v>13228.075000000001</v>
      </c>
      <c r="D9">
        <v>13622.64</v>
      </c>
      <c r="E9">
        <f t="shared" ref="E9:E10" si="1">C9/D9</f>
        <v>0.97103608404831965</v>
      </c>
      <c r="G9" t="s">
        <v>8</v>
      </c>
      <c r="H9">
        <f>_xlfn.STDEV.P(E18:E23)/SQRT(6)</f>
        <v>9.062281196043584E-2</v>
      </c>
      <c r="I9">
        <f>_xlfn.STDEV.P(E24:E29)/SQRT(6)</f>
        <v>9.5697802552852526E-2</v>
      </c>
    </row>
    <row r="10" spans="1:10" x14ac:dyDescent="0.25">
      <c r="C10">
        <v>12742.397000000001</v>
      </c>
      <c r="D10">
        <v>17650.224999999999</v>
      </c>
      <c r="E10">
        <f t="shared" si="1"/>
        <v>0.72193963533042793</v>
      </c>
      <c r="F10" t="s">
        <v>11</v>
      </c>
    </row>
    <row r="11" spans="1:10" x14ac:dyDescent="0.25">
      <c r="B11" s="1" t="s">
        <v>13</v>
      </c>
      <c r="C11">
        <v>7258.7610000000004</v>
      </c>
      <c r="D11">
        <v>4240.3969999999999</v>
      </c>
      <c r="E11">
        <f t="shared" si="0"/>
        <v>1.711811653484332</v>
      </c>
      <c r="G11" t="s">
        <v>12</v>
      </c>
      <c r="I11">
        <f>_xlfn.T.TEST(E5:E10,E11:E16,1,3)</f>
        <v>4.982020798319288E-2</v>
      </c>
    </row>
    <row r="12" spans="1:10" x14ac:dyDescent="0.25">
      <c r="C12">
        <v>14511.832</v>
      </c>
      <c r="D12">
        <v>4630.5690000000004</v>
      </c>
      <c r="E12">
        <f t="shared" si="0"/>
        <v>3.1339198271313955</v>
      </c>
      <c r="G12" t="s">
        <v>8</v>
      </c>
      <c r="I12">
        <f>_xlfn.T.TEST(E18:E23,E24:E29,2,3)</f>
        <v>5.2478985105591652E-3</v>
      </c>
    </row>
    <row r="13" spans="1:10" x14ac:dyDescent="0.25">
      <c r="C13">
        <v>11913.245999999999</v>
      </c>
      <c r="D13">
        <v>1775.163</v>
      </c>
      <c r="E13">
        <f t="shared" si="0"/>
        <v>6.7110716030020896</v>
      </c>
    </row>
    <row r="14" spans="1:10" x14ac:dyDescent="0.25">
      <c r="C14">
        <v>13229.852999999999</v>
      </c>
      <c r="D14">
        <v>14731.316999999999</v>
      </c>
      <c r="E14">
        <f t="shared" si="0"/>
        <v>0.89807673000316268</v>
      </c>
    </row>
    <row r="15" spans="1:10" x14ac:dyDescent="0.25">
      <c r="C15">
        <v>18413.994999999999</v>
      </c>
      <c r="D15">
        <v>13786.489</v>
      </c>
      <c r="E15">
        <f t="shared" si="0"/>
        <v>1.3356551475868874</v>
      </c>
    </row>
    <row r="16" spans="1:10" x14ac:dyDescent="0.25">
      <c r="C16">
        <v>16559.560000000001</v>
      </c>
      <c r="D16">
        <v>11793.681</v>
      </c>
      <c r="E16">
        <f t="shared" si="0"/>
        <v>1.404104452206228</v>
      </c>
    </row>
    <row r="18" spans="1:5" x14ac:dyDescent="0.25">
      <c r="A18" t="s">
        <v>4</v>
      </c>
      <c r="B18" t="s">
        <v>5</v>
      </c>
      <c r="C18">
        <v>4121.3050000000003</v>
      </c>
      <c r="D18">
        <v>17097.224999999999</v>
      </c>
      <c r="E18">
        <f>C18/D18</f>
        <v>0.24105110624677401</v>
      </c>
    </row>
    <row r="19" spans="1:5" x14ac:dyDescent="0.25">
      <c r="C19">
        <v>5455.933</v>
      </c>
      <c r="D19">
        <v>11439.075000000001</v>
      </c>
      <c r="E19">
        <f t="shared" ref="E19:E29" si="2">C19/D19</f>
        <v>0.47695578532355104</v>
      </c>
    </row>
    <row r="20" spans="1:5" x14ac:dyDescent="0.25">
      <c r="C20">
        <v>1667.77</v>
      </c>
      <c r="D20">
        <v>9240.0040000000008</v>
      </c>
      <c r="E20">
        <f t="shared" si="2"/>
        <v>0.18049451060843694</v>
      </c>
    </row>
    <row r="21" spans="1:5" x14ac:dyDescent="0.25">
      <c r="C21">
        <v>685.11300000000006</v>
      </c>
      <c r="D21">
        <v>4903.6400000000003</v>
      </c>
      <c r="E21">
        <f>C21/D21</f>
        <v>0.13971519116411482</v>
      </c>
    </row>
    <row r="22" spans="1:5" x14ac:dyDescent="0.25">
      <c r="C22">
        <v>2484.6190000000001</v>
      </c>
      <c r="D22">
        <v>3134.64</v>
      </c>
      <c r="E22">
        <f t="shared" ref="E22:E23" si="3">C22/D22</f>
        <v>0.79263296582701692</v>
      </c>
    </row>
    <row r="23" spans="1:5" x14ac:dyDescent="0.25">
      <c r="C23">
        <v>1288.2339999999999</v>
      </c>
      <c r="D23">
        <v>3419.1039999999998</v>
      </c>
      <c r="E23">
        <f t="shared" si="3"/>
        <v>0.3767753189139611</v>
      </c>
    </row>
    <row r="24" spans="1:5" x14ac:dyDescent="0.25">
      <c r="B24" s="1" t="s">
        <v>13</v>
      </c>
      <c r="C24">
        <v>7273.3969999999999</v>
      </c>
      <c r="D24">
        <v>10651.761</v>
      </c>
      <c r="E24">
        <f t="shared" si="2"/>
        <v>0.68283516687991774</v>
      </c>
    </row>
    <row r="25" spans="1:5" x14ac:dyDescent="0.25">
      <c r="C25">
        <v>6994.69</v>
      </c>
      <c r="D25">
        <v>10358.125</v>
      </c>
      <c r="E25">
        <f t="shared" si="2"/>
        <v>0.6752853436312074</v>
      </c>
    </row>
    <row r="26" spans="1:5" x14ac:dyDescent="0.25">
      <c r="C26">
        <v>6846.2759999999998</v>
      </c>
      <c r="D26">
        <v>5075.518</v>
      </c>
      <c r="E26">
        <f t="shared" si="2"/>
        <v>1.348882222464781</v>
      </c>
    </row>
    <row r="27" spans="1:5" x14ac:dyDescent="0.25">
      <c r="C27">
        <v>3587.0329999999999</v>
      </c>
      <c r="D27">
        <v>4210.5690000000004</v>
      </c>
      <c r="E27">
        <f t="shared" si="2"/>
        <v>0.85191170124512849</v>
      </c>
    </row>
    <row r="28" spans="1:5" x14ac:dyDescent="0.25">
      <c r="C28">
        <v>3158.74</v>
      </c>
      <c r="D28">
        <v>4232.3969999999999</v>
      </c>
      <c r="E28">
        <f t="shared" si="2"/>
        <v>0.7463241279114412</v>
      </c>
    </row>
    <row r="29" spans="1:5" x14ac:dyDescent="0.25">
      <c r="C29">
        <v>2053.0830000000001</v>
      </c>
      <c r="D29">
        <v>2090.6689999999999</v>
      </c>
      <c r="E29">
        <f t="shared" si="2"/>
        <v>0.98202202261572746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2018-05-05T04:01:30Z</dcterms:modified>
</cp:coreProperties>
</file>