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el/Desktop/TET1 OGT eLife manuscript/4. Fourth submission/Source data/"/>
    </mc:Choice>
  </mc:AlternateContent>
  <xr:revisionPtr revIDLastSave="0" documentId="13_ncr:1_{68CDCE21-69C0-6D4C-87AF-6AD30EDF2EA2}" xr6:coauthVersionLast="36" xr6:coauthVersionMax="36" xr10:uidLastSave="{00000000-0000-0000-0000-000000000000}"/>
  <bookViews>
    <workbookView xWindow="1520" yWindow="6100" windowWidth="22940" windowHeight="14680" xr2:uid="{45662FBA-4DCD-AB48-8D51-AF1D520AD14B}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9" i="1" l="1"/>
  <c r="D39" i="1"/>
  <c r="D38" i="1"/>
  <c r="C38" i="1"/>
  <c r="D37" i="1"/>
  <c r="C37" i="1"/>
  <c r="D40" i="1"/>
  <c r="C40" i="1"/>
  <c r="H31" i="1" l="1"/>
  <c r="I31" i="1" s="1"/>
  <c r="D31" i="1"/>
  <c r="E31" i="1" s="1"/>
  <c r="H29" i="1"/>
  <c r="I29" i="1" s="1"/>
  <c r="D29" i="1"/>
  <c r="E29" i="1" s="1"/>
  <c r="H27" i="1"/>
  <c r="I27" i="1" s="1"/>
  <c r="D27" i="1"/>
  <c r="E27" i="1" s="1"/>
  <c r="H33" i="1"/>
  <c r="I33" i="1" s="1"/>
  <c r="D33" i="1"/>
  <c r="E33" i="1" s="1"/>
  <c r="H32" i="1"/>
  <c r="I32" i="1" s="1"/>
  <c r="D32" i="1"/>
  <c r="E32" i="1" s="1"/>
  <c r="H28" i="1"/>
  <c r="I28" i="1" s="1"/>
  <c r="D28" i="1"/>
  <c r="E28" i="1" s="1"/>
  <c r="H26" i="1"/>
  <c r="I26" i="1" s="1"/>
  <c r="D26" i="1"/>
  <c r="E26" i="1" s="1"/>
  <c r="H30" i="1"/>
  <c r="I30" i="1" s="1"/>
  <c r="D30" i="1"/>
  <c r="E30" i="1" s="1"/>
</calcChain>
</file>

<file path=xl/sharedStrings.xml><?xml version="1.0" encoding="utf-8"?>
<sst xmlns="http://schemas.openxmlformats.org/spreadsheetml/2006/main" count="57" uniqueCount="44">
  <si>
    <t>Standard Curve</t>
  </si>
  <si>
    <t>dC</t>
  </si>
  <si>
    <t>dG</t>
  </si>
  <si>
    <t>sample</t>
  </si>
  <si>
    <t>pmol</t>
  </si>
  <si>
    <t>area</t>
  </si>
  <si>
    <t>low 7.5</t>
  </si>
  <si>
    <t>low 15</t>
  </si>
  <si>
    <t>low 45</t>
  </si>
  <si>
    <t>high 10</t>
  </si>
  <si>
    <t>high 20</t>
  </si>
  <si>
    <t>high 40</t>
  </si>
  <si>
    <t>264 nm</t>
  </si>
  <si>
    <t>280 nm</t>
  </si>
  <si>
    <t>% of dC</t>
  </si>
  <si>
    <t>Sample</t>
  </si>
  <si>
    <t>Area dG</t>
  </si>
  <si>
    <t>pmol dG/injection</t>
  </si>
  <si>
    <t>pmol/sample</t>
  </si>
  <si>
    <t>Area dC</t>
  </si>
  <si>
    <t>pmol dC/injection</t>
  </si>
  <si>
    <t>WT-1</t>
  </si>
  <si>
    <t>D2018A-1</t>
  </si>
  <si>
    <t>D2018A-2</t>
  </si>
  <si>
    <t>WT-2</t>
  </si>
  <si>
    <t>WT het1-2</t>
  </si>
  <si>
    <t>WT het1-1</t>
  </si>
  <si>
    <t>WT het2-2</t>
  </si>
  <si>
    <t>WT het2-1</t>
  </si>
  <si>
    <t>Average mC</t>
  </si>
  <si>
    <t>StDev mC</t>
  </si>
  <si>
    <t>WT</t>
  </si>
  <si>
    <t>D2018A</t>
  </si>
  <si>
    <t>mC p-value</t>
  </si>
  <si>
    <t>WT het1</t>
  </si>
  <si>
    <t>WT het2</t>
  </si>
  <si>
    <t>Unpaired t-test</t>
  </si>
  <si>
    <t>WT vs. WT het1</t>
  </si>
  <si>
    <t>WT vs. WT het2</t>
  </si>
  <si>
    <t>WT het1 vs. WT het2</t>
  </si>
  <si>
    <t>WT vs. D2018A</t>
  </si>
  <si>
    <t>WT het1 vs. D2018A</t>
  </si>
  <si>
    <t>WT het2 vs. D2018A</t>
  </si>
  <si>
    <t>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</si>
</sst>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dG/dC</a:t>
            </a:r>
            <a:r>
              <a:rPr lang="en-US" baseline="0"/>
              <a:t>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dC Curve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120078740157485"/>
                  <c:y val="0.15238407699037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'[1]dG Analysis'!$C$10:$C$15</c:f>
              <c:numCache>
                <c:formatCode>General</c:formatCode>
                <c:ptCount val="6"/>
                <c:pt idx="0">
                  <c:v>182.3</c:v>
                </c:pt>
                <c:pt idx="1">
                  <c:v>364.5</c:v>
                </c:pt>
                <c:pt idx="2">
                  <c:v>1093.5</c:v>
                </c:pt>
                <c:pt idx="3">
                  <c:v>2430.1</c:v>
                </c:pt>
                <c:pt idx="4">
                  <c:v>4860.2</c:v>
                </c:pt>
                <c:pt idx="5">
                  <c:v>9720.4</c:v>
                </c:pt>
              </c:numCache>
            </c:numRef>
          </c:xVal>
          <c:yVal>
            <c:numRef>
              <c:f>'[1]dG Analysis'!$D$10:$D$15</c:f>
              <c:numCache>
                <c:formatCode>General</c:formatCode>
                <c:ptCount val="6"/>
                <c:pt idx="0">
                  <c:v>115.84950000000001</c:v>
                </c:pt>
                <c:pt idx="1">
                  <c:v>235.23105000000001</c:v>
                </c:pt>
                <c:pt idx="2">
                  <c:v>706.45263999999997</c:v>
                </c:pt>
                <c:pt idx="3">
                  <c:v>1598.26855</c:v>
                </c:pt>
                <c:pt idx="4">
                  <c:v>3218.54736</c:v>
                </c:pt>
                <c:pt idx="5">
                  <c:v>6469.6235399999996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7E-6E47-A021-72AE3332D355}"/>
            </c:ext>
          </c:extLst>
        </c:ser>
        <c:ser>
          <c:idx val="1"/>
          <c:order val="1"/>
          <c:tx>
            <c:v>dG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'[1]dG Analysis'!$E$10:$E$15</c:f>
              <c:numCache>
                <c:formatCode>General</c:formatCode>
                <c:ptCount val="6"/>
                <c:pt idx="0">
                  <c:v>133.30000000000001</c:v>
                </c:pt>
                <c:pt idx="1">
                  <c:v>266.60000000000002</c:v>
                </c:pt>
                <c:pt idx="2">
                  <c:v>799.7</c:v>
                </c:pt>
                <c:pt idx="3">
                  <c:v>1777.2</c:v>
                </c:pt>
                <c:pt idx="4">
                  <c:v>3554.4</c:v>
                </c:pt>
                <c:pt idx="5">
                  <c:v>7108.8</c:v>
                </c:pt>
              </c:numCache>
            </c:numRef>
          </c:xVal>
          <c:yVal>
            <c:numRef>
              <c:f>'[1]dG Analysis'!$F$10:$F$15</c:f>
              <c:numCache>
                <c:formatCode>General</c:formatCode>
                <c:ptCount val="6"/>
                <c:pt idx="0">
                  <c:v>109.48178</c:v>
                </c:pt>
                <c:pt idx="1">
                  <c:v>219.71086</c:v>
                </c:pt>
                <c:pt idx="2">
                  <c:v>664.01568999999995</c:v>
                </c:pt>
                <c:pt idx="3">
                  <c:v>1509.9722899999999</c:v>
                </c:pt>
                <c:pt idx="4">
                  <c:v>3032.5510300000001</c:v>
                </c:pt>
                <c:pt idx="5">
                  <c:v>6041.5668900000001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7E-6E47-A021-72AE3332D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177263"/>
        <c:axId val="756188799"/>
      </c:scatterChart>
      <c:valAx>
        <c:axId val="756177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pmol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188799"/>
        <c:crosses val="autoZero"/>
        <c:crossBetween val="midCat"/>
      </c:valAx>
      <c:valAx>
        <c:axId val="756188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1772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793750</xdr:colOff>
      <xdr:row>3</xdr:row>
      <xdr:rowOff>152400</xdr:rowOff>
    </xdr:from>
    <xdr:to>
      <xdr:col>16</xdr:col>
      <xdr:colOff>482600</xdr:colOff>
      <xdr:row>20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514B07-C5DB-E34C-9193-5BDC4CBEA8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el/Desktop/Panning%20Lab/Data/180829%20mass%20spec%20from%20Jen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 Analysis"/>
      <sheetName val="mC"/>
      <sheetName val="hmC"/>
      <sheetName val="Joel analysis"/>
      <sheetName val="For figures"/>
    </sheetNames>
    <sheetDataSet>
      <sheetData sheetId="0">
        <row r="10">
          <cell r="C10">
            <v>182.3</v>
          </cell>
          <cell r="D10">
            <v>115.84950000000001</v>
          </cell>
          <cell r="E10">
            <v>133.30000000000001</v>
          </cell>
          <cell r="F10">
            <v>109.48178</v>
          </cell>
        </row>
        <row r="11">
          <cell r="C11">
            <v>364.5</v>
          </cell>
          <cell r="D11">
            <v>235.23105000000001</v>
          </cell>
          <cell r="E11">
            <v>266.60000000000002</v>
          </cell>
          <cell r="F11">
            <v>219.71086</v>
          </cell>
        </row>
        <row r="12">
          <cell r="C12">
            <v>1093.5</v>
          </cell>
          <cell r="D12">
            <v>706.45263999999997</v>
          </cell>
          <cell r="E12">
            <v>799.7</v>
          </cell>
          <cell r="F12">
            <v>664.01568999999995</v>
          </cell>
        </row>
        <row r="13">
          <cell r="C13">
            <v>2430.1</v>
          </cell>
          <cell r="D13">
            <v>1598.26855</v>
          </cell>
          <cell r="E13">
            <v>1777.2</v>
          </cell>
          <cell r="F13">
            <v>1509.9722899999999</v>
          </cell>
        </row>
        <row r="14">
          <cell r="C14">
            <v>4860.2</v>
          </cell>
          <cell r="D14">
            <v>3218.54736</v>
          </cell>
          <cell r="E14">
            <v>3554.4</v>
          </cell>
          <cell r="F14">
            <v>3032.5510300000001</v>
          </cell>
        </row>
        <row r="15">
          <cell r="C15">
            <v>9720.4</v>
          </cell>
          <cell r="D15">
            <v>6469.6235399999996</v>
          </cell>
          <cell r="E15">
            <v>7108.8</v>
          </cell>
          <cell r="F15">
            <v>6041.5668900000001</v>
          </cell>
        </row>
        <row r="26">
          <cell r="K26" t="str">
            <v>UCSF 1</v>
          </cell>
          <cell r="L26">
            <v>4.0993788821887902</v>
          </cell>
          <cell r="Q26" t="str">
            <v>UCSF 1</v>
          </cell>
          <cell r="R26">
            <v>4.1579205943917757E-2</v>
          </cell>
        </row>
        <row r="27">
          <cell r="K27" t="str">
            <v>UCSF 2</v>
          </cell>
          <cell r="L27">
            <v>4.0569894027806797</v>
          </cell>
          <cell r="Q27" t="str">
            <v>UCSF 2</v>
          </cell>
          <cell r="R27">
            <v>5.1445957439178458E-2</v>
          </cell>
        </row>
        <row r="28">
          <cell r="K28" t="str">
            <v>UCSF 3</v>
          </cell>
          <cell r="L28">
            <v>4.0464763308044844</v>
          </cell>
          <cell r="Q28" t="str">
            <v>UCSF 3</v>
          </cell>
          <cell r="R28">
            <v>4.2628395541649974E-2</v>
          </cell>
        </row>
        <row r="29">
          <cell r="K29" t="str">
            <v>UCSF 4</v>
          </cell>
          <cell r="L29">
            <v>3.281749827870724</v>
          </cell>
          <cell r="Q29" t="str">
            <v>UCSF 4</v>
          </cell>
          <cell r="R29">
            <v>4.3943753176157126E-2</v>
          </cell>
        </row>
        <row r="30">
          <cell r="K30" t="str">
            <v>UCSF 5</v>
          </cell>
          <cell r="L30">
            <v>2.9232298118111406</v>
          </cell>
          <cell r="Q30" t="str">
            <v>UCSF 5</v>
          </cell>
          <cell r="R30">
            <v>4.8591404579923073E-2</v>
          </cell>
        </row>
        <row r="31">
          <cell r="K31" t="str">
            <v>UCSF 6</v>
          </cell>
          <cell r="L31">
            <v>3.8775818443655368</v>
          </cell>
          <cell r="Q31" t="str">
            <v>UCSF 6</v>
          </cell>
          <cell r="R31">
            <v>4.9969788935972738E-2</v>
          </cell>
        </row>
        <row r="32">
          <cell r="K32" t="str">
            <v>UCSF 7</v>
          </cell>
          <cell r="L32">
            <v>3.92973993824274</v>
          </cell>
          <cell r="Q32" t="str">
            <v>UCSF 7</v>
          </cell>
          <cell r="R32">
            <v>5.6911543759400877E-2</v>
          </cell>
        </row>
        <row r="33">
          <cell r="K33" t="str">
            <v>UCSF 8</v>
          </cell>
          <cell r="L33">
            <v>4.0718361068489815</v>
          </cell>
          <cell r="Q33" t="str">
            <v>UCSF 8</v>
          </cell>
          <cell r="R33">
            <v>4.1059988139734369E-2</v>
          </cell>
        </row>
        <row r="34">
          <cell r="K34" t="str">
            <v>UCSF 9</v>
          </cell>
          <cell r="L34">
            <v>3.3258246623622902</v>
          </cell>
          <cell r="Q34" t="str">
            <v>UCSF 9</v>
          </cell>
          <cell r="R34">
            <v>5.2920791954227053E-2</v>
          </cell>
        </row>
        <row r="35">
          <cell r="K35" t="str">
            <v>UCSF 10</v>
          </cell>
          <cell r="L35">
            <v>3.895813357472965</v>
          </cell>
          <cell r="Q35" t="str">
            <v>UCSF 10</v>
          </cell>
          <cell r="R35">
            <v>3.9709791336390708E-2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668CB-6B2D-F44E-A637-D46792BEE96C}">
  <dimension ref="B6:L50"/>
  <sheetViews>
    <sheetView tabSelected="1" workbookViewId="0">
      <selection activeCell="L26" sqref="L26"/>
    </sheetView>
  </sheetViews>
  <sheetFormatPr baseColWidth="10" defaultRowHeight="16" x14ac:dyDescent="0.2"/>
  <cols>
    <col min="2" max="2" width="19" customWidth="1"/>
    <col min="4" max="4" width="16.83203125" customWidth="1"/>
    <col min="5" max="5" width="12.1640625" customWidth="1"/>
    <col min="8" max="8" width="16" customWidth="1"/>
    <col min="9" max="9" width="11.83203125" customWidth="1"/>
  </cols>
  <sheetData>
    <row r="6" spans="2:6" x14ac:dyDescent="0.2">
      <c r="B6" t="s">
        <v>0</v>
      </c>
    </row>
    <row r="8" spans="2:6" x14ac:dyDescent="0.2">
      <c r="C8" t="s">
        <v>1</v>
      </c>
      <c r="D8">
        <v>280</v>
      </c>
      <c r="E8" t="s">
        <v>2</v>
      </c>
      <c r="F8">
        <v>264</v>
      </c>
    </row>
    <row r="9" spans="2:6" x14ac:dyDescent="0.2">
      <c r="B9" t="s">
        <v>3</v>
      </c>
      <c r="C9" t="s">
        <v>4</v>
      </c>
      <c r="D9" t="s">
        <v>5</v>
      </c>
      <c r="E9" t="s">
        <v>4</v>
      </c>
      <c r="F9" t="s">
        <v>5</v>
      </c>
    </row>
    <row r="10" spans="2:6" x14ac:dyDescent="0.2">
      <c r="B10" t="s">
        <v>6</v>
      </c>
      <c r="C10">
        <v>182.3</v>
      </c>
      <c r="D10">
        <v>115.84950000000001</v>
      </c>
      <c r="E10">
        <v>133.30000000000001</v>
      </c>
      <c r="F10">
        <v>109.48178</v>
      </c>
    </row>
    <row r="11" spans="2:6" x14ac:dyDescent="0.2">
      <c r="B11" t="s">
        <v>7</v>
      </c>
      <c r="C11">
        <v>364.5</v>
      </c>
      <c r="D11">
        <v>235.23105000000001</v>
      </c>
      <c r="E11">
        <v>266.60000000000002</v>
      </c>
      <c r="F11">
        <v>219.71086</v>
      </c>
    </row>
    <row r="12" spans="2:6" x14ac:dyDescent="0.2">
      <c r="B12" t="s">
        <v>8</v>
      </c>
      <c r="C12">
        <v>1093.5</v>
      </c>
      <c r="D12">
        <v>706.45263999999997</v>
      </c>
      <c r="E12">
        <v>799.7</v>
      </c>
      <c r="F12">
        <v>664.01568999999995</v>
      </c>
    </row>
    <row r="13" spans="2:6" x14ac:dyDescent="0.2">
      <c r="B13" t="s">
        <v>9</v>
      </c>
      <c r="C13">
        <v>2430.1</v>
      </c>
      <c r="D13">
        <v>1598.26855</v>
      </c>
      <c r="E13">
        <v>1777.2</v>
      </c>
      <c r="F13">
        <v>1509.9722899999999</v>
      </c>
    </row>
    <row r="14" spans="2:6" x14ac:dyDescent="0.2">
      <c r="B14" t="s">
        <v>10</v>
      </c>
      <c r="C14">
        <v>4860.2</v>
      </c>
      <c r="D14">
        <v>3218.54736</v>
      </c>
      <c r="E14">
        <v>3554.4</v>
      </c>
      <c r="F14">
        <v>3032.5510300000001</v>
      </c>
    </row>
    <row r="15" spans="2:6" x14ac:dyDescent="0.2">
      <c r="B15" t="s">
        <v>11</v>
      </c>
      <c r="C15">
        <v>9720.4</v>
      </c>
      <c r="D15">
        <v>6469.6235399999996</v>
      </c>
      <c r="E15">
        <v>7108.8</v>
      </c>
      <c r="F15">
        <v>6041.5668900000001</v>
      </c>
    </row>
    <row r="24" spans="2:12" x14ac:dyDescent="0.2">
      <c r="C24" t="s">
        <v>12</v>
      </c>
      <c r="G24" t="s">
        <v>13</v>
      </c>
      <c r="L24" t="s">
        <v>14</v>
      </c>
    </row>
    <row r="25" spans="2:12" x14ac:dyDescent="0.2">
      <c r="B25" t="s">
        <v>15</v>
      </c>
      <c r="C25" t="s">
        <v>16</v>
      </c>
      <c r="D25" t="s">
        <v>17</v>
      </c>
      <c r="E25" t="s">
        <v>18</v>
      </c>
      <c r="G25" t="s">
        <v>19</v>
      </c>
      <c r="H25" t="s">
        <v>20</v>
      </c>
      <c r="I25" t="s">
        <v>18</v>
      </c>
      <c r="K25" t="s">
        <v>15</v>
      </c>
      <c r="L25" t="s">
        <v>43</v>
      </c>
    </row>
    <row r="26" spans="2:12" x14ac:dyDescent="0.2">
      <c r="B26" t="s">
        <v>21</v>
      </c>
      <c r="C26" s="1">
        <v>513.53925000000004</v>
      </c>
      <c r="D26" s="1">
        <f>(C26+6.2901)/0.8515</f>
        <v>610.48661186142112</v>
      </c>
      <c r="E26" s="1">
        <f>D26*2</f>
        <v>1220.9732237228422</v>
      </c>
      <c r="G26" s="1">
        <v>411.43909000000002</v>
      </c>
      <c r="H26" s="1">
        <f>(G26+14.543)/0.6665</f>
        <v>639.1329182295575</v>
      </c>
      <c r="I26">
        <f>H26*2</f>
        <v>1278.265836459115</v>
      </c>
      <c r="K26" t="s">
        <v>21</v>
      </c>
      <c r="L26">
        <v>4.0569894027806797</v>
      </c>
    </row>
    <row r="27" spans="2:12" x14ac:dyDescent="0.2">
      <c r="B27" t="s">
        <v>24</v>
      </c>
      <c r="C27" s="1">
        <v>579.30969000000005</v>
      </c>
      <c r="D27" s="1">
        <f t="shared" ref="D27" si="0">(C27+6.2901)/0.8515</f>
        <v>687.7272930123313</v>
      </c>
      <c r="E27" s="1">
        <f t="shared" ref="E27" si="1">D27*2</f>
        <v>1375.4545860246626</v>
      </c>
      <c r="G27" s="1">
        <v>460.59841999999998</v>
      </c>
      <c r="H27" s="1">
        <f t="shared" ref="H27" si="2">(G27+14.543)/0.6665</f>
        <v>712.89035258814704</v>
      </c>
      <c r="I27">
        <f t="shared" ref="I27" si="3">H27*2</f>
        <v>1425.7807051762941</v>
      </c>
      <c r="K27" t="s">
        <v>24</v>
      </c>
      <c r="L27">
        <v>3.8775818443655368</v>
      </c>
    </row>
    <row r="28" spans="2:12" x14ac:dyDescent="0.2">
      <c r="B28" t="s">
        <v>26</v>
      </c>
      <c r="C28" s="1">
        <v>595.61139000000003</v>
      </c>
      <c r="D28" s="1">
        <f>(C28+6.2901)/0.8515</f>
        <v>706.87197886083391</v>
      </c>
      <c r="E28" s="1">
        <f>D28*2</f>
        <v>1413.7439577216678</v>
      </c>
      <c r="G28" s="1">
        <v>475.17534999999998</v>
      </c>
      <c r="H28" s="1">
        <f>(G28+14.543)/0.6665</f>
        <v>734.76121530382591</v>
      </c>
      <c r="I28">
        <f>H28*2</f>
        <v>1469.5224306076518</v>
      </c>
      <c r="K28" t="s">
        <v>26</v>
      </c>
      <c r="L28">
        <v>4.0464763308044844</v>
      </c>
    </row>
    <row r="29" spans="2:12" x14ac:dyDescent="0.2">
      <c r="B29" t="s">
        <v>25</v>
      </c>
      <c r="C29" s="1">
        <v>547.65857000000005</v>
      </c>
      <c r="D29" s="1">
        <f>(C29+6.2901)/0.8515</f>
        <v>650.55627715795663</v>
      </c>
      <c r="E29" s="1">
        <f>D29*2</f>
        <v>1301.1125543159133</v>
      </c>
      <c r="G29" s="1">
        <v>438.71908999999999</v>
      </c>
      <c r="H29" s="1">
        <f>(G29+14.543)/0.6665</f>
        <v>680.06315078769694</v>
      </c>
      <c r="I29">
        <f>H29*2</f>
        <v>1360.1263015753939</v>
      </c>
      <c r="K29" t="s">
        <v>25</v>
      </c>
      <c r="L29">
        <v>4.0718361068489815</v>
      </c>
    </row>
    <row r="30" spans="2:12" x14ac:dyDescent="0.2">
      <c r="B30" t="s">
        <v>28</v>
      </c>
      <c r="C30" s="1">
        <v>614.51098999999999</v>
      </c>
      <c r="D30" s="1">
        <f>(C30+6.2901)/0.8515</f>
        <v>729.0676335877863</v>
      </c>
      <c r="E30" s="1">
        <f>D30*2</f>
        <v>1458.1352671755726</v>
      </c>
      <c r="G30" s="1">
        <v>488.96692000000002</v>
      </c>
      <c r="H30" s="1">
        <f>(G30+14.543)/0.6665</f>
        <v>755.453743435859</v>
      </c>
      <c r="I30">
        <f>H30*2</f>
        <v>1510.907486871718</v>
      </c>
      <c r="K30" t="s">
        <v>28</v>
      </c>
      <c r="L30">
        <v>4.0993788821887902</v>
      </c>
    </row>
    <row r="31" spans="2:12" x14ac:dyDescent="0.2">
      <c r="B31" t="s">
        <v>27</v>
      </c>
      <c r="C31" s="1">
        <v>634.21576000000005</v>
      </c>
      <c r="D31" s="1">
        <f>(C31+6.2901)/0.8515</f>
        <v>752.20887844979461</v>
      </c>
      <c r="E31" s="1">
        <f>D31*2</f>
        <v>1504.4177568995892</v>
      </c>
      <c r="G31" s="1">
        <v>510.60959000000003</v>
      </c>
      <c r="H31" s="1">
        <f>(G31+14.543)/0.6665</f>
        <v>787.92586646661675</v>
      </c>
      <c r="I31">
        <f>H31*2</f>
        <v>1575.8517329332335</v>
      </c>
      <c r="K31" t="s">
        <v>27</v>
      </c>
      <c r="L31">
        <v>3.895813357472965</v>
      </c>
    </row>
    <row r="32" spans="2:12" x14ac:dyDescent="0.2">
      <c r="B32" t="s">
        <v>22</v>
      </c>
      <c r="C32" s="1">
        <v>554.64550999999994</v>
      </c>
      <c r="D32" s="1">
        <f>(C32+6.2901)/0.8515</f>
        <v>658.76172636523779</v>
      </c>
      <c r="E32" s="1">
        <f>D32*2</f>
        <v>1317.5234527304756</v>
      </c>
      <c r="G32" s="1">
        <v>445.13790999999998</v>
      </c>
      <c r="H32" s="1">
        <f>(G32+14.543)/0.6665</f>
        <v>689.69378844711173</v>
      </c>
      <c r="I32">
        <f>H32*2</f>
        <v>1379.3875768942235</v>
      </c>
      <c r="K32" t="s">
        <v>22</v>
      </c>
      <c r="L32">
        <v>3.281749827870724</v>
      </c>
    </row>
    <row r="33" spans="2:12" x14ac:dyDescent="0.2">
      <c r="B33" t="s">
        <v>23</v>
      </c>
      <c r="C33" s="1">
        <v>610.92071999999996</v>
      </c>
      <c r="D33" s="1">
        <f>(C33+6.2901)/0.8515</f>
        <v>724.85122724603639</v>
      </c>
      <c r="E33" s="1">
        <f>D33*2</f>
        <v>1449.7024544920728</v>
      </c>
      <c r="G33" s="1">
        <v>496.31927000000002</v>
      </c>
      <c r="H33" s="1">
        <f>(G33+14.543)/0.6665</f>
        <v>766.4850262565642</v>
      </c>
      <c r="I33">
        <f>H33*2</f>
        <v>1532.9700525131284</v>
      </c>
      <c r="K33" t="s">
        <v>23</v>
      </c>
      <c r="L33">
        <v>2.9232298118111406</v>
      </c>
    </row>
    <row r="35" spans="2:12" x14ac:dyDescent="0.2">
      <c r="C35" t="s">
        <v>14</v>
      </c>
    </row>
    <row r="36" spans="2:12" x14ac:dyDescent="0.2">
      <c r="C36" t="s">
        <v>29</v>
      </c>
      <c r="D36" t="s">
        <v>30</v>
      </c>
    </row>
    <row r="37" spans="2:12" x14ac:dyDescent="0.2">
      <c r="B37" t="s">
        <v>31</v>
      </c>
      <c r="C37">
        <f>AVERAGE(L26:L27)</f>
        <v>3.9672856235731082</v>
      </c>
      <c r="D37">
        <f>STDEV(L26:L27)</f>
        <v>0.12686030115146918</v>
      </c>
    </row>
    <row r="38" spans="2:12" x14ac:dyDescent="0.2">
      <c r="B38" t="s">
        <v>34</v>
      </c>
      <c r="C38">
        <f>AVERAGE(L28:L29)</f>
        <v>4.0591562188267325</v>
      </c>
      <c r="D38">
        <f>STDEV(L28:L29)</f>
        <v>1.7932069610436002E-2</v>
      </c>
    </row>
    <row r="39" spans="2:12" x14ac:dyDescent="0.2">
      <c r="B39" t="s">
        <v>35</v>
      </c>
      <c r="C39">
        <f>AVERAGE(L30:L31)</f>
        <v>3.9975961198308774</v>
      </c>
      <c r="D39">
        <f>STDEV(L30:L31)</f>
        <v>0.14394256294235777</v>
      </c>
    </row>
    <row r="40" spans="2:12" x14ac:dyDescent="0.2">
      <c r="B40" t="s">
        <v>32</v>
      </c>
      <c r="C40">
        <f>AVERAGE(L32:L33)</f>
        <v>3.1024898198409323</v>
      </c>
      <c r="D40">
        <f>STDEV(L32:L33)</f>
        <v>0.25351193454684134</v>
      </c>
    </row>
    <row r="43" spans="2:12" x14ac:dyDescent="0.2">
      <c r="C43" t="s">
        <v>36</v>
      </c>
    </row>
    <row r="44" spans="2:12" x14ac:dyDescent="0.2">
      <c r="C44" t="s">
        <v>33</v>
      </c>
    </row>
    <row r="45" spans="2:12" x14ac:dyDescent="0.2">
      <c r="B45" s="2" t="s">
        <v>37</v>
      </c>
      <c r="C45" s="3">
        <v>0.41699999999999998</v>
      </c>
      <c r="D45" s="3"/>
    </row>
    <row r="46" spans="2:12" x14ac:dyDescent="0.2">
      <c r="B46" s="2" t="s">
        <v>38</v>
      </c>
      <c r="C46" s="3">
        <v>0.84399999999999997</v>
      </c>
      <c r="D46" s="3"/>
    </row>
    <row r="47" spans="2:12" x14ac:dyDescent="0.2">
      <c r="B47" s="2" t="s">
        <v>39</v>
      </c>
      <c r="C47" s="3">
        <v>0.60899999999999999</v>
      </c>
      <c r="D47" s="3"/>
    </row>
    <row r="48" spans="2:12" x14ac:dyDescent="0.2">
      <c r="B48" s="2" t="s">
        <v>40</v>
      </c>
      <c r="C48" s="3">
        <v>4.9799999999999997E-2</v>
      </c>
      <c r="D48" s="3"/>
    </row>
    <row r="49" spans="2:4" x14ac:dyDescent="0.2">
      <c r="B49" s="2" t="s">
        <v>41</v>
      </c>
      <c r="C49" s="3">
        <v>3.3500000000000002E-2</v>
      </c>
      <c r="D49" s="3"/>
    </row>
    <row r="50" spans="2:4" x14ac:dyDescent="0.2">
      <c r="B50" s="2" t="s">
        <v>42</v>
      </c>
      <c r="C50" s="3">
        <v>4.9200000000000001E-2</v>
      </c>
      <c r="D50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Hrit</dc:creator>
  <cp:lastModifiedBy>Joel Hrit</cp:lastModifiedBy>
  <dcterms:created xsi:type="dcterms:W3CDTF">2018-09-01T17:12:06Z</dcterms:created>
  <dcterms:modified xsi:type="dcterms:W3CDTF">2018-09-01T17:22:15Z</dcterms:modified>
</cp:coreProperties>
</file>