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380" tabRatio="500"/>
  </bookViews>
  <sheets>
    <sheet name="TNF (2)" sheetId="1" r:id="rId1"/>
    <sheet name="TNF (3)" sheetId="3" r:id="rId2"/>
    <sheet name="TNF (1)" sheetId="2" r:id="rId3"/>
  </sheets>
  <externalReferences>
    <externalReference r:id="rId4"/>
    <externalReference r:id="rId5"/>
    <externalReference r:id="rId6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7" i="3" l="1"/>
  <c r="F60" i="3"/>
  <c r="C23" i="3"/>
  <c r="G60" i="3"/>
  <c r="D23" i="3"/>
  <c r="H60" i="3"/>
  <c r="E23" i="3"/>
  <c r="G23" i="3"/>
  <c r="H23" i="3"/>
  <c r="F23" i="3"/>
  <c r="F59" i="3"/>
  <c r="C22" i="3"/>
  <c r="G59" i="3"/>
  <c r="D22" i="3"/>
  <c r="H59" i="3"/>
  <c r="E22" i="3"/>
  <c r="G22" i="3"/>
  <c r="H22" i="3"/>
  <c r="F22" i="3"/>
  <c r="F58" i="3"/>
  <c r="C21" i="3"/>
  <c r="G58" i="3"/>
  <c r="D21" i="3"/>
  <c r="H58" i="3"/>
  <c r="E21" i="3"/>
  <c r="G21" i="3"/>
  <c r="H21" i="3"/>
  <c r="F21" i="3"/>
  <c r="F57" i="3"/>
  <c r="C20" i="3"/>
  <c r="G57" i="3"/>
  <c r="D20" i="3"/>
  <c r="H57" i="3"/>
  <c r="E20" i="3"/>
  <c r="G20" i="3"/>
  <c r="H20" i="3"/>
  <c r="F20" i="3"/>
  <c r="F56" i="3"/>
  <c r="C19" i="3"/>
  <c r="G56" i="3"/>
  <c r="D19" i="3"/>
  <c r="H56" i="3"/>
  <c r="E19" i="3"/>
  <c r="G19" i="3"/>
  <c r="H19" i="3"/>
  <c r="F19" i="3"/>
  <c r="F55" i="3"/>
  <c r="C18" i="3"/>
  <c r="G55" i="3"/>
  <c r="D18" i="3"/>
  <c r="H55" i="3"/>
  <c r="E18" i="3"/>
  <c r="G18" i="3"/>
  <c r="H18" i="3"/>
  <c r="F18" i="3"/>
  <c r="F54" i="3"/>
  <c r="C17" i="3"/>
  <c r="G54" i="3"/>
  <c r="D17" i="3"/>
  <c r="H54" i="3"/>
  <c r="E17" i="3"/>
  <c r="G17" i="3"/>
  <c r="H17" i="3"/>
  <c r="F17" i="3"/>
  <c r="F53" i="3"/>
  <c r="C16" i="3"/>
  <c r="G53" i="3"/>
  <c r="D16" i="3"/>
  <c r="H53" i="3"/>
  <c r="E16" i="3"/>
  <c r="G16" i="3"/>
  <c r="H16" i="3"/>
  <c r="F16" i="3"/>
  <c r="F52" i="3"/>
  <c r="C15" i="3"/>
  <c r="G52" i="3"/>
  <c r="D15" i="3"/>
  <c r="H52" i="3"/>
  <c r="E15" i="3"/>
  <c r="G15" i="3"/>
  <c r="H15" i="3"/>
  <c r="F15" i="3"/>
  <c r="F51" i="3"/>
  <c r="C14" i="3"/>
  <c r="G51" i="3"/>
  <c r="D14" i="3"/>
  <c r="H51" i="3"/>
  <c r="E14" i="3"/>
  <c r="G14" i="3"/>
  <c r="H14" i="3"/>
  <c r="F14" i="3"/>
  <c r="F50" i="3"/>
  <c r="C13" i="3"/>
  <c r="G50" i="3"/>
  <c r="D13" i="3"/>
  <c r="H50" i="3"/>
  <c r="E13" i="3"/>
  <c r="G13" i="3"/>
  <c r="H13" i="3"/>
  <c r="F13" i="3"/>
  <c r="F49" i="3"/>
  <c r="C12" i="3"/>
  <c r="G49" i="3"/>
  <c r="D12" i="3"/>
  <c r="H49" i="3"/>
  <c r="E12" i="3"/>
  <c r="G12" i="3"/>
  <c r="H12" i="3"/>
  <c r="F12" i="3"/>
  <c r="F48" i="3"/>
  <c r="C11" i="3"/>
  <c r="G48" i="3"/>
  <c r="D11" i="3"/>
  <c r="H48" i="3"/>
  <c r="E11" i="3"/>
  <c r="G11" i="3"/>
  <c r="H11" i="3"/>
  <c r="F11" i="3"/>
  <c r="F47" i="3"/>
  <c r="C10" i="3"/>
  <c r="G47" i="3"/>
  <c r="D10" i="3"/>
  <c r="H47" i="3"/>
  <c r="E10" i="3"/>
  <c r="G10" i="3"/>
  <c r="H10" i="3"/>
  <c r="F10" i="3"/>
  <c r="F46" i="3"/>
  <c r="C9" i="3"/>
  <c r="G46" i="3"/>
  <c r="D9" i="3"/>
  <c r="H46" i="3"/>
  <c r="E9" i="3"/>
  <c r="G9" i="3"/>
  <c r="H9" i="3"/>
  <c r="F9" i="3"/>
  <c r="F45" i="3"/>
  <c r="C8" i="3"/>
  <c r="G45" i="3"/>
  <c r="D8" i="3"/>
  <c r="H45" i="3"/>
  <c r="E8" i="3"/>
  <c r="G8" i="3"/>
  <c r="H8" i="3"/>
  <c r="F8" i="3"/>
  <c r="F44" i="3"/>
  <c r="C7" i="3"/>
  <c r="G44" i="3"/>
  <c r="D7" i="3"/>
  <c r="H44" i="3"/>
  <c r="E7" i="3"/>
  <c r="G7" i="3"/>
  <c r="H7" i="3"/>
  <c r="F7" i="3"/>
  <c r="F43" i="3"/>
  <c r="C6" i="3"/>
  <c r="G43" i="3"/>
  <c r="D6" i="3"/>
  <c r="H43" i="3"/>
  <c r="E6" i="3"/>
  <c r="G6" i="3"/>
  <c r="H6" i="3"/>
  <c r="F6" i="3"/>
  <c r="G37" i="3"/>
  <c r="F36" i="3"/>
  <c r="G36" i="3"/>
  <c r="F35" i="3"/>
  <c r="G35" i="3"/>
  <c r="F34" i="3"/>
  <c r="G34" i="3"/>
  <c r="F33" i="3"/>
  <c r="G33" i="3"/>
  <c r="F32" i="3"/>
  <c r="G32" i="3"/>
  <c r="F31" i="3"/>
  <c r="G31" i="3"/>
  <c r="F30" i="3"/>
  <c r="G30" i="3"/>
  <c r="F29" i="2"/>
  <c r="F43" i="2"/>
  <c r="C14" i="2"/>
  <c r="G43" i="2"/>
  <c r="D14" i="2"/>
  <c r="H43" i="2"/>
  <c r="E14" i="2"/>
  <c r="G14" i="2"/>
  <c r="H14" i="2"/>
  <c r="F14" i="2"/>
  <c r="F42" i="2"/>
  <c r="C13" i="2"/>
  <c r="G42" i="2"/>
  <c r="D13" i="2"/>
  <c r="H42" i="2"/>
  <c r="E13" i="2"/>
  <c r="G13" i="2"/>
  <c r="H13" i="2"/>
  <c r="F13" i="2"/>
  <c r="F41" i="2"/>
  <c r="C12" i="2"/>
  <c r="G41" i="2"/>
  <c r="D12" i="2"/>
  <c r="H41" i="2"/>
  <c r="E12" i="2"/>
  <c r="G12" i="2"/>
  <c r="H12" i="2"/>
  <c r="F12" i="2"/>
  <c r="F40" i="2"/>
  <c r="C11" i="2"/>
  <c r="G40" i="2"/>
  <c r="D11" i="2"/>
  <c r="H40" i="2"/>
  <c r="E11" i="2"/>
  <c r="G11" i="2"/>
  <c r="H11" i="2"/>
  <c r="F11" i="2"/>
  <c r="F39" i="2"/>
  <c r="C10" i="2"/>
  <c r="G39" i="2"/>
  <c r="D10" i="2"/>
  <c r="H39" i="2"/>
  <c r="E10" i="2"/>
  <c r="G10" i="2"/>
  <c r="H10" i="2"/>
  <c r="F10" i="2"/>
  <c r="F38" i="2"/>
  <c r="C9" i="2"/>
  <c r="G38" i="2"/>
  <c r="D9" i="2"/>
  <c r="H38" i="2"/>
  <c r="E9" i="2"/>
  <c r="G9" i="2"/>
  <c r="H9" i="2"/>
  <c r="F9" i="2"/>
  <c r="F37" i="2"/>
  <c r="C8" i="2"/>
  <c r="G37" i="2"/>
  <c r="D8" i="2"/>
  <c r="H37" i="2"/>
  <c r="E8" i="2"/>
  <c r="G8" i="2"/>
  <c r="H8" i="2"/>
  <c r="F8" i="2"/>
  <c r="F36" i="2"/>
  <c r="C7" i="2"/>
  <c r="G36" i="2"/>
  <c r="D7" i="2"/>
  <c r="H36" i="2"/>
  <c r="E7" i="2"/>
  <c r="G7" i="2"/>
  <c r="H7" i="2"/>
  <c r="F7" i="2"/>
  <c r="F35" i="2"/>
  <c r="C6" i="2"/>
  <c r="G35" i="2"/>
  <c r="D6" i="2"/>
  <c r="H35" i="2"/>
  <c r="E6" i="2"/>
  <c r="G6" i="2"/>
  <c r="H6" i="2"/>
  <c r="F6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38" i="1"/>
  <c r="F61" i="1"/>
  <c r="C23" i="1"/>
  <c r="G61" i="1"/>
  <c r="D23" i="1"/>
  <c r="H61" i="1"/>
  <c r="E23" i="1"/>
  <c r="G23" i="1"/>
  <c r="H23" i="1"/>
  <c r="F23" i="1"/>
  <c r="F60" i="1"/>
  <c r="C22" i="1"/>
  <c r="G60" i="1"/>
  <c r="D22" i="1"/>
  <c r="H60" i="1"/>
  <c r="E22" i="1"/>
  <c r="G22" i="1"/>
  <c r="H22" i="1"/>
  <c r="F22" i="1"/>
  <c r="F59" i="1"/>
  <c r="C21" i="1"/>
  <c r="G59" i="1"/>
  <c r="D21" i="1"/>
  <c r="H59" i="1"/>
  <c r="E21" i="1"/>
  <c r="G21" i="1"/>
  <c r="H21" i="1"/>
  <c r="F21" i="1"/>
  <c r="F58" i="1"/>
  <c r="C20" i="1"/>
  <c r="G58" i="1"/>
  <c r="D20" i="1"/>
  <c r="H58" i="1"/>
  <c r="E20" i="1"/>
  <c r="G20" i="1"/>
  <c r="H20" i="1"/>
  <c r="F20" i="1"/>
  <c r="F57" i="1"/>
  <c r="C19" i="1"/>
  <c r="G57" i="1"/>
  <c r="D19" i="1"/>
  <c r="H57" i="1"/>
  <c r="E19" i="1"/>
  <c r="G19" i="1"/>
  <c r="H19" i="1"/>
  <c r="F19" i="1"/>
  <c r="F56" i="1"/>
  <c r="C18" i="1"/>
  <c r="G56" i="1"/>
  <c r="D18" i="1"/>
  <c r="H56" i="1"/>
  <c r="E18" i="1"/>
  <c r="G18" i="1"/>
  <c r="H18" i="1"/>
  <c r="F18" i="1"/>
  <c r="F55" i="1"/>
  <c r="C17" i="1"/>
  <c r="G55" i="1"/>
  <c r="D17" i="1"/>
  <c r="H55" i="1"/>
  <c r="E17" i="1"/>
  <c r="G17" i="1"/>
  <c r="H17" i="1"/>
  <c r="F17" i="1"/>
  <c r="F54" i="1"/>
  <c r="C16" i="1"/>
  <c r="G54" i="1"/>
  <c r="D16" i="1"/>
  <c r="H54" i="1"/>
  <c r="E16" i="1"/>
  <c r="G16" i="1"/>
  <c r="H16" i="1"/>
  <c r="F16" i="1"/>
  <c r="F53" i="1"/>
  <c r="C15" i="1"/>
  <c r="G53" i="1"/>
  <c r="D15" i="1"/>
  <c r="H53" i="1"/>
  <c r="E15" i="1"/>
  <c r="G15" i="1"/>
  <c r="H15" i="1"/>
  <c r="F15" i="1"/>
  <c r="F52" i="1"/>
  <c r="C14" i="1"/>
  <c r="G52" i="1"/>
  <c r="D14" i="1"/>
  <c r="H52" i="1"/>
  <c r="E14" i="1"/>
  <c r="G14" i="1"/>
  <c r="H14" i="1"/>
  <c r="F14" i="1"/>
  <c r="F51" i="1"/>
  <c r="C13" i="1"/>
  <c r="G51" i="1"/>
  <c r="D13" i="1"/>
  <c r="H51" i="1"/>
  <c r="E13" i="1"/>
  <c r="G13" i="1"/>
  <c r="H13" i="1"/>
  <c r="F13" i="1"/>
  <c r="F50" i="1"/>
  <c r="C12" i="1"/>
  <c r="G50" i="1"/>
  <c r="D12" i="1"/>
  <c r="H50" i="1"/>
  <c r="E12" i="1"/>
  <c r="G12" i="1"/>
  <c r="H12" i="1"/>
  <c r="F12" i="1"/>
  <c r="F49" i="1"/>
  <c r="C11" i="1"/>
  <c r="G49" i="1"/>
  <c r="D11" i="1"/>
  <c r="H49" i="1"/>
  <c r="E11" i="1"/>
  <c r="G11" i="1"/>
  <c r="H11" i="1"/>
  <c r="F11" i="1"/>
  <c r="F48" i="1"/>
  <c r="C10" i="1"/>
  <c r="G48" i="1"/>
  <c r="D10" i="1"/>
  <c r="H48" i="1"/>
  <c r="E10" i="1"/>
  <c r="G10" i="1"/>
  <c r="H10" i="1"/>
  <c r="F10" i="1"/>
  <c r="F47" i="1"/>
  <c r="C9" i="1"/>
  <c r="G47" i="1"/>
  <c r="D9" i="1"/>
  <c r="H47" i="1"/>
  <c r="E9" i="1"/>
  <c r="G9" i="1"/>
  <c r="H9" i="1"/>
  <c r="F9" i="1"/>
  <c r="F46" i="1"/>
  <c r="C8" i="1"/>
  <c r="G46" i="1"/>
  <c r="D8" i="1"/>
  <c r="H46" i="1"/>
  <c r="E8" i="1"/>
  <c r="G8" i="1"/>
  <c r="H8" i="1"/>
  <c r="F8" i="1"/>
  <c r="F45" i="1"/>
  <c r="C7" i="1"/>
  <c r="G45" i="1"/>
  <c r="D7" i="1"/>
  <c r="H45" i="1"/>
  <c r="E7" i="1"/>
  <c r="G7" i="1"/>
  <c r="H7" i="1"/>
  <c r="F7" i="1"/>
  <c r="F44" i="1"/>
  <c r="C6" i="1"/>
  <c r="G44" i="1"/>
  <c r="D6" i="1"/>
  <c r="H44" i="1"/>
  <c r="E6" i="1"/>
  <c r="G6" i="1"/>
  <c r="H6" i="1"/>
  <c r="F6" i="1"/>
  <c r="G38" i="1"/>
  <c r="F37" i="1"/>
  <c r="G37" i="1"/>
  <c r="F36" i="1"/>
  <c r="G36" i="1"/>
  <c r="F35" i="1"/>
  <c r="G35" i="1"/>
  <c r="F34" i="1"/>
  <c r="G34" i="1"/>
  <c r="F33" i="1"/>
  <c r="G33" i="1"/>
  <c r="F32" i="1"/>
  <c r="G32" i="1"/>
  <c r="F31" i="1"/>
  <c r="G31" i="1"/>
</calcChain>
</file>

<file path=xl/sharedStrings.xml><?xml version="1.0" encoding="utf-8"?>
<sst xmlns="http://schemas.openxmlformats.org/spreadsheetml/2006/main" count="174" uniqueCount="52">
  <si>
    <t>Standard Curve</t>
  </si>
  <si>
    <t>Pro conc (ug/ml)</t>
    <phoneticPr fontId="0" type="noConversion"/>
  </si>
  <si>
    <t>#1</t>
    <phoneticPr fontId="0" type="noConversion"/>
  </si>
  <si>
    <t>#2</t>
    <phoneticPr fontId="0" type="noConversion"/>
  </si>
  <si>
    <t>#3</t>
  </si>
  <si>
    <t>Average</t>
  </si>
  <si>
    <t>Blanked</t>
  </si>
  <si>
    <t>C value from Standard Curve</t>
    <phoneticPr fontId="0" type="noConversion"/>
  </si>
  <si>
    <t>M value from Standard Curve</t>
    <phoneticPr fontId="0" type="noConversion"/>
  </si>
  <si>
    <t>Protein Samples</t>
  </si>
  <si>
    <t>#1</t>
  </si>
  <si>
    <t>#3</t>
    <phoneticPr fontId="0" type="noConversion"/>
  </si>
  <si>
    <t>#2</t>
  </si>
  <si>
    <t>sample 1</t>
    <phoneticPr fontId="0" type="noConversion"/>
  </si>
  <si>
    <t>sample 2</t>
    <phoneticPr fontId="0" type="noConversion"/>
  </si>
  <si>
    <t>sample 3</t>
    <phoneticPr fontId="0" type="noConversion"/>
  </si>
  <si>
    <t>sample 4</t>
    <phoneticPr fontId="0" type="noConversion"/>
  </si>
  <si>
    <t>sample 5</t>
    <phoneticPr fontId="0" type="noConversion"/>
  </si>
  <si>
    <t>sample 6</t>
    <phoneticPr fontId="0" type="noConversion"/>
  </si>
  <si>
    <t>sample 7</t>
    <phoneticPr fontId="0" type="noConversion"/>
  </si>
  <si>
    <t>sample 8</t>
    <phoneticPr fontId="0" type="noConversion"/>
  </si>
  <si>
    <t>sample 9</t>
    <phoneticPr fontId="0" type="noConversion"/>
  </si>
  <si>
    <t>sample 10</t>
    <phoneticPr fontId="0" type="noConversion"/>
  </si>
  <si>
    <t>sample 11</t>
    <phoneticPr fontId="0" type="noConversion"/>
  </si>
  <si>
    <t>sample 12</t>
    <phoneticPr fontId="0" type="noConversion"/>
  </si>
  <si>
    <t>sample 13</t>
    <phoneticPr fontId="0" type="noConversion"/>
  </si>
  <si>
    <t>sample 14</t>
    <phoneticPr fontId="0" type="noConversion"/>
  </si>
  <si>
    <t>sample 15</t>
    <phoneticPr fontId="0" type="noConversion"/>
  </si>
  <si>
    <t>sample 16</t>
    <phoneticPr fontId="0" type="noConversion"/>
  </si>
  <si>
    <t>sample 17</t>
    <phoneticPr fontId="0" type="noConversion"/>
  </si>
  <si>
    <t>sample 18</t>
    <phoneticPr fontId="0" type="noConversion"/>
  </si>
  <si>
    <t>Protein Conc(pg/ml)</t>
    <phoneticPr fontId="0" type="noConversion"/>
  </si>
  <si>
    <t>Average</t>
    <phoneticPr fontId="0" type="noConversion"/>
  </si>
  <si>
    <t>STDEV</t>
    <phoneticPr fontId="0" type="noConversion"/>
  </si>
  <si>
    <t>STD ERROR</t>
    <phoneticPr fontId="0" type="noConversion"/>
  </si>
  <si>
    <t>0 LPS</t>
  </si>
  <si>
    <t>no oligo</t>
  </si>
  <si>
    <t>ns oligo</t>
  </si>
  <si>
    <t>iTAP oligo #1</t>
  </si>
  <si>
    <t>iTAP oligo #2</t>
  </si>
  <si>
    <t>TACE oligo #1</t>
  </si>
  <si>
    <t>TACE oligo#2</t>
  </si>
  <si>
    <t>200ng/mL LPS</t>
  </si>
  <si>
    <t>100ng/mL LPS</t>
  </si>
  <si>
    <t>TNF Replicate #2 (shown)</t>
  </si>
  <si>
    <t>Title: iTAP is essential for TNF secretion in primary macrophages. Figure 7E</t>
  </si>
  <si>
    <t>control oligo</t>
  </si>
  <si>
    <t>iTAP oligo</t>
  </si>
  <si>
    <t>TACE oligo</t>
  </si>
  <si>
    <t>50 ng/mL LPS</t>
  </si>
  <si>
    <t>TNF Replicate #1 ( not shown)</t>
  </si>
  <si>
    <t>TNF Replicate #3 (not shown)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</si>
</sst>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10"/>
      <name val="Calibri"/>
    </font>
    <font>
      <sz val="11"/>
      <color indexed="18"/>
      <name val="Calibri"/>
    </font>
    <font>
      <sz val="11"/>
      <color indexed="63"/>
      <name val="Calibri"/>
    </font>
    <font>
      <sz val="11"/>
      <color indexed="17"/>
      <name val="Calibri"/>
      <family val="2"/>
    </font>
    <font>
      <sz val="11"/>
      <color indexed="12"/>
      <name val="Calibri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sz val="10"/>
      <color indexed="16"/>
      <name val="Arial"/>
    </font>
    <font>
      <sz val="10"/>
      <color indexed="17"/>
      <name val="Arial"/>
    </font>
    <font>
      <sz val="10"/>
      <color indexed="12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1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0" applyNumberForma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2" fillId="0" borderId="1" xfId="0" applyFont="1" applyBorder="1"/>
    <xf numFmtId="20" fontId="0" fillId="0" borderId="1" xfId="0" applyNumberFormat="1" applyBorder="1"/>
    <xf numFmtId="0" fontId="4" fillId="0" borderId="0" xfId="0" applyFont="1"/>
    <xf numFmtId="164" fontId="0" fillId="0" borderId="0" xfId="0" applyNumberForma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0" fillId="0" borderId="0" xfId="0" applyNumberFormat="1" applyBorder="1" applyAlignment="1">
      <alignment horizontal="center"/>
    </xf>
    <xf numFmtId="20" fontId="2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20" fontId="1" fillId="0" borderId="1" xfId="0" applyNumberFormat="1" applyFont="1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externalLink" Target="externalLinks/externalLink3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Curve</a:t>
            </a:r>
          </a:p>
        </c:rich>
      </c:tx>
      <c:layout>
        <c:manualLayout>
          <c:xMode val="edge"/>
          <c:yMode val="edge"/>
          <c:x val="0.161954204876933"/>
          <c:y val="0.064257122405153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20096852300242"/>
          <c:y val="0.516364323993684"/>
          <c:w val="0.588377723970944"/>
          <c:h val="0.3236367946157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131160893023965"/>
                  <c:y val="-0.0683778950708084"/>
                </c:manualLayout>
              </c:layout>
              <c:numFmt formatCode="0.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3175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437628262568874"/>
                  <c:y val="-0.19479714132119"/>
                </c:manualLayout>
              </c:layout>
              <c:numFmt formatCode="0.0000000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'[1]Raw Data'!$A$4:$A$11</c:f>
              <c:numCache>
                <c:formatCode>General</c:formatCode>
                <c:ptCount val="8"/>
                <c:pt idx="0">
                  <c:v>1000.0</c:v>
                </c:pt>
                <c:pt idx="1">
                  <c:v>500.0</c:v>
                </c:pt>
                <c:pt idx="2">
                  <c:v>250.0</c:v>
                </c:pt>
                <c:pt idx="3">
                  <c:v>125.0</c:v>
                </c:pt>
                <c:pt idx="4">
                  <c:v>62.5</c:v>
                </c:pt>
                <c:pt idx="5">
                  <c:v>31.25</c:v>
                </c:pt>
                <c:pt idx="6">
                  <c:v>15.625</c:v>
                </c:pt>
                <c:pt idx="7">
                  <c:v>0.0</c:v>
                </c:pt>
              </c:numCache>
            </c:numRef>
          </c:xVal>
          <c:yVal>
            <c:numRef>
              <c:f>'[1]Raw Data'!$F$4:$F$11</c:f>
              <c:numCache>
                <c:formatCode>General</c:formatCode>
                <c:ptCount val="8"/>
                <c:pt idx="0">
                  <c:v>0.10505</c:v>
                </c:pt>
                <c:pt idx="1">
                  <c:v>0.07295</c:v>
                </c:pt>
                <c:pt idx="2">
                  <c:v>0.05105</c:v>
                </c:pt>
                <c:pt idx="3">
                  <c:v>0.0275</c:v>
                </c:pt>
                <c:pt idx="4">
                  <c:v>0.015</c:v>
                </c:pt>
                <c:pt idx="5">
                  <c:v>0.00865</c:v>
                </c:pt>
                <c:pt idx="6">
                  <c:v>0.00655</c:v>
                </c:pt>
                <c:pt idx="7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184024"/>
        <c:axId val="2128852200"/>
      </c:scatterChart>
      <c:valAx>
        <c:axId val="2133184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8852200"/>
        <c:crosses val="autoZero"/>
        <c:crossBetween val="midCat"/>
      </c:valAx>
      <c:valAx>
        <c:axId val="212885220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3184024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Curve</a:t>
            </a:r>
          </a:p>
        </c:rich>
      </c:tx>
      <c:layout>
        <c:manualLayout>
          <c:xMode val="edge"/>
          <c:yMode val="edge"/>
          <c:x val="0.161954204876933"/>
          <c:y val="0.064257122405153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20096852300242"/>
          <c:y val="0.450909691374767"/>
          <c:w val="0.588377723970944"/>
          <c:h val="0.37818232179819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131160893023965"/>
                  <c:y val="-0.0683778950708084"/>
                </c:manualLayout>
              </c:layout>
              <c:numFmt formatCode="0.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3175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437628262568874"/>
                  <c:y val="-0.19479714132119"/>
                </c:manualLayout>
              </c:layout>
              <c:numFmt formatCode="0.0000000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'[2]Raw Data'!$A$4:$A$11</c:f>
              <c:numCache>
                <c:formatCode>General</c:formatCode>
                <c:ptCount val="8"/>
                <c:pt idx="0">
                  <c:v>1000.0</c:v>
                </c:pt>
                <c:pt idx="1">
                  <c:v>500.0</c:v>
                </c:pt>
                <c:pt idx="2">
                  <c:v>250.0</c:v>
                </c:pt>
                <c:pt idx="3">
                  <c:v>125.0</c:v>
                </c:pt>
                <c:pt idx="4">
                  <c:v>62.5</c:v>
                </c:pt>
                <c:pt idx="5">
                  <c:v>31.25</c:v>
                </c:pt>
                <c:pt idx="6">
                  <c:v>15.625</c:v>
                </c:pt>
                <c:pt idx="7">
                  <c:v>0.0</c:v>
                </c:pt>
              </c:numCache>
            </c:numRef>
          </c:xVal>
          <c:yVal>
            <c:numRef>
              <c:f>'[2]Raw Data'!$F$4:$F$11</c:f>
              <c:numCache>
                <c:formatCode>General</c:formatCode>
                <c:ptCount val="8"/>
                <c:pt idx="0">
                  <c:v>0.0572</c:v>
                </c:pt>
                <c:pt idx="1">
                  <c:v>0.03325</c:v>
                </c:pt>
                <c:pt idx="2">
                  <c:v>0.0233</c:v>
                </c:pt>
                <c:pt idx="3">
                  <c:v>0.0189</c:v>
                </c:pt>
                <c:pt idx="4">
                  <c:v>0.0108</c:v>
                </c:pt>
                <c:pt idx="5">
                  <c:v>0.00725</c:v>
                </c:pt>
                <c:pt idx="6">
                  <c:v>0.00285</c:v>
                </c:pt>
                <c:pt idx="7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894936"/>
        <c:axId val="2133245032"/>
      </c:scatterChart>
      <c:valAx>
        <c:axId val="2128894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3245032"/>
        <c:crosses val="autoZero"/>
        <c:crossBetween val="midCat"/>
      </c:valAx>
      <c:valAx>
        <c:axId val="213324503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8894936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Curve</a:t>
            </a:r>
          </a:p>
        </c:rich>
      </c:tx>
      <c:layout>
        <c:manualLayout>
          <c:xMode val="edge"/>
          <c:yMode val="edge"/>
          <c:x val="0.161954204876933"/>
          <c:y val="0.06425730150265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20096852300242"/>
          <c:y val="0.51685298737969"/>
          <c:w val="0.588377723970944"/>
          <c:h val="0.31835147773386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131160893023965"/>
                  <c:y val="-0.0683778950708084"/>
                </c:manualLayout>
              </c:layout>
              <c:numFmt formatCode="0.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3175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437628262568874"/>
                  <c:y val="-0.19479714132119"/>
                </c:manualLayout>
              </c:layout>
              <c:numFmt formatCode="0.0000000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'[3]Raw Data'!$A$4:$A$11</c:f>
              <c:numCache>
                <c:formatCode>General</c:formatCode>
                <c:ptCount val="8"/>
                <c:pt idx="0">
                  <c:v>1000.0</c:v>
                </c:pt>
                <c:pt idx="1">
                  <c:v>500.0</c:v>
                </c:pt>
                <c:pt idx="2">
                  <c:v>250.0</c:v>
                </c:pt>
                <c:pt idx="3">
                  <c:v>125.0</c:v>
                </c:pt>
                <c:pt idx="4">
                  <c:v>62.5</c:v>
                </c:pt>
                <c:pt idx="5">
                  <c:v>31.25</c:v>
                </c:pt>
                <c:pt idx="6">
                  <c:v>15.625</c:v>
                </c:pt>
                <c:pt idx="7">
                  <c:v>0.0</c:v>
                </c:pt>
              </c:numCache>
            </c:numRef>
          </c:xVal>
          <c:yVal>
            <c:numRef>
              <c:f>'[3]Raw Data'!$F$4:$F$11</c:f>
              <c:numCache>
                <c:formatCode>General</c:formatCode>
                <c:ptCount val="8"/>
                <c:pt idx="0">
                  <c:v>0.0897</c:v>
                </c:pt>
                <c:pt idx="1">
                  <c:v>0.0499</c:v>
                </c:pt>
                <c:pt idx="2">
                  <c:v>0.02825</c:v>
                </c:pt>
                <c:pt idx="3">
                  <c:v>0.0248</c:v>
                </c:pt>
                <c:pt idx="4">
                  <c:v>0.01695</c:v>
                </c:pt>
                <c:pt idx="5">
                  <c:v>0.0065</c:v>
                </c:pt>
                <c:pt idx="6">
                  <c:v>0.00375</c:v>
                </c:pt>
                <c:pt idx="7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577544"/>
        <c:axId val="2133578968"/>
      </c:scatterChart>
      <c:valAx>
        <c:axId val="2133577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3578968"/>
        <c:crosses val="autoZero"/>
        <c:crossBetween val="midCat"/>
      </c:valAx>
      <c:valAx>
        <c:axId val="213357896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3577544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</xdr:colOff>
      <xdr:row>27</xdr:row>
      <xdr:rowOff>12700</xdr:rowOff>
    </xdr:from>
    <xdr:to>
      <xdr:col>15</xdr:col>
      <xdr:colOff>660400</xdr:colOff>
      <xdr:row>47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</xdr:colOff>
      <xdr:row>26</xdr:row>
      <xdr:rowOff>12700</xdr:rowOff>
    </xdr:from>
    <xdr:to>
      <xdr:col>15</xdr:col>
      <xdr:colOff>660400</xdr:colOff>
      <xdr:row>46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</xdr:colOff>
      <xdr:row>18</xdr:row>
      <xdr:rowOff>12700</xdr:rowOff>
    </xdr:from>
    <xdr:to>
      <xdr:col>15</xdr:col>
      <xdr:colOff>660400</xdr:colOff>
      <xdr:row>38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oanna/Library/Containers/com.apple.mail/Data/Library/Mail%20Downloads/53202514-0AE7-4627-A528-BD57A86A5124/GS%2008.08.17%20iTAP%20KD%20Macs%20(2)%20TN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oanna/Library/Containers/com.apple.mail/Data/Library/Mail%20Downloads/FFCEC393-FCE5-4F9E-A22A-4DD23EBC6B27/GS%2005.09.17%20iTAP%20KD%20Macs%20(3)%20TN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oanna/Library/Containers/com.apple.mail/Data/Library/Mail%20Downloads/039599DE-DF25-4B99-9010-F6D7977909DB/GS%2025.05.17%20iTAP%20KD%20Macs%20(1)%20TN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cocol"/>
      <sheetName val="Chart1"/>
      <sheetName val="Raw Data"/>
      <sheetName val="Sheet1"/>
    </sheetNames>
    <sheetDataSet>
      <sheetData sheetId="0" refreshError="1"/>
      <sheetData sheetId="1" refreshError="1"/>
      <sheetData sheetId="2">
        <row r="4">
          <cell r="A4">
            <v>1000</v>
          </cell>
          <cell r="F4">
            <v>0.10505000000000002</v>
          </cell>
        </row>
        <row r="5">
          <cell r="A5">
            <v>500</v>
          </cell>
          <cell r="F5">
            <v>7.2950000000000001E-2</v>
          </cell>
        </row>
        <row r="6">
          <cell r="A6">
            <v>250</v>
          </cell>
          <cell r="F6">
            <v>5.1049999999999998E-2</v>
          </cell>
        </row>
        <row r="7">
          <cell r="A7">
            <v>125</v>
          </cell>
          <cell r="F7">
            <v>2.7499999999999997E-2</v>
          </cell>
        </row>
        <row r="8">
          <cell r="A8">
            <v>62.5</v>
          </cell>
          <cell r="F8">
            <v>1.4999999999999999E-2</v>
          </cell>
        </row>
        <row r="9">
          <cell r="A9">
            <v>31.25</v>
          </cell>
          <cell r="F9">
            <v>8.6500000000000049E-3</v>
          </cell>
        </row>
        <row r="10">
          <cell r="A10">
            <v>15.625</v>
          </cell>
          <cell r="F10">
            <v>6.5500000000000003E-3</v>
          </cell>
        </row>
        <row r="11">
          <cell r="A11">
            <v>0</v>
          </cell>
          <cell r="F11">
            <v>0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rococol"/>
      <sheetName val="Chart1"/>
      <sheetName val="Raw Data"/>
      <sheetName val="Sheet1"/>
    </sheetNames>
    <sheetDataSet>
      <sheetData sheetId="0"/>
      <sheetData sheetId="1" refreshError="1"/>
      <sheetData sheetId="2">
        <row r="4">
          <cell r="A4">
            <v>1000</v>
          </cell>
          <cell r="F4">
            <v>5.7199999999999987E-2</v>
          </cell>
        </row>
        <row r="5">
          <cell r="A5">
            <v>500</v>
          </cell>
          <cell r="F5">
            <v>3.3249999999999988E-2</v>
          </cell>
        </row>
        <row r="6">
          <cell r="A6">
            <v>250</v>
          </cell>
          <cell r="F6">
            <v>2.3300000000000001E-2</v>
          </cell>
        </row>
        <row r="7">
          <cell r="A7">
            <v>125</v>
          </cell>
          <cell r="F7">
            <v>1.89E-2</v>
          </cell>
        </row>
        <row r="8">
          <cell r="A8">
            <v>62.5</v>
          </cell>
          <cell r="F8">
            <v>1.0800000000000004E-2</v>
          </cell>
        </row>
        <row r="9">
          <cell r="A9">
            <v>31.25</v>
          </cell>
          <cell r="F9">
            <v>7.2499999999999995E-3</v>
          </cell>
        </row>
        <row r="10">
          <cell r="A10">
            <v>15.625</v>
          </cell>
          <cell r="F10">
            <v>2.8499999999999984E-3</v>
          </cell>
        </row>
        <row r="11">
          <cell r="A11">
            <v>0</v>
          </cell>
          <cell r="F11">
            <v>0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rococol"/>
      <sheetName val="Chart1"/>
      <sheetName val="Raw Data"/>
      <sheetName val="Sheet1"/>
    </sheetNames>
    <sheetDataSet>
      <sheetData sheetId="0" refreshError="1"/>
      <sheetData sheetId="1" refreshError="1"/>
      <sheetData sheetId="2">
        <row r="4">
          <cell r="A4">
            <v>1000</v>
          </cell>
          <cell r="F4">
            <v>8.9700000000000002E-2</v>
          </cell>
        </row>
        <row r="5">
          <cell r="A5">
            <v>500</v>
          </cell>
          <cell r="F5">
            <v>4.99E-2</v>
          </cell>
        </row>
        <row r="6">
          <cell r="A6">
            <v>250</v>
          </cell>
          <cell r="F6">
            <v>2.8249999999999997E-2</v>
          </cell>
        </row>
        <row r="7">
          <cell r="A7">
            <v>125</v>
          </cell>
          <cell r="F7">
            <v>2.4800000000000003E-2</v>
          </cell>
        </row>
        <row r="8">
          <cell r="A8">
            <v>62.5</v>
          </cell>
          <cell r="F8">
            <v>1.6950000000000007E-2</v>
          </cell>
        </row>
        <row r="9">
          <cell r="A9">
            <v>31.25</v>
          </cell>
          <cell r="F9">
            <v>6.5000000000000058E-3</v>
          </cell>
        </row>
        <row r="10">
          <cell r="A10">
            <v>15.625</v>
          </cell>
          <cell r="F10">
            <v>3.7500000000000033E-3</v>
          </cell>
        </row>
        <row r="11">
          <cell r="A11">
            <v>0</v>
          </cell>
          <cell r="F11">
            <v>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0"/>
  <sheetViews>
    <sheetView tabSelected="1" workbookViewId="0"/>
  </sheetViews>
  <sheetFormatPr baseColWidth="10" defaultColWidth="8.83203125" defaultRowHeight="15" x14ac:dyDescent="0"/>
  <cols>
    <col min="2" max="2" width="17.1640625" customWidth="1"/>
    <col min="5" max="5" width="9.1640625" bestFit="1" customWidth="1"/>
    <col min="6" max="7" width="10.83203125" customWidth="1"/>
    <col min="8" max="8" width="10.5" customWidth="1"/>
    <col min="10" max="10" width="13" customWidth="1"/>
    <col min="11" max="11" width="12.5" customWidth="1"/>
  </cols>
  <sheetData>
    <row r="2" spans="1:10">
      <c r="B2" t="s">
        <v>45</v>
      </c>
    </row>
    <row r="3" spans="1:10">
      <c r="I3" s="11"/>
      <c r="J3" s="11"/>
    </row>
    <row r="4" spans="1:10">
      <c r="B4" s="29" t="s">
        <v>44</v>
      </c>
      <c r="C4" s="29"/>
      <c r="D4" s="29"/>
      <c r="E4" s="29"/>
      <c r="F4" s="29"/>
      <c r="G4" s="29"/>
      <c r="H4" s="29"/>
      <c r="I4" s="11"/>
      <c r="J4" s="11"/>
    </row>
    <row r="5" spans="1:10">
      <c r="B5" s="12" t="s">
        <v>31</v>
      </c>
      <c r="C5" s="2" t="s">
        <v>10</v>
      </c>
      <c r="D5" s="2" t="s">
        <v>12</v>
      </c>
      <c r="E5" s="2" t="s">
        <v>4</v>
      </c>
      <c r="F5" s="22" t="s">
        <v>32</v>
      </c>
      <c r="G5" s="22" t="s">
        <v>33</v>
      </c>
      <c r="H5" s="22" t="s">
        <v>34</v>
      </c>
      <c r="I5" s="11"/>
      <c r="J5" s="11"/>
    </row>
    <row r="6" spans="1:10">
      <c r="A6" s="27" t="s">
        <v>35</v>
      </c>
      <c r="B6" s="21" t="s">
        <v>36</v>
      </c>
      <c r="C6" s="4">
        <f t="shared" ref="C6:C23" si="0">((F44-$B$41)/$E$41)*1.5</f>
        <v>129.75714285714287</v>
      </c>
      <c r="D6" s="4">
        <f t="shared" ref="D6:D23" si="1">((G44-$B$41)/$E$41)*1.5</f>
        <v>22.614285714285657</v>
      </c>
      <c r="E6" s="4">
        <f t="shared" ref="E6:E23" si="2">((H44-$B$41)/$E$41)*1.5</f>
        <v>65.471428571428547</v>
      </c>
      <c r="F6" s="5">
        <f>AVERAGE(C6:E6)</f>
        <v>72.614285714285685</v>
      </c>
      <c r="G6" s="5">
        <f>STDEV(C6:E6)</f>
        <v>53.927388823362556</v>
      </c>
      <c r="H6" s="5">
        <f t="shared" ref="H6:H23" si="3">G6/SQRT(3)</f>
        <v>31.13499245386199</v>
      </c>
      <c r="I6" s="11"/>
    </row>
    <row r="7" spans="1:10">
      <c r="A7" s="27"/>
      <c r="B7" s="21" t="s">
        <v>37</v>
      </c>
      <c r="C7" s="4">
        <f t="shared" si="0"/>
        <v>-7.385714285714311</v>
      </c>
      <c r="D7" s="4">
        <f t="shared" si="1"/>
        <v>112.61428571428564</v>
      </c>
      <c r="E7" s="4">
        <f t="shared" si="2"/>
        <v>54.042857142857095</v>
      </c>
      <c r="F7" s="5">
        <f t="shared" ref="F7:F13" si="4">AVERAGE(C7:E7)</f>
        <v>53.090476190476146</v>
      </c>
      <c r="G7" s="5">
        <f t="shared" ref="G7:G13" si="5">STDEV(C7:E7)</f>
        <v>60.005668666458853</v>
      </c>
      <c r="H7" s="5">
        <f t="shared" si="3"/>
        <v>34.644288957483511</v>
      </c>
      <c r="I7" s="11"/>
    </row>
    <row r="8" spans="1:10">
      <c r="A8" s="27"/>
      <c r="B8" s="21" t="s">
        <v>38</v>
      </c>
      <c r="C8" s="4">
        <f t="shared" si="0"/>
        <v>11.185714285714296</v>
      </c>
      <c r="D8" s="4">
        <f t="shared" si="1"/>
        <v>11.185714285714296</v>
      </c>
      <c r="E8" s="4">
        <f t="shared" si="2"/>
        <v>14.042857142857136</v>
      </c>
      <c r="F8" s="5">
        <f t="shared" si="4"/>
        <v>12.138095238095241</v>
      </c>
      <c r="G8" s="5">
        <f t="shared" si="5"/>
        <v>1.6495721976846385</v>
      </c>
      <c r="H8" s="5">
        <f t="shared" si="3"/>
        <v>0.95238095238094866</v>
      </c>
      <c r="I8" s="11"/>
    </row>
    <row r="9" spans="1:10">
      <c r="A9" s="27"/>
      <c r="B9" s="21" t="s">
        <v>39</v>
      </c>
      <c r="C9" s="4">
        <f t="shared" si="0"/>
        <v>26.899999999999963</v>
      </c>
      <c r="D9" s="4">
        <f t="shared" si="1"/>
        <v>16.899999999999974</v>
      </c>
      <c r="E9" s="4">
        <f t="shared" si="2"/>
        <v>29.757142857142803</v>
      </c>
      <c r="F9" s="5">
        <f t="shared" si="4"/>
        <v>24.51904761904758</v>
      </c>
      <c r="G9" s="5">
        <f t="shared" si="5"/>
        <v>6.751165180360859</v>
      </c>
      <c r="H9" s="5">
        <f t="shared" si="3"/>
        <v>3.8977870342249705</v>
      </c>
      <c r="I9" s="11"/>
    </row>
    <row r="10" spans="1:10">
      <c r="A10" s="27"/>
      <c r="B10" s="12" t="s">
        <v>40</v>
      </c>
      <c r="C10" s="4">
        <f t="shared" si="0"/>
        <v>69.757142857142867</v>
      </c>
      <c r="D10" s="4">
        <f t="shared" si="1"/>
        <v>-73.100000000000023</v>
      </c>
      <c r="E10" s="4">
        <f t="shared" si="2"/>
        <v>42.614285714285728</v>
      </c>
      <c r="F10" s="5">
        <f t="shared" si="4"/>
        <v>13.09047619047619</v>
      </c>
      <c r="G10" s="5">
        <f t="shared" si="5"/>
        <v>75.866872302245156</v>
      </c>
      <c r="H10" s="5">
        <f t="shared" si="3"/>
        <v>43.801759146276204</v>
      </c>
      <c r="I10" s="11"/>
    </row>
    <row r="11" spans="1:10">
      <c r="A11" s="27"/>
      <c r="B11" s="12" t="s">
        <v>41</v>
      </c>
      <c r="C11" s="4">
        <f t="shared" si="0"/>
        <v>4.0428571428571463</v>
      </c>
      <c r="D11" s="4">
        <f t="shared" si="1"/>
        <v>-18.81428571428577</v>
      </c>
      <c r="E11" s="4">
        <f t="shared" si="2"/>
        <v>28.328571428571436</v>
      </c>
      <c r="F11" s="5">
        <f t="shared" si="4"/>
        <v>4.5190476190476039</v>
      </c>
      <c r="G11" s="5">
        <f t="shared" si="5"/>
        <v>23.575035799022057</v>
      </c>
      <c r="H11" s="5">
        <f t="shared" si="3"/>
        <v>13.61105326472045</v>
      </c>
      <c r="I11" s="11"/>
    </row>
    <row r="12" spans="1:10">
      <c r="A12" s="28" t="s">
        <v>42</v>
      </c>
      <c r="B12" s="21" t="s">
        <v>36</v>
      </c>
      <c r="C12" s="4">
        <f t="shared" si="0"/>
        <v>1411.1857142857143</v>
      </c>
      <c r="D12" s="4">
        <f t="shared" si="1"/>
        <v>1669.7571428571432</v>
      </c>
      <c r="E12" s="4">
        <f t="shared" si="2"/>
        <v>1504.0428571428574</v>
      </c>
      <c r="F12" s="5">
        <f t="shared" si="4"/>
        <v>1528.3285714285714</v>
      </c>
      <c r="G12" s="5">
        <f t="shared" si="5"/>
        <v>130.98527725337263</v>
      </c>
      <c r="H12" s="5">
        <f t="shared" si="3"/>
        <v>75.624385082112454</v>
      </c>
      <c r="I12" s="11"/>
    </row>
    <row r="13" spans="1:10">
      <c r="A13" s="28"/>
      <c r="B13" s="21" t="s">
        <v>37</v>
      </c>
      <c r="C13" s="4">
        <f t="shared" si="0"/>
        <v>1578.3285714285714</v>
      </c>
      <c r="D13" s="4">
        <f t="shared" si="1"/>
        <v>1469.7571428571428</v>
      </c>
      <c r="E13" s="4">
        <f t="shared" si="2"/>
        <v>1514.042857142857</v>
      </c>
      <c r="F13" s="5">
        <f t="shared" si="4"/>
        <v>1520.7095238095237</v>
      </c>
      <c r="G13" s="5">
        <f t="shared" si="5"/>
        <v>54.591868523100977</v>
      </c>
      <c r="H13" s="5">
        <f t="shared" si="3"/>
        <v>31.518629987377007</v>
      </c>
      <c r="I13" s="11"/>
    </row>
    <row r="14" spans="1:10">
      <c r="A14" s="28"/>
      <c r="B14" s="21" t="s">
        <v>38</v>
      </c>
      <c r="C14" s="4">
        <f t="shared" si="0"/>
        <v>291.18571428571414</v>
      </c>
      <c r="D14" s="4">
        <f t="shared" si="1"/>
        <v>315.47142857142853</v>
      </c>
      <c r="E14" s="4">
        <f t="shared" si="2"/>
        <v>299.75714285714275</v>
      </c>
      <c r="F14" s="5">
        <f>AVERAGE(C14:E14)</f>
        <v>302.1380952380951</v>
      </c>
      <c r="G14" s="5">
        <f>STDEV(C14:E14)</f>
        <v>12.316683006073923</v>
      </c>
      <c r="H14" s="5">
        <f t="shared" si="3"/>
        <v>7.1110402490800686</v>
      </c>
      <c r="I14" s="11"/>
    </row>
    <row r="15" spans="1:10">
      <c r="A15" s="28"/>
      <c r="B15" s="21" t="s">
        <v>39</v>
      </c>
      <c r="C15" s="4">
        <f t="shared" si="0"/>
        <v>334.04285714285709</v>
      </c>
      <c r="D15" s="4">
        <f t="shared" si="1"/>
        <v>434.04285714285709</v>
      </c>
      <c r="E15" s="4">
        <f t="shared" si="2"/>
        <v>312.61428571428559</v>
      </c>
      <c r="F15" s="5">
        <f t="shared" ref="F15:F21" si="6">AVERAGE(C15:E15)</f>
        <v>360.23333333333329</v>
      </c>
      <c r="G15" s="5">
        <f t="shared" ref="G15:G21" si="7">STDEV(C15:E15)</f>
        <v>64.812655184839059</v>
      </c>
      <c r="H15" s="5">
        <f t="shared" si="3"/>
        <v>37.419603917861224</v>
      </c>
      <c r="I15" s="11"/>
    </row>
    <row r="16" spans="1:10">
      <c r="A16" s="28"/>
      <c r="B16" s="12" t="s">
        <v>40</v>
      </c>
      <c r="C16" s="4">
        <f t="shared" si="0"/>
        <v>179.75714285714284</v>
      </c>
      <c r="D16" s="4">
        <f t="shared" si="1"/>
        <v>111.18571428571428</v>
      </c>
      <c r="E16" s="4">
        <f t="shared" si="2"/>
        <v>165.47142857142853</v>
      </c>
      <c r="F16" s="5">
        <f t="shared" si="6"/>
        <v>152.13809523809522</v>
      </c>
      <c r="G16" s="5">
        <f t="shared" si="7"/>
        <v>36.177942691852493</v>
      </c>
      <c r="H16" s="5">
        <f t="shared" si="3"/>
        <v>20.887344951867892</v>
      </c>
    </row>
    <row r="17" spans="1:8">
      <c r="A17" s="28"/>
      <c r="B17" s="12" t="s">
        <v>41</v>
      </c>
      <c r="C17" s="4">
        <f t="shared" si="0"/>
        <v>141.18571428571425</v>
      </c>
      <c r="D17" s="4">
        <f t="shared" si="1"/>
        <v>158.32857142857139</v>
      </c>
      <c r="E17" s="4">
        <f t="shared" si="2"/>
        <v>206.89999999999998</v>
      </c>
      <c r="F17" s="5">
        <f t="shared" si="6"/>
        <v>168.80476190476188</v>
      </c>
      <c r="G17" s="5">
        <f t="shared" si="7"/>
        <v>34.086724129853998</v>
      </c>
      <c r="H17" s="5">
        <f t="shared" si="3"/>
        <v>19.67997935216372</v>
      </c>
    </row>
    <row r="18" spans="1:8">
      <c r="A18" s="28" t="s">
        <v>43</v>
      </c>
      <c r="B18" s="21" t="s">
        <v>36</v>
      </c>
      <c r="C18" s="4">
        <f t="shared" si="0"/>
        <v>1422.6142857142856</v>
      </c>
      <c r="D18" s="4">
        <f t="shared" si="1"/>
        <v>1761.1857142857139</v>
      </c>
      <c r="E18" s="4">
        <f t="shared" si="2"/>
        <v>1352.6142857142859</v>
      </c>
      <c r="F18" s="5">
        <f t="shared" si="6"/>
        <v>1512.138095238095</v>
      </c>
      <c r="G18" s="5">
        <f t="shared" si="7"/>
        <v>218.50294600981047</v>
      </c>
      <c r="H18" s="5">
        <f t="shared" si="3"/>
        <v>126.15273469749035</v>
      </c>
    </row>
    <row r="19" spans="1:8">
      <c r="A19" s="28"/>
      <c r="B19" s="21" t="s">
        <v>37</v>
      </c>
      <c r="C19" s="4">
        <f t="shared" si="0"/>
        <v>1142.6142857142856</v>
      </c>
      <c r="D19" s="4">
        <f t="shared" si="1"/>
        <v>1362.6142857142856</v>
      </c>
      <c r="E19" s="4">
        <f t="shared" si="2"/>
        <v>1322.6142857142856</v>
      </c>
      <c r="F19" s="5">
        <f t="shared" si="6"/>
        <v>1275.9476190476189</v>
      </c>
      <c r="G19" s="5">
        <f t="shared" si="7"/>
        <v>117.18930554164631</v>
      </c>
      <c r="H19" s="5">
        <f t="shared" si="3"/>
        <v>67.659277100614801</v>
      </c>
    </row>
    <row r="20" spans="1:8">
      <c r="A20" s="28"/>
      <c r="B20" s="21" t="s">
        <v>38</v>
      </c>
      <c r="C20" s="4">
        <f t="shared" si="0"/>
        <v>169.75714285714284</v>
      </c>
      <c r="D20" s="4">
        <f t="shared" si="1"/>
        <v>172.6142857142857</v>
      </c>
      <c r="E20" s="4">
        <f t="shared" si="2"/>
        <v>132.61428571428573</v>
      </c>
      <c r="F20" s="5">
        <f t="shared" si="6"/>
        <v>158.32857142857142</v>
      </c>
      <c r="G20" s="5">
        <f t="shared" si="7"/>
        <v>22.314999074018839</v>
      </c>
      <c r="H20" s="5">
        <f t="shared" si="3"/>
        <v>12.883570722351028</v>
      </c>
    </row>
    <row r="21" spans="1:8">
      <c r="A21" s="28"/>
      <c r="B21" s="21" t="s">
        <v>39</v>
      </c>
      <c r="C21" s="4">
        <f t="shared" si="0"/>
        <v>189.75714285714281</v>
      </c>
      <c r="D21" s="4">
        <f t="shared" si="1"/>
        <v>228.32857142857137</v>
      </c>
      <c r="E21" s="4">
        <f t="shared" si="2"/>
        <v>238.32857142857137</v>
      </c>
      <c r="F21" s="5">
        <f t="shared" si="6"/>
        <v>218.80476190476188</v>
      </c>
      <c r="G21" s="5">
        <f t="shared" si="7"/>
        <v>25.648062875229005</v>
      </c>
      <c r="H21" s="5">
        <f t="shared" si="3"/>
        <v>14.807916005205914</v>
      </c>
    </row>
    <row r="22" spans="1:8">
      <c r="A22" s="28"/>
      <c r="B22" s="12" t="s">
        <v>40</v>
      </c>
      <c r="C22" s="4">
        <f t="shared" si="0"/>
        <v>52.614285714285728</v>
      </c>
      <c r="D22" s="4">
        <f t="shared" si="1"/>
        <v>51.185714285714248</v>
      </c>
      <c r="E22" s="4">
        <f t="shared" si="2"/>
        <v>96.899999999999991</v>
      </c>
      <c r="F22" s="5">
        <f>AVERAGE(C22:E22)</f>
        <v>66.899999999999991</v>
      </c>
      <c r="G22" s="5">
        <f>STDEV(C22:E22)</f>
        <v>25.990579140943183</v>
      </c>
      <c r="H22" s="5">
        <f t="shared" si="3"/>
        <v>15.00566786341782</v>
      </c>
    </row>
    <row r="23" spans="1:8">
      <c r="A23" s="28"/>
      <c r="B23" s="12" t="s">
        <v>41</v>
      </c>
      <c r="C23" s="4">
        <f t="shared" si="0"/>
        <v>68.328571428571379</v>
      </c>
      <c r="D23" s="4">
        <f t="shared" si="1"/>
        <v>56.900000000000027</v>
      </c>
      <c r="E23" s="4">
        <f t="shared" si="2"/>
        <v>149.75714285714287</v>
      </c>
      <c r="F23" s="5">
        <f t="shared" ref="F23" si="8">AVERAGE(C23:E23)</f>
        <v>91.661904761904751</v>
      </c>
      <c r="G23" s="5">
        <f t="shared" ref="G23" si="9">STDEV(C23:E23)</f>
        <v>50.635418219180281</v>
      </c>
      <c r="H23" s="5">
        <f t="shared" si="3"/>
        <v>29.234372339373017</v>
      </c>
    </row>
    <row r="28" spans="1:8">
      <c r="B28" s="1" t="s">
        <v>0</v>
      </c>
    </row>
    <row r="29" spans="1:8">
      <c r="B29" s="1"/>
    </row>
    <row r="30" spans="1:8">
      <c r="B30" s="2" t="s">
        <v>1</v>
      </c>
      <c r="C30" s="2" t="s">
        <v>2</v>
      </c>
      <c r="D30" s="2" t="s">
        <v>3</v>
      </c>
      <c r="E30" s="2" t="s">
        <v>4</v>
      </c>
      <c r="F30" s="2" t="s">
        <v>5</v>
      </c>
      <c r="G30" s="2" t="s">
        <v>6</v>
      </c>
    </row>
    <row r="31" spans="1:8">
      <c r="B31" s="2">
        <v>1000</v>
      </c>
      <c r="C31" s="3">
        <v>0.13020000000000001</v>
      </c>
      <c r="D31" s="3">
        <v>0.1497</v>
      </c>
      <c r="E31" s="4"/>
      <c r="F31" s="5">
        <f>AVERAGE(C31:D31)</f>
        <v>0.13995000000000002</v>
      </c>
      <c r="G31" s="5">
        <f>F31-F38</f>
        <v>0.10505000000000002</v>
      </c>
      <c r="H31" s="6"/>
    </row>
    <row r="32" spans="1:8">
      <c r="B32" s="2">
        <v>500</v>
      </c>
      <c r="C32" s="3">
        <v>0.10589999999999999</v>
      </c>
      <c r="D32" s="3">
        <v>0.10979999999999999</v>
      </c>
      <c r="E32" s="4"/>
      <c r="F32" s="5">
        <f t="shared" ref="F32:F38" si="10">AVERAGE(C32:D32)</f>
        <v>0.10785</v>
      </c>
      <c r="G32" s="5">
        <f>F32-F38</f>
        <v>7.2950000000000001E-2</v>
      </c>
      <c r="H32" s="6"/>
    </row>
    <row r="33" spans="2:13">
      <c r="B33" s="2">
        <v>250</v>
      </c>
      <c r="C33" s="3">
        <v>8.6999999999999994E-2</v>
      </c>
      <c r="D33" s="3">
        <v>8.4900000000000003E-2</v>
      </c>
      <c r="E33" s="4"/>
      <c r="F33" s="5">
        <f t="shared" si="10"/>
        <v>8.5949999999999999E-2</v>
      </c>
      <c r="G33" s="5">
        <f>F33-F38</f>
        <v>5.1049999999999998E-2</v>
      </c>
      <c r="H33" s="6"/>
    </row>
    <row r="34" spans="2:13">
      <c r="B34" s="2">
        <v>125</v>
      </c>
      <c r="C34" s="3">
        <v>6.1199999999999997E-2</v>
      </c>
      <c r="D34" s="3">
        <v>6.3600000000000004E-2</v>
      </c>
      <c r="E34" s="4"/>
      <c r="F34" s="5">
        <f t="shared" si="10"/>
        <v>6.2399999999999997E-2</v>
      </c>
      <c r="G34" s="5">
        <f>F34-F38</f>
        <v>2.7499999999999997E-2</v>
      </c>
      <c r="H34" s="6"/>
    </row>
    <row r="35" spans="2:13">
      <c r="B35" s="2">
        <v>62.5</v>
      </c>
      <c r="C35" s="3">
        <v>5.0599999999999999E-2</v>
      </c>
      <c r="D35" s="3">
        <v>4.9200000000000001E-2</v>
      </c>
      <c r="E35" s="4"/>
      <c r="F35" s="5">
        <f t="shared" si="10"/>
        <v>4.99E-2</v>
      </c>
      <c r="G35" s="5">
        <f>F35-F38</f>
        <v>1.4999999999999999E-2</v>
      </c>
      <c r="H35" s="6"/>
    </row>
    <row r="36" spans="2:13">
      <c r="B36" s="2">
        <v>31.25</v>
      </c>
      <c r="C36" s="3">
        <v>4.3200000000000002E-2</v>
      </c>
      <c r="D36" s="3">
        <v>4.3900000000000002E-2</v>
      </c>
      <c r="E36" s="4"/>
      <c r="F36" s="5">
        <f t="shared" si="10"/>
        <v>4.3550000000000005E-2</v>
      </c>
      <c r="G36" s="5">
        <f>F36-F38</f>
        <v>8.6500000000000049E-3</v>
      </c>
      <c r="H36" s="6"/>
    </row>
    <row r="37" spans="2:13">
      <c r="B37" s="2">
        <v>15.625</v>
      </c>
      <c r="C37" s="3">
        <v>4.3999999999999997E-2</v>
      </c>
      <c r="D37" s="3">
        <v>3.8899999999999997E-2</v>
      </c>
      <c r="E37" s="4"/>
      <c r="F37" s="5">
        <f t="shared" si="10"/>
        <v>4.1450000000000001E-2</v>
      </c>
      <c r="G37" s="5">
        <f>F37-F38</f>
        <v>6.5500000000000003E-3</v>
      </c>
      <c r="H37" s="6"/>
    </row>
    <row r="38" spans="2:13">
      <c r="B38" s="2">
        <v>0</v>
      </c>
      <c r="C38" s="3">
        <v>3.6900000000000002E-2</v>
      </c>
      <c r="D38" s="3">
        <v>3.2899999999999999E-2</v>
      </c>
      <c r="E38" s="4"/>
      <c r="F38" s="5">
        <f t="shared" si="10"/>
        <v>3.49E-2</v>
      </c>
      <c r="G38" s="5">
        <f>F38-F38</f>
        <v>0</v>
      </c>
      <c r="H38" s="6"/>
    </row>
    <row r="39" spans="2:13">
      <c r="H39" s="7"/>
    </row>
    <row r="40" spans="2:13">
      <c r="B40" s="8" t="s">
        <v>7</v>
      </c>
      <c r="C40" s="4"/>
      <c r="D40" s="4"/>
      <c r="E40" s="8" t="s">
        <v>8</v>
      </c>
      <c r="F40" s="4"/>
      <c r="G40" s="4"/>
      <c r="H40" s="7"/>
    </row>
    <row r="41" spans="2:13">
      <c r="B41">
        <v>9.9170000000000005E-3</v>
      </c>
      <c r="C41" s="9"/>
      <c r="D41" s="10"/>
      <c r="E41">
        <v>1.05E-4</v>
      </c>
      <c r="F41" s="9"/>
      <c r="G41" s="10"/>
      <c r="H41" s="7"/>
    </row>
    <row r="42" spans="2:13">
      <c r="H42" s="7"/>
      <c r="I42" s="11"/>
      <c r="J42" s="11"/>
    </row>
    <row r="43" spans="2:13">
      <c r="B43" s="12" t="s">
        <v>9</v>
      </c>
      <c r="C43" s="2" t="s">
        <v>10</v>
      </c>
      <c r="D43" s="2" t="s">
        <v>3</v>
      </c>
      <c r="E43" s="2" t="s">
        <v>11</v>
      </c>
      <c r="F43" s="2" t="s">
        <v>10</v>
      </c>
      <c r="G43" s="2" t="s">
        <v>12</v>
      </c>
      <c r="H43" s="2" t="s">
        <v>4</v>
      </c>
      <c r="I43" s="6"/>
      <c r="J43" s="6"/>
      <c r="K43" s="6"/>
      <c r="L43" s="6"/>
      <c r="M43" s="6"/>
    </row>
    <row r="44" spans="2:13">
      <c r="B44" s="13" t="s">
        <v>13</v>
      </c>
      <c r="C44" s="14">
        <v>5.3900000000000003E-2</v>
      </c>
      <c r="D44" s="14">
        <v>4.6399999999999997E-2</v>
      </c>
      <c r="E44" s="14">
        <v>4.9399999999999999E-2</v>
      </c>
      <c r="F44" s="5">
        <f t="shared" ref="F44:F61" si="11">C44-$F$38</f>
        <v>1.9000000000000003E-2</v>
      </c>
      <c r="G44" s="5">
        <f t="shared" ref="G44:G61" si="12">D44-$F$38</f>
        <v>1.1499999999999996E-2</v>
      </c>
      <c r="H44" s="5">
        <f t="shared" ref="H44:H61" si="13">E44-$F$38</f>
        <v>1.4499999999999999E-2</v>
      </c>
      <c r="I44" s="15"/>
      <c r="J44" s="11"/>
      <c r="K44" s="11"/>
      <c r="L44" s="11"/>
      <c r="M44" s="11"/>
    </row>
    <row r="45" spans="2:13">
      <c r="B45" s="13" t="s">
        <v>14</v>
      </c>
      <c r="C45" s="14">
        <v>4.4299999999999999E-2</v>
      </c>
      <c r="D45" s="14">
        <v>5.2699999999999997E-2</v>
      </c>
      <c r="E45" s="14">
        <v>4.8599999999999997E-2</v>
      </c>
      <c r="F45" s="5">
        <f t="shared" si="11"/>
        <v>9.3999999999999986E-3</v>
      </c>
      <c r="G45" s="5">
        <f t="shared" si="12"/>
        <v>1.7799999999999996E-2</v>
      </c>
      <c r="H45" s="5">
        <f t="shared" si="13"/>
        <v>1.3699999999999997E-2</v>
      </c>
      <c r="I45" s="15"/>
      <c r="J45" s="11"/>
      <c r="K45" s="11"/>
      <c r="L45" s="11"/>
      <c r="M45" s="11"/>
    </row>
    <row r="46" spans="2:13">
      <c r="B46" s="13" t="s">
        <v>15</v>
      </c>
      <c r="C46" s="14">
        <v>4.5600000000000002E-2</v>
      </c>
      <c r="D46" s="14">
        <v>4.5600000000000002E-2</v>
      </c>
      <c r="E46" s="14">
        <v>4.58E-2</v>
      </c>
      <c r="F46" s="5">
        <f t="shared" si="11"/>
        <v>1.0700000000000001E-2</v>
      </c>
      <c r="G46" s="5">
        <f t="shared" si="12"/>
        <v>1.0700000000000001E-2</v>
      </c>
      <c r="H46" s="5">
        <f t="shared" si="13"/>
        <v>1.09E-2</v>
      </c>
      <c r="I46" s="15"/>
      <c r="J46" s="11"/>
      <c r="K46" s="11"/>
      <c r="L46" s="11"/>
      <c r="M46" s="11"/>
    </row>
    <row r="47" spans="2:13">
      <c r="B47" s="13" t="s">
        <v>16</v>
      </c>
      <c r="C47" s="14">
        <v>4.6699999999999998E-2</v>
      </c>
      <c r="D47" s="14">
        <v>4.5999999999999999E-2</v>
      </c>
      <c r="E47" s="14">
        <v>4.6899999999999997E-2</v>
      </c>
      <c r="F47" s="5">
        <f t="shared" si="11"/>
        <v>1.1799999999999998E-2</v>
      </c>
      <c r="G47" s="5">
        <f t="shared" si="12"/>
        <v>1.1099999999999999E-2</v>
      </c>
      <c r="H47" s="5">
        <f t="shared" si="13"/>
        <v>1.1999999999999997E-2</v>
      </c>
      <c r="I47" s="15"/>
      <c r="J47" s="11"/>
      <c r="K47" s="11"/>
      <c r="L47" s="11"/>
      <c r="M47" s="11"/>
    </row>
    <row r="48" spans="2:13">
      <c r="B48" s="4" t="s">
        <v>17</v>
      </c>
      <c r="C48" s="14">
        <v>4.9700000000000001E-2</v>
      </c>
      <c r="D48" s="14">
        <v>3.9699999999999999E-2</v>
      </c>
      <c r="E48" s="14">
        <v>4.7800000000000002E-2</v>
      </c>
      <c r="F48" s="5">
        <f t="shared" si="11"/>
        <v>1.4800000000000001E-2</v>
      </c>
      <c r="G48" s="5">
        <f t="shared" si="12"/>
        <v>4.7999999999999987E-3</v>
      </c>
      <c r="H48" s="5">
        <f t="shared" si="13"/>
        <v>1.2900000000000002E-2</v>
      </c>
      <c r="I48" s="15"/>
      <c r="J48" s="11"/>
      <c r="K48" s="11"/>
      <c r="L48" s="11"/>
      <c r="M48" s="11"/>
    </row>
    <row r="49" spans="2:13">
      <c r="B49" s="4" t="s">
        <v>18</v>
      </c>
      <c r="C49" s="14">
        <v>4.5100000000000001E-2</v>
      </c>
      <c r="D49" s="14">
        <v>4.3499999999999997E-2</v>
      </c>
      <c r="E49" s="14">
        <v>4.6800000000000001E-2</v>
      </c>
      <c r="F49" s="5">
        <f t="shared" si="11"/>
        <v>1.0200000000000001E-2</v>
      </c>
      <c r="G49" s="5">
        <f t="shared" si="12"/>
        <v>8.5999999999999965E-3</v>
      </c>
      <c r="H49" s="5">
        <f t="shared" si="13"/>
        <v>1.1900000000000001E-2</v>
      </c>
      <c r="I49" s="15"/>
      <c r="J49" s="11"/>
      <c r="K49" s="11"/>
      <c r="L49" s="11"/>
      <c r="M49" s="11"/>
    </row>
    <row r="50" spans="2:13">
      <c r="B50" s="4" t="s">
        <v>19</v>
      </c>
      <c r="C50" s="16">
        <v>0.14360000000000001</v>
      </c>
      <c r="D50" s="16">
        <v>0.16170000000000001</v>
      </c>
      <c r="E50" s="16">
        <v>0.15010000000000001</v>
      </c>
      <c r="F50" s="5">
        <f t="shared" si="11"/>
        <v>0.1087</v>
      </c>
      <c r="G50" s="5">
        <f t="shared" si="12"/>
        <v>0.12680000000000002</v>
      </c>
      <c r="H50" s="5">
        <f t="shared" si="13"/>
        <v>0.11520000000000001</v>
      </c>
      <c r="I50" s="15"/>
      <c r="J50" s="11"/>
      <c r="K50" s="11"/>
      <c r="L50" s="11"/>
      <c r="M50" s="11"/>
    </row>
    <row r="51" spans="2:13">
      <c r="B51" s="4" t="s">
        <v>20</v>
      </c>
      <c r="C51" s="16">
        <v>0.15529999999999999</v>
      </c>
      <c r="D51" s="16">
        <v>0.1477</v>
      </c>
      <c r="E51" s="16">
        <v>0.15079999999999999</v>
      </c>
      <c r="F51" s="5">
        <f t="shared" si="11"/>
        <v>0.12039999999999999</v>
      </c>
      <c r="G51" s="5">
        <f t="shared" si="12"/>
        <v>0.1128</v>
      </c>
      <c r="H51" s="5">
        <f t="shared" si="13"/>
        <v>0.11589999999999999</v>
      </c>
      <c r="I51" s="15"/>
      <c r="J51" s="11"/>
      <c r="K51" s="11"/>
      <c r="L51" s="11"/>
      <c r="M51" s="11"/>
    </row>
    <row r="52" spans="2:13">
      <c r="B52" s="13" t="s">
        <v>21</v>
      </c>
      <c r="C52" s="16">
        <v>6.5199999999999994E-2</v>
      </c>
      <c r="D52" s="16">
        <v>6.6900000000000001E-2</v>
      </c>
      <c r="E52" s="16">
        <v>6.5799999999999997E-2</v>
      </c>
      <c r="F52" s="5">
        <f t="shared" si="11"/>
        <v>3.0299999999999994E-2</v>
      </c>
      <c r="G52" s="5">
        <f t="shared" si="12"/>
        <v>3.2000000000000001E-2</v>
      </c>
      <c r="H52" s="5">
        <f t="shared" si="13"/>
        <v>3.0899999999999997E-2</v>
      </c>
      <c r="I52" s="15"/>
      <c r="J52" s="11"/>
      <c r="K52" s="11"/>
      <c r="L52" s="11"/>
      <c r="M52" s="11"/>
    </row>
    <row r="53" spans="2:13">
      <c r="B53" s="13" t="s">
        <v>22</v>
      </c>
      <c r="C53" s="16">
        <v>6.8199999999999997E-2</v>
      </c>
      <c r="D53" s="16">
        <v>7.5200000000000003E-2</v>
      </c>
      <c r="E53" s="16">
        <v>6.6699999999999995E-2</v>
      </c>
      <c r="F53" s="5">
        <f t="shared" si="11"/>
        <v>3.3299999999999996E-2</v>
      </c>
      <c r="G53" s="5">
        <f t="shared" si="12"/>
        <v>4.0300000000000002E-2</v>
      </c>
      <c r="H53" s="5">
        <f t="shared" si="13"/>
        <v>3.1799999999999995E-2</v>
      </c>
      <c r="I53" s="15"/>
      <c r="J53" s="11"/>
      <c r="K53" s="11"/>
      <c r="L53" s="11"/>
      <c r="M53" s="11"/>
    </row>
    <row r="54" spans="2:13">
      <c r="B54" s="13" t="s">
        <v>23</v>
      </c>
      <c r="C54" s="16">
        <v>5.74E-2</v>
      </c>
      <c r="D54" s="16">
        <v>5.2600000000000001E-2</v>
      </c>
      <c r="E54" s="16">
        <v>5.6399999999999999E-2</v>
      </c>
      <c r="F54" s="5">
        <f t="shared" si="11"/>
        <v>2.2499999999999999E-2</v>
      </c>
      <c r="G54" s="5">
        <f t="shared" si="12"/>
        <v>1.77E-2</v>
      </c>
      <c r="H54" s="5">
        <f t="shared" si="13"/>
        <v>2.1499999999999998E-2</v>
      </c>
      <c r="I54" s="15"/>
      <c r="J54" s="11"/>
      <c r="K54" s="11"/>
      <c r="L54" s="11"/>
      <c r="M54" s="11"/>
    </row>
    <row r="55" spans="2:13">
      <c r="B55" s="13" t="s">
        <v>24</v>
      </c>
      <c r="C55" s="16">
        <v>5.4699999999999999E-2</v>
      </c>
      <c r="D55" s="16">
        <v>5.5899999999999998E-2</v>
      </c>
      <c r="E55" s="16">
        <v>5.9299999999999999E-2</v>
      </c>
      <c r="F55" s="5">
        <f t="shared" si="11"/>
        <v>1.9799999999999998E-2</v>
      </c>
      <c r="G55" s="5">
        <f t="shared" si="12"/>
        <v>2.0999999999999998E-2</v>
      </c>
      <c r="H55" s="5">
        <f t="shared" si="13"/>
        <v>2.4399999999999998E-2</v>
      </c>
      <c r="I55" s="15"/>
      <c r="J55" s="11"/>
      <c r="K55" s="11"/>
      <c r="L55" s="11"/>
      <c r="M55" s="11"/>
    </row>
    <row r="56" spans="2:13">
      <c r="B56" s="4" t="s">
        <v>25</v>
      </c>
      <c r="C56" s="17">
        <v>0.1444</v>
      </c>
      <c r="D56" s="17">
        <v>0.1681</v>
      </c>
      <c r="E56" s="17">
        <v>0.13950000000000001</v>
      </c>
      <c r="F56" s="5">
        <f t="shared" si="11"/>
        <v>0.1095</v>
      </c>
      <c r="G56" s="5">
        <f t="shared" si="12"/>
        <v>0.13319999999999999</v>
      </c>
      <c r="H56" s="5">
        <f t="shared" si="13"/>
        <v>0.10460000000000001</v>
      </c>
      <c r="I56" s="15"/>
      <c r="J56" s="11"/>
      <c r="K56" s="11"/>
      <c r="L56" s="11"/>
      <c r="M56" s="11"/>
    </row>
    <row r="57" spans="2:13">
      <c r="B57" s="4" t="s">
        <v>26</v>
      </c>
      <c r="C57" s="17">
        <v>0.12479999999999999</v>
      </c>
      <c r="D57" s="17">
        <v>0.14019999999999999</v>
      </c>
      <c r="E57" s="17">
        <v>0.13739999999999999</v>
      </c>
      <c r="F57" s="5">
        <f t="shared" si="11"/>
        <v>8.9899999999999994E-2</v>
      </c>
      <c r="G57" s="5">
        <f t="shared" si="12"/>
        <v>0.10529999999999999</v>
      </c>
      <c r="H57" s="5">
        <f t="shared" si="13"/>
        <v>0.10249999999999999</v>
      </c>
      <c r="I57" s="11"/>
      <c r="J57" s="11"/>
      <c r="K57" s="11"/>
      <c r="L57" s="11"/>
      <c r="M57" s="11"/>
    </row>
    <row r="58" spans="2:13">
      <c r="B58" s="4" t="s">
        <v>27</v>
      </c>
      <c r="C58" s="17">
        <v>5.67E-2</v>
      </c>
      <c r="D58" s="17">
        <v>5.6899999999999999E-2</v>
      </c>
      <c r="E58" s="17">
        <v>5.4100000000000002E-2</v>
      </c>
      <c r="F58" s="5">
        <f t="shared" si="11"/>
        <v>2.18E-2</v>
      </c>
      <c r="G58" s="5">
        <f t="shared" si="12"/>
        <v>2.1999999999999999E-2</v>
      </c>
      <c r="H58" s="5">
        <f t="shared" si="13"/>
        <v>1.9200000000000002E-2</v>
      </c>
      <c r="I58" s="11"/>
      <c r="J58" s="11"/>
      <c r="K58" s="11"/>
      <c r="L58" s="11"/>
      <c r="M58" s="11"/>
    </row>
    <row r="59" spans="2:13">
      <c r="B59" s="4" t="s">
        <v>28</v>
      </c>
      <c r="C59" s="17">
        <v>5.8099999999999999E-2</v>
      </c>
      <c r="D59" s="17">
        <v>6.08E-2</v>
      </c>
      <c r="E59" s="17">
        <v>6.1499999999999999E-2</v>
      </c>
      <c r="F59" s="5">
        <f t="shared" si="11"/>
        <v>2.3199999999999998E-2</v>
      </c>
      <c r="G59" s="5">
        <f t="shared" si="12"/>
        <v>2.5899999999999999E-2</v>
      </c>
      <c r="H59" s="5">
        <f t="shared" si="13"/>
        <v>2.6599999999999999E-2</v>
      </c>
      <c r="I59" s="11"/>
      <c r="J59" s="11"/>
      <c r="K59" s="11"/>
      <c r="L59" s="11"/>
      <c r="M59" s="11"/>
    </row>
    <row r="60" spans="2:13">
      <c r="B60" s="13" t="s">
        <v>29</v>
      </c>
      <c r="C60" s="17">
        <v>4.8500000000000001E-2</v>
      </c>
      <c r="D60" s="17">
        <v>4.8399999999999999E-2</v>
      </c>
      <c r="E60" s="17">
        <v>5.16E-2</v>
      </c>
      <c r="F60" s="5">
        <f t="shared" si="11"/>
        <v>1.3600000000000001E-2</v>
      </c>
      <c r="G60" s="5">
        <f t="shared" si="12"/>
        <v>1.3499999999999998E-2</v>
      </c>
      <c r="H60" s="5">
        <f t="shared" si="13"/>
        <v>1.67E-2</v>
      </c>
      <c r="I60" s="11"/>
      <c r="J60" s="11"/>
      <c r="K60" s="11"/>
      <c r="L60" s="11"/>
      <c r="M60" s="11"/>
    </row>
    <row r="61" spans="2:13">
      <c r="B61" s="13" t="s">
        <v>30</v>
      </c>
      <c r="C61" s="17">
        <v>4.9599999999999998E-2</v>
      </c>
      <c r="D61" s="17">
        <v>4.8800000000000003E-2</v>
      </c>
      <c r="E61" s="17">
        <v>5.5300000000000002E-2</v>
      </c>
      <c r="F61" s="5">
        <f t="shared" si="11"/>
        <v>1.4699999999999998E-2</v>
      </c>
      <c r="G61" s="5">
        <f t="shared" si="12"/>
        <v>1.3900000000000003E-2</v>
      </c>
      <c r="H61" s="5">
        <f t="shared" si="13"/>
        <v>2.0400000000000001E-2</v>
      </c>
      <c r="I61" s="11"/>
      <c r="J61" s="11"/>
      <c r="K61" s="11"/>
      <c r="L61" s="11"/>
      <c r="M61" s="11"/>
    </row>
    <row r="77" spans="2:8">
      <c r="B77" s="11"/>
      <c r="C77" s="11"/>
      <c r="D77" s="11"/>
      <c r="E77" s="11"/>
      <c r="F77" s="20"/>
      <c r="G77" s="20"/>
      <c r="H77" s="20"/>
    </row>
    <row r="78" spans="2:8">
      <c r="B78" s="11"/>
      <c r="C78" s="11"/>
      <c r="D78" s="11"/>
      <c r="E78" s="11"/>
      <c r="F78" s="20"/>
      <c r="G78" s="20"/>
      <c r="H78" s="20"/>
    </row>
    <row r="79" spans="2:8">
      <c r="B79" s="11"/>
      <c r="C79" s="11"/>
      <c r="D79" s="11"/>
      <c r="E79" s="11"/>
      <c r="F79" s="20"/>
      <c r="G79" s="20"/>
      <c r="H79" s="20"/>
    </row>
    <row r="80" spans="2:8">
      <c r="B80" s="11"/>
      <c r="C80" s="11"/>
      <c r="D80" s="11"/>
      <c r="E80" s="11"/>
      <c r="F80" s="11"/>
      <c r="G80" s="11"/>
      <c r="H80" s="11"/>
    </row>
  </sheetData>
  <mergeCells count="4">
    <mergeCell ref="A6:A11"/>
    <mergeCell ref="A12:A17"/>
    <mergeCell ref="A18:A23"/>
    <mergeCell ref="B4:H4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0"/>
  <sheetViews>
    <sheetView workbookViewId="0">
      <selection activeCell="B5" sqref="B5"/>
    </sheetView>
  </sheetViews>
  <sheetFormatPr baseColWidth="10" defaultColWidth="8.83203125" defaultRowHeight="15" x14ac:dyDescent="0"/>
  <cols>
    <col min="2" max="2" width="17.1640625" customWidth="1"/>
    <col min="5" max="5" width="9.1640625" bestFit="1" customWidth="1"/>
    <col min="6" max="7" width="10.83203125" customWidth="1"/>
    <col min="8" max="8" width="10.5" customWidth="1"/>
    <col min="10" max="10" width="13" customWidth="1"/>
    <col min="11" max="11" width="12.5" customWidth="1"/>
  </cols>
  <sheetData>
    <row r="2" spans="1:10">
      <c r="B2" t="s">
        <v>45</v>
      </c>
    </row>
    <row r="3" spans="1:10">
      <c r="I3" s="11"/>
      <c r="J3" s="11"/>
    </row>
    <row r="4" spans="1:10">
      <c r="B4" s="29" t="s">
        <v>51</v>
      </c>
      <c r="C4" s="29"/>
      <c r="D4" s="29"/>
      <c r="E4" s="29"/>
      <c r="F4" s="29"/>
      <c r="G4" s="29"/>
      <c r="H4" s="29"/>
      <c r="I4" s="11"/>
      <c r="J4" s="11"/>
    </row>
    <row r="5" spans="1:10">
      <c r="B5" s="12" t="s">
        <v>31</v>
      </c>
      <c r="C5" s="2" t="s">
        <v>10</v>
      </c>
      <c r="D5" s="2" t="s">
        <v>12</v>
      </c>
      <c r="E5" s="2" t="s">
        <v>4</v>
      </c>
      <c r="F5" s="22" t="s">
        <v>32</v>
      </c>
      <c r="G5" s="22" t="s">
        <v>33</v>
      </c>
      <c r="H5" s="22" t="s">
        <v>34</v>
      </c>
      <c r="I5" s="11"/>
      <c r="J5" s="11"/>
    </row>
    <row r="6" spans="1:10">
      <c r="A6" s="27" t="s">
        <v>35</v>
      </c>
      <c r="B6" s="21" t="s">
        <v>36</v>
      </c>
      <c r="C6" s="4">
        <f t="shared" ref="C6:C23" si="0">((F43-$B$40)/$E$40)*2</f>
        <v>424.15094339622641</v>
      </c>
      <c r="D6" s="4">
        <f t="shared" ref="D6:D23" si="1">((G43-$B$40)/$E$40)*2</f>
        <v>118.49056603773573</v>
      </c>
      <c r="E6" s="4">
        <f t="shared" ref="E6:E23" si="2">((H43-$B$40)/$E$40)*2</f>
        <v>160.00000000000003</v>
      </c>
      <c r="F6" s="5">
        <f>AVERAGE(C6:E6)</f>
        <v>234.21383647798737</v>
      </c>
      <c r="G6" s="5">
        <f>STDEV(C6:E6)</f>
        <v>165.79456177848476</v>
      </c>
      <c r="H6" s="5">
        <f t="shared" ref="H6:H23" si="3">G6/SQRT(3)</f>
        <v>95.721534872984222</v>
      </c>
      <c r="I6" s="11"/>
    </row>
    <row r="7" spans="1:10">
      <c r="A7" s="27"/>
      <c r="B7" s="21" t="s">
        <v>37</v>
      </c>
      <c r="C7" s="4">
        <f t="shared" si="0"/>
        <v>160.00000000000003</v>
      </c>
      <c r="D7" s="4">
        <f t="shared" si="1"/>
        <v>254.33962264150955</v>
      </c>
      <c r="E7" s="4">
        <f t="shared" si="2"/>
        <v>382.64150943396237</v>
      </c>
      <c r="F7" s="5">
        <f t="shared" ref="F7:F13" si="4">AVERAGE(C7:E7)</f>
        <v>265.66037735849062</v>
      </c>
      <c r="G7" s="5">
        <f t="shared" ref="G7:G13" si="5">STDEV(C7:E7)</f>
        <v>111.75164449027061</v>
      </c>
      <c r="H7" s="5">
        <f t="shared" si="3"/>
        <v>64.519842028841097</v>
      </c>
      <c r="I7" s="11"/>
    </row>
    <row r="8" spans="1:10">
      <c r="A8" s="27"/>
      <c r="B8" s="21" t="s">
        <v>38</v>
      </c>
      <c r="C8" s="4">
        <f t="shared" si="0"/>
        <v>92.07547169811312</v>
      </c>
      <c r="D8" s="4">
        <f t="shared" si="1"/>
        <v>-70.188679245283041</v>
      </c>
      <c r="E8" s="4">
        <f t="shared" si="2"/>
        <v>99.622641509433834</v>
      </c>
      <c r="F8" s="5">
        <f t="shared" si="4"/>
        <v>40.503144654087968</v>
      </c>
      <c r="G8" s="5">
        <f t="shared" si="5"/>
        <v>95.936175927891</v>
      </c>
      <c r="H8" s="5">
        <f t="shared" si="3"/>
        <v>55.388776996991169</v>
      </c>
      <c r="I8" s="11"/>
    </row>
    <row r="9" spans="1:10">
      <c r="A9" s="27"/>
      <c r="B9" s="21" t="s">
        <v>39</v>
      </c>
      <c r="C9" s="4">
        <f t="shared" si="0"/>
        <v>160.00000000000003</v>
      </c>
      <c r="D9" s="4">
        <f t="shared" si="1"/>
        <v>24.150943396226477</v>
      </c>
      <c r="E9" s="4">
        <f t="shared" si="2"/>
        <v>27.924528301886703</v>
      </c>
      <c r="F9" s="5">
        <f t="shared" si="4"/>
        <v>70.691823899371073</v>
      </c>
      <c r="G9" s="5">
        <f t="shared" si="5"/>
        <v>77.366160073870617</v>
      </c>
      <c r="H9" s="5">
        <f t="shared" si="3"/>
        <v>44.66737334481688</v>
      </c>
      <c r="I9" s="11"/>
    </row>
    <row r="10" spans="1:10">
      <c r="A10" s="27"/>
      <c r="B10" s="12" t="s">
        <v>40</v>
      </c>
      <c r="C10" s="4">
        <f t="shared" si="0"/>
        <v>141.13207547169813</v>
      </c>
      <c r="D10" s="4">
        <f t="shared" si="1"/>
        <v>27.924528301886703</v>
      </c>
      <c r="E10" s="4">
        <f t="shared" si="2"/>
        <v>212.83018867924525</v>
      </c>
      <c r="F10" s="5">
        <f t="shared" si="4"/>
        <v>127.2955974842767</v>
      </c>
      <c r="G10" s="5">
        <f t="shared" si="5"/>
        <v>93.226133150630361</v>
      </c>
      <c r="H10" s="5">
        <f t="shared" si="3"/>
        <v>53.824133070024338</v>
      </c>
      <c r="I10" s="11"/>
    </row>
    <row r="11" spans="1:10">
      <c r="A11" s="27"/>
      <c r="B11" s="12" t="s">
        <v>41</v>
      </c>
      <c r="C11" s="4">
        <f t="shared" si="0"/>
        <v>156.22641509433953</v>
      </c>
      <c r="D11" s="4">
        <f t="shared" si="1"/>
        <v>-85.283018867924454</v>
      </c>
      <c r="E11" s="4">
        <f t="shared" si="2"/>
        <v>269.43396226415098</v>
      </c>
      <c r="F11" s="5">
        <f t="shared" si="4"/>
        <v>113.45911949685535</v>
      </c>
      <c r="G11" s="5">
        <f t="shared" si="5"/>
        <v>181.18447879276312</v>
      </c>
      <c r="H11" s="5">
        <f t="shared" si="3"/>
        <v>104.60690760398383</v>
      </c>
      <c r="I11" s="11"/>
    </row>
    <row r="12" spans="1:10">
      <c r="A12" s="28" t="s">
        <v>42</v>
      </c>
      <c r="B12" s="21" t="s">
        <v>36</v>
      </c>
      <c r="C12" s="4">
        <f t="shared" si="0"/>
        <v>1858.1132075471698</v>
      </c>
      <c r="D12" s="4">
        <f t="shared" si="1"/>
        <v>2039.2452830188679</v>
      </c>
      <c r="E12" s="4">
        <f t="shared" si="2"/>
        <v>1986.4150943396226</v>
      </c>
      <c r="F12" s="5">
        <f t="shared" si="4"/>
        <v>1961.2578616352203</v>
      </c>
      <c r="G12" s="5">
        <f t="shared" si="5"/>
        <v>93.149728712320041</v>
      </c>
      <c r="H12" s="5">
        <f t="shared" si="3"/>
        <v>53.78002094699859</v>
      </c>
      <c r="I12" s="11"/>
    </row>
    <row r="13" spans="1:10">
      <c r="A13" s="28"/>
      <c r="B13" s="21" t="s">
        <v>37</v>
      </c>
      <c r="C13" s="4">
        <f t="shared" si="0"/>
        <v>1782.641509433962</v>
      </c>
      <c r="D13" s="4">
        <f t="shared" si="1"/>
        <v>1767.5471698113208</v>
      </c>
      <c r="E13" s="4">
        <f t="shared" si="2"/>
        <v>1982.641509433962</v>
      </c>
      <c r="F13" s="5">
        <f t="shared" si="4"/>
        <v>1844.2767295597484</v>
      </c>
      <c r="G13" s="5">
        <f t="shared" si="5"/>
        <v>120.06485332681928</v>
      </c>
      <c r="H13" s="5">
        <f t="shared" si="3"/>
        <v>69.319475388452048</v>
      </c>
      <c r="I13" s="11"/>
    </row>
    <row r="14" spans="1:10">
      <c r="A14" s="28"/>
      <c r="B14" s="21" t="s">
        <v>38</v>
      </c>
      <c r="C14" s="4">
        <f t="shared" si="0"/>
        <v>514.71698113207549</v>
      </c>
      <c r="D14" s="4">
        <f t="shared" si="1"/>
        <v>586.41509433962256</v>
      </c>
      <c r="E14" s="4">
        <f t="shared" si="2"/>
        <v>797.73584905660368</v>
      </c>
      <c r="F14" s="5">
        <f>AVERAGE(C14:E14)</f>
        <v>632.9559748427672</v>
      </c>
      <c r="G14" s="5">
        <f>STDEV(C14:E14)</f>
        <v>147.13755492336526</v>
      </c>
      <c r="H14" s="5">
        <f t="shared" si="3"/>
        <v>84.949906942908285</v>
      </c>
      <c r="I14" s="11"/>
    </row>
    <row r="15" spans="1:10">
      <c r="A15" s="28"/>
      <c r="B15" s="21" t="s">
        <v>39</v>
      </c>
      <c r="C15" s="4">
        <f t="shared" si="0"/>
        <v>676.98113207547181</v>
      </c>
      <c r="D15" s="4">
        <f t="shared" si="1"/>
        <v>360</v>
      </c>
      <c r="E15" s="4">
        <f t="shared" si="2"/>
        <v>718.49056603773568</v>
      </c>
      <c r="F15" s="5">
        <f t="shared" ref="F15:F21" si="6">AVERAGE(C15:E15)</f>
        <v>585.15723270440242</v>
      </c>
      <c r="G15" s="5">
        <f t="shared" ref="G15:G21" si="7">STDEV(C15:E15)</f>
        <v>196.0933269040415</v>
      </c>
      <c r="H15" s="5">
        <f t="shared" si="3"/>
        <v>113.21453507433765</v>
      </c>
      <c r="I15" s="11"/>
    </row>
    <row r="16" spans="1:10">
      <c r="A16" s="28"/>
      <c r="B16" s="12" t="s">
        <v>40</v>
      </c>
      <c r="C16" s="4">
        <f t="shared" si="0"/>
        <v>741.13207547169804</v>
      </c>
      <c r="D16" s="4">
        <f t="shared" si="1"/>
        <v>703.39622641509425</v>
      </c>
      <c r="E16" s="4">
        <f t="shared" si="2"/>
        <v>488.30188679245282</v>
      </c>
      <c r="F16" s="5">
        <f t="shared" si="6"/>
        <v>644.27672955974833</v>
      </c>
      <c r="G16" s="5">
        <f t="shared" si="7"/>
        <v>136.38956066436188</v>
      </c>
      <c r="H16" s="5">
        <f t="shared" si="3"/>
        <v>78.74454956422413</v>
      </c>
    </row>
    <row r="17" spans="1:22">
      <c r="A17" s="28"/>
      <c r="B17" s="12" t="s">
        <v>41</v>
      </c>
      <c r="C17" s="4">
        <f t="shared" si="0"/>
        <v>375.09433962264143</v>
      </c>
      <c r="D17" s="4">
        <f t="shared" si="1"/>
        <v>839.24528301886801</v>
      </c>
      <c r="E17" s="4">
        <f t="shared" si="2"/>
        <v>741.13207547169804</v>
      </c>
      <c r="F17" s="5">
        <f t="shared" si="6"/>
        <v>651.82389937106916</v>
      </c>
      <c r="G17" s="5">
        <f t="shared" si="7"/>
        <v>244.62417563012377</v>
      </c>
      <c r="H17" s="5">
        <f t="shared" si="3"/>
        <v>141.23383365034226</v>
      </c>
    </row>
    <row r="18" spans="1:22">
      <c r="A18" s="28" t="s">
        <v>43</v>
      </c>
      <c r="B18" s="21" t="s">
        <v>36</v>
      </c>
      <c r="C18" s="4">
        <f t="shared" si="0"/>
        <v>1737.358490566038</v>
      </c>
      <c r="D18" s="4">
        <f t="shared" si="1"/>
        <v>1858.1132075471698</v>
      </c>
      <c r="E18" s="4">
        <f t="shared" si="2"/>
        <v>1752.4528301886794</v>
      </c>
      <c r="F18" s="5">
        <f t="shared" si="6"/>
        <v>1782.6415094339625</v>
      </c>
      <c r="G18" s="5">
        <f t="shared" si="7"/>
        <v>65.794701034576107</v>
      </c>
      <c r="H18" s="5">
        <f t="shared" si="3"/>
        <v>37.986588353563469</v>
      </c>
    </row>
    <row r="19" spans="1:22">
      <c r="A19" s="28"/>
      <c r="B19" s="21" t="s">
        <v>37</v>
      </c>
      <c r="C19" s="4">
        <f t="shared" si="0"/>
        <v>1944.9056603773583</v>
      </c>
      <c r="D19" s="4">
        <f t="shared" si="1"/>
        <v>1609.056603773585</v>
      </c>
      <c r="E19" s="4">
        <f t="shared" si="2"/>
        <v>2054.3396226415093</v>
      </c>
      <c r="F19" s="5">
        <f t="shared" si="6"/>
        <v>1869.433962264151</v>
      </c>
      <c r="G19" s="5">
        <f t="shared" si="7"/>
        <v>232.03711908895292</v>
      </c>
      <c r="H19" s="5">
        <f t="shared" si="3"/>
        <v>133.96669316799222</v>
      </c>
    </row>
    <row r="20" spans="1:22">
      <c r="A20" s="28"/>
      <c r="B20" s="21" t="s">
        <v>38</v>
      </c>
      <c r="C20" s="4">
        <f t="shared" si="0"/>
        <v>163.77358490566024</v>
      </c>
      <c r="D20" s="4">
        <f t="shared" si="1"/>
        <v>382.64150943396237</v>
      </c>
      <c r="E20" s="4">
        <f t="shared" si="2"/>
        <v>258.11320754716974</v>
      </c>
      <c r="F20" s="5">
        <f t="shared" si="6"/>
        <v>268.17610062893078</v>
      </c>
      <c r="G20" s="5">
        <f t="shared" si="7"/>
        <v>109.78041018193032</v>
      </c>
      <c r="H20" s="5">
        <f t="shared" si="3"/>
        <v>63.381749370285007</v>
      </c>
    </row>
    <row r="21" spans="1:22">
      <c r="A21" s="28"/>
      <c r="B21" s="21" t="s">
        <v>39</v>
      </c>
      <c r="C21" s="4">
        <f t="shared" si="0"/>
        <v>163.77358490566024</v>
      </c>
      <c r="D21" s="4">
        <f t="shared" si="1"/>
        <v>563.77358490566041</v>
      </c>
      <c r="E21" s="4">
        <f t="shared" si="2"/>
        <v>593.96226415094327</v>
      </c>
      <c r="F21" s="5">
        <f t="shared" si="6"/>
        <v>440.50314465408792</v>
      </c>
      <c r="G21" s="5">
        <f t="shared" si="7"/>
        <v>240.12970665363889</v>
      </c>
      <c r="H21" s="5">
        <f t="shared" si="3"/>
        <v>138.6389507769043</v>
      </c>
    </row>
    <row r="22" spans="1:22">
      <c r="A22" s="28"/>
      <c r="B22" s="12" t="s">
        <v>40</v>
      </c>
      <c r="C22" s="4">
        <f t="shared" si="0"/>
        <v>307.16981132075477</v>
      </c>
      <c r="D22" s="4">
        <f t="shared" si="1"/>
        <v>73.207547169811221</v>
      </c>
      <c r="E22" s="4">
        <f t="shared" si="2"/>
        <v>205.28301886792454</v>
      </c>
      <c r="F22" s="5">
        <f>AVERAGE(C22:E22)</f>
        <v>195.22012578616352</v>
      </c>
      <c r="G22" s="5">
        <f>STDEV(C22:E22)</f>
        <v>117.30529239782911</v>
      </c>
      <c r="H22" s="5">
        <f t="shared" si="3"/>
        <v>67.726242143254396</v>
      </c>
      <c r="Q22" s="24"/>
      <c r="R22" s="24"/>
      <c r="S22" s="24"/>
      <c r="T22" s="19"/>
      <c r="U22" s="19"/>
      <c r="V22" s="19"/>
    </row>
    <row r="23" spans="1:22">
      <c r="A23" s="28"/>
      <c r="B23" s="12" t="s">
        <v>41</v>
      </c>
      <c r="C23" s="4">
        <f t="shared" si="0"/>
        <v>160.00000000000003</v>
      </c>
      <c r="D23" s="4">
        <f t="shared" si="1"/>
        <v>76.981132075471706</v>
      </c>
      <c r="E23" s="4">
        <f t="shared" si="2"/>
        <v>186.41509433962264</v>
      </c>
      <c r="F23" s="5">
        <f t="shared" ref="F23" si="8">AVERAGE(C23:E23)</f>
        <v>141.13207547169813</v>
      </c>
      <c r="G23" s="5">
        <f t="shared" ref="G23" si="9">STDEV(C23:E23)</f>
        <v>57.104701699704009</v>
      </c>
      <c r="H23" s="5">
        <f t="shared" si="3"/>
        <v>32.969414898317389</v>
      </c>
      <c r="Q23" s="24"/>
      <c r="R23" s="24"/>
      <c r="S23" s="24"/>
      <c r="T23" s="19"/>
      <c r="U23" s="19"/>
      <c r="V23" s="19"/>
    </row>
    <row r="27" spans="1:22">
      <c r="B27" s="1" t="s">
        <v>0</v>
      </c>
    </row>
    <row r="28" spans="1:22">
      <c r="B28" s="1"/>
    </row>
    <row r="29" spans="1:22">
      <c r="B29" s="2" t="s">
        <v>1</v>
      </c>
      <c r="C29" s="2" t="s">
        <v>2</v>
      </c>
      <c r="D29" s="2" t="s">
        <v>3</v>
      </c>
      <c r="E29" s="2" t="s">
        <v>4</v>
      </c>
      <c r="F29" s="2" t="s">
        <v>5</v>
      </c>
      <c r="G29" s="2" t="s">
        <v>6</v>
      </c>
    </row>
    <row r="30" spans="1:22">
      <c r="B30" s="2">
        <v>1000</v>
      </c>
      <c r="C30" s="3">
        <v>9.6699999999999994E-2</v>
      </c>
      <c r="D30" s="3">
        <v>9.9099999999999994E-2</v>
      </c>
      <c r="E30" s="4"/>
      <c r="F30" s="5">
        <f>AVERAGE(C30:D30)</f>
        <v>9.7899999999999987E-2</v>
      </c>
      <c r="G30" s="5">
        <f>F30-F37</f>
        <v>5.7199999999999987E-2</v>
      </c>
      <c r="H30" s="6"/>
    </row>
    <row r="31" spans="1:22">
      <c r="B31" s="2">
        <v>500</v>
      </c>
      <c r="C31" s="3">
        <v>7.4399999999999994E-2</v>
      </c>
      <c r="D31" s="3">
        <v>7.3499999999999996E-2</v>
      </c>
      <c r="E31" s="4"/>
      <c r="F31" s="5">
        <f t="shared" ref="F31:F37" si="10">AVERAGE(C31:D31)</f>
        <v>7.3949999999999988E-2</v>
      </c>
      <c r="G31" s="5">
        <f>F31-F37</f>
        <v>3.3249999999999988E-2</v>
      </c>
      <c r="H31" s="6"/>
    </row>
    <row r="32" spans="1:22">
      <c r="B32" s="2">
        <v>250</v>
      </c>
      <c r="C32" s="3">
        <v>6.3600000000000004E-2</v>
      </c>
      <c r="D32" s="3">
        <v>6.4399999999999999E-2</v>
      </c>
      <c r="E32" s="4"/>
      <c r="F32" s="5">
        <f t="shared" si="10"/>
        <v>6.4000000000000001E-2</v>
      </c>
      <c r="G32" s="5">
        <f>F32-F37</f>
        <v>2.3300000000000001E-2</v>
      </c>
      <c r="H32" s="6"/>
    </row>
    <row r="33" spans="2:13">
      <c r="B33" s="2">
        <v>125</v>
      </c>
      <c r="C33" s="3">
        <v>5.8599999999999999E-2</v>
      </c>
      <c r="D33" s="3">
        <v>6.0600000000000001E-2</v>
      </c>
      <c r="E33" s="4"/>
      <c r="F33" s="5">
        <f t="shared" si="10"/>
        <v>5.96E-2</v>
      </c>
      <c r="G33" s="5">
        <f>F33-F37</f>
        <v>1.89E-2</v>
      </c>
      <c r="H33" s="6"/>
    </row>
    <row r="34" spans="2:13">
      <c r="B34" s="2">
        <v>62.5</v>
      </c>
      <c r="C34" s="3">
        <v>5.0700000000000002E-2</v>
      </c>
      <c r="D34" s="3">
        <v>5.2299999999999999E-2</v>
      </c>
      <c r="E34" s="4"/>
      <c r="F34" s="5">
        <f t="shared" si="10"/>
        <v>5.1500000000000004E-2</v>
      </c>
      <c r="G34" s="5">
        <f>F34-F37</f>
        <v>1.0800000000000004E-2</v>
      </c>
      <c r="H34" s="6"/>
    </row>
    <row r="35" spans="2:13">
      <c r="B35" s="2">
        <v>31.25</v>
      </c>
      <c r="C35" s="3">
        <v>4.5499999999999999E-2</v>
      </c>
      <c r="D35" s="3">
        <v>5.04E-2</v>
      </c>
      <c r="E35" s="4"/>
      <c r="F35" s="5">
        <f t="shared" si="10"/>
        <v>4.795E-2</v>
      </c>
      <c r="G35" s="5">
        <f>F35-F37</f>
        <v>7.2499999999999995E-3</v>
      </c>
      <c r="H35" s="6"/>
    </row>
    <row r="36" spans="2:13">
      <c r="B36" s="2">
        <v>15.625</v>
      </c>
      <c r="C36" s="3">
        <v>4.1799999999999997E-2</v>
      </c>
      <c r="D36" s="3">
        <v>4.53E-2</v>
      </c>
      <c r="E36" s="4"/>
      <c r="F36" s="5">
        <f t="shared" si="10"/>
        <v>4.3549999999999998E-2</v>
      </c>
      <c r="G36" s="5">
        <f>F36-F37</f>
        <v>2.8499999999999984E-3</v>
      </c>
      <c r="H36" s="6"/>
    </row>
    <row r="37" spans="2:13">
      <c r="B37" s="2">
        <v>0</v>
      </c>
      <c r="C37" s="3">
        <v>4.0500000000000001E-2</v>
      </c>
      <c r="D37" s="3">
        <v>4.0899999999999999E-2</v>
      </c>
      <c r="E37" s="4"/>
      <c r="F37" s="5">
        <f t="shared" si="10"/>
        <v>4.07E-2</v>
      </c>
      <c r="G37" s="5">
        <f>F37-F37</f>
        <v>0</v>
      </c>
      <c r="H37" s="6"/>
    </row>
    <row r="38" spans="2:13">
      <c r="H38" s="7"/>
    </row>
    <row r="39" spans="2:13">
      <c r="B39" s="8" t="s">
        <v>7</v>
      </c>
      <c r="C39" s="4"/>
      <c r="D39" s="4"/>
      <c r="E39" s="8" t="s">
        <v>8</v>
      </c>
      <c r="F39" s="4"/>
      <c r="G39" s="4"/>
      <c r="H39" s="7"/>
    </row>
    <row r="40" spans="2:13">
      <c r="B40">
        <v>5.96E-3</v>
      </c>
      <c r="C40" s="9"/>
      <c r="D40" s="10"/>
      <c r="E40">
        <v>5.3000000000000001E-5</v>
      </c>
      <c r="F40" s="9"/>
      <c r="G40" s="10"/>
      <c r="H40" s="7"/>
    </row>
    <row r="41" spans="2:13">
      <c r="H41" s="7"/>
      <c r="I41" s="11"/>
      <c r="J41" s="11"/>
    </row>
    <row r="42" spans="2:13">
      <c r="B42" s="12" t="s">
        <v>9</v>
      </c>
      <c r="C42" s="2" t="s">
        <v>10</v>
      </c>
      <c r="D42" s="2" t="s">
        <v>3</v>
      </c>
      <c r="E42" s="2" t="s">
        <v>11</v>
      </c>
      <c r="F42" s="2" t="s">
        <v>10</v>
      </c>
      <c r="G42" s="2" t="s">
        <v>12</v>
      </c>
      <c r="H42" s="2" t="s">
        <v>4</v>
      </c>
      <c r="I42" s="6"/>
      <c r="J42" s="6"/>
      <c r="K42" s="6"/>
      <c r="L42" s="6"/>
      <c r="M42" s="6"/>
    </row>
    <row r="43" spans="2:13">
      <c r="B43" s="13" t="s">
        <v>13</v>
      </c>
      <c r="C43" s="3">
        <v>5.79E-2</v>
      </c>
      <c r="D43" s="3">
        <v>4.9799999999999997E-2</v>
      </c>
      <c r="E43" s="3">
        <v>5.0900000000000001E-2</v>
      </c>
      <c r="F43" s="5">
        <f t="shared" ref="F43:F60" si="11">C43-$F$37</f>
        <v>1.72E-2</v>
      </c>
      <c r="G43" s="5">
        <f t="shared" ref="G43:G60" si="12">D43-$F$37</f>
        <v>9.099999999999997E-3</v>
      </c>
      <c r="H43" s="5">
        <f t="shared" ref="H43:H60" si="13">E43-$F$37</f>
        <v>1.0200000000000001E-2</v>
      </c>
      <c r="I43" s="15"/>
      <c r="J43" s="11"/>
      <c r="K43" s="11"/>
      <c r="L43" s="11"/>
      <c r="M43" s="11"/>
    </row>
    <row r="44" spans="2:13">
      <c r="B44" s="13" t="s">
        <v>14</v>
      </c>
      <c r="C44" s="3">
        <v>5.0900000000000001E-2</v>
      </c>
      <c r="D44" s="3">
        <v>5.3400000000000003E-2</v>
      </c>
      <c r="E44" s="3">
        <v>5.6800000000000003E-2</v>
      </c>
      <c r="F44" s="5">
        <f t="shared" si="11"/>
        <v>1.0200000000000001E-2</v>
      </c>
      <c r="G44" s="5">
        <f t="shared" si="12"/>
        <v>1.2700000000000003E-2</v>
      </c>
      <c r="H44" s="5">
        <f t="shared" si="13"/>
        <v>1.6100000000000003E-2</v>
      </c>
      <c r="I44" s="15"/>
      <c r="J44" s="11"/>
      <c r="K44" s="11"/>
      <c r="L44" s="11"/>
      <c r="M44" s="11"/>
    </row>
    <row r="45" spans="2:13">
      <c r="B45" s="13" t="s">
        <v>15</v>
      </c>
      <c r="C45" s="3">
        <v>4.9099999999999998E-2</v>
      </c>
      <c r="D45" s="3">
        <v>4.48E-2</v>
      </c>
      <c r="E45" s="3">
        <v>4.9299999999999997E-2</v>
      </c>
      <c r="F45" s="5">
        <f t="shared" si="11"/>
        <v>8.3999999999999977E-3</v>
      </c>
      <c r="G45" s="5">
        <f t="shared" si="12"/>
        <v>4.0999999999999995E-3</v>
      </c>
      <c r="H45" s="5">
        <f t="shared" si="13"/>
        <v>8.5999999999999965E-3</v>
      </c>
      <c r="I45" s="15"/>
      <c r="J45" s="11"/>
      <c r="K45" s="11"/>
      <c r="L45" s="11"/>
      <c r="M45" s="11"/>
    </row>
    <row r="46" spans="2:13">
      <c r="B46" s="13" t="s">
        <v>16</v>
      </c>
      <c r="C46" s="3">
        <v>5.0900000000000001E-2</v>
      </c>
      <c r="D46" s="3">
        <v>4.7300000000000002E-2</v>
      </c>
      <c r="E46" s="3">
        <v>4.7399999999999998E-2</v>
      </c>
      <c r="F46" s="5">
        <f t="shared" si="11"/>
        <v>1.0200000000000001E-2</v>
      </c>
      <c r="G46" s="5">
        <f t="shared" si="12"/>
        <v>6.6000000000000017E-3</v>
      </c>
      <c r="H46" s="5">
        <f t="shared" si="13"/>
        <v>6.6999999999999976E-3</v>
      </c>
      <c r="I46" s="15"/>
      <c r="J46" s="11"/>
      <c r="K46" s="11"/>
      <c r="L46" s="11"/>
      <c r="M46" s="11"/>
    </row>
    <row r="47" spans="2:13">
      <c r="B47" s="4" t="s">
        <v>17</v>
      </c>
      <c r="C47" s="3">
        <v>5.04E-2</v>
      </c>
      <c r="D47" s="3">
        <v>4.7399999999999998E-2</v>
      </c>
      <c r="E47" s="3">
        <v>5.2299999999999999E-2</v>
      </c>
      <c r="F47" s="5">
        <f t="shared" si="11"/>
        <v>9.7000000000000003E-3</v>
      </c>
      <c r="G47" s="5">
        <f t="shared" si="12"/>
        <v>6.6999999999999976E-3</v>
      </c>
      <c r="H47" s="5">
        <f t="shared" si="13"/>
        <v>1.1599999999999999E-2</v>
      </c>
      <c r="I47" s="15"/>
      <c r="J47" s="11"/>
      <c r="K47" s="11"/>
      <c r="L47" s="11"/>
      <c r="M47" s="11"/>
    </row>
    <row r="48" spans="2:13">
      <c r="B48" s="4" t="s">
        <v>18</v>
      </c>
      <c r="C48" s="3">
        <v>5.0799999999999998E-2</v>
      </c>
      <c r="D48" s="3">
        <v>4.4400000000000002E-2</v>
      </c>
      <c r="E48" s="3">
        <v>5.3800000000000001E-2</v>
      </c>
      <c r="F48" s="5">
        <f t="shared" si="11"/>
        <v>1.0099999999999998E-2</v>
      </c>
      <c r="G48" s="5">
        <f t="shared" si="12"/>
        <v>3.7000000000000019E-3</v>
      </c>
      <c r="H48" s="5">
        <f t="shared" si="13"/>
        <v>1.3100000000000001E-2</v>
      </c>
      <c r="I48" s="15"/>
      <c r="J48" s="11"/>
      <c r="K48" s="11"/>
      <c r="L48" s="11"/>
      <c r="M48" s="11"/>
    </row>
    <row r="49" spans="2:13">
      <c r="B49" s="4" t="s">
        <v>19</v>
      </c>
      <c r="C49" s="18">
        <v>9.5899999999999999E-2</v>
      </c>
      <c r="D49" s="18">
        <v>0.1007</v>
      </c>
      <c r="E49" s="18">
        <v>9.9299999999999999E-2</v>
      </c>
      <c r="F49" s="5">
        <f t="shared" si="11"/>
        <v>5.5199999999999999E-2</v>
      </c>
      <c r="G49" s="5">
        <f t="shared" si="12"/>
        <v>0.06</v>
      </c>
      <c r="H49" s="5">
        <f t="shared" si="13"/>
        <v>5.8599999999999999E-2</v>
      </c>
      <c r="I49" s="15"/>
      <c r="J49" s="11"/>
      <c r="K49" s="11"/>
      <c r="L49" s="11"/>
      <c r="M49" s="11"/>
    </row>
    <row r="50" spans="2:13">
      <c r="B50" s="4" t="s">
        <v>20</v>
      </c>
      <c r="C50" s="18">
        <v>9.3899999999999997E-2</v>
      </c>
      <c r="D50" s="18">
        <v>9.35E-2</v>
      </c>
      <c r="E50" s="18">
        <v>9.9199999999999997E-2</v>
      </c>
      <c r="F50" s="5">
        <f t="shared" si="11"/>
        <v>5.3199999999999997E-2</v>
      </c>
      <c r="G50" s="5">
        <f t="shared" si="12"/>
        <v>5.28E-2</v>
      </c>
      <c r="H50" s="5">
        <f t="shared" si="13"/>
        <v>5.8499999999999996E-2</v>
      </c>
      <c r="I50" s="15"/>
      <c r="J50" s="11"/>
      <c r="K50" s="11"/>
      <c r="L50" s="11"/>
      <c r="M50" s="11"/>
    </row>
    <row r="51" spans="2:13">
      <c r="B51" s="13" t="s">
        <v>21</v>
      </c>
      <c r="C51" s="18">
        <v>6.0299999999999999E-2</v>
      </c>
      <c r="D51" s="18">
        <v>6.2199999999999998E-2</v>
      </c>
      <c r="E51" s="18">
        <v>6.7799999999999999E-2</v>
      </c>
      <c r="F51" s="5">
        <f t="shared" si="11"/>
        <v>1.9599999999999999E-2</v>
      </c>
      <c r="G51" s="5">
        <f t="shared" si="12"/>
        <v>2.1499999999999998E-2</v>
      </c>
      <c r="H51" s="5">
        <f t="shared" si="13"/>
        <v>2.7099999999999999E-2</v>
      </c>
      <c r="I51" s="15"/>
      <c r="J51" s="11"/>
      <c r="K51" s="11"/>
      <c r="L51" s="11"/>
      <c r="M51" s="11"/>
    </row>
    <row r="52" spans="2:13">
      <c r="B52" s="13" t="s">
        <v>22</v>
      </c>
      <c r="C52" s="18">
        <v>6.4600000000000005E-2</v>
      </c>
      <c r="D52" s="18">
        <v>5.62E-2</v>
      </c>
      <c r="E52" s="18">
        <v>6.5699999999999995E-2</v>
      </c>
      <c r="F52" s="5">
        <f t="shared" si="11"/>
        <v>2.3900000000000005E-2</v>
      </c>
      <c r="G52" s="5">
        <f t="shared" si="12"/>
        <v>1.55E-2</v>
      </c>
      <c r="H52" s="5">
        <f t="shared" si="13"/>
        <v>2.4999999999999994E-2</v>
      </c>
      <c r="I52" s="15"/>
      <c r="J52" s="11"/>
      <c r="K52" s="11"/>
      <c r="L52" s="11"/>
      <c r="M52" s="11"/>
    </row>
    <row r="53" spans="2:13">
      <c r="B53" s="13" t="s">
        <v>23</v>
      </c>
      <c r="C53" s="18">
        <v>6.6299999999999998E-2</v>
      </c>
      <c r="D53" s="18">
        <v>6.5299999999999997E-2</v>
      </c>
      <c r="E53" s="18">
        <v>5.96E-2</v>
      </c>
      <c r="F53" s="5">
        <f t="shared" si="11"/>
        <v>2.5599999999999998E-2</v>
      </c>
      <c r="G53" s="5">
        <f t="shared" si="12"/>
        <v>2.4599999999999997E-2</v>
      </c>
      <c r="H53" s="5">
        <f t="shared" si="13"/>
        <v>1.89E-2</v>
      </c>
      <c r="I53" s="15"/>
      <c r="J53" s="11"/>
      <c r="K53" s="11"/>
      <c r="L53" s="11"/>
      <c r="M53" s="11"/>
    </row>
    <row r="54" spans="2:13">
      <c r="B54" s="13" t="s">
        <v>24</v>
      </c>
      <c r="C54" s="18">
        <v>5.6599999999999998E-2</v>
      </c>
      <c r="D54" s="18">
        <v>6.8900000000000003E-2</v>
      </c>
      <c r="E54" s="18">
        <v>6.6299999999999998E-2</v>
      </c>
      <c r="F54" s="5">
        <f t="shared" si="11"/>
        <v>1.5899999999999997E-2</v>
      </c>
      <c r="G54" s="5">
        <f t="shared" si="12"/>
        <v>2.8200000000000003E-2</v>
      </c>
      <c r="H54" s="5">
        <f t="shared" si="13"/>
        <v>2.5599999999999998E-2</v>
      </c>
      <c r="I54" s="15"/>
      <c r="J54" s="11"/>
      <c r="K54" s="11"/>
      <c r="L54" s="11"/>
      <c r="M54" s="11"/>
    </row>
    <row r="55" spans="2:13">
      <c r="B55" s="4" t="s">
        <v>25</v>
      </c>
      <c r="C55" s="19">
        <v>9.2700000000000005E-2</v>
      </c>
      <c r="D55" s="19">
        <v>9.5899999999999999E-2</v>
      </c>
      <c r="E55" s="19">
        <v>9.3100000000000002E-2</v>
      </c>
      <c r="F55" s="5">
        <f t="shared" si="11"/>
        <v>5.2000000000000005E-2</v>
      </c>
      <c r="G55" s="5">
        <f t="shared" si="12"/>
        <v>5.5199999999999999E-2</v>
      </c>
      <c r="H55" s="5">
        <f t="shared" si="13"/>
        <v>5.2400000000000002E-2</v>
      </c>
      <c r="I55" s="15"/>
      <c r="J55" s="11"/>
      <c r="K55" s="11"/>
      <c r="L55" s="11"/>
      <c r="M55" s="11"/>
    </row>
    <row r="56" spans="2:13">
      <c r="B56" s="4" t="s">
        <v>26</v>
      </c>
      <c r="C56" s="19">
        <v>9.8199999999999996E-2</v>
      </c>
      <c r="D56" s="19">
        <v>8.9300000000000004E-2</v>
      </c>
      <c r="E56" s="19">
        <v>0.1011</v>
      </c>
      <c r="F56" s="5">
        <f t="shared" si="11"/>
        <v>5.7499999999999996E-2</v>
      </c>
      <c r="G56" s="5">
        <f t="shared" si="12"/>
        <v>4.8600000000000004E-2</v>
      </c>
      <c r="H56" s="5">
        <f t="shared" si="13"/>
        <v>6.0399999999999995E-2</v>
      </c>
      <c r="I56" s="11"/>
      <c r="J56" s="11"/>
      <c r="K56" s="11"/>
      <c r="L56" s="11"/>
      <c r="M56" s="11"/>
    </row>
    <row r="57" spans="2:13">
      <c r="B57" s="4" t="s">
        <v>27</v>
      </c>
      <c r="C57" s="19">
        <v>5.0999999999999997E-2</v>
      </c>
      <c r="D57" s="19">
        <v>5.6800000000000003E-2</v>
      </c>
      <c r="E57" s="19">
        <v>5.3499999999999999E-2</v>
      </c>
      <c r="F57" s="5">
        <f t="shared" si="11"/>
        <v>1.0299999999999997E-2</v>
      </c>
      <c r="G57" s="5">
        <f t="shared" si="12"/>
        <v>1.6100000000000003E-2</v>
      </c>
      <c r="H57" s="5">
        <f t="shared" si="13"/>
        <v>1.2799999999999999E-2</v>
      </c>
      <c r="I57" s="11"/>
      <c r="J57" s="11"/>
      <c r="K57" s="11"/>
      <c r="L57" s="11"/>
      <c r="M57" s="11"/>
    </row>
    <row r="58" spans="2:13">
      <c r="B58" s="4" t="s">
        <v>28</v>
      </c>
      <c r="C58" s="25">
        <v>5.0999999999999997E-2</v>
      </c>
      <c r="D58" s="25">
        <v>6.1600000000000002E-2</v>
      </c>
      <c r="E58" s="25">
        <v>6.2399999999999997E-2</v>
      </c>
      <c r="F58" s="5">
        <f t="shared" si="11"/>
        <v>1.0299999999999997E-2</v>
      </c>
      <c r="G58" s="5">
        <f t="shared" si="12"/>
        <v>2.0900000000000002E-2</v>
      </c>
      <c r="H58" s="5">
        <f t="shared" si="13"/>
        <v>2.1699999999999997E-2</v>
      </c>
      <c r="I58" s="11"/>
      <c r="J58" s="11"/>
      <c r="K58" s="11"/>
      <c r="L58" s="11"/>
      <c r="M58" s="11"/>
    </row>
    <row r="59" spans="2:13">
      <c r="B59" s="13" t="s">
        <v>29</v>
      </c>
      <c r="C59" s="25">
        <v>5.4800000000000001E-2</v>
      </c>
      <c r="D59" s="25">
        <v>4.8599999999999997E-2</v>
      </c>
      <c r="E59" s="25">
        <v>5.21E-2</v>
      </c>
      <c r="F59" s="5">
        <f t="shared" si="11"/>
        <v>1.4100000000000001E-2</v>
      </c>
      <c r="G59" s="5">
        <f t="shared" si="12"/>
        <v>7.8999999999999973E-3</v>
      </c>
      <c r="H59" s="5">
        <f t="shared" si="13"/>
        <v>1.14E-2</v>
      </c>
      <c r="I59" s="11"/>
      <c r="J59" s="11"/>
      <c r="K59" s="11"/>
      <c r="L59" s="11"/>
      <c r="M59" s="11"/>
    </row>
    <row r="60" spans="2:13">
      <c r="B60" s="13" t="s">
        <v>30</v>
      </c>
      <c r="C60" s="19">
        <v>5.0900000000000001E-2</v>
      </c>
      <c r="D60" s="19">
        <v>4.87E-2</v>
      </c>
      <c r="E60" s="19">
        <v>5.16E-2</v>
      </c>
      <c r="F60" s="5">
        <f t="shared" si="11"/>
        <v>1.0200000000000001E-2</v>
      </c>
      <c r="G60" s="5">
        <f t="shared" si="12"/>
        <v>8.0000000000000002E-3</v>
      </c>
      <c r="H60" s="5">
        <f t="shared" si="13"/>
        <v>1.09E-2</v>
      </c>
      <c r="I60" s="11"/>
      <c r="J60" s="11"/>
      <c r="K60" s="11"/>
      <c r="L60" s="11"/>
      <c r="M60" s="11"/>
    </row>
  </sheetData>
  <mergeCells count="4">
    <mergeCell ref="A6:A11"/>
    <mergeCell ref="A12:A17"/>
    <mergeCell ref="A18:A23"/>
    <mergeCell ref="B4:H4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3"/>
  <sheetViews>
    <sheetView workbookViewId="0">
      <selection activeCell="B4" sqref="B4:H4"/>
    </sheetView>
  </sheetViews>
  <sheetFormatPr baseColWidth="10" defaultColWidth="8.83203125" defaultRowHeight="15" x14ac:dyDescent="0"/>
  <cols>
    <col min="2" max="2" width="17.1640625" customWidth="1"/>
    <col min="5" max="5" width="9.1640625" bestFit="1" customWidth="1"/>
    <col min="6" max="7" width="10.83203125" customWidth="1"/>
    <col min="8" max="8" width="10.5" customWidth="1"/>
    <col min="10" max="10" width="13" customWidth="1"/>
    <col min="11" max="11" width="12.5" customWidth="1"/>
  </cols>
  <sheetData>
    <row r="2" spans="1:10">
      <c r="B2" t="s">
        <v>45</v>
      </c>
    </row>
    <row r="4" spans="1:10">
      <c r="B4" s="29" t="s">
        <v>50</v>
      </c>
      <c r="C4" s="29"/>
      <c r="D4" s="29"/>
      <c r="E4" s="29"/>
      <c r="F4" s="29"/>
      <c r="G4" s="29"/>
      <c r="H4" s="29"/>
      <c r="I4" s="11"/>
      <c r="J4" s="11"/>
    </row>
    <row r="5" spans="1:10">
      <c r="B5" s="12" t="s">
        <v>31</v>
      </c>
      <c r="C5" s="2" t="s">
        <v>10</v>
      </c>
      <c r="D5" s="2" t="s">
        <v>12</v>
      </c>
      <c r="E5" s="2" t="s">
        <v>4</v>
      </c>
      <c r="F5" s="22" t="s">
        <v>32</v>
      </c>
      <c r="G5" s="22" t="s">
        <v>33</v>
      </c>
      <c r="H5" s="22" t="s">
        <v>34</v>
      </c>
      <c r="I5" s="11"/>
      <c r="J5" s="11"/>
    </row>
    <row r="6" spans="1:10">
      <c r="A6" s="30" t="s">
        <v>35</v>
      </c>
      <c r="B6" s="26" t="s">
        <v>46</v>
      </c>
      <c r="C6" s="4">
        <f t="shared" ref="C6:C14" si="0">((F35-$B$32)/$E$32)*3</f>
        <v>633.03529411764725</v>
      </c>
      <c r="D6" s="4">
        <f t="shared" ref="D6:D14" si="1">((G35-$B$32)/$E$32)*3</f>
        <v>417.74117647058847</v>
      </c>
      <c r="E6" s="4">
        <f t="shared" ref="E6:E14" si="2">((H35-$B$32)/$E$32)*3</f>
        <v>428.32941176470598</v>
      </c>
      <c r="F6" s="5">
        <f>AVERAGE(C6:E6)</f>
        <v>493.03529411764725</v>
      </c>
      <c r="G6" s="5">
        <f>STDEV(C6:E6)</f>
        <v>121.35908569885008</v>
      </c>
      <c r="H6" s="5">
        <f t="shared" ref="H6:H14" si="3">G6/SQRT(3)</f>
        <v>70.066700796837964</v>
      </c>
      <c r="I6" s="11"/>
    </row>
    <row r="7" spans="1:10">
      <c r="A7" s="30"/>
      <c r="B7" s="26" t="s">
        <v>47</v>
      </c>
      <c r="C7" s="4">
        <f t="shared" si="0"/>
        <v>89.505882352941356</v>
      </c>
      <c r="D7" s="4">
        <f t="shared" si="1"/>
        <v>75.388235294117919</v>
      </c>
      <c r="E7" s="4">
        <f t="shared" si="2"/>
        <v>318.9176470588236</v>
      </c>
      <c r="F7" s="5">
        <f t="shared" ref="F7:F13" si="4">AVERAGE(C7:E7)</f>
        <v>161.2705882352943</v>
      </c>
      <c r="G7" s="5">
        <f t="shared" ref="G7:G13" si="5">STDEV(C7:E7)</f>
        <v>136.7087171924357</v>
      </c>
      <c r="H7" s="5">
        <f t="shared" si="3"/>
        <v>78.928814671621168</v>
      </c>
      <c r="I7" s="11"/>
    </row>
    <row r="8" spans="1:10">
      <c r="A8" s="30"/>
      <c r="B8" s="26" t="s">
        <v>48</v>
      </c>
      <c r="C8" s="4">
        <f t="shared" si="0"/>
        <v>177.74117647058847</v>
      </c>
      <c r="D8" s="4">
        <f t="shared" si="1"/>
        <v>54.211764705882501</v>
      </c>
      <c r="E8" s="4">
        <f t="shared" si="2"/>
        <v>47.152941176470783</v>
      </c>
      <c r="F8" s="5">
        <f t="shared" si="4"/>
        <v>93.035294117647254</v>
      </c>
      <c r="G8" s="5">
        <f t="shared" si="5"/>
        <v>73.442301341240551</v>
      </c>
      <c r="H8" s="5">
        <f t="shared" si="3"/>
        <v>42.401932449270845</v>
      </c>
      <c r="I8" s="11"/>
    </row>
    <row r="9" spans="1:10">
      <c r="A9" s="30" t="s">
        <v>43</v>
      </c>
      <c r="B9" s="26" t="s">
        <v>46</v>
      </c>
      <c r="C9" s="4">
        <f t="shared" si="0"/>
        <v>1617.7411764705885</v>
      </c>
      <c r="D9" s="4">
        <f t="shared" si="1"/>
        <v>1518.9176470588234</v>
      </c>
      <c r="E9" s="4">
        <f t="shared" si="2"/>
        <v>1681.2705882352943</v>
      </c>
      <c r="F9" s="5">
        <f t="shared" si="4"/>
        <v>1605.9764705882353</v>
      </c>
      <c r="G9" s="5">
        <f t="shared" si="5"/>
        <v>81.8133583563</v>
      </c>
      <c r="H9" s="5">
        <f t="shared" si="3"/>
        <v>47.234964470317124</v>
      </c>
      <c r="I9" s="11"/>
    </row>
    <row r="10" spans="1:10">
      <c r="A10" s="30"/>
      <c r="B10" s="26" t="s">
        <v>47</v>
      </c>
      <c r="C10" s="4">
        <f t="shared" si="0"/>
        <v>262.44705882352963</v>
      </c>
      <c r="D10" s="4">
        <f t="shared" si="1"/>
        <v>368.32941176470621</v>
      </c>
      <c r="E10" s="4">
        <f t="shared" si="2"/>
        <v>385.97647058823537</v>
      </c>
      <c r="F10" s="5">
        <f t="shared" si="4"/>
        <v>338.91764705882377</v>
      </c>
      <c r="G10" s="5">
        <f t="shared" si="5"/>
        <v>66.810686421179312</v>
      </c>
      <c r="H10" s="5">
        <f t="shared" si="3"/>
        <v>38.573167790011553</v>
      </c>
      <c r="I10" s="11"/>
    </row>
    <row r="11" spans="1:10">
      <c r="A11" s="30"/>
      <c r="B11" s="26" t="s">
        <v>48</v>
      </c>
      <c r="C11" s="4">
        <f t="shared" si="0"/>
        <v>213.03529411764731</v>
      </c>
      <c r="D11" s="4">
        <f t="shared" si="1"/>
        <v>223.62352941176482</v>
      </c>
      <c r="E11" s="4">
        <f t="shared" si="2"/>
        <v>396.56470588235311</v>
      </c>
      <c r="F11" s="5">
        <f t="shared" si="4"/>
        <v>277.74117647058841</v>
      </c>
      <c r="G11" s="5">
        <f t="shared" si="5"/>
        <v>103.0402884218707</v>
      </c>
      <c r="H11" s="5">
        <f t="shared" si="3"/>
        <v>59.49033825774373</v>
      </c>
      <c r="I11" s="11"/>
    </row>
    <row r="12" spans="1:10">
      <c r="A12" s="30" t="s">
        <v>49</v>
      </c>
      <c r="B12" s="26" t="s">
        <v>46</v>
      </c>
      <c r="C12" s="4">
        <f t="shared" si="0"/>
        <v>798.91764705882383</v>
      </c>
      <c r="D12" s="4">
        <f t="shared" si="1"/>
        <v>820.09411764705874</v>
      </c>
      <c r="E12" s="4">
        <f t="shared" si="2"/>
        <v>802.44705882352923</v>
      </c>
      <c r="F12" s="5">
        <f t="shared" si="4"/>
        <v>807.15294117647056</v>
      </c>
      <c r="G12" s="5">
        <f t="shared" si="5"/>
        <v>11.345471483521003</v>
      </c>
      <c r="H12" s="5">
        <f t="shared" si="3"/>
        <v>6.5503110150940742</v>
      </c>
      <c r="I12" s="11"/>
    </row>
    <row r="13" spans="1:10">
      <c r="A13" s="30"/>
      <c r="B13" s="26" t="s">
        <v>47</v>
      </c>
      <c r="C13" s="4">
        <f t="shared" si="0"/>
        <v>276.56470588235305</v>
      </c>
      <c r="D13" s="4">
        <f t="shared" si="1"/>
        <v>121.27058823529421</v>
      </c>
      <c r="E13" s="4">
        <f t="shared" si="2"/>
        <v>142.44705882352963</v>
      </c>
      <c r="F13" s="5">
        <f t="shared" si="4"/>
        <v>180.09411764705897</v>
      </c>
      <c r="G13" s="5">
        <f t="shared" si="5"/>
        <v>84.214259614933056</v>
      </c>
      <c r="H13" s="5">
        <f t="shared" si="3"/>
        <v>48.621125458286635</v>
      </c>
      <c r="I13" s="11"/>
    </row>
    <row r="14" spans="1:10">
      <c r="A14" s="30"/>
      <c r="B14" s="26" t="s">
        <v>48</v>
      </c>
      <c r="C14" s="4">
        <f t="shared" si="0"/>
        <v>61.27058823529422</v>
      </c>
      <c r="D14" s="4">
        <f t="shared" si="1"/>
        <v>75.388235294117919</v>
      </c>
      <c r="E14" s="4">
        <f t="shared" si="2"/>
        <v>117.74117647058847</v>
      </c>
      <c r="F14" s="5">
        <f>AVERAGE(C14:E14)</f>
        <v>84.800000000000196</v>
      </c>
      <c r="G14" s="5">
        <f>STDEV(C14:E14)</f>
        <v>29.388225874816083</v>
      </c>
      <c r="H14" s="5">
        <f t="shared" si="3"/>
        <v>16.967300119830593</v>
      </c>
      <c r="I14" s="11"/>
    </row>
    <row r="19" spans="2:8">
      <c r="B19" s="1" t="s">
        <v>0</v>
      </c>
    </row>
    <row r="20" spans="2:8">
      <c r="B20" s="1"/>
    </row>
    <row r="21" spans="2:8">
      <c r="B21" s="2" t="s">
        <v>1</v>
      </c>
      <c r="C21" s="2" t="s">
        <v>2</v>
      </c>
      <c r="D21" s="2" t="s">
        <v>3</v>
      </c>
      <c r="E21" s="2" t="s">
        <v>4</v>
      </c>
      <c r="F21" s="2" t="s">
        <v>5</v>
      </c>
      <c r="G21" s="2" t="s">
        <v>6</v>
      </c>
    </row>
    <row r="22" spans="2:8">
      <c r="B22" s="2">
        <v>1000</v>
      </c>
      <c r="C22">
        <v>0.12509999999999999</v>
      </c>
      <c r="D22">
        <v>0.1285</v>
      </c>
      <c r="E22" s="4"/>
      <c r="F22" s="5">
        <f>AVERAGE(C22:D22)</f>
        <v>0.1268</v>
      </c>
      <c r="G22" s="5">
        <f>F22-F29</f>
        <v>8.9700000000000002E-2</v>
      </c>
      <c r="H22" s="6"/>
    </row>
    <row r="23" spans="2:8">
      <c r="B23" s="2">
        <v>500</v>
      </c>
      <c r="C23">
        <v>8.7099999999999997E-2</v>
      </c>
      <c r="D23">
        <v>8.6900000000000005E-2</v>
      </c>
      <c r="E23" s="4"/>
      <c r="F23" s="5">
        <f t="shared" ref="F23:F29" si="6">AVERAGE(C23:D23)</f>
        <v>8.6999999999999994E-2</v>
      </c>
      <c r="G23" s="5">
        <f>F23-F29</f>
        <v>4.99E-2</v>
      </c>
      <c r="H23" s="6"/>
    </row>
    <row r="24" spans="2:8">
      <c r="B24" s="2">
        <v>250</v>
      </c>
      <c r="C24">
        <v>6.4299999999999996E-2</v>
      </c>
      <c r="D24">
        <v>6.6400000000000001E-2</v>
      </c>
      <c r="E24" s="4"/>
      <c r="F24" s="5">
        <f t="shared" si="6"/>
        <v>6.5349999999999991E-2</v>
      </c>
      <c r="G24" s="5">
        <f>F24-F29</f>
        <v>2.8249999999999997E-2</v>
      </c>
      <c r="H24" s="6"/>
    </row>
    <row r="25" spans="2:8">
      <c r="B25" s="2">
        <v>125</v>
      </c>
      <c r="C25">
        <v>5.8500000000000003E-2</v>
      </c>
      <c r="D25">
        <v>6.5299999999999997E-2</v>
      </c>
      <c r="E25" s="4"/>
      <c r="F25" s="5">
        <f t="shared" si="6"/>
        <v>6.1899999999999997E-2</v>
      </c>
      <c r="G25" s="5">
        <f>F25-F29</f>
        <v>2.4800000000000003E-2</v>
      </c>
      <c r="H25" s="6"/>
    </row>
    <row r="26" spans="2:8">
      <c r="B26" s="2">
        <v>62.5</v>
      </c>
      <c r="C26">
        <v>4.7500000000000001E-2</v>
      </c>
      <c r="D26">
        <v>6.0600000000000001E-2</v>
      </c>
      <c r="E26" s="4"/>
      <c r="F26" s="5">
        <f t="shared" si="6"/>
        <v>5.4050000000000001E-2</v>
      </c>
      <c r="G26" s="5">
        <f>F26-F29</f>
        <v>1.6950000000000007E-2</v>
      </c>
      <c r="H26" s="6"/>
    </row>
    <row r="27" spans="2:8">
      <c r="B27" s="2">
        <v>31.25</v>
      </c>
      <c r="C27">
        <v>4.2000000000000003E-2</v>
      </c>
      <c r="D27">
        <v>4.5199999999999997E-2</v>
      </c>
      <c r="E27" s="4"/>
      <c r="F27" s="5">
        <f t="shared" si="6"/>
        <v>4.36E-2</v>
      </c>
      <c r="G27" s="5">
        <f>F27-F29</f>
        <v>6.5000000000000058E-3</v>
      </c>
      <c r="H27" s="6"/>
    </row>
    <row r="28" spans="2:8">
      <c r="B28" s="2">
        <v>15.625</v>
      </c>
      <c r="C28">
        <v>4.07E-2</v>
      </c>
      <c r="D28">
        <v>4.1000000000000002E-2</v>
      </c>
      <c r="E28" s="4"/>
      <c r="F28" s="5">
        <f t="shared" si="6"/>
        <v>4.0849999999999997E-2</v>
      </c>
      <c r="G28" s="5">
        <f>F28-F29</f>
        <v>3.7500000000000033E-3</v>
      </c>
      <c r="H28" s="6"/>
    </row>
    <row r="29" spans="2:8">
      <c r="B29" s="2">
        <v>0</v>
      </c>
      <c r="C29">
        <v>3.7699999999999997E-2</v>
      </c>
      <c r="D29">
        <v>3.6499999999999998E-2</v>
      </c>
      <c r="E29" s="4"/>
      <c r="F29" s="5">
        <f t="shared" si="6"/>
        <v>3.7099999999999994E-2</v>
      </c>
      <c r="G29" s="5">
        <f>F29-F29</f>
        <v>0</v>
      </c>
      <c r="H29" s="6"/>
    </row>
    <row r="30" spans="2:8">
      <c r="H30" s="7"/>
    </row>
    <row r="31" spans="2:8">
      <c r="B31" s="8" t="s">
        <v>7</v>
      </c>
      <c r="C31" s="4"/>
      <c r="D31" s="4"/>
      <c r="E31" s="8" t="s">
        <v>8</v>
      </c>
      <c r="F31" s="4"/>
      <c r="G31" s="4"/>
      <c r="H31" s="7"/>
    </row>
    <row r="32" spans="2:8">
      <c r="B32">
        <v>6.3639999999999999E-3</v>
      </c>
      <c r="C32" s="9"/>
      <c r="D32" s="10"/>
      <c r="E32">
        <v>8.5000000000000006E-5</v>
      </c>
      <c r="F32" s="9"/>
      <c r="G32" s="10"/>
      <c r="H32" s="7"/>
    </row>
    <row r="33" spans="2:13">
      <c r="H33" s="7"/>
      <c r="I33" s="11"/>
      <c r="J33" s="11"/>
    </row>
    <row r="34" spans="2:13">
      <c r="B34" s="12" t="s">
        <v>9</v>
      </c>
      <c r="C34" s="2" t="s">
        <v>10</v>
      </c>
      <c r="D34" s="2" t="s">
        <v>3</v>
      </c>
      <c r="E34" s="2" t="s">
        <v>11</v>
      </c>
      <c r="F34" s="2" t="s">
        <v>10</v>
      </c>
      <c r="G34" s="2" t="s">
        <v>12</v>
      </c>
      <c r="H34" s="2" t="s">
        <v>4</v>
      </c>
      <c r="I34" s="6"/>
      <c r="J34" s="6"/>
      <c r="K34" s="6"/>
      <c r="L34" s="6"/>
      <c r="M34" s="6"/>
    </row>
    <row r="35" spans="2:13">
      <c r="B35" s="13" t="s">
        <v>13</v>
      </c>
      <c r="C35" s="23">
        <v>6.1400000000000003E-2</v>
      </c>
      <c r="D35" s="23">
        <v>5.5300000000000002E-2</v>
      </c>
      <c r="E35" s="23">
        <v>5.5599999999999997E-2</v>
      </c>
      <c r="F35" s="5">
        <f t="shared" ref="F35:F43" si="7">C35-$F$29</f>
        <v>2.4300000000000009E-2</v>
      </c>
      <c r="G35" s="5">
        <f t="shared" ref="G35:G43" si="8">D35-$F$29</f>
        <v>1.8200000000000008E-2</v>
      </c>
      <c r="H35" s="5">
        <f t="shared" ref="H35:H43" si="9">E35-$F$29</f>
        <v>1.8500000000000003E-2</v>
      </c>
      <c r="I35" s="15"/>
      <c r="J35" s="11"/>
      <c r="K35" s="11"/>
      <c r="L35" s="11"/>
      <c r="M35" s="11"/>
    </row>
    <row r="36" spans="2:13">
      <c r="B36" s="13" t="s">
        <v>14</v>
      </c>
      <c r="C36" s="23">
        <v>4.5999999999999999E-2</v>
      </c>
      <c r="D36" s="23">
        <v>4.5600000000000002E-2</v>
      </c>
      <c r="E36" s="23">
        <v>5.2499999999999998E-2</v>
      </c>
      <c r="F36" s="5">
        <f t="shared" si="7"/>
        <v>8.9000000000000051E-3</v>
      </c>
      <c r="G36" s="5">
        <f t="shared" si="8"/>
        <v>8.5000000000000075E-3</v>
      </c>
      <c r="H36" s="5">
        <f t="shared" si="9"/>
        <v>1.5400000000000004E-2</v>
      </c>
      <c r="I36" s="15"/>
      <c r="J36" s="11"/>
      <c r="K36" s="11"/>
      <c r="L36" s="11"/>
      <c r="M36" s="11"/>
    </row>
    <row r="37" spans="2:13">
      <c r="B37" s="13" t="s">
        <v>15</v>
      </c>
      <c r="C37" s="23">
        <v>4.8500000000000001E-2</v>
      </c>
      <c r="D37" s="23">
        <v>4.4999999999999998E-2</v>
      </c>
      <c r="E37" s="23">
        <v>4.48E-2</v>
      </c>
      <c r="F37" s="5">
        <f t="shared" si="7"/>
        <v>1.1400000000000007E-2</v>
      </c>
      <c r="G37" s="5">
        <f t="shared" si="8"/>
        <v>7.9000000000000042E-3</v>
      </c>
      <c r="H37" s="5">
        <f t="shared" si="9"/>
        <v>7.7000000000000055E-3</v>
      </c>
      <c r="I37" s="15"/>
      <c r="J37" s="11"/>
      <c r="K37" s="11"/>
      <c r="L37" s="11"/>
      <c r="M37" s="11"/>
    </row>
    <row r="38" spans="2:13">
      <c r="B38" s="13" t="s">
        <v>16</v>
      </c>
      <c r="C38" s="24">
        <v>8.9300000000000004E-2</v>
      </c>
      <c r="D38" s="24">
        <v>8.6499999999999994E-2</v>
      </c>
      <c r="E38" s="24">
        <v>9.11E-2</v>
      </c>
      <c r="F38" s="5">
        <f t="shared" si="7"/>
        <v>5.220000000000001E-2</v>
      </c>
      <c r="G38" s="5">
        <f t="shared" si="8"/>
        <v>4.9399999999999999E-2</v>
      </c>
      <c r="H38" s="5">
        <f t="shared" si="9"/>
        <v>5.4000000000000006E-2</v>
      </c>
      <c r="I38" s="15"/>
      <c r="J38" s="11"/>
      <c r="K38" s="11"/>
      <c r="L38" s="11"/>
      <c r="M38" s="11"/>
    </row>
    <row r="39" spans="2:13">
      <c r="B39" s="4" t="s">
        <v>17</v>
      </c>
      <c r="C39" s="24">
        <v>5.0900000000000001E-2</v>
      </c>
      <c r="D39" s="24">
        <v>5.3900000000000003E-2</v>
      </c>
      <c r="E39" s="24">
        <v>5.4399999999999997E-2</v>
      </c>
      <c r="F39" s="5">
        <f t="shared" si="7"/>
        <v>1.3800000000000007E-2</v>
      </c>
      <c r="G39" s="5">
        <f t="shared" si="8"/>
        <v>1.6800000000000009E-2</v>
      </c>
      <c r="H39" s="5">
        <f t="shared" si="9"/>
        <v>1.7300000000000003E-2</v>
      </c>
      <c r="I39" s="15"/>
      <c r="J39" s="11"/>
      <c r="K39" s="11"/>
      <c r="L39" s="11"/>
      <c r="M39" s="11"/>
    </row>
    <row r="40" spans="2:13">
      <c r="B40" s="4" t="s">
        <v>18</v>
      </c>
      <c r="C40" s="24">
        <v>4.9500000000000002E-2</v>
      </c>
      <c r="D40" s="24">
        <v>4.9799999999999997E-2</v>
      </c>
      <c r="E40" s="24">
        <v>5.4699999999999999E-2</v>
      </c>
      <c r="F40" s="5">
        <f t="shared" si="7"/>
        <v>1.2400000000000008E-2</v>
      </c>
      <c r="G40" s="5">
        <f t="shared" si="8"/>
        <v>1.2700000000000003E-2</v>
      </c>
      <c r="H40" s="5">
        <f t="shared" si="9"/>
        <v>1.7600000000000005E-2</v>
      </c>
      <c r="I40" s="15"/>
      <c r="J40" s="11"/>
      <c r="K40" s="11"/>
      <c r="L40" s="11"/>
      <c r="M40" s="11"/>
    </row>
    <row r="41" spans="2:13">
      <c r="B41" s="4" t="s">
        <v>19</v>
      </c>
      <c r="C41" s="25">
        <v>6.6100000000000006E-2</v>
      </c>
      <c r="D41" s="25">
        <v>6.6699999999999995E-2</v>
      </c>
      <c r="E41" s="25">
        <v>6.6199999999999995E-2</v>
      </c>
      <c r="F41" s="5">
        <f t="shared" si="7"/>
        <v>2.9000000000000012E-2</v>
      </c>
      <c r="G41" s="5">
        <f t="shared" si="8"/>
        <v>2.9600000000000001E-2</v>
      </c>
      <c r="H41" s="5">
        <f t="shared" si="9"/>
        <v>2.9100000000000001E-2</v>
      </c>
      <c r="I41" s="15"/>
      <c r="J41" s="11"/>
      <c r="K41" s="11"/>
      <c r="L41" s="11"/>
      <c r="M41" s="11"/>
    </row>
    <row r="42" spans="2:13">
      <c r="B42" s="4" t="s">
        <v>20</v>
      </c>
      <c r="C42" s="25">
        <v>5.1299999999999998E-2</v>
      </c>
      <c r="D42" s="25">
        <v>4.6899999999999997E-2</v>
      </c>
      <c r="E42" s="25">
        <v>4.7500000000000001E-2</v>
      </c>
      <c r="F42" s="5">
        <f t="shared" si="7"/>
        <v>1.4200000000000004E-2</v>
      </c>
      <c r="G42" s="5">
        <f t="shared" si="8"/>
        <v>9.8000000000000032E-3</v>
      </c>
      <c r="H42" s="5">
        <f t="shared" si="9"/>
        <v>1.0400000000000006E-2</v>
      </c>
      <c r="I42" s="15"/>
      <c r="J42" s="11"/>
      <c r="K42" s="11"/>
      <c r="L42" s="11"/>
      <c r="M42" s="11"/>
    </row>
    <row r="43" spans="2:13">
      <c r="B43" s="13" t="s">
        <v>21</v>
      </c>
      <c r="C43" s="25">
        <v>4.5199999999999997E-2</v>
      </c>
      <c r="D43" s="25">
        <v>4.5600000000000002E-2</v>
      </c>
      <c r="E43" s="25">
        <v>4.6800000000000001E-2</v>
      </c>
      <c r="F43" s="5">
        <f t="shared" si="7"/>
        <v>8.100000000000003E-3</v>
      </c>
      <c r="G43" s="5">
        <f t="shared" si="8"/>
        <v>8.5000000000000075E-3</v>
      </c>
      <c r="H43" s="5">
        <f t="shared" si="9"/>
        <v>9.7000000000000072E-3</v>
      </c>
      <c r="I43" s="15"/>
      <c r="J43" s="11"/>
      <c r="K43" s="11"/>
      <c r="L43" s="11"/>
      <c r="M43" s="11"/>
    </row>
  </sheetData>
  <mergeCells count="4">
    <mergeCell ref="A6:A8"/>
    <mergeCell ref="A9:A11"/>
    <mergeCell ref="A12:A14"/>
    <mergeCell ref="B4:H4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TNF (2)</vt:lpstr>
      <vt:lpstr>TNF (3)</vt:lpstr>
      <vt:lpstr>TNF (1)</vt:lpstr>
    </vt:vector>
  </TitlesOfParts>
  <Company>membrane reafficking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Ioanna Oikonomidi</dc:creator>
  <cp:lastModifiedBy>Ioanna Oikonomidi</cp:lastModifiedBy>
  <dcterms:created xsi:type="dcterms:W3CDTF">2018-06-02T19:43:51Z</dcterms:created>
  <dcterms:modified xsi:type="dcterms:W3CDTF">2018-06-07T16:40:33Z</dcterms:modified>
</cp:coreProperties>
</file>