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4380" tabRatio="500"/>
  </bookViews>
  <sheets>
    <sheet name="IL-6 (2)" sheetId="2" r:id="rId1"/>
    <sheet name="IL-6 (3)" sheetId="3" r:id="rId2"/>
    <sheet name="IL-6 (1)" sheetId="1" r:id="rId3"/>
  </sheets>
  <externalReferences>
    <externalReference r:id="rId4"/>
    <externalReference r:id="rId5"/>
    <externalReference r:id="rId6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7" i="3" l="1"/>
  <c r="F60" i="3"/>
  <c r="C23" i="3"/>
  <c r="G60" i="3"/>
  <c r="D23" i="3"/>
  <c r="H60" i="3"/>
  <c r="E23" i="3"/>
  <c r="G23" i="3"/>
  <c r="H23" i="3"/>
  <c r="F23" i="3"/>
  <c r="F59" i="3"/>
  <c r="C22" i="3"/>
  <c r="G59" i="3"/>
  <c r="D22" i="3"/>
  <c r="H59" i="3"/>
  <c r="E22" i="3"/>
  <c r="G22" i="3"/>
  <c r="H22" i="3"/>
  <c r="F22" i="3"/>
  <c r="F58" i="3"/>
  <c r="C21" i="3"/>
  <c r="G58" i="3"/>
  <c r="D21" i="3"/>
  <c r="H58" i="3"/>
  <c r="E21" i="3"/>
  <c r="G21" i="3"/>
  <c r="H21" i="3"/>
  <c r="F21" i="3"/>
  <c r="F57" i="3"/>
  <c r="C20" i="3"/>
  <c r="G57" i="3"/>
  <c r="D20" i="3"/>
  <c r="H57" i="3"/>
  <c r="E20" i="3"/>
  <c r="G20" i="3"/>
  <c r="H20" i="3"/>
  <c r="F20" i="3"/>
  <c r="F56" i="3"/>
  <c r="C19" i="3"/>
  <c r="G56" i="3"/>
  <c r="D19" i="3"/>
  <c r="H56" i="3"/>
  <c r="E19" i="3"/>
  <c r="G19" i="3"/>
  <c r="H19" i="3"/>
  <c r="F19" i="3"/>
  <c r="F55" i="3"/>
  <c r="C18" i="3"/>
  <c r="G55" i="3"/>
  <c r="D18" i="3"/>
  <c r="H55" i="3"/>
  <c r="E18" i="3"/>
  <c r="G18" i="3"/>
  <c r="H18" i="3"/>
  <c r="F18" i="3"/>
  <c r="F54" i="3"/>
  <c r="C17" i="3"/>
  <c r="G54" i="3"/>
  <c r="D17" i="3"/>
  <c r="H54" i="3"/>
  <c r="E17" i="3"/>
  <c r="G17" i="3"/>
  <c r="H17" i="3"/>
  <c r="F17" i="3"/>
  <c r="F53" i="3"/>
  <c r="C16" i="3"/>
  <c r="G53" i="3"/>
  <c r="D16" i="3"/>
  <c r="H53" i="3"/>
  <c r="E16" i="3"/>
  <c r="G16" i="3"/>
  <c r="H16" i="3"/>
  <c r="F16" i="3"/>
  <c r="F52" i="3"/>
  <c r="C15" i="3"/>
  <c r="G52" i="3"/>
  <c r="D15" i="3"/>
  <c r="H52" i="3"/>
  <c r="E15" i="3"/>
  <c r="G15" i="3"/>
  <c r="H15" i="3"/>
  <c r="F15" i="3"/>
  <c r="F51" i="3"/>
  <c r="C14" i="3"/>
  <c r="G51" i="3"/>
  <c r="D14" i="3"/>
  <c r="H51" i="3"/>
  <c r="E14" i="3"/>
  <c r="G14" i="3"/>
  <c r="H14" i="3"/>
  <c r="F14" i="3"/>
  <c r="F50" i="3"/>
  <c r="C13" i="3"/>
  <c r="G50" i="3"/>
  <c r="D13" i="3"/>
  <c r="H50" i="3"/>
  <c r="E13" i="3"/>
  <c r="G13" i="3"/>
  <c r="H13" i="3"/>
  <c r="F13" i="3"/>
  <c r="F49" i="3"/>
  <c r="C12" i="3"/>
  <c r="G49" i="3"/>
  <c r="D12" i="3"/>
  <c r="H49" i="3"/>
  <c r="E12" i="3"/>
  <c r="G12" i="3"/>
  <c r="H12" i="3"/>
  <c r="F12" i="3"/>
  <c r="F48" i="3"/>
  <c r="C11" i="3"/>
  <c r="G48" i="3"/>
  <c r="D11" i="3"/>
  <c r="H48" i="3"/>
  <c r="E11" i="3"/>
  <c r="G11" i="3"/>
  <c r="H11" i="3"/>
  <c r="F11" i="3"/>
  <c r="F47" i="3"/>
  <c r="C10" i="3"/>
  <c r="G47" i="3"/>
  <c r="D10" i="3"/>
  <c r="H47" i="3"/>
  <c r="E10" i="3"/>
  <c r="G10" i="3"/>
  <c r="H10" i="3"/>
  <c r="F10" i="3"/>
  <c r="F46" i="3"/>
  <c r="C9" i="3"/>
  <c r="G46" i="3"/>
  <c r="D9" i="3"/>
  <c r="H46" i="3"/>
  <c r="E9" i="3"/>
  <c r="G9" i="3"/>
  <c r="H9" i="3"/>
  <c r="F9" i="3"/>
  <c r="F45" i="3"/>
  <c r="C8" i="3"/>
  <c r="G45" i="3"/>
  <c r="D8" i="3"/>
  <c r="H45" i="3"/>
  <c r="E8" i="3"/>
  <c r="G8" i="3"/>
  <c r="H8" i="3"/>
  <c r="F8" i="3"/>
  <c r="F44" i="3"/>
  <c r="C7" i="3"/>
  <c r="G44" i="3"/>
  <c r="D7" i="3"/>
  <c r="H44" i="3"/>
  <c r="E7" i="3"/>
  <c r="G7" i="3"/>
  <c r="H7" i="3"/>
  <c r="F7" i="3"/>
  <c r="F43" i="3"/>
  <c r="C6" i="3"/>
  <c r="G43" i="3"/>
  <c r="D6" i="3"/>
  <c r="H43" i="3"/>
  <c r="E6" i="3"/>
  <c r="G6" i="3"/>
  <c r="H6" i="3"/>
  <c r="F6" i="3"/>
  <c r="G37" i="3"/>
  <c r="F36" i="3"/>
  <c r="G36" i="3"/>
  <c r="F35" i="3"/>
  <c r="G35" i="3"/>
  <c r="F34" i="3"/>
  <c r="G34" i="3"/>
  <c r="F33" i="3"/>
  <c r="G33" i="3"/>
  <c r="F32" i="3"/>
  <c r="G32" i="3"/>
  <c r="F31" i="3"/>
  <c r="G31" i="3"/>
  <c r="F30" i="3"/>
  <c r="G30" i="3"/>
  <c r="F37" i="2"/>
  <c r="F60" i="2"/>
  <c r="C23" i="2"/>
  <c r="G60" i="2"/>
  <c r="D23" i="2"/>
  <c r="H60" i="2"/>
  <c r="E23" i="2"/>
  <c r="G23" i="2"/>
  <c r="H23" i="2"/>
  <c r="F23" i="2"/>
  <c r="F59" i="2"/>
  <c r="C22" i="2"/>
  <c r="G59" i="2"/>
  <c r="D22" i="2"/>
  <c r="H59" i="2"/>
  <c r="E22" i="2"/>
  <c r="G22" i="2"/>
  <c r="H22" i="2"/>
  <c r="F22" i="2"/>
  <c r="F58" i="2"/>
  <c r="C21" i="2"/>
  <c r="G58" i="2"/>
  <c r="D21" i="2"/>
  <c r="H58" i="2"/>
  <c r="E21" i="2"/>
  <c r="G21" i="2"/>
  <c r="H21" i="2"/>
  <c r="F21" i="2"/>
  <c r="F57" i="2"/>
  <c r="C20" i="2"/>
  <c r="G57" i="2"/>
  <c r="D20" i="2"/>
  <c r="H57" i="2"/>
  <c r="E20" i="2"/>
  <c r="G20" i="2"/>
  <c r="H20" i="2"/>
  <c r="F20" i="2"/>
  <c r="F56" i="2"/>
  <c r="C19" i="2"/>
  <c r="G56" i="2"/>
  <c r="D19" i="2"/>
  <c r="H56" i="2"/>
  <c r="E19" i="2"/>
  <c r="G19" i="2"/>
  <c r="H19" i="2"/>
  <c r="F19" i="2"/>
  <c r="F55" i="2"/>
  <c r="C18" i="2"/>
  <c r="G55" i="2"/>
  <c r="D18" i="2"/>
  <c r="H55" i="2"/>
  <c r="E18" i="2"/>
  <c r="G18" i="2"/>
  <c r="H18" i="2"/>
  <c r="F18" i="2"/>
  <c r="F54" i="2"/>
  <c r="C17" i="2"/>
  <c r="G54" i="2"/>
  <c r="D17" i="2"/>
  <c r="H54" i="2"/>
  <c r="E17" i="2"/>
  <c r="G17" i="2"/>
  <c r="H17" i="2"/>
  <c r="F17" i="2"/>
  <c r="F53" i="2"/>
  <c r="C16" i="2"/>
  <c r="G53" i="2"/>
  <c r="D16" i="2"/>
  <c r="H53" i="2"/>
  <c r="E16" i="2"/>
  <c r="G16" i="2"/>
  <c r="H16" i="2"/>
  <c r="F16" i="2"/>
  <c r="F52" i="2"/>
  <c r="C15" i="2"/>
  <c r="G52" i="2"/>
  <c r="D15" i="2"/>
  <c r="H52" i="2"/>
  <c r="E15" i="2"/>
  <c r="G15" i="2"/>
  <c r="H15" i="2"/>
  <c r="F15" i="2"/>
  <c r="F51" i="2"/>
  <c r="C14" i="2"/>
  <c r="G51" i="2"/>
  <c r="D14" i="2"/>
  <c r="H51" i="2"/>
  <c r="E14" i="2"/>
  <c r="G14" i="2"/>
  <c r="H14" i="2"/>
  <c r="F14" i="2"/>
  <c r="F50" i="2"/>
  <c r="C13" i="2"/>
  <c r="G50" i="2"/>
  <c r="D13" i="2"/>
  <c r="H50" i="2"/>
  <c r="E13" i="2"/>
  <c r="G13" i="2"/>
  <c r="H13" i="2"/>
  <c r="F13" i="2"/>
  <c r="F49" i="2"/>
  <c r="C12" i="2"/>
  <c r="G49" i="2"/>
  <c r="D12" i="2"/>
  <c r="H49" i="2"/>
  <c r="E12" i="2"/>
  <c r="G12" i="2"/>
  <c r="H12" i="2"/>
  <c r="F12" i="2"/>
  <c r="F48" i="2"/>
  <c r="C11" i="2"/>
  <c r="G48" i="2"/>
  <c r="D11" i="2"/>
  <c r="H48" i="2"/>
  <c r="E11" i="2"/>
  <c r="G11" i="2"/>
  <c r="H11" i="2"/>
  <c r="F11" i="2"/>
  <c r="F47" i="2"/>
  <c r="C10" i="2"/>
  <c r="G47" i="2"/>
  <c r="D10" i="2"/>
  <c r="H47" i="2"/>
  <c r="E10" i="2"/>
  <c r="G10" i="2"/>
  <c r="H10" i="2"/>
  <c r="F10" i="2"/>
  <c r="F46" i="2"/>
  <c r="C9" i="2"/>
  <c r="G46" i="2"/>
  <c r="D9" i="2"/>
  <c r="H46" i="2"/>
  <c r="E9" i="2"/>
  <c r="G9" i="2"/>
  <c r="H9" i="2"/>
  <c r="F9" i="2"/>
  <c r="F45" i="2"/>
  <c r="C8" i="2"/>
  <c r="G45" i="2"/>
  <c r="D8" i="2"/>
  <c r="H45" i="2"/>
  <c r="E8" i="2"/>
  <c r="G8" i="2"/>
  <c r="H8" i="2"/>
  <c r="F8" i="2"/>
  <c r="F44" i="2"/>
  <c r="C7" i="2"/>
  <c r="G44" i="2"/>
  <c r="D7" i="2"/>
  <c r="H44" i="2"/>
  <c r="E7" i="2"/>
  <c r="G7" i="2"/>
  <c r="H7" i="2"/>
  <c r="F7" i="2"/>
  <c r="F43" i="2"/>
  <c r="C6" i="2"/>
  <c r="G43" i="2"/>
  <c r="D6" i="2"/>
  <c r="H43" i="2"/>
  <c r="E6" i="2"/>
  <c r="G6" i="2"/>
  <c r="H6" i="2"/>
  <c r="F6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8" i="1"/>
  <c r="F42" i="1"/>
  <c r="C13" i="1"/>
  <c r="G42" i="1"/>
  <c r="D13" i="1"/>
  <c r="H42" i="1"/>
  <c r="E13" i="1"/>
  <c r="G13" i="1"/>
  <c r="H13" i="1"/>
  <c r="F13" i="1"/>
  <c r="F41" i="1"/>
  <c r="C12" i="1"/>
  <c r="G41" i="1"/>
  <c r="D12" i="1"/>
  <c r="H41" i="1"/>
  <c r="E12" i="1"/>
  <c r="G12" i="1"/>
  <c r="H12" i="1"/>
  <c r="F12" i="1"/>
  <c r="F40" i="1"/>
  <c r="C11" i="1"/>
  <c r="G40" i="1"/>
  <c r="D11" i="1"/>
  <c r="H40" i="1"/>
  <c r="E11" i="1"/>
  <c r="G11" i="1"/>
  <c r="H11" i="1"/>
  <c r="F11" i="1"/>
  <c r="F39" i="1"/>
  <c r="C10" i="1"/>
  <c r="G39" i="1"/>
  <c r="D10" i="1"/>
  <c r="H39" i="1"/>
  <c r="E10" i="1"/>
  <c r="G10" i="1"/>
  <c r="H10" i="1"/>
  <c r="F10" i="1"/>
  <c r="F38" i="1"/>
  <c r="C9" i="1"/>
  <c r="G38" i="1"/>
  <c r="D9" i="1"/>
  <c r="H38" i="1"/>
  <c r="E9" i="1"/>
  <c r="G9" i="1"/>
  <c r="H9" i="1"/>
  <c r="F9" i="1"/>
  <c r="F37" i="1"/>
  <c r="C8" i="1"/>
  <c r="G37" i="1"/>
  <c r="D8" i="1"/>
  <c r="H37" i="1"/>
  <c r="E8" i="1"/>
  <c r="G8" i="1"/>
  <c r="H8" i="1"/>
  <c r="F8" i="1"/>
  <c r="F36" i="1"/>
  <c r="C7" i="1"/>
  <c r="G36" i="1"/>
  <c r="D7" i="1"/>
  <c r="H36" i="1"/>
  <c r="E7" i="1"/>
  <c r="G7" i="1"/>
  <c r="H7" i="1"/>
  <c r="F7" i="1"/>
  <c r="F35" i="1"/>
  <c r="C6" i="1"/>
  <c r="G35" i="1"/>
  <c r="D6" i="1"/>
  <c r="H35" i="1"/>
  <c r="E6" i="1"/>
  <c r="G6" i="1"/>
  <c r="H6" i="1"/>
  <c r="F6" i="1"/>
  <c r="F34" i="1"/>
  <c r="C5" i="1"/>
  <c r="G34" i="1"/>
  <c r="D5" i="1"/>
  <c r="H34" i="1"/>
  <c r="E5" i="1"/>
  <c r="G5" i="1"/>
  <c r="H5" i="1"/>
  <c r="F5" i="1"/>
  <c r="G28" i="1"/>
  <c r="F27" i="1"/>
  <c r="G27" i="1"/>
  <c r="F26" i="1"/>
  <c r="G26" i="1"/>
  <c r="F25" i="1"/>
  <c r="G25" i="1"/>
  <c r="F24" i="1"/>
  <c r="G24" i="1"/>
  <c r="F23" i="1"/>
  <c r="G23" i="1"/>
  <c r="F22" i="1"/>
  <c r="G22" i="1"/>
  <c r="F21" i="1"/>
  <c r="G21" i="1"/>
</calcChain>
</file>

<file path=xl/sharedStrings.xml><?xml version="1.0" encoding="utf-8"?>
<sst xmlns="http://schemas.openxmlformats.org/spreadsheetml/2006/main" count="174" uniqueCount="52">
  <si>
    <t>Title: iTAP is not essential for IL-6 secretion. Figure 7E</t>
  </si>
  <si>
    <t>IL-6 Replicate #1 ( not shown)</t>
  </si>
  <si>
    <t>Standard Curve</t>
  </si>
  <si>
    <t>Pro conc (ug/ml)</t>
    <phoneticPr fontId="0" type="noConversion"/>
  </si>
  <si>
    <t>#1</t>
    <phoneticPr fontId="0" type="noConversion"/>
  </si>
  <si>
    <t>#2</t>
    <phoneticPr fontId="0" type="noConversion"/>
  </si>
  <si>
    <t>#3</t>
  </si>
  <si>
    <t>Average</t>
  </si>
  <si>
    <t>Blanked</t>
  </si>
  <si>
    <t>C value from Standard Curve</t>
    <phoneticPr fontId="0" type="noConversion"/>
  </si>
  <si>
    <t>M value from Standard Curve</t>
    <phoneticPr fontId="0" type="noConversion"/>
  </si>
  <si>
    <t>Protein Samples</t>
  </si>
  <si>
    <t>#1</t>
  </si>
  <si>
    <t>#3</t>
    <phoneticPr fontId="0" type="noConversion"/>
  </si>
  <si>
    <t>#2</t>
  </si>
  <si>
    <t>sample 1</t>
    <phoneticPr fontId="0" type="noConversion"/>
  </si>
  <si>
    <t>sample 2</t>
    <phoneticPr fontId="0" type="noConversion"/>
  </si>
  <si>
    <t>sample 3</t>
    <phoneticPr fontId="0" type="noConversion"/>
  </si>
  <si>
    <t>sample 4</t>
    <phoneticPr fontId="0" type="noConversion"/>
  </si>
  <si>
    <t>sample 5</t>
    <phoneticPr fontId="0" type="noConversion"/>
  </si>
  <si>
    <t>sample 6</t>
    <phoneticPr fontId="0" type="noConversion"/>
  </si>
  <si>
    <t>sample 7</t>
    <phoneticPr fontId="0" type="noConversion"/>
  </si>
  <si>
    <t>sample 8</t>
    <phoneticPr fontId="0" type="noConversion"/>
  </si>
  <si>
    <t>sample 9</t>
    <phoneticPr fontId="0" type="noConversion"/>
  </si>
  <si>
    <t>sample 10</t>
    <phoneticPr fontId="0" type="noConversion"/>
  </si>
  <si>
    <t>sample 11</t>
    <phoneticPr fontId="0" type="noConversion"/>
  </si>
  <si>
    <t>sample 12</t>
    <phoneticPr fontId="0" type="noConversion"/>
  </si>
  <si>
    <t>sample 13</t>
    <phoneticPr fontId="0" type="noConversion"/>
  </si>
  <si>
    <t>sample 14</t>
    <phoneticPr fontId="0" type="noConversion"/>
  </si>
  <si>
    <t>sample 15</t>
    <phoneticPr fontId="0" type="noConversion"/>
  </si>
  <si>
    <t>sample 16</t>
    <phoneticPr fontId="0" type="noConversion"/>
  </si>
  <si>
    <t>sample 17</t>
    <phoneticPr fontId="0" type="noConversion"/>
  </si>
  <si>
    <t>sample 18</t>
    <phoneticPr fontId="0" type="noConversion"/>
  </si>
  <si>
    <t>Protein Conc(pg/ml)</t>
    <phoneticPr fontId="0" type="noConversion"/>
  </si>
  <si>
    <t>Average</t>
    <phoneticPr fontId="0" type="noConversion"/>
  </si>
  <si>
    <t>STDEV</t>
    <phoneticPr fontId="0" type="noConversion"/>
  </si>
  <si>
    <t>STD ERROR</t>
    <phoneticPr fontId="0" type="noConversion"/>
  </si>
  <si>
    <t>0 LPS</t>
  </si>
  <si>
    <t>100ng/mL LPS</t>
  </si>
  <si>
    <t>50 ng/mL LPS</t>
  </si>
  <si>
    <t>control oligo</t>
  </si>
  <si>
    <t>iTAP oligo</t>
  </si>
  <si>
    <t>TACE oligo</t>
  </si>
  <si>
    <t>no oligo</t>
  </si>
  <si>
    <t>ns oligo</t>
  </si>
  <si>
    <t>iTAP oligo #1</t>
  </si>
  <si>
    <t>iTAP oligo #2</t>
  </si>
  <si>
    <t>TACE oligo #1</t>
  </si>
  <si>
    <t>TACE oligo#2</t>
  </si>
  <si>
    <t>200ng/mL LPS</t>
  </si>
  <si>
    <t>IL-6 Replicate #2 (shown)</t>
  </si>
  <si>
    <t>IL-6 Replicate #3 (not shown)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</si>
</sst>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2"/>
      <color theme="1"/>
      <name val="Calibri"/>
      <family val="2"/>
      <charset val="129"/>
      <scheme val="minor"/>
    </font>
    <font>
      <b/>
      <sz val="12"/>
      <color theme="1"/>
      <name val="Calibri"/>
      <family val="2"/>
      <charset val="129"/>
      <scheme val="minor"/>
    </font>
    <font>
      <b/>
      <sz val="10"/>
      <name val="Arial"/>
      <family val="2"/>
    </font>
    <font>
      <sz val="10"/>
      <color rgb="FFFF0000"/>
      <name val="Arial"/>
    </font>
    <font>
      <sz val="11"/>
      <color rgb="FF008000"/>
      <name val="Calibri"/>
      <scheme val="minor"/>
    </font>
    <font>
      <sz val="11"/>
      <color rgb="FF0000FF"/>
      <name val="Calibri"/>
      <scheme val="minor"/>
    </font>
    <font>
      <sz val="11"/>
      <color indexed="8"/>
      <name val="Calibri"/>
      <family val="2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  <font>
      <sz val="11"/>
      <color indexed="10"/>
      <name val="Calibri"/>
    </font>
    <font>
      <sz val="11"/>
      <color indexed="56"/>
      <name val="Calibri"/>
    </font>
    <font>
      <sz val="11"/>
      <color indexed="63"/>
      <name val="Calibri"/>
    </font>
    <font>
      <sz val="11"/>
      <color indexed="17"/>
      <name val="Calibri"/>
      <family val="2"/>
    </font>
    <font>
      <sz val="11"/>
      <color indexed="12"/>
      <name val="Calibri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3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Border="1"/>
    <xf numFmtId="164" fontId="0" fillId="0" borderId="2" xfId="0" applyNumberForma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0" fillId="0" borderId="0" xfId="0" applyNumberFormat="1"/>
    <xf numFmtId="0" fontId="2" fillId="0" borderId="2" xfId="0" applyFont="1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2" fillId="0" borderId="2" xfId="0" applyFont="1" applyBorder="1"/>
    <xf numFmtId="20" fontId="0" fillId="0" borderId="2" xfId="0" applyNumberFormat="1" applyBorder="1"/>
    <xf numFmtId="0" fontId="3" fillId="0" borderId="0" xfId="0" applyFont="1"/>
    <xf numFmtId="164" fontId="0" fillId="0" borderId="0" xfId="0" applyNumberFormat="1" applyBorder="1"/>
    <xf numFmtId="0" fontId="4" fillId="0" borderId="0" xfId="0" applyFont="1"/>
    <xf numFmtId="0" fontId="5" fillId="0" borderId="0" xfId="0" applyFont="1"/>
    <xf numFmtId="164" fontId="0" fillId="0" borderId="0" xfId="0" applyNumberFormat="1" applyBorder="1" applyAlignment="1">
      <alignment horizontal="center"/>
    </xf>
    <xf numFmtId="0" fontId="6" fillId="0" borderId="0" xfId="0" applyFont="1"/>
    <xf numFmtId="20" fontId="0" fillId="0" borderId="0" xfId="0" applyNumberFormat="1" applyBorder="1"/>
    <xf numFmtId="164" fontId="1" fillId="0" borderId="2" xfId="0" applyNumberFormat="1" applyFont="1" applyBorder="1" applyAlignment="1">
      <alignment horizontal="center"/>
    </xf>
    <xf numFmtId="20" fontId="1" fillId="0" borderId="2" xfId="0" applyNumberFormat="1" applyFont="1" applyBorder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" fillId="0" borderId="0" xfId="0" applyFont="1" applyBorder="1"/>
    <xf numFmtId="20" fontId="2" fillId="0" borderId="2" xfId="0" applyNumberFormat="1" applyFont="1" applyBorder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externalLink" Target="externalLinks/externalLink1.xml"/><Relationship Id="rId5" Type="http://schemas.openxmlformats.org/officeDocument/2006/relationships/externalLink" Target="externalLinks/externalLink2.xml"/><Relationship Id="rId6" Type="http://schemas.openxmlformats.org/officeDocument/2006/relationships/externalLink" Target="externalLinks/externalLink3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Standard Curve</a:t>
            </a:r>
          </a:p>
        </c:rich>
      </c:tx>
      <c:layout>
        <c:manualLayout>
          <c:xMode val="edge"/>
          <c:yMode val="edge"/>
          <c:x val="0.161954204876933"/>
          <c:y val="0.064257097173198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20096852300242"/>
          <c:y val="0.450909691374767"/>
          <c:w val="0.588377723970944"/>
          <c:h val="0.37818232179819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131160893023965"/>
                  <c:y val="-0.0683778950708084"/>
                </c:manualLayout>
              </c:layout>
              <c:numFmt formatCode="0.00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3175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437628262568874"/>
                  <c:y val="-0.19479714132119"/>
                </c:manualLayout>
              </c:layout>
              <c:numFmt formatCode="0.000000000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'[1]Raw Data'!$A$4:$A$11</c:f>
              <c:numCache>
                <c:formatCode>General</c:formatCode>
                <c:ptCount val="8"/>
                <c:pt idx="0">
                  <c:v>1000.0</c:v>
                </c:pt>
                <c:pt idx="1">
                  <c:v>500.0</c:v>
                </c:pt>
                <c:pt idx="2">
                  <c:v>250.0</c:v>
                </c:pt>
                <c:pt idx="3">
                  <c:v>125.0</c:v>
                </c:pt>
                <c:pt idx="4">
                  <c:v>62.5</c:v>
                </c:pt>
                <c:pt idx="5">
                  <c:v>31.25</c:v>
                </c:pt>
                <c:pt idx="6">
                  <c:v>15.625</c:v>
                </c:pt>
                <c:pt idx="7">
                  <c:v>0.0</c:v>
                </c:pt>
              </c:numCache>
            </c:numRef>
          </c:xVal>
          <c:yVal>
            <c:numRef>
              <c:f>'[1]Raw Data'!$F$4:$F$11</c:f>
              <c:numCache>
                <c:formatCode>General</c:formatCode>
                <c:ptCount val="8"/>
                <c:pt idx="0">
                  <c:v>0.1475</c:v>
                </c:pt>
                <c:pt idx="1">
                  <c:v>0.0947</c:v>
                </c:pt>
                <c:pt idx="2">
                  <c:v>0.05985</c:v>
                </c:pt>
                <c:pt idx="3">
                  <c:v>0.02855</c:v>
                </c:pt>
                <c:pt idx="4">
                  <c:v>0.02595</c:v>
                </c:pt>
                <c:pt idx="5">
                  <c:v>0.00900000000000001</c:v>
                </c:pt>
                <c:pt idx="6">
                  <c:v>0.0034</c:v>
                </c:pt>
                <c:pt idx="7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500152"/>
        <c:axId val="2134442504"/>
      </c:scatterChart>
      <c:valAx>
        <c:axId val="2134500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34442504"/>
        <c:crosses val="autoZero"/>
        <c:crossBetween val="midCat"/>
      </c:valAx>
      <c:valAx>
        <c:axId val="213444250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34500152"/>
        <c:crosses val="autoZero"/>
        <c:crossBetween val="midCat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Standard Curve</a:t>
            </a:r>
          </a:p>
        </c:rich>
      </c:tx>
      <c:layout>
        <c:manualLayout>
          <c:xMode val="edge"/>
          <c:yMode val="edge"/>
          <c:x val="0.161954204876933"/>
          <c:y val="0.064257085192870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20096852300242"/>
          <c:y val="0.516245032359621"/>
          <c:w val="0.588377723970944"/>
          <c:h val="0.32490946092563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131160893023965"/>
                  <c:y val="-0.0683778950708084"/>
                </c:manualLayout>
              </c:layout>
              <c:numFmt formatCode="0.00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3175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437628262568874"/>
                  <c:y val="-0.19479714132119"/>
                </c:manualLayout>
              </c:layout>
              <c:numFmt formatCode="0.000000000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'[2]Raw Data'!$A$4:$A$11</c:f>
              <c:numCache>
                <c:formatCode>General</c:formatCode>
                <c:ptCount val="8"/>
                <c:pt idx="0">
                  <c:v>1000.0</c:v>
                </c:pt>
                <c:pt idx="1">
                  <c:v>500.0</c:v>
                </c:pt>
                <c:pt idx="2">
                  <c:v>250.0</c:v>
                </c:pt>
                <c:pt idx="3">
                  <c:v>125.0</c:v>
                </c:pt>
                <c:pt idx="4">
                  <c:v>62.5</c:v>
                </c:pt>
                <c:pt idx="5">
                  <c:v>31.25</c:v>
                </c:pt>
                <c:pt idx="6">
                  <c:v>15.625</c:v>
                </c:pt>
                <c:pt idx="7">
                  <c:v>0.0</c:v>
                </c:pt>
              </c:numCache>
            </c:numRef>
          </c:xVal>
          <c:yVal>
            <c:numRef>
              <c:f>'[2]Raw Data'!$F$4:$F$11</c:f>
              <c:numCache>
                <c:formatCode>General</c:formatCode>
                <c:ptCount val="8"/>
                <c:pt idx="0">
                  <c:v>0.0645</c:v>
                </c:pt>
                <c:pt idx="1">
                  <c:v>0.03475</c:v>
                </c:pt>
                <c:pt idx="2">
                  <c:v>0.01995</c:v>
                </c:pt>
                <c:pt idx="3">
                  <c:v>0.01225</c:v>
                </c:pt>
                <c:pt idx="4">
                  <c:v>0.00605</c:v>
                </c:pt>
                <c:pt idx="5">
                  <c:v>0.0045</c:v>
                </c:pt>
                <c:pt idx="6">
                  <c:v>0.00495</c:v>
                </c:pt>
                <c:pt idx="7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417064"/>
        <c:axId val="2134420248"/>
      </c:scatterChart>
      <c:valAx>
        <c:axId val="2134417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34420248"/>
        <c:crosses val="autoZero"/>
        <c:crossBetween val="midCat"/>
      </c:valAx>
      <c:valAx>
        <c:axId val="213442024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34417064"/>
        <c:crosses val="autoZero"/>
        <c:crossBetween val="midCat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Standard Curve</a:t>
            </a:r>
          </a:p>
        </c:rich>
      </c:tx>
      <c:layout>
        <c:manualLayout>
          <c:xMode val="edge"/>
          <c:yMode val="edge"/>
          <c:x val="0.161954204876933"/>
          <c:y val="0.064257259344558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20096852300242"/>
          <c:y val="0.449437380330165"/>
          <c:w val="0.588377723970944"/>
          <c:h val="0.37827646177788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131160893023965"/>
                  <c:y val="-0.0683778950708084"/>
                </c:manualLayout>
              </c:layout>
              <c:numFmt formatCode="0.00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3175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437628262568874"/>
                  <c:y val="-0.19479714132119"/>
                </c:manualLayout>
              </c:layout>
              <c:numFmt formatCode="0.000000000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'[3]Raw Data'!$A$4:$A$11</c:f>
              <c:numCache>
                <c:formatCode>General</c:formatCode>
                <c:ptCount val="8"/>
                <c:pt idx="0">
                  <c:v>1000.0</c:v>
                </c:pt>
                <c:pt idx="1">
                  <c:v>500.0</c:v>
                </c:pt>
                <c:pt idx="2">
                  <c:v>250.0</c:v>
                </c:pt>
                <c:pt idx="3">
                  <c:v>125.0</c:v>
                </c:pt>
                <c:pt idx="4">
                  <c:v>62.5</c:v>
                </c:pt>
                <c:pt idx="5">
                  <c:v>31.25</c:v>
                </c:pt>
                <c:pt idx="6">
                  <c:v>15.625</c:v>
                </c:pt>
                <c:pt idx="7">
                  <c:v>0.0</c:v>
                </c:pt>
              </c:numCache>
            </c:numRef>
          </c:xVal>
          <c:yVal>
            <c:numRef>
              <c:f>'[3]Raw Data'!$F$4:$F$11</c:f>
              <c:numCache>
                <c:formatCode>General</c:formatCode>
                <c:ptCount val="8"/>
                <c:pt idx="0">
                  <c:v>0.08765</c:v>
                </c:pt>
                <c:pt idx="1">
                  <c:v>0.0471</c:v>
                </c:pt>
                <c:pt idx="2">
                  <c:v>0.02975</c:v>
                </c:pt>
                <c:pt idx="3">
                  <c:v>0.0141</c:v>
                </c:pt>
                <c:pt idx="4">
                  <c:v>0.01055</c:v>
                </c:pt>
                <c:pt idx="5">
                  <c:v>0.01285</c:v>
                </c:pt>
                <c:pt idx="6">
                  <c:v>0.00734999999999999</c:v>
                </c:pt>
                <c:pt idx="7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950680"/>
        <c:axId val="2133627768"/>
      </c:scatterChart>
      <c:valAx>
        <c:axId val="2132950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33627768"/>
        <c:crosses val="autoZero"/>
        <c:crossBetween val="midCat"/>
      </c:valAx>
      <c:valAx>
        <c:axId val="213362776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32950680"/>
        <c:crosses val="autoZero"/>
        <c:crossBetween val="midCat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63500</xdr:colOff>
      <xdr:row>27</xdr:row>
      <xdr:rowOff>127000</xdr:rowOff>
    </xdr:from>
    <xdr:to>
      <xdr:col>16</xdr:col>
      <xdr:colOff>0</xdr:colOff>
      <xdr:row>48</xdr:row>
      <xdr:rowOff>101600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50800</xdr:colOff>
      <xdr:row>26</xdr:row>
      <xdr:rowOff>12700</xdr:rowOff>
    </xdr:from>
    <xdr:to>
      <xdr:col>15</xdr:col>
      <xdr:colOff>660400</xdr:colOff>
      <xdr:row>46</xdr:row>
      <xdr:rowOff>177800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482600</xdr:colOff>
      <xdr:row>17</xdr:row>
      <xdr:rowOff>165100</xdr:rowOff>
    </xdr:from>
    <xdr:to>
      <xdr:col>15</xdr:col>
      <xdr:colOff>266700</xdr:colOff>
      <xdr:row>37</xdr:row>
      <xdr:rowOff>76200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oanna/Library/Containers/com.apple.mail/Data/Library/Mail%20Downloads/50837977-D716-4502-AD9E-FD2108B9894E/GS%20iTAP%20KD%20Macs%20(2)%20IL6%20I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oanna/Library/Mail/V2/POP-ioikonomidi@mail.igc.gulbenkian.pt/INBOX.mbox/55EC1634-D1FE-4DB9-8DEB-295E7287C090/Data/8/1/Attachments/18537/2.4/GS%2005.09.17%20iTAP%20KD%20Macs%20(3)%20IL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oanna/Library/Mail/V2/POP-ioikonomidi@mail.igc.gulbenkian.pt/INBOX.mbox/55EC1634-D1FE-4DB9-8DEB-295E7287C090/Data/8/1/Attachments/18537/2.2/GS%2025.05.17%20iTAP%20KD%20Macs%20(1)%20IL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cocol"/>
      <sheetName val="Chart1"/>
      <sheetName val="Raw Data"/>
      <sheetName val="Sheet1"/>
    </sheetNames>
    <sheetDataSet>
      <sheetData sheetId="0" refreshError="1"/>
      <sheetData sheetId="1" refreshError="1"/>
      <sheetData sheetId="2">
        <row r="4">
          <cell r="A4">
            <v>1000</v>
          </cell>
          <cell r="F4">
            <v>0.14749999999999999</v>
          </cell>
        </row>
        <row r="5">
          <cell r="A5">
            <v>500</v>
          </cell>
          <cell r="F5">
            <v>9.4700000000000006E-2</v>
          </cell>
        </row>
        <row r="6">
          <cell r="A6">
            <v>250</v>
          </cell>
          <cell r="F6">
            <v>5.9850000000000014E-2</v>
          </cell>
        </row>
        <row r="7">
          <cell r="A7">
            <v>125</v>
          </cell>
          <cell r="F7">
            <v>2.8550000000000006E-2</v>
          </cell>
        </row>
        <row r="8">
          <cell r="A8">
            <v>62.5</v>
          </cell>
          <cell r="F8">
            <v>2.5950000000000001E-2</v>
          </cell>
        </row>
        <row r="9">
          <cell r="A9">
            <v>31.25</v>
          </cell>
          <cell r="F9">
            <v>9.000000000000008E-3</v>
          </cell>
        </row>
        <row r="10">
          <cell r="A10">
            <v>15.625</v>
          </cell>
          <cell r="F10">
            <v>3.4000000000000002E-3</v>
          </cell>
        </row>
        <row r="11">
          <cell r="A11">
            <v>0</v>
          </cell>
          <cell r="F11">
            <v>0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rococol"/>
      <sheetName val="Chart1"/>
      <sheetName val="Raw Data"/>
      <sheetName val="Sheet1"/>
    </sheetNames>
    <sheetDataSet>
      <sheetData sheetId="0"/>
      <sheetData sheetId="1" refreshError="1"/>
      <sheetData sheetId="2">
        <row r="4">
          <cell r="A4">
            <v>1000</v>
          </cell>
          <cell r="F4">
            <v>6.4500000000000002E-2</v>
          </cell>
        </row>
        <row r="5">
          <cell r="A5">
            <v>500</v>
          </cell>
          <cell r="F5">
            <v>3.475000000000001E-2</v>
          </cell>
        </row>
        <row r="6">
          <cell r="A6">
            <v>250</v>
          </cell>
          <cell r="F6">
            <v>1.9950000000000002E-2</v>
          </cell>
        </row>
        <row r="7">
          <cell r="A7">
            <v>125</v>
          </cell>
          <cell r="F7">
            <v>1.2250000000000004E-2</v>
          </cell>
        </row>
        <row r="8">
          <cell r="A8">
            <v>62.5</v>
          </cell>
          <cell r="F8">
            <v>6.0499999999999998E-3</v>
          </cell>
        </row>
        <row r="9">
          <cell r="A9">
            <v>31.25</v>
          </cell>
          <cell r="F9">
            <v>4.4999999999999971E-3</v>
          </cell>
        </row>
        <row r="10">
          <cell r="A10">
            <v>15.625</v>
          </cell>
          <cell r="F10">
            <v>4.950000000000003E-3</v>
          </cell>
        </row>
        <row r="11">
          <cell r="A11">
            <v>0</v>
          </cell>
          <cell r="F11">
            <v>0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rococol"/>
      <sheetName val="Chart1"/>
      <sheetName val="Raw Data"/>
      <sheetName val="Sheet1"/>
    </sheetNames>
    <sheetDataSet>
      <sheetData sheetId="0" refreshError="1"/>
      <sheetData sheetId="1" refreshError="1"/>
      <sheetData sheetId="2">
        <row r="4">
          <cell r="A4">
            <v>1000</v>
          </cell>
          <cell r="F4">
            <v>8.7649999999999992E-2</v>
          </cell>
        </row>
        <row r="5">
          <cell r="A5">
            <v>500</v>
          </cell>
          <cell r="F5">
            <v>4.7100000000000003E-2</v>
          </cell>
        </row>
        <row r="6">
          <cell r="A6">
            <v>250</v>
          </cell>
          <cell r="F6">
            <v>2.9749999999999999E-2</v>
          </cell>
        </row>
        <row r="7">
          <cell r="A7">
            <v>125</v>
          </cell>
          <cell r="F7">
            <v>1.4100000000000001E-2</v>
          </cell>
        </row>
        <row r="8">
          <cell r="A8">
            <v>62.5</v>
          </cell>
          <cell r="F8">
            <v>1.0549999999999997E-2</v>
          </cell>
        </row>
        <row r="9">
          <cell r="A9">
            <v>31.25</v>
          </cell>
          <cell r="F9">
            <v>1.285E-2</v>
          </cell>
        </row>
        <row r="10">
          <cell r="A10">
            <v>15.625</v>
          </cell>
          <cell r="F10">
            <v>7.3499999999999954E-3</v>
          </cell>
        </row>
        <row r="11">
          <cell r="A11">
            <v>0</v>
          </cell>
          <cell r="F11">
            <v>0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"/>
  <sheetViews>
    <sheetView tabSelected="1" workbookViewId="0">
      <selection activeCell="A2" sqref="A2"/>
    </sheetView>
  </sheetViews>
  <sheetFormatPr baseColWidth="10" defaultColWidth="8.83203125" defaultRowHeight="15" x14ac:dyDescent="0"/>
  <cols>
    <col min="2" max="2" width="17.1640625" customWidth="1"/>
    <col min="5" max="5" width="9.1640625" bestFit="1" customWidth="1"/>
    <col min="6" max="7" width="10.83203125" customWidth="1"/>
    <col min="8" max="8" width="10.5" customWidth="1"/>
    <col min="10" max="10" width="13" customWidth="1"/>
    <col min="11" max="11" width="12.5" customWidth="1"/>
  </cols>
  <sheetData>
    <row r="2" spans="1:10">
      <c r="B2" t="s">
        <v>0</v>
      </c>
    </row>
    <row r="4" spans="1:10">
      <c r="B4" s="31" t="s">
        <v>50</v>
      </c>
      <c r="C4" s="31"/>
      <c r="D4" s="31"/>
      <c r="E4" s="31"/>
      <c r="F4" s="31"/>
      <c r="G4" s="31"/>
      <c r="H4" s="31"/>
      <c r="I4" s="10"/>
      <c r="J4" s="10"/>
    </row>
    <row r="5" spans="1:10">
      <c r="B5" s="11" t="s">
        <v>33</v>
      </c>
      <c r="C5" s="2" t="s">
        <v>12</v>
      </c>
      <c r="D5" s="2" t="s">
        <v>14</v>
      </c>
      <c r="E5" s="2" t="s">
        <v>6</v>
      </c>
      <c r="F5" s="20" t="s">
        <v>34</v>
      </c>
      <c r="G5" s="20" t="s">
        <v>35</v>
      </c>
      <c r="H5" s="20" t="s">
        <v>36</v>
      </c>
      <c r="I5" s="10"/>
      <c r="J5" s="10"/>
    </row>
    <row r="6" spans="1:10">
      <c r="A6" s="29" t="s">
        <v>37</v>
      </c>
      <c r="B6" s="28" t="s">
        <v>43</v>
      </c>
      <c r="C6" s="3">
        <f t="shared" ref="C6:C23" si="0">((F43-$B$40)/$E$40)*3</f>
        <v>79.591836734693999</v>
      </c>
      <c r="D6" s="3">
        <f t="shared" ref="D6:D23" si="1">((G43-$B$40)/$E$40)*3</f>
        <v>114.28571428571442</v>
      </c>
      <c r="E6" s="3">
        <f t="shared" ref="E6:E23" si="2">((H43-$B$40)/$E$40)*3</f>
        <v>108.16326530612254</v>
      </c>
      <c r="F6" s="4">
        <f>AVERAGE(C6:E6)</f>
        <v>100.68027210884365</v>
      </c>
      <c r="G6" s="4">
        <f>STDEV(C6:E6)</f>
        <v>18.517901481382559</v>
      </c>
      <c r="H6" s="4">
        <f t="shared" ref="H6:H23" si="3">G6/SQRT(3)</f>
        <v>10.691315405103191</v>
      </c>
      <c r="I6" s="10"/>
      <c r="J6" s="10"/>
    </row>
    <row r="7" spans="1:10">
      <c r="A7" s="29"/>
      <c r="B7" s="28" t="s">
        <v>44</v>
      </c>
      <c r="C7" s="3">
        <f t="shared" si="0"/>
        <v>163.26530612244909</v>
      </c>
      <c r="D7" s="3">
        <f t="shared" si="1"/>
        <v>140.81632653061229</v>
      </c>
      <c r="E7" s="3">
        <f t="shared" si="2"/>
        <v>-44.897959183673379</v>
      </c>
      <c r="F7" s="4">
        <f t="shared" ref="F7:F13" si="4">AVERAGE(C7:E7)</f>
        <v>86.394557823129333</v>
      </c>
      <c r="G7" s="4">
        <f t="shared" ref="G7:G13" si="5">STDEV(C7:E7)</f>
        <v>114.25534095903289</v>
      </c>
      <c r="H7" s="4">
        <f t="shared" si="3"/>
        <v>65.965351859050116</v>
      </c>
      <c r="I7" s="10"/>
      <c r="J7" s="10"/>
    </row>
    <row r="8" spans="1:10" ht="12" customHeight="1">
      <c r="A8" s="29"/>
      <c r="B8" s="28" t="s">
        <v>45</v>
      </c>
      <c r="C8" s="3">
        <f t="shared" si="0"/>
        <v>134.69387755102042</v>
      </c>
      <c r="D8" s="3">
        <f t="shared" si="1"/>
        <v>110.20408163265307</v>
      </c>
      <c r="E8" s="3">
        <f t="shared" si="2"/>
        <v>55.102040816326664</v>
      </c>
      <c r="F8" s="4">
        <f t="shared" si="4"/>
        <v>100.00000000000006</v>
      </c>
      <c r="G8" s="4">
        <f t="shared" si="5"/>
        <v>40.765274194771749</v>
      </c>
      <c r="H8" s="4">
        <f t="shared" si="3"/>
        <v>23.535842029940376</v>
      </c>
    </row>
    <row r="9" spans="1:10">
      <c r="A9" s="29"/>
      <c r="B9" s="28" t="s">
        <v>46</v>
      </c>
      <c r="C9" s="3">
        <f t="shared" si="0"/>
        <v>185.71428571428575</v>
      </c>
      <c r="D9" s="3">
        <f t="shared" si="1"/>
        <v>155.10204081632654</v>
      </c>
      <c r="E9" s="3">
        <f t="shared" si="2"/>
        <v>108.16326530612254</v>
      </c>
      <c r="F9" s="4">
        <f t="shared" si="4"/>
        <v>149.65986394557828</v>
      </c>
      <c r="G9" s="4">
        <f t="shared" si="5"/>
        <v>39.060890394437038</v>
      </c>
      <c r="H9" s="4">
        <f t="shared" si="3"/>
        <v>22.551815584014694</v>
      </c>
    </row>
    <row r="10" spans="1:10">
      <c r="A10" s="29"/>
      <c r="B10" s="11" t="s">
        <v>47</v>
      </c>
      <c r="C10" s="3">
        <f t="shared" si="0"/>
        <v>67.346938775510267</v>
      </c>
      <c r="D10" s="3">
        <f t="shared" si="1"/>
        <v>134.69387755102042</v>
      </c>
      <c r="E10" s="3">
        <f t="shared" si="2"/>
        <v>87.755102040816396</v>
      </c>
      <c r="F10" s="4">
        <f t="shared" si="4"/>
        <v>96.598639455782362</v>
      </c>
      <c r="G10" s="4">
        <f t="shared" si="5"/>
        <v>34.533442575502157</v>
      </c>
      <c r="H10" s="4">
        <f t="shared" si="3"/>
        <v>19.937892367010654</v>
      </c>
    </row>
    <row r="11" spans="1:10">
      <c r="A11" s="29"/>
      <c r="B11" s="11" t="s">
        <v>48</v>
      </c>
      <c r="C11" s="3">
        <f t="shared" si="0"/>
        <v>163.26530612244909</v>
      </c>
      <c r="D11" s="3">
        <f t="shared" si="1"/>
        <v>108.16326530612254</v>
      </c>
      <c r="E11" s="3">
        <f t="shared" si="2"/>
        <v>65.306122448979593</v>
      </c>
      <c r="F11" s="4">
        <f t="shared" si="4"/>
        <v>112.24489795918373</v>
      </c>
      <c r="G11" s="4">
        <f t="shared" si="5"/>
        <v>49.106977206187693</v>
      </c>
      <c r="H11" s="4">
        <f t="shared" si="3"/>
        <v>28.351926509081284</v>
      </c>
    </row>
    <row r="12" spans="1:10">
      <c r="A12" s="30" t="s">
        <v>49</v>
      </c>
      <c r="B12" s="28" t="s">
        <v>43</v>
      </c>
      <c r="C12" s="3">
        <f t="shared" si="0"/>
        <v>814.28571428571433</v>
      </c>
      <c r="D12" s="3">
        <f t="shared" si="1"/>
        <v>720.40816326530614</v>
      </c>
      <c r="E12" s="3">
        <f t="shared" si="2"/>
        <v>585.71428571428578</v>
      </c>
      <c r="F12" s="4">
        <f t="shared" si="4"/>
        <v>706.80272108843531</v>
      </c>
      <c r="G12" s="4">
        <f t="shared" si="5"/>
        <v>114.89149460433205</v>
      </c>
      <c r="H12" s="4">
        <f t="shared" si="3"/>
        <v>66.332635337409556</v>
      </c>
    </row>
    <row r="13" spans="1:10">
      <c r="A13" s="30"/>
      <c r="B13" s="28" t="s">
        <v>44</v>
      </c>
      <c r="C13" s="3">
        <f t="shared" si="0"/>
        <v>571.42857142857167</v>
      </c>
      <c r="D13" s="3">
        <f t="shared" si="1"/>
        <v>773.46938775510216</v>
      </c>
      <c r="E13" s="3">
        <f t="shared" si="2"/>
        <v>730.61224489795916</v>
      </c>
      <c r="F13" s="4">
        <f t="shared" si="4"/>
        <v>691.83673469387759</v>
      </c>
      <c r="G13" s="4">
        <f t="shared" si="5"/>
        <v>106.45552127138819</v>
      </c>
      <c r="H13" s="4">
        <f t="shared" si="3"/>
        <v>61.462123862757906</v>
      </c>
    </row>
    <row r="14" spans="1:10">
      <c r="A14" s="30"/>
      <c r="B14" s="28" t="s">
        <v>45</v>
      </c>
      <c r="C14" s="3">
        <f t="shared" si="0"/>
        <v>585.71428571428578</v>
      </c>
      <c r="D14" s="3">
        <f t="shared" si="1"/>
        <v>540.81632653061251</v>
      </c>
      <c r="E14" s="3">
        <f t="shared" si="2"/>
        <v>779.59183673469374</v>
      </c>
      <c r="F14" s="4">
        <f>AVERAGE(C14:E14)</f>
        <v>635.37414965986397</v>
      </c>
      <c r="G14" s="4">
        <f>STDEV(C14:E14)</f>
        <v>126.89764628875051</v>
      </c>
      <c r="H14" s="4">
        <f t="shared" si="3"/>
        <v>73.264390244340021</v>
      </c>
    </row>
    <row r="15" spans="1:10" ht="12" customHeight="1">
      <c r="A15" s="30"/>
      <c r="B15" s="28" t="s">
        <v>46</v>
      </c>
      <c r="C15" s="3">
        <f t="shared" si="0"/>
        <v>728.57142857142878</v>
      </c>
      <c r="D15" s="3">
        <f t="shared" si="1"/>
        <v>548.97959183673493</v>
      </c>
      <c r="E15" s="3">
        <f t="shared" si="2"/>
        <v>918.36734693877543</v>
      </c>
      <c r="F15" s="4">
        <f t="shared" ref="F15:F21" si="6">AVERAGE(C15:E15)</f>
        <v>731.97278911564638</v>
      </c>
      <c r="G15" s="4">
        <f t="shared" ref="G15:G21" si="7">STDEV(C15:E15)</f>
        <v>184.71736611644002</v>
      </c>
      <c r="H15" s="4">
        <f t="shared" si="3"/>
        <v>106.64662105132531</v>
      </c>
    </row>
    <row r="16" spans="1:10">
      <c r="A16" s="30"/>
      <c r="B16" s="11" t="s">
        <v>47</v>
      </c>
      <c r="C16" s="3">
        <f t="shared" si="0"/>
        <v>508.16326530612264</v>
      </c>
      <c r="D16" s="3">
        <f t="shared" si="1"/>
        <v>726.53061224489807</v>
      </c>
      <c r="E16" s="3">
        <f t="shared" si="2"/>
        <v>826.53061224489807</v>
      </c>
      <c r="F16" s="4">
        <f t="shared" si="6"/>
        <v>687.074829931973</v>
      </c>
      <c r="G16" s="4">
        <f t="shared" si="7"/>
        <v>162.80973855286518</v>
      </c>
      <c r="H16" s="4">
        <f t="shared" si="3"/>
        <v>93.998246380189315</v>
      </c>
    </row>
    <row r="17" spans="1:8">
      <c r="A17" s="30"/>
      <c r="B17" s="11" t="s">
        <v>48</v>
      </c>
      <c r="C17" s="3">
        <f t="shared" si="0"/>
        <v>734.69387755102048</v>
      </c>
      <c r="D17" s="3">
        <f t="shared" si="1"/>
        <v>504.08163265306121</v>
      </c>
      <c r="E17" s="3">
        <f t="shared" si="2"/>
        <v>844.89795918367349</v>
      </c>
      <c r="F17" s="4">
        <f t="shared" si="6"/>
        <v>694.55782312925169</v>
      </c>
      <c r="G17" s="4">
        <f t="shared" si="7"/>
        <v>173.91698955497583</v>
      </c>
      <c r="H17" s="4">
        <f t="shared" si="3"/>
        <v>100.41102073621464</v>
      </c>
    </row>
    <row r="18" spans="1:8">
      <c r="A18" s="30" t="s">
        <v>38</v>
      </c>
      <c r="B18" s="28" t="s">
        <v>43</v>
      </c>
      <c r="C18" s="3">
        <f t="shared" si="0"/>
        <v>644.89795918367361</v>
      </c>
      <c r="D18" s="3">
        <f t="shared" si="1"/>
        <v>675.51020408163276</v>
      </c>
      <c r="E18" s="3">
        <f t="shared" si="2"/>
        <v>461.22448979591854</v>
      </c>
      <c r="F18" s="4">
        <f t="shared" si="6"/>
        <v>593.8775510204083</v>
      </c>
      <c r="G18" s="4">
        <f t="shared" si="7"/>
        <v>115.89608868980126</v>
      </c>
      <c r="H18" s="4">
        <f t="shared" si="3"/>
        <v>66.912638003081497</v>
      </c>
    </row>
    <row r="19" spans="1:8">
      <c r="A19" s="30"/>
      <c r="B19" s="28" t="s">
        <v>44</v>
      </c>
      <c r="C19" s="3">
        <f t="shared" si="0"/>
        <v>638.77551020408191</v>
      </c>
      <c r="D19" s="3">
        <f t="shared" si="1"/>
        <v>473.46938775510199</v>
      </c>
      <c r="E19" s="3">
        <f t="shared" si="2"/>
        <v>622.44897959183675</v>
      </c>
      <c r="F19" s="4">
        <f t="shared" si="6"/>
        <v>578.23129251700686</v>
      </c>
      <c r="G19" s="4">
        <f t="shared" si="7"/>
        <v>91.092982262438724</v>
      </c>
      <c r="H19" s="4">
        <f t="shared" si="3"/>
        <v>52.592557830504802</v>
      </c>
    </row>
    <row r="20" spans="1:8">
      <c r="A20" s="30"/>
      <c r="B20" s="28" t="s">
        <v>45</v>
      </c>
      <c r="C20" s="3">
        <f t="shared" si="0"/>
        <v>642.85714285714289</v>
      </c>
      <c r="D20" s="3">
        <f t="shared" si="1"/>
        <v>624.48979591836746</v>
      </c>
      <c r="E20" s="3">
        <f t="shared" si="2"/>
        <v>383.67346938775535</v>
      </c>
      <c r="F20" s="4">
        <f t="shared" si="6"/>
        <v>550.34013605442192</v>
      </c>
      <c r="G20" s="4">
        <f t="shared" si="7"/>
        <v>144.62943404343955</v>
      </c>
      <c r="H20" s="4">
        <f t="shared" si="3"/>
        <v>83.501842677723047</v>
      </c>
    </row>
    <row r="21" spans="1:8">
      <c r="A21" s="30"/>
      <c r="B21" s="28" t="s">
        <v>46</v>
      </c>
      <c r="C21" s="3">
        <f t="shared" si="0"/>
        <v>479.59183673469408</v>
      </c>
      <c r="D21" s="3">
        <f t="shared" si="1"/>
        <v>697.95918367346951</v>
      </c>
      <c r="E21" s="3">
        <f t="shared" si="2"/>
        <v>624.48979591836746</v>
      </c>
      <c r="F21" s="4">
        <f t="shared" si="6"/>
        <v>600.68027210884372</v>
      </c>
      <c r="G21" s="4">
        <f t="shared" si="7"/>
        <v>111.11365631774117</v>
      </c>
      <c r="H21" s="4">
        <f t="shared" si="3"/>
        <v>64.151499385691437</v>
      </c>
    </row>
    <row r="22" spans="1:8">
      <c r="A22" s="30"/>
      <c r="B22" s="11" t="s">
        <v>47</v>
      </c>
      <c r="C22" s="3">
        <f t="shared" si="0"/>
        <v>455.10204081632656</v>
      </c>
      <c r="D22" s="3">
        <f t="shared" si="1"/>
        <v>671.42857142857133</v>
      </c>
      <c r="E22" s="3">
        <f t="shared" si="2"/>
        <v>706.12244897959204</v>
      </c>
      <c r="F22" s="4">
        <f>AVERAGE(C22:E22)</f>
        <v>610.88435374149662</v>
      </c>
      <c r="G22" s="4">
        <f>STDEV(C22:E22)</f>
        <v>136.02210500546633</v>
      </c>
      <c r="H22" s="4">
        <f t="shared" si="3"/>
        <v>78.532398940645535</v>
      </c>
    </row>
    <row r="23" spans="1:8">
      <c r="A23" s="30"/>
      <c r="B23" s="11" t="s">
        <v>48</v>
      </c>
      <c r="C23" s="3">
        <f t="shared" si="0"/>
        <v>657.14285714285734</v>
      </c>
      <c r="D23" s="3">
        <f t="shared" si="1"/>
        <v>432.65306122448999</v>
      </c>
      <c r="E23" s="3">
        <f t="shared" si="2"/>
        <v>765.30612244897975</v>
      </c>
      <c r="F23" s="4">
        <f t="shared" ref="F23" si="8">AVERAGE(C23:E23)</f>
        <v>618.36734693877577</v>
      </c>
      <c r="G23" s="4">
        <f t="shared" ref="G23" si="9">STDEV(C23:E23)</f>
        <v>169.68255634919026</v>
      </c>
      <c r="H23" s="4">
        <f t="shared" si="3"/>
        <v>97.966269584988851</v>
      </c>
    </row>
    <row r="24" spans="1:8">
      <c r="B24" s="27"/>
      <c r="C24" s="10"/>
      <c r="D24" s="10"/>
      <c r="E24" s="10"/>
      <c r="F24" s="17"/>
      <c r="G24" s="17"/>
      <c r="H24" s="17"/>
    </row>
    <row r="25" spans="1:8">
      <c r="B25" s="27"/>
      <c r="C25" s="10"/>
      <c r="D25" s="10"/>
      <c r="E25" s="10"/>
      <c r="F25" s="17"/>
      <c r="G25" s="17"/>
      <c r="H25" s="17"/>
    </row>
    <row r="26" spans="1:8">
      <c r="B26" s="27"/>
      <c r="C26" s="10"/>
      <c r="D26" s="10"/>
      <c r="E26" s="10"/>
      <c r="F26" s="17"/>
      <c r="G26" s="17"/>
      <c r="H26" s="17"/>
    </row>
    <row r="27" spans="1:8">
      <c r="B27" s="1" t="s">
        <v>2</v>
      </c>
    </row>
    <row r="28" spans="1:8">
      <c r="B28" s="1"/>
    </row>
    <row r="29" spans="1:8">
      <c r="B29" s="2" t="s">
        <v>3</v>
      </c>
      <c r="C29" s="2" t="s">
        <v>4</v>
      </c>
      <c r="D29" s="2" t="s">
        <v>5</v>
      </c>
      <c r="E29" s="2" t="s">
        <v>6</v>
      </c>
      <c r="F29" s="2" t="s">
        <v>7</v>
      </c>
      <c r="G29" s="2" t="s">
        <v>8</v>
      </c>
    </row>
    <row r="30" spans="1:8">
      <c r="B30" s="2">
        <v>1000</v>
      </c>
      <c r="C30" s="18">
        <v>0.18509999999999999</v>
      </c>
      <c r="D30" s="18">
        <v>0.18049999999999999</v>
      </c>
      <c r="E30" s="3"/>
      <c r="F30" s="4">
        <f>AVERAGE(C30:D30)</f>
        <v>0.18279999999999999</v>
      </c>
      <c r="G30" s="4">
        <f>F30-F37</f>
        <v>0.14749999999999999</v>
      </c>
      <c r="H30" s="5"/>
    </row>
    <row r="31" spans="1:8">
      <c r="B31" s="2">
        <v>500</v>
      </c>
      <c r="C31" s="18">
        <v>0.1305</v>
      </c>
      <c r="D31" s="18">
        <v>0.1295</v>
      </c>
      <c r="E31" s="3"/>
      <c r="F31" s="4">
        <f t="shared" ref="F31:F37" si="10">AVERAGE(C31:D31)</f>
        <v>0.13</v>
      </c>
      <c r="G31" s="4">
        <f>F31-F37</f>
        <v>9.4700000000000006E-2</v>
      </c>
      <c r="H31" s="5"/>
    </row>
    <row r="32" spans="1:8">
      <c r="B32" s="2">
        <v>250</v>
      </c>
      <c r="C32" s="18">
        <v>9.5600000000000004E-2</v>
      </c>
      <c r="D32" s="18">
        <v>9.4700000000000006E-2</v>
      </c>
      <c r="E32" s="3"/>
      <c r="F32" s="4">
        <f t="shared" si="10"/>
        <v>9.5150000000000012E-2</v>
      </c>
      <c r="G32" s="4">
        <f>F32-F37</f>
        <v>5.9850000000000014E-2</v>
      </c>
      <c r="H32" s="5"/>
    </row>
    <row r="33" spans="2:13">
      <c r="B33" s="2">
        <v>125</v>
      </c>
      <c r="C33" s="18">
        <v>6.2199999999999998E-2</v>
      </c>
      <c r="D33" s="18">
        <v>6.5500000000000003E-2</v>
      </c>
      <c r="E33" s="3"/>
      <c r="F33" s="4">
        <f t="shared" si="10"/>
        <v>6.3850000000000004E-2</v>
      </c>
      <c r="G33" s="4">
        <f>F33-F37</f>
        <v>2.8550000000000006E-2</v>
      </c>
      <c r="H33" s="5"/>
    </row>
    <row r="34" spans="2:13">
      <c r="B34" s="2">
        <v>62.5</v>
      </c>
      <c r="C34" s="18">
        <v>6.8699999999999997E-2</v>
      </c>
      <c r="D34" s="18">
        <v>5.3800000000000001E-2</v>
      </c>
      <c r="E34" s="3"/>
      <c r="F34" s="4">
        <f t="shared" si="10"/>
        <v>6.1249999999999999E-2</v>
      </c>
      <c r="G34" s="4">
        <f>F34-F37</f>
        <v>2.5950000000000001E-2</v>
      </c>
      <c r="H34" s="5"/>
    </row>
    <row r="35" spans="2:13">
      <c r="B35" s="2">
        <v>31.25</v>
      </c>
      <c r="C35" s="18">
        <v>4.5900000000000003E-2</v>
      </c>
      <c r="D35" s="18">
        <v>4.2700000000000002E-2</v>
      </c>
      <c r="E35" s="3"/>
      <c r="F35" s="4">
        <f t="shared" si="10"/>
        <v>4.4300000000000006E-2</v>
      </c>
      <c r="G35" s="4">
        <f>F35-F37</f>
        <v>9.000000000000008E-3</v>
      </c>
      <c r="H35" s="5"/>
    </row>
    <row r="36" spans="2:13">
      <c r="B36" s="2">
        <v>15.625</v>
      </c>
      <c r="C36" s="18">
        <v>3.7900000000000003E-2</v>
      </c>
      <c r="D36" s="18">
        <v>3.95E-2</v>
      </c>
      <c r="E36" s="3"/>
      <c r="F36" s="4">
        <f t="shared" si="10"/>
        <v>3.8699999999999998E-2</v>
      </c>
      <c r="G36" s="4">
        <f>F36-F37</f>
        <v>3.4000000000000002E-3</v>
      </c>
      <c r="H36" s="5"/>
    </row>
    <row r="37" spans="2:13">
      <c r="B37" s="2">
        <v>0</v>
      </c>
      <c r="C37" s="18">
        <v>3.6299999999999999E-2</v>
      </c>
      <c r="D37" s="18">
        <v>3.4299999999999997E-2</v>
      </c>
      <c r="E37" s="3"/>
      <c r="F37" s="4">
        <f t="shared" si="10"/>
        <v>3.5299999999999998E-2</v>
      </c>
      <c r="G37" s="4">
        <f>F37-F37</f>
        <v>0</v>
      </c>
      <c r="H37" s="5"/>
    </row>
    <row r="38" spans="2:13">
      <c r="H38" s="6"/>
    </row>
    <row r="39" spans="2:13">
      <c r="B39" s="7" t="s">
        <v>9</v>
      </c>
      <c r="C39" s="3"/>
      <c r="D39" s="3"/>
      <c r="E39" s="7" t="s">
        <v>10</v>
      </c>
      <c r="F39" s="3"/>
      <c r="G39" s="3"/>
      <c r="H39" s="6"/>
    </row>
    <row r="40" spans="2:13">
      <c r="B40">
        <v>9.5999999999999992E-3</v>
      </c>
      <c r="C40" s="8"/>
      <c r="D40" s="9"/>
      <c r="E40">
        <v>1.47E-4</v>
      </c>
      <c r="F40" s="8"/>
      <c r="G40" s="9"/>
      <c r="H40" s="6"/>
    </row>
    <row r="41" spans="2:13">
      <c r="H41" s="6"/>
      <c r="I41" s="10"/>
      <c r="J41" s="10"/>
    </row>
    <row r="42" spans="2:13">
      <c r="B42" s="11" t="s">
        <v>11</v>
      </c>
      <c r="C42" s="2" t="s">
        <v>12</v>
      </c>
      <c r="D42" s="2" t="s">
        <v>5</v>
      </c>
      <c r="E42" s="2" t="s">
        <v>13</v>
      </c>
      <c r="F42" s="2" t="s">
        <v>12</v>
      </c>
      <c r="G42" s="2" t="s">
        <v>14</v>
      </c>
      <c r="H42" s="2" t="s">
        <v>6</v>
      </c>
      <c r="I42" s="5"/>
      <c r="J42" s="5"/>
      <c r="K42" s="5"/>
      <c r="L42" s="5"/>
      <c r="M42" s="5"/>
    </row>
    <row r="43" spans="2:13">
      <c r="B43" s="12" t="s">
        <v>15</v>
      </c>
      <c r="C43" s="22">
        <v>4.8800000000000003E-2</v>
      </c>
      <c r="D43" s="22">
        <v>5.0500000000000003E-2</v>
      </c>
      <c r="E43" s="22">
        <v>5.0200000000000002E-2</v>
      </c>
      <c r="F43" s="4">
        <f t="shared" ref="F43:F60" si="11">C43-$F$37</f>
        <v>1.3500000000000005E-2</v>
      </c>
      <c r="G43" s="4">
        <f t="shared" ref="G43:G60" si="12">D43-$F$37</f>
        <v>1.5200000000000005E-2</v>
      </c>
      <c r="H43" s="4">
        <f t="shared" ref="H43:H60" si="13">E43-$F$37</f>
        <v>1.4900000000000004E-2</v>
      </c>
      <c r="I43" s="14"/>
      <c r="J43" s="10"/>
      <c r="K43" s="10"/>
      <c r="L43" s="10"/>
      <c r="M43" s="10"/>
    </row>
    <row r="44" spans="2:13">
      <c r="B44" s="12" t="s">
        <v>16</v>
      </c>
      <c r="C44" s="22">
        <v>5.2900000000000003E-2</v>
      </c>
      <c r="D44" s="22">
        <v>5.1799999999999999E-2</v>
      </c>
      <c r="E44" s="22">
        <v>4.2700000000000002E-2</v>
      </c>
      <c r="F44" s="4">
        <f t="shared" si="11"/>
        <v>1.7600000000000005E-2</v>
      </c>
      <c r="G44" s="4">
        <f t="shared" si="12"/>
        <v>1.6500000000000001E-2</v>
      </c>
      <c r="H44" s="4">
        <f t="shared" si="13"/>
        <v>7.4000000000000038E-3</v>
      </c>
      <c r="I44" s="14"/>
      <c r="J44" s="10"/>
      <c r="K44" s="10"/>
      <c r="L44" s="10"/>
      <c r="M44" s="10"/>
    </row>
    <row r="45" spans="2:13">
      <c r="B45" s="12" t="s">
        <v>17</v>
      </c>
      <c r="C45" s="22">
        <v>5.1499999999999997E-2</v>
      </c>
      <c r="D45" s="22">
        <v>5.0299999999999997E-2</v>
      </c>
      <c r="E45" s="22">
        <v>4.7600000000000003E-2</v>
      </c>
      <c r="F45" s="4">
        <f t="shared" si="11"/>
        <v>1.6199999999999999E-2</v>
      </c>
      <c r="G45" s="4">
        <f t="shared" si="12"/>
        <v>1.4999999999999999E-2</v>
      </c>
      <c r="H45" s="4">
        <f t="shared" si="13"/>
        <v>1.2300000000000005E-2</v>
      </c>
      <c r="I45" s="14"/>
      <c r="J45" s="10"/>
      <c r="K45" s="10"/>
      <c r="L45" s="10"/>
      <c r="M45" s="10"/>
    </row>
    <row r="46" spans="2:13">
      <c r="B46" s="12" t="s">
        <v>18</v>
      </c>
      <c r="C46" s="22">
        <v>5.3999999999999999E-2</v>
      </c>
      <c r="D46" s="22">
        <v>5.2499999999999998E-2</v>
      </c>
      <c r="E46" s="22">
        <v>5.0200000000000002E-2</v>
      </c>
      <c r="F46" s="4">
        <f t="shared" si="11"/>
        <v>1.8700000000000001E-2</v>
      </c>
      <c r="G46" s="4">
        <f t="shared" si="12"/>
        <v>1.72E-2</v>
      </c>
      <c r="H46" s="4">
        <f t="shared" si="13"/>
        <v>1.4900000000000004E-2</v>
      </c>
      <c r="I46" s="14"/>
      <c r="J46" s="10"/>
      <c r="K46" s="10"/>
      <c r="L46" s="10"/>
      <c r="M46" s="10"/>
    </row>
    <row r="47" spans="2:13">
      <c r="B47" s="3" t="s">
        <v>19</v>
      </c>
      <c r="C47" s="22">
        <v>4.82E-2</v>
      </c>
      <c r="D47" s="22">
        <v>5.1499999999999997E-2</v>
      </c>
      <c r="E47" s="22">
        <v>4.9200000000000001E-2</v>
      </c>
      <c r="F47" s="4">
        <f t="shared" si="11"/>
        <v>1.2900000000000002E-2</v>
      </c>
      <c r="G47" s="4">
        <f t="shared" si="12"/>
        <v>1.6199999999999999E-2</v>
      </c>
      <c r="H47" s="4">
        <f t="shared" si="13"/>
        <v>1.3900000000000003E-2</v>
      </c>
      <c r="I47" s="14"/>
      <c r="J47" s="10"/>
      <c r="K47" s="10"/>
      <c r="L47" s="10"/>
      <c r="M47" s="10"/>
    </row>
    <row r="48" spans="2:13">
      <c r="B48" s="3" t="s">
        <v>20</v>
      </c>
      <c r="C48" s="22">
        <v>5.2900000000000003E-2</v>
      </c>
      <c r="D48" s="22">
        <v>5.0200000000000002E-2</v>
      </c>
      <c r="E48" s="22">
        <v>4.8099999999999997E-2</v>
      </c>
      <c r="F48" s="4">
        <f t="shared" si="11"/>
        <v>1.7600000000000005E-2</v>
      </c>
      <c r="G48" s="4">
        <f t="shared" si="12"/>
        <v>1.4900000000000004E-2</v>
      </c>
      <c r="H48" s="4">
        <f t="shared" si="13"/>
        <v>1.2799999999999999E-2</v>
      </c>
      <c r="I48" s="14"/>
      <c r="J48" s="10"/>
      <c r="K48" s="10"/>
      <c r="L48" s="10"/>
      <c r="M48" s="10"/>
    </row>
    <row r="49" spans="2:13">
      <c r="B49" s="3" t="s">
        <v>21</v>
      </c>
      <c r="C49" s="23">
        <v>8.48E-2</v>
      </c>
      <c r="D49" s="23">
        <v>8.0199999999999994E-2</v>
      </c>
      <c r="E49" s="23">
        <v>7.3599999999999999E-2</v>
      </c>
      <c r="F49" s="4">
        <f t="shared" si="11"/>
        <v>4.9500000000000002E-2</v>
      </c>
      <c r="G49" s="4">
        <f t="shared" si="12"/>
        <v>4.4899999999999995E-2</v>
      </c>
      <c r="H49" s="4">
        <f t="shared" si="13"/>
        <v>3.8300000000000001E-2</v>
      </c>
      <c r="I49" s="14"/>
      <c r="J49" s="10"/>
      <c r="K49" s="10"/>
      <c r="L49" s="10"/>
      <c r="M49" s="10"/>
    </row>
    <row r="50" spans="2:13">
      <c r="B50" s="3" t="s">
        <v>22</v>
      </c>
      <c r="C50" s="23">
        <v>7.2900000000000006E-2</v>
      </c>
      <c r="D50" s="23">
        <v>8.2799999999999999E-2</v>
      </c>
      <c r="E50" s="23">
        <v>8.0699999999999994E-2</v>
      </c>
      <c r="F50" s="4">
        <f t="shared" si="11"/>
        <v>3.7600000000000008E-2</v>
      </c>
      <c r="G50" s="4">
        <f t="shared" si="12"/>
        <v>4.7500000000000001E-2</v>
      </c>
      <c r="H50" s="4">
        <f t="shared" si="13"/>
        <v>4.5399999999999996E-2</v>
      </c>
      <c r="I50" s="14"/>
      <c r="J50" s="10"/>
      <c r="K50" s="10"/>
      <c r="L50" s="10"/>
      <c r="M50" s="10"/>
    </row>
    <row r="51" spans="2:13">
      <c r="B51" s="12" t="s">
        <v>23</v>
      </c>
      <c r="C51" s="23">
        <v>7.3599999999999999E-2</v>
      </c>
      <c r="D51" s="23">
        <v>7.1400000000000005E-2</v>
      </c>
      <c r="E51" s="23">
        <v>8.3099999999999993E-2</v>
      </c>
      <c r="F51" s="4">
        <f t="shared" si="11"/>
        <v>3.8300000000000001E-2</v>
      </c>
      <c r="G51" s="4">
        <f t="shared" si="12"/>
        <v>3.6100000000000007E-2</v>
      </c>
      <c r="H51" s="4">
        <f t="shared" si="13"/>
        <v>4.7799999999999995E-2</v>
      </c>
      <c r="I51" s="14"/>
      <c r="J51" s="10"/>
      <c r="K51" s="10"/>
      <c r="L51" s="10"/>
      <c r="M51" s="10"/>
    </row>
    <row r="52" spans="2:13">
      <c r="B52" s="12" t="s">
        <v>24</v>
      </c>
      <c r="C52" s="23">
        <v>8.0600000000000005E-2</v>
      </c>
      <c r="D52" s="23">
        <v>7.1800000000000003E-2</v>
      </c>
      <c r="E52" s="23">
        <v>8.9899999999999994E-2</v>
      </c>
      <c r="F52" s="4">
        <f t="shared" si="11"/>
        <v>4.5300000000000007E-2</v>
      </c>
      <c r="G52" s="4">
        <f t="shared" si="12"/>
        <v>3.6500000000000005E-2</v>
      </c>
      <c r="H52" s="4">
        <f t="shared" si="13"/>
        <v>5.4599999999999996E-2</v>
      </c>
      <c r="I52" s="14"/>
      <c r="J52" s="10"/>
      <c r="K52" s="10"/>
      <c r="L52" s="10"/>
      <c r="M52" s="10"/>
    </row>
    <row r="53" spans="2:13">
      <c r="B53" s="12" t="s">
        <v>25</v>
      </c>
      <c r="C53" s="23">
        <v>6.9800000000000001E-2</v>
      </c>
      <c r="D53" s="23">
        <v>8.0500000000000002E-2</v>
      </c>
      <c r="E53" s="23">
        <v>8.5400000000000004E-2</v>
      </c>
      <c r="F53" s="4">
        <f t="shared" si="11"/>
        <v>3.4500000000000003E-2</v>
      </c>
      <c r="G53" s="4">
        <f t="shared" si="12"/>
        <v>4.5200000000000004E-2</v>
      </c>
      <c r="H53" s="4">
        <f t="shared" si="13"/>
        <v>5.0100000000000006E-2</v>
      </c>
      <c r="I53" s="14"/>
      <c r="J53" s="10"/>
      <c r="K53" s="10"/>
      <c r="L53" s="10"/>
      <c r="M53" s="10"/>
    </row>
    <row r="54" spans="2:13">
      <c r="B54" s="12" t="s">
        <v>26</v>
      </c>
      <c r="C54" s="23">
        <v>8.09E-2</v>
      </c>
      <c r="D54" s="23">
        <v>6.9599999999999995E-2</v>
      </c>
      <c r="E54" s="23">
        <v>8.6300000000000002E-2</v>
      </c>
      <c r="F54" s="4">
        <f t="shared" si="11"/>
        <v>4.5600000000000002E-2</v>
      </c>
      <c r="G54" s="4">
        <f t="shared" si="12"/>
        <v>3.4299999999999997E-2</v>
      </c>
      <c r="H54" s="4">
        <f t="shared" si="13"/>
        <v>5.1000000000000004E-2</v>
      </c>
      <c r="I54" s="14"/>
      <c r="J54" s="10"/>
      <c r="K54" s="10"/>
      <c r="L54" s="10"/>
      <c r="M54" s="10"/>
    </row>
    <row r="55" spans="2:13">
      <c r="B55" s="3" t="s">
        <v>27</v>
      </c>
      <c r="C55" s="24">
        <v>7.6499999999999999E-2</v>
      </c>
      <c r="D55" s="24">
        <v>7.8E-2</v>
      </c>
      <c r="E55" s="24">
        <v>6.7500000000000004E-2</v>
      </c>
      <c r="F55" s="4">
        <f t="shared" si="11"/>
        <v>4.1200000000000001E-2</v>
      </c>
      <c r="G55" s="4">
        <f t="shared" si="12"/>
        <v>4.2700000000000002E-2</v>
      </c>
      <c r="H55" s="4">
        <f t="shared" si="13"/>
        <v>3.2200000000000006E-2</v>
      </c>
      <c r="I55" s="14"/>
      <c r="J55" s="10"/>
      <c r="K55" s="10"/>
      <c r="L55" s="10"/>
      <c r="M55" s="10"/>
    </row>
    <row r="56" spans="2:13">
      <c r="B56" s="3" t="s">
        <v>28</v>
      </c>
      <c r="C56" s="24">
        <v>7.6200000000000004E-2</v>
      </c>
      <c r="D56" s="24">
        <v>6.8099999999999994E-2</v>
      </c>
      <c r="E56" s="24">
        <v>7.5399999999999995E-2</v>
      </c>
      <c r="F56" s="4">
        <f t="shared" si="11"/>
        <v>4.0900000000000006E-2</v>
      </c>
      <c r="G56" s="4">
        <f t="shared" si="12"/>
        <v>3.2799999999999996E-2</v>
      </c>
      <c r="H56" s="4">
        <f t="shared" si="13"/>
        <v>4.0099999999999997E-2</v>
      </c>
      <c r="I56" s="10"/>
      <c r="J56" s="10"/>
      <c r="K56" s="10"/>
      <c r="L56" s="10"/>
      <c r="M56" s="10"/>
    </row>
    <row r="57" spans="2:13">
      <c r="B57" s="3" t="s">
        <v>29</v>
      </c>
      <c r="C57" s="24">
        <v>7.6399999999999996E-2</v>
      </c>
      <c r="D57" s="24">
        <v>7.5499999999999998E-2</v>
      </c>
      <c r="E57" s="24">
        <v>6.3700000000000007E-2</v>
      </c>
      <c r="F57" s="4">
        <f t="shared" si="11"/>
        <v>4.1099999999999998E-2</v>
      </c>
      <c r="G57" s="4">
        <f t="shared" si="12"/>
        <v>4.02E-2</v>
      </c>
      <c r="H57" s="4">
        <f t="shared" si="13"/>
        <v>2.8400000000000009E-2</v>
      </c>
      <c r="I57" s="10"/>
      <c r="J57" s="10"/>
      <c r="K57" s="10"/>
      <c r="L57" s="10"/>
      <c r="M57" s="10"/>
    </row>
    <row r="58" spans="2:13">
      <c r="B58" s="3" t="s">
        <v>30</v>
      </c>
      <c r="C58" s="24">
        <v>6.8400000000000002E-2</v>
      </c>
      <c r="D58" s="24">
        <v>7.9100000000000004E-2</v>
      </c>
      <c r="E58" s="24">
        <v>7.5499999999999998E-2</v>
      </c>
      <c r="F58" s="4">
        <f t="shared" si="11"/>
        <v>3.3100000000000004E-2</v>
      </c>
      <c r="G58" s="4">
        <f t="shared" si="12"/>
        <v>4.3800000000000006E-2</v>
      </c>
      <c r="H58" s="4">
        <f t="shared" si="13"/>
        <v>4.02E-2</v>
      </c>
      <c r="I58" s="10"/>
      <c r="J58" s="10"/>
      <c r="K58" s="10"/>
      <c r="L58" s="10"/>
      <c r="M58" s="10"/>
    </row>
    <row r="59" spans="2:13">
      <c r="B59" s="12" t="s">
        <v>31</v>
      </c>
      <c r="C59" s="24">
        <v>6.7199999999999996E-2</v>
      </c>
      <c r="D59" s="24">
        <v>7.7799999999999994E-2</v>
      </c>
      <c r="E59" s="24">
        <v>7.9500000000000001E-2</v>
      </c>
      <c r="F59" s="4">
        <f t="shared" si="11"/>
        <v>3.1899999999999998E-2</v>
      </c>
      <c r="G59" s="4">
        <f t="shared" si="12"/>
        <v>4.2499999999999996E-2</v>
      </c>
      <c r="H59" s="4">
        <f t="shared" si="13"/>
        <v>4.4200000000000003E-2</v>
      </c>
      <c r="I59" s="10"/>
      <c r="J59" s="10"/>
      <c r="K59" s="10"/>
      <c r="L59" s="10"/>
      <c r="M59" s="10"/>
    </row>
    <row r="60" spans="2:13">
      <c r="B60" s="12" t="s">
        <v>32</v>
      </c>
      <c r="C60" s="24">
        <v>7.7100000000000002E-2</v>
      </c>
      <c r="D60" s="24">
        <v>6.6100000000000006E-2</v>
      </c>
      <c r="E60" s="24">
        <v>8.2400000000000001E-2</v>
      </c>
      <c r="F60" s="4">
        <f t="shared" si="11"/>
        <v>4.1800000000000004E-2</v>
      </c>
      <c r="G60" s="4">
        <f t="shared" si="12"/>
        <v>3.0800000000000008E-2</v>
      </c>
      <c r="H60" s="4">
        <f t="shared" si="13"/>
        <v>4.7100000000000003E-2</v>
      </c>
      <c r="I60" s="10"/>
      <c r="J60" s="10"/>
      <c r="K60" s="10"/>
      <c r="L60" s="10"/>
      <c r="M60" s="10"/>
    </row>
  </sheetData>
  <mergeCells count="4">
    <mergeCell ref="A6:A11"/>
    <mergeCell ref="A12:A17"/>
    <mergeCell ref="A18:A23"/>
    <mergeCell ref="B4:H4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72"/>
  <sheetViews>
    <sheetView workbookViewId="0">
      <selection activeCell="K11" sqref="K11"/>
    </sheetView>
  </sheetViews>
  <sheetFormatPr baseColWidth="10" defaultColWidth="8.83203125" defaultRowHeight="15" x14ac:dyDescent="0"/>
  <cols>
    <col min="2" max="2" width="17.1640625" customWidth="1"/>
    <col min="5" max="5" width="9.1640625" bestFit="1" customWidth="1"/>
    <col min="6" max="7" width="10.83203125" customWidth="1"/>
    <col min="8" max="8" width="10.5" customWidth="1"/>
    <col min="10" max="10" width="13" customWidth="1"/>
    <col min="11" max="11" width="12.5" customWidth="1"/>
  </cols>
  <sheetData>
    <row r="2" spans="1:10">
      <c r="B2" t="s">
        <v>0</v>
      </c>
    </row>
    <row r="3" spans="1:10">
      <c r="I3" s="10"/>
      <c r="J3" s="10"/>
    </row>
    <row r="4" spans="1:10">
      <c r="B4" s="31" t="s">
        <v>51</v>
      </c>
      <c r="C4" s="31"/>
      <c r="D4" s="31"/>
      <c r="E4" s="31"/>
      <c r="F4" s="31"/>
      <c r="G4" s="31"/>
      <c r="H4" s="31"/>
      <c r="I4" s="10"/>
      <c r="J4" s="10"/>
    </row>
    <row r="5" spans="1:10">
      <c r="B5" s="11" t="s">
        <v>33</v>
      </c>
      <c r="C5" s="2" t="s">
        <v>12</v>
      </c>
      <c r="D5" s="2" t="s">
        <v>14</v>
      </c>
      <c r="E5" s="2" t="s">
        <v>6</v>
      </c>
      <c r="F5" s="20" t="s">
        <v>34</v>
      </c>
      <c r="G5" s="20" t="s">
        <v>35</v>
      </c>
      <c r="H5" s="20" t="s">
        <v>36</v>
      </c>
      <c r="I5" s="10"/>
    </row>
    <row r="6" spans="1:10">
      <c r="A6" s="29" t="s">
        <v>37</v>
      </c>
      <c r="B6" s="28" t="s">
        <v>43</v>
      </c>
      <c r="C6" s="3">
        <f t="shared" ref="C6:E11" si="0">((F43-$B$40)/$E$40)*2</f>
        <v>105.70967741935492</v>
      </c>
      <c r="D6" s="3">
        <f t="shared" si="0"/>
        <v>215.38709677419362</v>
      </c>
      <c r="E6" s="3">
        <f t="shared" si="0"/>
        <v>67.000000000000085</v>
      </c>
      <c r="F6" s="4">
        <f>AVERAGE(C6:E6)</f>
        <v>129.36559139784956</v>
      </c>
      <c r="G6" s="4">
        <f>STDEV(C6:E6)</f>
        <v>76.970022228702248</v>
      </c>
      <c r="H6" s="4">
        <f t="shared" ref="H6:H23" si="1">G6/SQRT(3)</f>
        <v>44.438663053272727</v>
      </c>
      <c r="I6" s="10"/>
    </row>
    <row r="7" spans="1:10">
      <c r="A7" s="29"/>
      <c r="B7" s="28" t="s">
        <v>44</v>
      </c>
      <c r="C7" s="3">
        <f t="shared" si="0"/>
        <v>102.48387096774192</v>
      </c>
      <c r="D7" s="3">
        <f t="shared" si="0"/>
        <v>76.677419354838634</v>
      </c>
      <c r="E7" s="3">
        <f t="shared" si="0"/>
        <v>134.74193548387098</v>
      </c>
      <c r="F7" s="4">
        <f t="shared" ref="F7:F13" si="2">AVERAGE(C7:E7)</f>
        <v>104.63440860215051</v>
      </c>
      <c r="G7" s="4">
        <f t="shared" ref="G7:G13" si="3">STDEV(C7:E7)</f>
        <v>29.091933889179963</v>
      </c>
      <c r="H7" s="4">
        <f t="shared" si="1"/>
        <v>16.796235862164849</v>
      </c>
      <c r="I7" s="10"/>
    </row>
    <row r="8" spans="1:10">
      <c r="A8" s="29"/>
      <c r="B8" s="28" t="s">
        <v>45</v>
      </c>
      <c r="C8" s="3">
        <f t="shared" si="0"/>
        <v>-16.870967741935555</v>
      </c>
      <c r="D8" s="3">
        <f t="shared" si="0"/>
        <v>241.19354838709668</v>
      </c>
      <c r="E8" s="3">
        <f t="shared" si="0"/>
        <v>241.19354838709668</v>
      </c>
      <c r="F8" s="4">
        <f t="shared" si="2"/>
        <v>155.17204301075262</v>
      </c>
      <c r="G8" s="4">
        <f t="shared" si="3"/>
        <v>148.99361785538727</v>
      </c>
      <c r="H8" s="4">
        <f t="shared" si="1"/>
        <v>86.021505376344081</v>
      </c>
      <c r="I8" s="10"/>
    </row>
    <row r="9" spans="1:10">
      <c r="A9" s="29"/>
      <c r="B9" s="28" t="s">
        <v>46</v>
      </c>
      <c r="C9" s="3">
        <f t="shared" si="0"/>
        <v>47.645161290322562</v>
      </c>
      <c r="D9" s="3">
        <f t="shared" si="0"/>
        <v>147.64516129032251</v>
      </c>
      <c r="E9" s="3">
        <f t="shared" si="0"/>
        <v>212.16129032258061</v>
      </c>
      <c r="F9" s="4">
        <f t="shared" si="2"/>
        <v>135.81720430107524</v>
      </c>
      <c r="G9" s="4">
        <f t="shared" si="3"/>
        <v>82.89339299874419</v>
      </c>
      <c r="H9" s="4">
        <f t="shared" si="1"/>
        <v>47.858522761866404</v>
      </c>
      <c r="I9" s="10"/>
    </row>
    <row r="10" spans="1:10">
      <c r="A10" s="29"/>
      <c r="B10" s="11" t="s">
        <v>47</v>
      </c>
      <c r="C10" s="3">
        <f t="shared" si="0"/>
        <v>102.48387096774192</v>
      </c>
      <c r="D10" s="3">
        <f t="shared" si="0"/>
        <v>147.64516129032251</v>
      </c>
      <c r="E10" s="3">
        <f t="shared" si="0"/>
        <v>186.35483870967732</v>
      </c>
      <c r="F10" s="4">
        <f t="shared" si="2"/>
        <v>145.4946236559139</v>
      </c>
      <c r="G10" s="4">
        <f t="shared" si="3"/>
        <v>41.976819991275555</v>
      </c>
      <c r="H10" s="4">
        <f t="shared" si="1"/>
        <v>24.235328321687408</v>
      </c>
      <c r="I10" s="10"/>
    </row>
    <row r="11" spans="1:10">
      <c r="A11" s="29"/>
      <c r="B11" s="11" t="s">
        <v>48</v>
      </c>
      <c r="C11" s="3">
        <f t="shared" si="0"/>
        <v>92.80645161290316</v>
      </c>
      <c r="D11" s="3">
        <f t="shared" si="0"/>
        <v>89.580645161290391</v>
      </c>
      <c r="E11" s="3">
        <f t="shared" si="0"/>
        <v>199.25806451612908</v>
      </c>
      <c r="F11" s="4">
        <f t="shared" si="2"/>
        <v>127.21505376344088</v>
      </c>
      <c r="G11" s="4">
        <f t="shared" si="3"/>
        <v>62.411921982500935</v>
      </c>
      <c r="H11" s="4">
        <f t="shared" si="1"/>
        <v>36.033539957238837</v>
      </c>
      <c r="I11" s="10"/>
    </row>
    <row r="12" spans="1:10">
      <c r="A12" s="30" t="s">
        <v>49</v>
      </c>
      <c r="B12" s="28" t="s">
        <v>43</v>
      </c>
      <c r="C12" s="3">
        <f t="shared" ref="C12:C23" si="4">((F49-$B$40)/$E$40)*1</f>
        <v>1344.7903225806449</v>
      </c>
      <c r="D12" s="3">
        <f t="shared" ref="D12:D23" si="5">((G49-$B$40)/$E$40)*1</f>
        <v>1144.7903225806451</v>
      </c>
      <c r="E12" s="3">
        <f t="shared" ref="E12:E23" si="6">((H49-$B$40)/$E$40)*1</f>
        <v>1110.9193548387098</v>
      </c>
      <c r="F12" s="4">
        <f t="shared" si="2"/>
        <v>1200.1666666666665</v>
      </c>
      <c r="G12" s="4">
        <f t="shared" si="3"/>
        <v>126.38754686039049</v>
      </c>
      <c r="H12" s="4">
        <f t="shared" si="1"/>
        <v>72.969884202062886</v>
      </c>
      <c r="I12" s="10"/>
    </row>
    <row r="13" spans="1:10">
      <c r="A13" s="30"/>
      <c r="B13" s="28" t="s">
        <v>44</v>
      </c>
      <c r="C13" s="3">
        <f t="shared" si="4"/>
        <v>1283.4999999999998</v>
      </c>
      <c r="D13" s="3">
        <f t="shared" si="5"/>
        <v>1110.9193548387098</v>
      </c>
      <c r="E13" s="3">
        <f t="shared" si="6"/>
        <v>1052.8548387096771</v>
      </c>
      <c r="F13" s="4">
        <f t="shared" si="2"/>
        <v>1149.0913978494621</v>
      </c>
      <c r="G13" s="4">
        <f t="shared" si="3"/>
        <v>119.96718825316691</v>
      </c>
      <c r="H13" s="4">
        <f t="shared" si="1"/>
        <v>69.263088431888434</v>
      </c>
      <c r="I13" s="10"/>
    </row>
    <row r="14" spans="1:10">
      <c r="A14" s="30"/>
      <c r="B14" s="28" t="s">
        <v>45</v>
      </c>
      <c r="C14" s="3">
        <f t="shared" si="4"/>
        <v>1296.4032258064515</v>
      </c>
      <c r="D14" s="3">
        <f t="shared" si="5"/>
        <v>1398.0161290322578</v>
      </c>
      <c r="E14" s="3">
        <f t="shared" si="6"/>
        <v>1183.5000000000002</v>
      </c>
      <c r="F14" s="4">
        <f>AVERAGE(C14:E14)</f>
        <v>1292.6397849462364</v>
      </c>
      <c r="G14" s="4">
        <f>STDEV(C14:E14)</f>
        <v>107.30757204912102</v>
      </c>
      <c r="H14" s="4">
        <f t="shared" si="1"/>
        <v>61.954055608645184</v>
      </c>
      <c r="I14" s="10"/>
    </row>
    <row r="15" spans="1:10">
      <c r="A15" s="30"/>
      <c r="B15" s="28" t="s">
        <v>46</v>
      </c>
      <c r="C15" s="3">
        <f t="shared" si="4"/>
        <v>1414.1451612903224</v>
      </c>
      <c r="D15" s="3">
        <f t="shared" si="5"/>
        <v>865.75806451612891</v>
      </c>
      <c r="E15" s="3">
        <f t="shared" si="6"/>
        <v>923.82258064516122</v>
      </c>
      <c r="F15" s="4">
        <f t="shared" ref="F15:F21" si="7">AVERAGE(C15:E15)</f>
        <v>1067.9086021505375</v>
      </c>
      <c r="G15" s="4">
        <f t="shared" ref="G15:G21" si="8">STDEV(C15:E15)</f>
        <v>301.25186832954716</v>
      </c>
      <c r="H15" s="4">
        <f t="shared" si="1"/>
        <v>173.92784727394175</v>
      </c>
      <c r="I15" s="10"/>
    </row>
    <row r="16" spans="1:10">
      <c r="A16" s="30"/>
      <c r="B16" s="11" t="s">
        <v>47</v>
      </c>
      <c r="C16" s="3">
        <f t="shared" si="4"/>
        <v>1077.0483870967739</v>
      </c>
      <c r="D16" s="3">
        <f t="shared" si="5"/>
        <v>1175.4354838709678</v>
      </c>
      <c r="E16" s="3">
        <f t="shared" si="6"/>
        <v>1423.822580645161</v>
      </c>
      <c r="F16" s="4">
        <f t="shared" si="7"/>
        <v>1225.4354838709676</v>
      </c>
      <c r="G16" s="4">
        <f t="shared" si="8"/>
        <v>178.71229764004377</v>
      </c>
      <c r="H16" s="4">
        <f t="shared" si="1"/>
        <v>103.1795931499758</v>
      </c>
    </row>
    <row r="17" spans="1:21">
      <c r="A17" s="30"/>
      <c r="B17" s="11" t="s">
        <v>48</v>
      </c>
      <c r="C17" s="3">
        <f t="shared" si="4"/>
        <v>854.4677419354839</v>
      </c>
      <c r="D17" s="3">
        <f t="shared" si="5"/>
        <v>1244.7903225806454</v>
      </c>
      <c r="E17" s="3">
        <f t="shared" si="6"/>
        <v>1233.5</v>
      </c>
      <c r="F17" s="4">
        <f t="shared" si="7"/>
        <v>1110.9193548387098</v>
      </c>
      <c r="G17" s="4">
        <f t="shared" si="8"/>
        <v>222.1653442067263</v>
      </c>
      <c r="H17" s="4">
        <f t="shared" si="1"/>
        <v>128.26722128235932</v>
      </c>
    </row>
    <row r="18" spans="1:21">
      <c r="A18" s="30" t="s">
        <v>38</v>
      </c>
      <c r="B18" s="28" t="s">
        <v>43</v>
      </c>
      <c r="C18" s="3">
        <f t="shared" si="4"/>
        <v>1168.983870967742</v>
      </c>
      <c r="D18" s="3">
        <f t="shared" si="5"/>
        <v>1178.6612903225805</v>
      </c>
      <c r="E18" s="3">
        <f t="shared" si="6"/>
        <v>1125.4354838709676</v>
      </c>
      <c r="F18" s="4">
        <f t="shared" si="7"/>
        <v>1157.6935483870966</v>
      </c>
      <c r="G18" s="4">
        <f t="shared" si="8"/>
        <v>28.352251340720926</v>
      </c>
      <c r="H18" s="4">
        <f t="shared" si="1"/>
        <v>16.369179943697155</v>
      </c>
    </row>
    <row r="19" spans="1:21">
      <c r="A19" s="30"/>
      <c r="B19" s="28" t="s">
        <v>44</v>
      </c>
      <c r="C19" s="3">
        <f t="shared" si="4"/>
        <v>1217.3709677419354</v>
      </c>
      <c r="D19" s="3">
        <f t="shared" si="5"/>
        <v>1418.9838709677417</v>
      </c>
      <c r="E19" s="3">
        <f t="shared" si="6"/>
        <v>1152.8548387096773</v>
      </c>
      <c r="F19" s="4">
        <f t="shared" si="7"/>
        <v>1263.069892473118</v>
      </c>
      <c r="G19" s="4">
        <f t="shared" si="8"/>
        <v>138.82528315779948</v>
      </c>
      <c r="H19" s="4">
        <f t="shared" si="1"/>
        <v>80.150814601481557</v>
      </c>
    </row>
    <row r="20" spans="1:21">
      <c r="A20" s="30"/>
      <c r="B20" s="28" t="s">
        <v>45</v>
      </c>
      <c r="C20" s="3">
        <f t="shared" si="4"/>
        <v>1157.6935483870966</v>
      </c>
      <c r="D20" s="3">
        <f t="shared" si="5"/>
        <v>1183.5000000000002</v>
      </c>
      <c r="E20" s="3">
        <f t="shared" si="6"/>
        <v>973.82258064516122</v>
      </c>
      <c r="F20" s="4">
        <f t="shared" si="7"/>
        <v>1105.0053763440858</v>
      </c>
      <c r="G20" s="4">
        <f t="shared" si="8"/>
        <v>114.33804114008454</v>
      </c>
      <c r="H20" s="4">
        <f t="shared" si="1"/>
        <v>66.013098830842324</v>
      </c>
    </row>
    <row r="21" spans="1:21">
      <c r="A21" s="30"/>
      <c r="B21" s="28" t="s">
        <v>46</v>
      </c>
      <c r="C21" s="3">
        <f t="shared" si="4"/>
        <v>1077.0483870967739</v>
      </c>
      <c r="D21" s="3">
        <f t="shared" si="5"/>
        <v>1244.7903225806454</v>
      </c>
      <c r="E21" s="3">
        <f t="shared" si="6"/>
        <v>835.11290322580635</v>
      </c>
      <c r="F21" s="4">
        <f t="shared" si="7"/>
        <v>1052.3172043010752</v>
      </c>
      <c r="G21" s="4">
        <f t="shared" si="8"/>
        <v>205.95538481468634</v>
      </c>
      <c r="H21" s="4">
        <f t="shared" si="1"/>
        <v>118.90839686381213</v>
      </c>
    </row>
    <row r="22" spans="1:21">
      <c r="A22" s="30"/>
      <c r="B22" s="11" t="s">
        <v>47</v>
      </c>
      <c r="C22" s="3">
        <f t="shared" si="4"/>
        <v>1251.2419354838707</v>
      </c>
      <c r="D22" s="3">
        <f t="shared" si="5"/>
        <v>951.24193548387086</v>
      </c>
      <c r="E22" s="3">
        <f t="shared" si="6"/>
        <v>967.37096774193526</v>
      </c>
      <c r="F22" s="4">
        <f>AVERAGE(C22:E22)</f>
        <v>1056.6182795698921</v>
      </c>
      <c r="G22" s="4">
        <f>STDEV(C22:E22)</f>
        <v>168.74185017768292</v>
      </c>
      <c r="H22" s="4">
        <f t="shared" si="1"/>
        <v>97.423152623640746</v>
      </c>
    </row>
    <row r="23" spans="1:21">
      <c r="A23" s="30"/>
      <c r="B23" s="11" t="s">
        <v>48</v>
      </c>
      <c r="C23" s="3">
        <f t="shared" si="4"/>
        <v>1423.822580645161</v>
      </c>
      <c r="D23" s="3">
        <f t="shared" si="5"/>
        <v>799.62903225806451</v>
      </c>
      <c r="E23" s="3">
        <f t="shared" si="6"/>
        <v>1127.0483870967744</v>
      </c>
      <c r="F23" s="4">
        <f t="shared" ref="F23" si="9">AVERAGE(C23:E23)</f>
        <v>1116.8333333333333</v>
      </c>
      <c r="G23" s="4">
        <f t="shared" ref="G23" si="10">STDEV(C23:E23)</f>
        <v>312.22212758637261</v>
      </c>
      <c r="H23" s="4">
        <f t="shared" si="1"/>
        <v>180.26152940894991</v>
      </c>
      <c r="P23" s="25"/>
      <c r="Q23" s="25"/>
      <c r="R23" s="25"/>
      <c r="S23" s="26"/>
      <c r="T23" s="26"/>
      <c r="U23" s="26"/>
    </row>
    <row r="27" spans="1:21">
      <c r="B27" s="1" t="s">
        <v>2</v>
      </c>
    </row>
    <row r="28" spans="1:21">
      <c r="B28" s="1"/>
    </row>
    <row r="29" spans="1:21">
      <c r="B29" s="2" t="s">
        <v>3</v>
      </c>
      <c r="C29" s="2" t="s">
        <v>4</v>
      </c>
      <c r="D29" s="2" t="s">
        <v>5</v>
      </c>
      <c r="E29" s="2" t="s">
        <v>6</v>
      </c>
      <c r="F29" s="2" t="s">
        <v>7</v>
      </c>
      <c r="G29" s="2" t="s">
        <v>8</v>
      </c>
    </row>
    <row r="30" spans="1:21">
      <c r="B30" s="2">
        <v>1000</v>
      </c>
      <c r="C30" s="18">
        <v>0.1052</v>
      </c>
      <c r="D30" s="18">
        <v>0.1003</v>
      </c>
      <c r="E30" s="3"/>
      <c r="F30" s="4">
        <f>AVERAGE(C30:D30)</f>
        <v>0.10275000000000001</v>
      </c>
      <c r="G30" s="4">
        <f>F30-F37</f>
        <v>6.4500000000000002E-2</v>
      </c>
      <c r="H30" s="5"/>
    </row>
    <row r="31" spans="1:21">
      <c r="B31" s="2">
        <v>500</v>
      </c>
      <c r="C31" s="18">
        <v>7.3400000000000007E-2</v>
      </c>
      <c r="D31" s="18">
        <v>7.2599999999999998E-2</v>
      </c>
      <c r="E31" s="3"/>
      <c r="F31" s="4">
        <f t="shared" ref="F31:F37" si="11">AVERAGE(C31:D31)</f>
        <v>7.3000000000000009E-2</v>
      </c>
      <c r="G31" s="4">
        <f>F31-F37</f>
        <v>3.475000000000001E-2</v>
      </c>
      <c r="H31" s="5"/>
    </row>
    <row r="32" spans="1:21">
      <c r="B32" s="2">
        <v>250</v>
      </c>
      <c r="C32" s="18">
        <v>5.8999999999999997E-2</v>
      </c>
      <c r="D32" s="18">
        <v>5.74E-2</v>
      </c>
      <c r="E32" s="3"/>
      <c r="F32" s="4">
        <f t="shared" si="11"/>
        <v>5.8200000000000002E-2</v>
      </c>
      <c r="G32" s="4">
        <f>F32-F37</f>
        <v>1.9950000000000002E-2</v>
      </c>
      <c r="H32" s="5"/>
    </row>
    <row r="33" spans="2:13">
      <c r="B33" s="2">
        <v>125</v>
      </c>
      <c r="C33" s="18">
        <v>5.04E-2</v>
      </c>
      <c r="D33" s="18">
        <v>5.0599999999999999E-2</v>
      </c>
      <c r="E33" s="3"/>
      <c r="F33" s="4">
        <f t="shared" si="11"/>
        <v>5.0500000000000003E-2</v>
      </c>
      <c r="G33" s="4">
        <f>F33-F37</f>
        <v>1.2250000000000004E-2</v>
      </c>
      <c r="H33" s="5"/>
    </row>
    <row r="34" spans="2:13">
      <c r="B34" s="2">
        <v>62.5</v>
      </c>
      <c r="C34" s="18">
        <v>4.48E-2</v>
      </c>
      <c r="D34" s="18">
        <v>4.3799999999999999E-2</v>
      </c>
      <c r="E34" s="3"/>
      <c r="F34" s="4">
        <f t="shared" si="11"/>
        <v>4.4299999999999999E-2</v>
      </c>
      <c r="G34" s="4">
        <f>F34-F37</f>
        <v>6.0499999999999998E-3</v>
      </c>
      <c r="H34" s="5"/>
    </row>
    <row r="35" spans="2:13">
      <c r="B35" s="2">
        <v>31.25</v>
      </c>
      <c r="C35" s="18">
        <v>4.07E-2</v>
      </c>
      <c r="D35" s="18">
        <v>4.48E-2</v>
      </c>
      <c r="E35" s="3"/>
      <c r="F35" s="4">
        <f t="shared" si="11"/>
        <v>4.2749999999999996E-2</v>
      </c>
      <c r="G35" s="4">
        <f>F35-F37</f>
        <v>4.4999999999999971E-3</v>
      </c>
      <c r="H35" s="5"/>
    </row>
    <row r="36" spans="2:13">
      <c r="B36" s="2">
        <v>15.625</v>
      </c>
      <c r="C36" s="18">
        <v>4.36E-2</v>
      </c>
      <c r="D36" s="18">
        <v>4.2799999999999998E-2</v>
      </c>
      <c r="E36" s="3"/>
      <c r="F36" s="4">
        <f t="shared" si="11"/>
        <v>4.3200000000000002E-2</v>
      </c>
      <c r="G36" s="4">
        <f>F36-F37</f>
        <v>4.950000000000003E-3</v>
      </c>
      <c r="H36" s="5"/>
    </row>
    <row r="37" spans="2:13">
      <c r="B37" s="2">
        <v>0</v>
      </c>
      <c r="C37" s="18">
        <v>3.95E-2</v>
      </c>
      <c r="D37" s="18">
        <v>3.6999999999999998E-2</v>
      </c>
      <c r="E37" s="3"/>
      <c r="F37" s="4">
        <f t="shared" si="11"/>
        <v>3.8249999999999999E-2</v>
      </c>
      <c r="G37" s="4">
        <f>F37-F37</f>
        <v>0</v>
      </c>
      <c r="H37" s="5"/>
    </row>
    <row r="38" spans="2:13">
      <c r="H38" s="6"/>
    </row>
    <row r="39" spans="2:13">
      <c r="B39" s="7" t="s">
        <v>9</v>
      </c>
      <c r="C39" s="3"/>
      <c r="D39" s="3"/>
      <c r="E39" s="7" t="s">
        <v>10</v>
      </c>
      <c r="F39" s="3"/>
      <c r="G39" s="3"/>
      <c r="H39" s="6"/>
    </row>
    <row r="40" spans="2:13">
      <c r="B40">
        <v>2.8730000000000001E-3</v>
      </c>
      <c r="C40" s="8"/>
      <c r="D40" s="9"/>
      <c r="E40">
        <v>6.2000000000000003E-5</v>
      </c>
      <c r="F40" s="8"/>
      <c r="G40" s="9"/>
      <c r="H40" s="6"/>
    </row>
    <row r="41" spans="2:13">
      <c r="H41" s="6"/>
      <c r="I41" s="10"/>
      <c r="J41" s="10"/>
    </row>
    <row r="42" spans="2:13">
      <c r="B42" s="11" t="s">
        <v>11</v>
      </c>
      <c r="C42" s="2" t="s">
        <v>12</v>
      </c>
      <c r="D42" s="2" t="s">
        <v>5</v>
      </c>
      <c r="E42" s="2" t="s">
        <v>13</v>
      </c>
      <c r="F42" s="2" t="s">
        <v>12</v>
      </c>
      <c r="G42" s="2" t="s">
        <v>14</v>
      </c>
      <c r="H42" s="2" t="s">
        <v>6</v>
      </c>
      <c r="I42" s="5"/>
      <c r="J42" s="5"/>
      <c r="K42" s="5"/>
      <c r="L42" s="5"/>
      <c r="M42" s="5"/>
    </row>
    <row r="43" spans="2:13">
      <c r="B43" s="12" t="s">
        <v>15</v>
      </c>
      <c r="C43" s="18">
        <v>4.4400000000000002E-2</v>
      </c>
      <c r="D43" s="18">
        <v>4.7800000000000002E-2</v>
      </c>
      <c r="E43" s="18">
        <v>4.3200000000000002E-2</v>
      </c>
      <c r="F43" s="4">
        <f t="shared" ref="F43:F60" si="12">C43-$F$37</f>
        <v>6.1500000000000027E-3</v>
      </c>
      <c r="G43" s="4">
        <f t="shared" ref="G43:G60" si="13">D43-$F$37</f>
        <v>9.5500000000000029E-3</v>
      </c>
      <c r="H43" s="4">
        <f t="shared" ref="H43:H60" si="14">E43-$F$37</f>
        <v>4.950000000000003E-3</v>
      </c>
      <c r="I43" s="14"/>
      <c r="J43" s="10"/>
      <c r="K43" s="10"/>
      <c r="L43" s="10"/>
      <c r="M43" s="10"/>
    </row>
    <row r="44" spans="2:13">
      <c r="B44" s="12" t="s">
        <v>16</v>
      </c>
      <c r="C44" s="18">
        <v>4.4299999999999999E-2</v>
      </c>
      <c r="D44" s="18">
        <v>4.3499999999999997E-2</v>
      </c>
      <c r="E44" s="18">
        <v>4.53E-2</v>
      </c>
      <c r="F44" s="4">
        <f t="shared" si="12"/>
        <v>6.0499999999999998E-3</v>
      </c>
      <c r="G44" s="4">
        <f t="shared" si="13"/>
        <v>5.2499999999999977E-3</v>
      </c>
      <c r="H44" s="4">
        <f t="shared" si="14"/>
        <v>7.0500000000000007E-3</v>
      </c>
      <c r="I44" s="14"/>
      <c r="J44" s="10"/>
      <c r="K44" s="10"/>
      <c r="L44" s="10"/>
      <c r="M44" s="10"/>
    </row>
    <row r="45" spans="2:13">
      <c r="B45" s="12" t="s">
        <v>17</v>
      </c>
      <c r="C45" s="18">
        <v>4.0599999999999997E-2</v>
      </c>
      <c r="D45" s="18">
        <v>4.8599999999999997E-2</v>
      </c>
      <c r="E45" s="18">
        <v>4.8599999999999997E-2</v>
      </c>
      <c r="F45" s="4">
        <f t="shared" si="12"/>
        <v>2.3499999999999979E-3</v>
      </c>
      <c r="G45" s="4">
        <f t="shared" si="13"/>
        <v>1.0349999999999998E-2</v>
      </c>
      <c r="H45" s="4">
        <f t="shared" si="14"/>
        <v>1.0349999999999998E-2</v>
      </c>
      <c r="I45" s="14"/>
      <c r="J45" s="10"/>
      <c r="K45" s="10"/>
      <c r="L45" s="10"/>
      <c r="M45" s="10"/>
    </row>
    <row r="46" spans="2:13">
      <c r="B46" s="12" t="s">
        <v>18</v>
      </c>
      <c r="C46" s="18">
        <v>4.2599999999999999E-2</v>
      </c>
      <c r="D46" s="18">
        <v>4.5699999999999998E-2</v>
      </c>
      <c r="E46" s="18">
        <v>4.7699999999999999E-2</v>
      </c>
      <c r="F46" s="4">
        <f t="shared" si="12"/>
        <v>4.3499999999999997E-3</v>
      </c>
      <c r="G46" s="4">
        <f t="shared" si="13"/>
        <v>7.4499999999999983E-3</v>
      </c>
      <c r="H46" s="4">
        <f t="shared" si="14"/>
        <v>9.4500000000000001E-3</v>
      </c>
      <c r="I46" s="14"/>
      <c r="J46" s="10"/>
      <c r="K46" s="10"/>
      <c r="L46" s="10"/>
      <c r="M46" s="10"/>
    </row>
    <row r="47" spans="2:13">
      <c r="B47" s="3" t="s">
        <v>19</v>
      </c>
      <c r="C47" s="18">
        <v>4.4299999999999999E-2</v>
      </c>
      <c r="D47" s="18">
        <v>4.5699999999999998E-2</v>
      </c>
      <c r="E47" s="18">
        <v>4.6899999999999997E-2</v>
      </c>
      <c r="F47" s="4">
        <f t="shared" si="12"/>
        <v>6.0499999999999998E-3</v>
      </c>
      <c r="G47" s="4">
        <f t="shared" si="13"/>
        <v>7.4499999999999983E-3</v>
      </c>
      <c r="H47" s="4">
        <f t="shared" si="14"/>
        <v>8.649999999999998E-3</v>
      </c>
      <c r="I47" s="14"/>
      <c r="J47" s="10"/>
      <c r="K47" s="10"/>
      <c r="L47" s="10"/>
      <c r="M47" s="10"/>
    </row>
    <row r="48" spans="2:13">
      <c r="B48" s="3" t="s">
        <v>20</v>
      </c>
      <c r="C48" s="18">
        <v>4.3999999999999997E-2</v>
      </c>
      <c r="D48" s="18">
        <v>4.3900000000000002E-2</v>
      </c>
      <c r="E48" s="18">
        <v>4.7300000000000002E-2</v>
      </c>
      <c r="F48" s="4">
        <f t="shared" si="12"/>
        <v>5.7499999999999982E-3</v>
      </c>
      <c r="G48" s="4">
        <f t="shared" si="13"/>
        <v>5.6500000000000022E-3</v>
      </c>
      <c r="H48" s="4">
        <f t="shared" si="14"/>
        <v>9.0500000000000025E-3</v>
      </c>
      <c r="I48" s="14"/>
      <c r="J48" s="10"/>
      <c r="K48" s="10"/>
      <c r="L48" s="10"/>
      <c r="M48" s="10"/>
    </row>
    <row r="49" spans="2:13">
      <c r="B49" s="3" t="s">
        <v>21</v>
      </c>
      <c r="C49" s="25">
        <v>0.1245</v>
      </c>
      <c r="D49" s="25">
        <v>0.11210000000000001</v>
      </c>
      <c r="E49" s="25">
        <v>0.11</v>
      </c>
      <c r="F49" s="4">
        <f t="shared" si="12"/>
        <v>8.6249999999999993E-2</v>
      </c>
      <c r="G49" s="4">
        <f t="shared" si="13"/>
        <v>7.3849999999999999E-2</v>
      </c>
      <c r="H49" s="4">
        <f t="shared" si="14"/>
        <v>7.1750000000000008E-2</v>
      </c>
      <c r="I49" s="14"/>
      <c r="J49" s="10"/>
      <c r="K49" s="10"/>
      <c r="L49" s="10"/>
      <c r="M49" s="10"/>
    </row>
    <row r="50" spans="2:13">
      <c r="B50" s="3" t="s">
        <v>22</v>
      </c>
      <c r="C50" s="25">
        <v>0.1207</v>
      </c>
      <c r="D50" s="25">
        <v>0.11</v>
      </c>
      <c r="E50" s="25">
        <v>0.10639999999999999</v>
      </c>
      <c r="F50" s="4">
        <f t="shared" si="12"/>
        <v>8.2449999999999996E-2</v>
      </c>
      <c r="G50" s="4">
        <f t="shared" si="13"/>
        <v>7.1750000000000008E-2</v>
      </c>
      <c r="H50" s="4">
        <f t="shared" si="14"/>
        <v>6.8149999999999988E-2</v>
      </c>
      <c r="I50" s="14"/>
      <c r="J50" s="10"/>
      <c r="K50" s="10"/>
      <c r="L50" s="10"/>
      <c r="M50" s="10"/>
    </row>
    <row r="51" spans="2:13">
      <c r="B51" s="12" t="s">
        <v>23</v>
      </c>
      <c r="C51" s="25">
        <v>0.1215</v>
      </c>
      <c r="D51" s="25">
        <v>0.1278</v>
      </c>
      <c r="E51" s="25">
        <v>0.1145</v>
      </c>
      <c r="F51" s="4">
        <f t="shared" si="12"/>
        <v>8.3249999999999991E-2</v>
      </c>
      <c r="G51" s="4">
        <f t="shared" si="13"/>
        <v>8.9549999999999991E-2</v>
      </c>
      <c r="H51" s="4">
        <f t="shared" si="14"/>
        <v>7.6250000000000012E-2</v>
      </c>
      <c r="I51" s="14"/>
      <c r="J51" s="10"/>
      <c r="K51" s="10"/>
      <c r="L51" s="10"/>
      <c r="M51" s="10"/>
    </row>
    <row r="52" spans="2:13">
      <c r="B52" s="12" t="s">
        <v>24</v>
      </c>
      <c r="C52" s="25">
        <v>0.1288</v>
      </c>
      <c r="D52" s="25">
        <v>9.4799999999999995E-2</v>
      </c>
      <c r="E52" s="25">
        <v>9.8400000000000001E-2</v>
      </c>
      <c r="F52" s="4">
        <f t="shared" si="12"/>
        <v>9.0549999999999992E-2</v>
      </c>
      <c r="G52" s="4">
        <f t="shared" si="13"/>
        <v>5.6549999999999996E-2</v>
      </c>
      <c r="H52" s="4">
        <f t="shared" si="14"/>
        <v>6.0150000000000002E-2</v>
      </c>
      <c r="I52" s="14"/>
      <c r="J52" s="10"/>
      <c r="K52" s="10"/>
      <c r="L52" s="10"/>
      <c r="M52" s="10"/>
    </row>
    <row r="53" spans="2:13">
      <c r="B53" s="12" t="s">
        <v>25</v>
      </c>
      <c r="C53" s="25">
        <v>0.1079</v>
      </c>
      <c r="D53" s="25">
        <v>0.114</v>
      </c>
      <c r="E53" s="25">
        <v>0.12939999999999999</v>
      </c>
      <c r="F53" s="4">
        <f t="shared" si="12"/>
        <v>6.964999999999999E-2</v>
      </c>
      <c r="G53" s="4">
        <f t="shared" si="13"/>
        <v>7.5750000000000012E-2</v>
      </c>
      <c r="H53" s="4">
        <f t="shared" si="14"/>
        <v>9.1149999999999981E-2</v>
      </c>
      <c r="I53" s="14"/>
      <c r="J53" s="10"/>
      <c r="K53" s="10"/>
      <c r="L53" s="10"/>
      <c r="M53" s="10"/>
    </row>
    <row r="54" spans="2:13">
      <c r="B54" s="12" t="s">
        <v>26</v>
      </c>
      <c r="C54" s="25">
        <v>9.4100000000000003E-2</v>
      </c>
      <c r="D54" s="25">
        <v>0.1183</v>
      </c>
      <c r="E54" s="25">
        <v>0.1176</v>
      </c>
      <c r="F54" s="4">
        <f t="shared" si="12"/>
        <v>5.5850000000000004E-2</v>
      </c>
      <c r="G54" s="4">
        <f t="shared" si="13"/>
        <v>8.005000000000001E-2</v>
      </c>
      <c r="H54" s="4">
        <f t="shared" si="14"/>
        <v>7.9350000000000004E-2</v>
      </c>
      <c r="I54" s="14"/>
      <c r="J54" s="10"/>
      <c r="K54" s="10"/>
      <c r="L54" s="10"/>
      <c r="M54" s="10"/>
    </row>
    <row r="55" spans="2:13">
      <c r="B55" s="3" t="s">
        <v>27</v>
      </c>
      <c r="C55" s="26">
        <v>0.11360000000000001</v>
      </c>
      <c r="D55" s="26">
        <v>0.1142</v>
      </c>
      <c r="E55" s="26">
        <v>0.1109</v>
      </c>
      <c r="F55" s="4">
        <f t="shared" si="12"/>
        <v>7.535E-2</v>
      </c>
      <c r="G55" s="4">
        <f t="shared" si="13"/>
        <v>7.594999999999999E-2</v>
      </c>
      <c r="H55" s="4">
        <f t="shared" si="14"/>
        <v>7.2649999999999992E-2</v>
      </c>
      <c r="I55" s="14"/>
      <c r="J55" s="10"/>
      <c r="K55" s="10"/>
      <c r="L55" s="10"/>
      <c r="M55" s="10"/>
    </row>
    <row r="56" spans="2:13">
      <c r="B56" s="3" t="s">
        <v>28</v>
      </c>
      <c r="C56" s="26">
        <v>0.1166</v>
      </c>
      <c r="D56" s="26">
        <v>0.12909999999999999</v>
      </c>
      <c r="E56" s="26">
        <v>0.11260000000000001</v>
      </c>
      <c r="F56" s="4">
        <f t="shared" si="12"/>
        <v>7.8350000000000003E-2</v>
      </c>
      <c r="G56" s="4">
        <f t="shared" si="13"/>
        <v>9.0849999999999986E-2</v>
      </c>
      <c r="H56" s="4">
        <f t="shared" si="14"/>
        <v>7.4349999999999999E-2</v>
      </c>
      <c r="I56" s="10"/>
      <c r="J56" s="10"/>
      <c r="K56" s="10"/>
      <c r="L56" s="10"/>
      <c r="M56" s="10"/>
    </row>
    <row r="57" spans="2:13">
      <c r="B57" s="3" t="s">
        <v>29</v>
      </c>
      <c r="C57" s="26">
        <v>0.1129</v>
      </c>
      <c r="D57" s="26">
        <v>0.1145</v>
      </c>
      <c r="E57" s="26">
        <v>0.10150000000000001</v>
      </c>
      <c r="F57" s="4">
        <f t="shared" si="12"/>
        <v>7.4649999999999994E-2</v>
      </c>
      <c r="G57" s="4">
        <f t="shared" si="13"/>
        <v>7.6250000000000012E-2</v>
      </c>
      <c r="H57" s="4">
        <f t="shared" si="14"/>
        <v>6.3250000000000001E-2</v>
      </c>
      <c r="I57" s="10"/>
      <c r="J57" s="10"/>
      <c r="K57" s="10"/>
      <c r="L57" s="10"/>
      <c r="M57" s="10"/>
    </row>
    <row r="58" spans="2:13">
      <c r="B58" s="3" t="s">
        <v>30</v>
      </c>
      <c r="C58" s="26">
        <v>0.1079</v>
      </c>
      <c r="D58" s="26">
        <v>0.1183</v>
      </c>
      <c r="E58" s="26">
        <v>9.2899999999999996E-2</v>
      </c>
      <c r="F58" s="4">
        <f t="shared" si="12"/>
        <v>6.964999999999999E-2</v>
      </c>
      <c r="G58" s="4">
        <f t="shared" si="13"/>
        <v>8.005000000000001E-2</v>
      </c>
      <c r="H58" s="4">
        <f t="shared" si="14"/>
        <v>5.4649999999999997E-2</v>
      </c>
      <c r="I58" s="10"/>
      <c r="J58" s="10"/>
      <c r="K58" s="10"/>
      <c r="L58" s="10"/>
      <c r="M58" s="10"/>
    </row>
    <row r="59" spans="2:13">
      <c r="B59" s="12" t="s">
        <v>31</v>
      </c>
      <c r="C59" s="26">
        <v>0.1187</v>
      </c>
      <c r="D59" s="26">
        <v>0.10009999999999999</v>
      </c>
      <c r="E59" s="26">
        <v>0.1011</v>
      </c>
      <c r="F59" s="4">
        <f t="shared" si="12"/>
        <v>8.0449999999999994E-2</v>
      </c>
      <c r="G59" s="4">
        <f t="shared" si="13"/>
        <v>6.1849999999999995E-2</v>
      </c>
      <c r="H59" s="4">
        <f t="shared" si="14"/>
        <v>6.2849999999999989E-2</v>
      </c>
      <c r="I59" s="10"/>
      <c r="J59" s="10"/>
      <c r="K59" s="10"/>
      <c r="L59" s="10"/>
      <c r="M59" s="10"/>
    </row>
    <row r="60" spans="2:13">
      <c r="B60" s="12" t="s">
        <v>32</v>
      </c>
      <c r="C60" s="26">
        <v>0.12939999999999999</v>
      </c>
      <c r="D60" s="26">
        <v>9.0700000000000003E-2</v>
      </c>
      <c r="E60" s="26">
        <v>0.111</v>
      </c>
      <c r="F60" s="4">
        <f t="shared" si="12"/>
        <v>9.1149999999999981E-2</v>
      </c>
      <c r="G60" s="4">
        <f t="shared" si="13"/>
        <v>5.2450000000000004E-2</v>
      </c>
      <c r="H60" s="4">
        <f t="shared" si="14"/>
        <v>7.2750000000000009E-2</v>
      </c>
      <c r="I60" s="10"/>
      <c r="J60" s="10"/>
      <c r="K60" s="10"/>
      <c r="L60" s="10"/>
      <c r="M60" s="10"/>
    </row>
    <row r="71" spans="2:8">
      <c r="B71" s="10"/>
      <c r="C71" s="10"/>
      <c r="D71" s="10"/>
      <c r="E71" s="10"/>
      <c r="F71" s="17"/>
      <c r="G71" s="17"/>
      <c r="H71" s="17"/>
    </row>
    <row r="72" spans="2:8">
      <c r="B72" s="10"/>
      <c r="C72" s="10"/>
      <c r="D72" s="10"/>
      <c r="E72" s="10"/>
      <c r="F72" s="10"/>
      <c r="G72" s="10"/>
      <c r="H72" s="10"/>
    </row>
  </sheetData>
  <mergeCells count="4">
    <mergeCell ref="A6:A11"/>
    <mergeCell ref="A12:A17"/>
    <mergeCell ref="A18:A23"/>
    <mergeCell ref="B4:H4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workbookViewId="0">
      <selection activeCell="B1" sqref="B1:H3"/>
    </sheetView>
  </sheetViews>
  <sheetFormatPr baseColWidth="10" defaultRowHeight="15" x14ac:dyDescent="0"/>
  <cols>
    <col min="2" max="2" width="17.33203125" customWidth="1"/>
  </cols>
  <sheetData>
    <row r="1" spans="1:8">
      <c r="B1" t="s">
        <v>0</v>
      </c>
    </row>
    <row r="3" spans="1:8">
      <c r="B3" s="31" t="s">
        <v>1</v>
      </c>
      <c r="C3" s="31"/>
      <c r="D3" s="31"/>
      <c r="E3" s="31"/>
      <c r="F3" s="31"/>
      <c r="G3" s="31"/>
      <c r="H3" s="31"/>
    </row>
    <row r="4" spans="1:8">
      <c r="B4" s="11" t="s">
        <v>33</v>
      </c>
      <c r="C4" s="2" t="s">
        <v>12</v>
      </c>
      <c r="D4" s="2" t="s">
        <v>14</v>
      </c>
      <c r="E4" s="2" t="s">
        <v>6</v>
      </c>
      <c r="F4" s="20" t="s">
        <v>34</v>
      </c>
      <c r="G4" s="20" t="s">
        <v>35</v>
      </c>
      <c r="H4" s="20" t="s">
        <v>36</v>
      </c>
    </row>
    <row r="5" spans="1:8">
      <c r="A5" s="32" t="s">
        <v>37</v>
      </c>
      <c r="B5" s="21" t="s">
        <v>40</v>
      </c>
      <c r="C5" s="3">
        <f t="shared" ref="C5:C13" si="0">((F34-$B$31)/$E$31)*3</f>
        <v>107.42168674698782</v>
      </c>
      <c r="D5" s="3">
        <f t="shared" ref="D5:D13" si="1">((G34-$B$31)/$E$31)*3</f>
        <v>194.16867469879503</v>
      </c>
      <c r="E5" s="3">
        <f t="shared" ref="E5:E13" si="2">((H34-$B$31)/$E$31)*3</f>
        <v>78.506024096385332</v>
      </c>
      <c r="F5" s="4">
        <f>AVERAGE(C5:E5)</f>
        <v>126.69879518072271</v>
      </c>
      <c r="G5" s="4">
        <f>STDEV(C5:E5)</f>
        <v>60.192751791791807</v>
      </c>
      <c r="H5" s="4">
        <f t="shared" ref="H5:H13" si="3">G5/SQRT(3)</f>
        <v>34.752301450255331</v>
      </c>
    </row>
    <row r="6" spans="1:8">
      <c r="A6" s="32"/>
      <c r="B6" s="21" t="s">
        <v>41</v>
      </c>
      <c r="C6" s="3">
        <f t="shared" si="0"/>
        <v>31.518072289156578</v>
      </c>
      <c r="D6" s="3">
        <f t="shared" si="1"/>
        <v>158.02409638554198</v>
      </c>
      <c r="E6" s="3">
        <f t="shared" si="2"/>
        <v>121.87951807228895</v>
      </c>
      <c r="F6" s="4">
        <f t="shared" ref="F6:F12" si="4">AVERAGE(C6:E6)</f>
        <v>103.80722891566251</v>
      </c>
      <c r="G6" s="4">
        <f t="shared" ref="G6:G12" si="5">STDEV(C6:E6)</f>
        <v>65.160565219228616</v>
      </c>
      <c r="H6" s="4">
        <f t="shared" si="3"/>
        <v>37.620469869869808</v>
      </c>
    </row>
    <row r="7" spans="1:8">
      <c r="A7" s="32"/>
      <c r="B7" s="21" t="s">
        <v>42</v>
      </c>
      <c r="C7" s="3">
        <f t="shared" si="0"/>
        <v>71.277108433734782</v>
      </c>
      <c r="D7" s="3">
        <f t="shared" si="1"/>
        <v>158.02409638554198</v>
      </c>
      <c r="E7" s="3">
        <f t="shared" si="2"/>
        <v>17.060240963855211</v>
      </c>
      <c r="F7" s="4">
        <f t="shared" si="4"/>
        <v>82.120481927710657</v>
      </c>
      <c r="G7" s="4">
        <f t="shared" si="5"/>
        <v>71.104755082792792</v>
      </c>
      <c r="H7" s="4">
        <f t="shared" si="3"/>
        <v>41.052349487712831</v>
      </c>
    </row>
    <row r="8" spans="1:8">
      <c r="A8" s="32" t="s">
        <v>38</v>
      </c>
      <c r="B8" s="21" t="s">
        <v>40</v>
      </c>
      <c r="C8" s="3">
        <f t="shared" si="0"/>
        <v>927.90361445783105</v>
      </c>
      <c r="D8" s="3">
        <f t="shared" si="1"/>
        <v>765.25301204819243</v>
      </c>
      <c r="E8" s="3">
        <f t="shared" si="2"/>
        <v>805.01204819277086</v>
      </c>
      <c r="F8" s="4">
        <f t="shared" si="4"/>
        <v>832.72289156626482</v>
      </c>
      <c r="G8" s="4">
        <f t="shared" si="5"/>
        <v>84.792232818857414</v>
      </c>
      <c r="H8" s="4">
        <f t="shared" si="3"/>
        <v>48.954818443156753</v>
      </c>
    </row>
    <row r="9" spans="1:8">
      <c r="A9" s="32"/>
      <c r="B9" s="21" t="s">
        <v>41</v>
      </c>
      <c r="C9" s="3">
        <f t="shared" si="0"/>
        <v>797.78313253012061</v>
      </c>
      <c r="D9" s="3">
        <f t="shared" si="1"/>
        <v>772.48192771084314</v>
      </c>
      <c r="E9" s="3">
        <f t="shared" si="2"/>
        <v>645.97590361445782</v>
      </c>
      <c r="F9" s="4">
        <f t="shared" si="4"/>
        <v>738.74698795180723</v>
      </c>
      <c r="G9" s="4">
        <f t="shared" si="5"/>
        <v>81.331994369820109</v>
      </c>
      <c r="H9" s="4">
        <f t="shared" si="3"/>
        <v>46.957048843144769</v>
      </c>
    </row>
    <row r="10" spans="1:8">
      <c r="A10" s="32"/>
      <c r="B10" s="21" t="s">
        <v>42</v>
      </c>
      <c r="C10" s="3">
        <f t="shared" si="0"/>
        <v>841.15662650602394</v>
      </c>
      <c r="D10" s="3">
        <f t="shared" si="1"/>
        <v>801.39759036144551</v>
      </c>
      <c r="E10" s="3">
        <f t="shared" si="2"/>
        <v>765.25301204819243</v>
      </c>
      <c r="F10" s="4">
        <f t="shared" si="4"/>
        <v>802.60240963855392</v>
      </c>
      <c r="G10" s="4">
        <f t="shared" si="5"/>
        <v>37.966147606237996</v>
      </c>
      <c r="H10" s="4">
        <f t="shared" si="3"/>
        <v>21.919765540554575</v>
      </c>
    </row>
    <row r="11" spans="1:8">
      <c r="A11" s="32" t="s">
        <v>39</v>
      </c>
      <c r="B11" s="21" t="s">
        <v>40</v>
      </c>
      <c r="C11" s="3">
        <f t="shared" si="0"/>
        <v>1007.421686746988</v>
      </c>
      <c r="D11" s="3">
        <f t="shared" si="1"/>
        <v>855.61445783132513</v>
      </c>
      <c r="E11" s="3">
        <f t="shared" si="2"/>
        <v>768.86746987951778</v>
      </c>
      <c r="F11" s="4">
        <f t="shared" si="4"/>
        <v>877.30120481927713</v>
      </c>
      <c r="G11" s="4">
        <f t="shared" si="5"/>
        <v>120.74669702522843</v>
      </c>
      <c r="H11" s="4">
        <f t="shared" si="3"/>
        <v>69.713138031273829</v>
      </c>
    </row>
    <row r="12" spans="1:8">
      <c r="A12" s="32"/>
      <c r="B12" s="21" t="s">
        <v>41</v>
      </c>
      <c r="C12" s="3">
        <f t="shared" si="0"/>
        <v>898.9879518072288</v>
      </c>
      <c r="D12" s="3">
        <f t="shared" si="1"/>
        <v>783.32530120481897</v>
      </c>
      <c r="E12" s="3">
        <f t="shared" si="2"/>
        <v>595.37349397590333</v>
      </c>
      <c r="F12" s="4">
        <f t="shared" si="4"/>
        <v>759.22891566265037</v>
      </c>
      <c r="G12" s="4">
        <f t="shared" si="5"/>
        <v>153.23482501768279</v>
      </c>
      <c r="H12" s="4">
        <f t="shared" si="3"/>
        <v>88.470167473184361</v>
      </c>
    </row>
    <row r="13" spans="1:8">
      <c r="A13" s="32"/>
      <c r="B13" s="21" t="s">
        <v>42</v>
      </c>
      <c r="C13" s="3">
        <f t="shared" si="0"/>
        <v>703.80722891566256</v>
      </c>
      <c r="D13" s="3">
        <f t="shared" si="1"/>
        <v>848.38554216867476</v>
      </c>
      <c r="E13" s="3">
        <f t="shared" si="2"/>
        <v>797.78313253012061</v>
      </c>
      <c r="F13" s="4">
        <f>AVERAGE(C13:E13)</f>
        <v>783.32530120481931</v>
      </c>
      <c r="G13" s="4">
        <f>STDEV(C13:E13)</f>
        <v>73.365481193437816</v>
      </c>
      <c r="H13" s="4">
        <f t="shared" si="3"/>
        <v>42.357580316257753</v>
      </c>
    </row>
    <row r="14" spans="1:8">
      <c r="B14" s="19"/>
      <c r="C14" s="10"/>
      <c r="D14" s="10"/>
      <c r="E14" s="10"/>
      <c r="F14" s="17"/>
      <c r="G14" s="17"/>
      <c r="H14" s="17"/>
    </row>
    <row r="15" spans="1:8">
      <c r="B15" s="19"/>
      <c r="C15" s="10"/>
      <c r="D15" s="10"/>
      <c r="E15" s="10"/>
      <c r="F15" s="17"/>
      <c r="G15" s="17"/>
      <c r="H15" s="17"/>
    </row>
    <row r="16" spans="1:8">
      <c r="B16" s="19"/>
      <c r="C16" s="10"/>
      <c r="D16" s="10"/>
      <c r="E16" s="10"/>
      <c r="F16" s="17"/>
      <c r="G16" s="17"/>
      <c r="H16" s="17"/>
    </row>
    <row r="17" spans="2:13">
      <c r="B17" s="19"/>
      <c r="C17" s="10"/>
      <c r="D17" s="10"/>
      <c r="E17" s="10"/>
      <c r="F17" s="17"/>
      <c r="G17" s="17"/>
      <c r="H17" s="17"/>
    </row>
    <row r="18" spans="2:13">
      <c r="B18" s="1" t="s">
        <v>2</v>
      </c>
    </row>
    <row r="19" spans="2:13">
      <c r="B19" s="1"/>
      <c r="I19" s="10"/>
      <c r="J19" s="10"/>
    </row>
    <row r="20" spans="2:13">
      <c r="B20" s="2" t="s">
        <v>3</v>
      </c>
      <c r="C20" s="2" t="s">
        <v>4</v>
      </c>
      <c r="D20" s="2" t="s">
        <v>5</v>
      </c>
      <c r="E20" s="2" t="s">
        <v>6</v>
      </c>
      <c r="F20" s="2" t="s">
        <v>7</v>
      </c>
      <c r="G20" s="2" t="s">
        <v>8</v>
      </c>
      <c r="I20" s="5"/>
      <c r="J20" s="5"/>
      <c r="K20" s="5"/>
      <c r="L20" s="5"/>
      <c r="M20" s="5"/>
    </row>
    <row r="21" spans="2:13">
      <c r="B21" s="2">
        <v>1000</v>
      </c>
      <c r="C21">
        <v>0.12690000000000001</v>
      </c>
      <c r="D21">
        <v>0.1242</v>
      </c>
      <c r="E21" s="3"/>
      <c r="F21" s="4">
        <f>AVERAGE(C21:D21)</f>
        <v>0.12554999999999999</v>
      </c>
      <c r="G21" s="4">
        <f>F21-F28</f>
        <v>8.7649999999999992E-2</v>
      </c>
      <c r="H21" s="5"/>
      <c r="I21" s="14"/>
      <c r="J21" s="10"/>
      <c r="K21" s="10"/>
      <c r="L21" s="10"/>
      <c r="M21" s="10"/>
    </row>
    <row r="22" spans="2:13">
      <c r="B22" s="2">
        <v>500</v>
      </c>
      <c r="C22">
        <v>8.5000000000000006E-2</v>
      </c>
      <c r="D22">
        <v>8.5000000000000006E-2</v>
      </c>
      <c r="E22" s="3"/>
      <c r="F22" s="4">
        <f t="shared" ref="F22:F28" si="6">AVERAGE(C22:D22)</f>
        <v>8.5000000000000006E-2</v>
      </c>
      <c r="G22" s="4">
        <f>F22-F28</f>
        <v>4.7100000000000003E-2</v>
      </c>
      <c r="H22" s="5"/>
      <c r="I22" s="14"/>
      <c r="J22" s="10"/>
      <c r="K22" s="10"/>
      <c r="L22" s="10"/>
      <c r="M22" s="10"/>
    </row>
    <row r="23" spans="2:13">
      <c r="B23" s="2">
        <v>250</v>
      </c>
      <c r="C23">
        <v>6.5600000000000006E-2</v>
      </c>
      <c r="D23">
        <v>6.9699999999999998E-2</v>
      </c>
      <c r="E23" s="3"/>
      <c r="F23" s="4">
        <f t="shared" si="6"/>
        <v>6.7650000000000002E-2</v>
      </c>
      <c r="G23" s="4">
        <f>F23-F28</f>
        <v>2.9749999999999999E-2</v>
      </c>
      <c r="H23" s="5"/>
      <c r="I23" s="14"/>
      <c r="J23" s="10"/>
      <c r="K23" s="10"/>
      <c r="L23" s="10"/>
      <c r="M23" s="10"/>
    </row>
    <row r="24" spans="2:13">
      <c r="B24" s="2">
        <v>125</v>
      </c>
      <c r="C24">
        <v>5.1799999999999999E-2</v>
      </c>
      <c r="D24">
        <v>5.2200000000000003E-2</v>
      </c>
      <c r="E24" s="3"/>
      <c r="F24" s="4">
        <f t="shared" si="6"/>
        <v>5.2000000000000005E-2</v>
      </c>
      <c r="G24" s="4">
        <f>F24-F28</f>
        <v>1.4100000000000001E-2</v>
      </c>
      <c r="H24" s="5"/>
      <c r="I24" s="14"/>
      <c r="J24" s="10"/>
      <c r="K24" s="10"/>
      <c r="L24" s="10"/>
      <c r="M24" s="10"/>
    </row>
    <row r="25" spans="2:13">
      <c r="B25" s="2">
        <v>62.5</v>
      </c>
      <c r="C25">
        <v>4.8099999999999997E-2</v>
      </c>
      <c r="D25">
        <v>4.8800000000000003E-2</v>
      </c>
      <c r="E25" s="3"/>
      <c r="F25" s="4">
        <f t="shared" si="6"/>
        <v>4.845E-2</v>
      </c>
      <c r="G25" s="4">
        <f>F25-F28</f>
        <v>1.0549999999999997E-2</v>
      </c>
      <c r="H25" s="5"/>
      <c r="I25" s="14"/>
      <c r="J25" s="10"/>
      <c r="K25" s="10"/>
      <c r="L25" s="10"/>
      <c r="M25" s="10"/>
    </row>
    <row r="26" spans="2:13">
      <c r="B26" s="2">
        <v>31.25</v>
      </c>
      <c r="C26">
        <v>4.8800000000000003E-2</v>
      </c>
      <c r="D26">
        <v>5.2699999999999997E-2</v>
      </c>
      <c r="E26" s="3"/>
      <c r="F26" s="4">
        <f t="shared" si="6"/>
        <v>5.0750000000000003E-2</v>
      </c>
      <c r="G26" s="4">
        <f>F26-F28</f>
        <v>1.285E-2</v>
      </c>
      <c r="H26" s="5"/>
      <c r="I26" s="14"/>
      <c r="J26" s="10"/>
      <c r="K26" s="10"/>
      <c r="L26" s="10"/>
      <c r="M26" s="10"/>
    </row>
    <row r="27" spans="2:13">
      <c r="B27" s="2">
        <v>15.625</v>
      </c>
      <c r="C27">
        <v>4.7E-2</v>
      </c>
      <c r="D27">
        <v>4.3499999999999997E-2</v>
      </c>
      <c r="E27" s="3"/>
      <c r="F27" s="4">
        <f t="shared" si="6"/>
        <v>4.5249999999999999E-2</v>
      </c>
      <c r="G27" s="4">
        <f>F27-F28</f>
        <v>7.3499999999999954E-3</v>
      </c>
      <c r="H27" s="5"/>
      <c r="I27" s="14"/>
      <c r="J27" s="10"/>
      <c r="K27" s="10"/>
      <c r="L27" s="10"/>
      <c r="M27" s="10"/>
    </row>
    <row r="28" spans="2:13">
      <c r="B28" s="2">
        <v>0</v>
      </c>
      <c r="C28">
        <v>3.6400000000000002E-2</v>
      </c>
      <c r="D28">
        <v>3.9399999999999998E-2</v>
      </c>
      <c r="E28" s="3"/>
      <c r="F28" s="4">
        <f t="shared" si="6"/>
        <v>3.7900000000000003E-2</v>
      </c>
      <c r="G28" s="4">
        <f>F28-F28</f>
        <v>0</v>
      </c>
      <c r="H28" s="5"/>
      <c r="I28" s="14"/>
      <c r="J28" s="10"/>
      <c r="K28" s="10"/>
      <c r="L28" s="10"/>
      <c r="M28" s="10"/>
    </row>
    <row r="29" spans="2:13">
      <c r="H29" s="6"/>
      <c r="I29" s="14"/>
      <c r="J29" s="10"/>
      <c r="K29" s="10"/>
      <c r="L29" s="10"/>
      <c r="M29" s="10"/>
    </row>
    <row r="30" spans="2:13">
      <c r="B30" s="7" t="s">
        <v>9</v>
      </c>
      <c r="C30" s="3"/>
      <c r="D30" s="3"/>
      <c r="E30" s="7" t="s">
        <v>10</v>
      </c>
      <c r="F30" s="3"/>
      <c r="G30" s="3"/>
      <c r="H30" s="6"/>
      <c r="I30" s="10"/>
    </row>
    <row r="31" spans="2:13">
      <c r="B31">
        <v>5.6280000000000002E-3</v>
      </c>
      <c r="C31" s="8"/>
      <c r="D31" s="9"/>
      <c r="E31">
        <v>8.2999999999999998E-5</v>
      </c>
      <c r="F31" s="8"/>
      <c r="G31" s="9"/>
      <c r="H31" s="6"/>
      <c r="I31" s="10"/>
    </row>
    <row r="32" spans="2:13">
      <c r="H32" s="6"/>
      <c r="I32" s="10"/>
    </row>
    <row r="33" spans="2:9">
      <c r="B33" s="11" t="s">
        <v>11</v>
      </c>
      <c r="C33" s="2" t="s">
        <v>12</v>
      </c>
      <c r="D33" s="2" t="s">
        <v>5</v>
      </c>
      <c r="E33" s="2" t="s">
        <v>13</v>
      </c>
      <c r="F33" s="2" t="s">
        <v>12</v>
      </c>
      <c r="G33" s="2" t="s">
        <v>14</v>
      </c>
      <c r="H33" s="2" t="s">
        <v>6</v>
      </c>
      <c r="I33" s="10"/>
    </row>
    <row r="34" spans="2:9">
      <c r="B34" s="12" t="s">
        <v>15</v>
      </c>
      <c r="C34" s="13">
        <v>4.65E-2</v>
      </c>
      <c r="D34" s="13">
        <v>4.8899999999999999E-2</v>
      </c>
      <c r="E34" s="13">
        <v>4.5699999999999998E-2</v>
      </c>
      <c r="F34" s="4">
        <f t="shared" ref="F34:F42" si="7">C34-$F$28</f>
        <v>8.5999999999999965E-3</v>
      </c>
      <c r="G34" s="4">
        <f t="shared" ref="G34:G42" si="8">D34-$F$28</f>
        <v>1.0999999999999996E-2</v>
      </c>
      <c r="H34" s="4">
        <f t="shared" ref="H34:H42" si="9">E34-$F$28</f>
        <v>7.7999999999999944E-3</v>
      </c>
      <c r="I34" s="10"/>
    </row>
    <row r="35" spans="2:9">
      <c r="B35" s="12" t="s">
        <v>16</v>
      </c>
      <c r="C35" s="13">
        <v>4.4400000000000002E-2</v>
      </c>
      <c r="D35" s="13">
        <v>4.7899999999999998E-2</v>
      </c>
      <c r="E35" s="13">
        <v>4.6899999999999997E-2</v>
      </c>
      <c r="F35" s="4">
        <f t="shared" si="7"/>
        <v>6.4999999999999988E-3</v>
      </c>
      <c r="G35" s="4">
        <f t="shared" si="8"/>
        <v>9.999999999999995E-3</v>
      </c>
      <c r="H35" s="4">
        <f t="shared" si="9"/>
        <v>8.9999999999999941E-3</v>
      </c>
      <c r="I35" s="10"/>
    </row>
    <row r="36" spans="2:9">
      <c r="B36" s="12" t="s">
        <v>17</v>
      </c>
      <c r="C36" s="13">
        <v>4.5499999999999999E-2</v>
      </c>
      <c r="D36" s="13">
        <v>4.7899999999999998E-2</v>
      </c>
      <c r="E36" s="13">
        <v>4.3999999999999997E-2</v>
      </c>
      <c r="F36" s="4">
        <f t="shared" si="7"/>
        <v>7.5999999999999956E-3</v>
      </c>
      <c r="G36" s="4">
        <f t="shared" si="8"/>
        <v>9.999999999999995E-3</v>
      </c>
      <c r="H36" s="4">
        <f t="shared" si="9"/>
        <v>6.0999999999999943E-3</v>
      </c>
      <c r="I36" s="10"/>
    </row>
    <row r="37" spans="2:9">
      <c r="B37" s="12" t="s">
        <v>18</v>
      </c>
      <c r="C37" s="15">
        <v>6.9199999999999998E-2</v>
      </c>
      <c r="D37" s="15">
        <v>6.4699999999999994E-2</v>
      </c>
      <c r="E37" s="15">
        <v>6.5799999999999997E-2</v>
      </c>
      <c r="F37" s="4">
        <f t="shared" si="7"/>
        <v>3.1299999999999994E-2</v>
      </c>
      <c r="G37" s="4">
        <f t="shared" si="8"/>
        <v>2.679999999999999E-2</v>
      </c>
      <c r="H37" s="4">
        <f t="shared" si="9"/>
        <v>2.7899999999999994E-2</v>
      </c>
      <c r="I37" s="10"/>
    </row>
    <row r="38" spans="2:9">
      <c r="B38" s="3" t="s">
        <v>19</v>
      </c>
      <c r="C38" s="15">
        <v>6.5600000000000006E-2</v>
      </c>
      <c r="D38" s="15">
        <v>6.4899999999999999E-2</v>
      </c>
      <c r="E38" s="15">
        <v>6.1400000000000003E-2</v>
      </c>
      <c r="F38" s="4">
        <f t="shared" si="7"/>
        <v>2.7700000000000002E-2</v>
      </c>
      <c r="G38" s="4">
        <f t="shared" si="8"/>
        <v>2.6999999999999996E-2</v>
      </c>
      <c r="H38" s="4">
        <f t="shared" si="9"/>
        <v>2.35E-2</v>
      </c>
      <c r="I38" s="10"/>
    </row>
    <row r="39" spans="2:9">
      <c r="B39" s="3" t="s">
        <v>20</v>
      </c>
      <c r="C39" s="15">
        <v>6.6799999999999998E-2</v>
      </c>
      <c r="D39" s="15">
        <v>6.5699999999999995E-2</v>
      </c>
      <c r="E39" s="15">
        <v>6.4699999999999994E-2</v>
      </c>
      <c r="F39" s="4">
        <f t="shared" si="7"/>
        <v>2.8899999999999995E-2</v>
      </c>
      <c r="G39" s="4">
        <f t="shared" si="8"/>
        <v>2.7799999999999991E-2</v>
      </c>
      <c r="H39" s="4">
        <f t="shared" si="9"/>
        <v>2.679999999999999E-2</v>
      </c>
      <c r="I39" s="10"/>
    </row>
    <row r="40" spans="2:9">
      <c r="B40" s="3" t="s">
        <v>21</v>
      </c>
      <c r="C40" s="16">
        <v>7.1400000000000005E-2</v>
      </c>
      <c r="D40" s="16">
        <v>6.7199999999999996E-2</v>
      </c>
      <c r="E40" s="16">
        <v>6.4799999999999996E-2</v>
      </c>
      <c r="F40" s="4">
        <f t="shared" si="7"/>
        <v>3.3500000000000002E-2</v>
      </c>
      <c r="G40" s="4">
        <f t="shared" si="8"/>
        <v>2.9299999999999993E-2</v>
      </c>
      <c r="H40" s="4">
        <f t="shared" si="9"/>
        <v>2.6899999999999993E-2</v>
      </c>
      <c r="I40" s="10"/>
    </row>
    <row r="41" spans="2:9">
      <c r="B41" s="3" t="s">
        <v>22</v>
      </c>
      <c r="C41" s="16">
        <v>6.8400000000000002E-2</v>
      </c>
      <c r="D41" s="16">
        <v>6.5199999999999994E-2</v>
      </c>
      <c r="E41" s="16">
        <v>0.06</v>
      </c>
      <c r="F41" s="4">
        <f t="shared" si="7"/>
        <v>3.0499999999999999E-2</v>
      </c>
      <c r="G41" s="4">
        <f t="shared" si="8"/>
        <v>2.7299999999999991E-2</v>
      </c>
      <c r="H41" s="4">
        <f t="shared" si="9"/>
        <v>2.2099999999999995E-2</v>
      </c>
      <c r="I41" s="10"/>
    </row>
    <row r="42" spans="2:9">
      <c r="B42" s="12" t="s">
        <v>23</v>
      </c>
      <c r="C42" s="16">
        <v>6.3E-2</v>
      </c>
      <c r="D42" s="16">
        <v>6.7000000000000004E-2</v>
      </c>
      <c r="E42" s="16">
        <v>6.5600000000000006E-2</v>
      </c>
      <c r="F42" s="4">
        <f t="shared" si="7"/>
        <v>2.5099999999999997E-2</v>
      </c>
      <c r="G42" s="4">
        <f t="shared" si="8"/>
        <v>2.9100000000000001E-2</v>
      </c>
      <c r="H42" s="4">
        <f t="shared" si="9"/>
        <v>2.7700000000000002E-2</v>
      </c>
    </row>
  </sheetData>
  <mergeCells count="4">
    <mergeCell ref="B3:H3"/>
    <mergeCell ref="A5:A7"/>
    <mergeCell ref="A8:A10"/>
    <mergeCell ref="A11:A13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IL-6 (2)</vt:lpstr>
      <vt:lpstr>IL-6 (3)</vt:lpstr>
      <vt:lpstr>IL-6 (1)</vt:lpstr>
    </vt:vector>
  </TitlesOfParts>
  <Company>membrane reafficking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Ioanna Oikonomidi</dc:creator>
  <cp:lastModifiedBy>Ioanna Oikonomidi</cp:lastModifiedBy>
  <dcterms:created xsi:type="dcterms:W3CDTF">2018-06-03T03:05:46Z</dcterms:created>
  <dcterms:modified xsi:type="dcterms:W3CDTF">2018-06-07T16:43:52Z</dcterms:modified>
</cp:coreProperties>
</file>