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6" sheetId="14" r:id="rId1"/>
  </sheets>
  <calcPr calcId="145621"/>
</workbook>
</file>

<file path=xl/calcChain.xml><?xml version="1.0" encoding="utf-8"?>
<calcChain xmlns="http://schemas.openxmlformats.org/spreadsheetml/2006/main">
  <c r="I48" i="14" l="1"/>
  <c r="E56" i="14" s="1"/>
  <c r="G48" i="14"/>
  <c r="D56" i="14" s="1"/>
  <c r="E48" i="14"/>
  <c r="C56" i="14" s="1"/>
  <c r="C48" i="14"/>
  <c r="B56" i="14" s="1"/>
  <c r="I47" i="14"/>
  <c r="E55" i="14" s="1"/>
  <c r="G47" i="14"/>
  <c r="D55" i="14" s="1"/>
  <c r="E47" i="14"/>
  <c r="C55" i="14" s="1"/>
  <c r="F55" i="14" s="1"/>
  <c r="H55" i="14" s="1"/>
  <c r="C47" i="14"/>
  <c r="B55" i="14" s="1"/>
  <c r="G55" i="14" s="1"/>
  <c r="I55" i="14" s="1"/>
  <c r="I46" i="14"/>
  <c r="E54" i="14" s="1"/>
  <c r="G46" i="14"/>
  <c r="D54" i="14" s="1"/>
  <c r="E46" i="14"/>
  <c r="C54" i="14" s="1"/>
  <c r="C46" i="14"/>
  <c r="B54" i="14" s="1"/>
  <c r="I45" i="14"/>
  <c r="E53" i="14" s="1"/>
  <c r="G45" i="14"/>
  <c r="D53" i="14" s="1"/>
  <c r="E45" i="14"/>
  <c r="C53" i="14" s="1"/>
  <c r="C45" i="14"/>
  <c r="B53" i="14" s="1"/>
  <c r="I44" i="14"/>
  <c r="E52" i="14" s="1"/>
  <c r="G44" i="14"/>
  <c r="D52" i="14" s="1"/>
  <c r="E44" i="14"/>
  <c r="C52" i="14" s="1"/>
  <c r="C44" i="14"/>
  <c r="B52" i="14" s="1"/>
  <c r="I39" i="14"/>
  <c r="G39" i="14"/>
  <c r="E39" i="14"/>
  <c r="C39" i="14"/>
  <c r="I38" i="14"/>
  <c r="G38" i="14"/>
  <c r="E38" i="14"/>
  <c r="C38" i="14"/>
  <c r="I37" i="14"/>
  <c r="G37" i="14"/>
  <c r="E37" i="14"/>
  <c r="C37" i="14"/>
  <c r="I36" i="14"/>
  <c r="G36" i="14"/>
  <c r="E36" i="14"/>
  <c r="C36" i="14"/>
  <c r="I35" i="14"/>
  <c r="G35" i="14"/>
  <c r="E35" i="14"/>
  <c r="C35" i="14"/>
  <c r="G56" i="14" l="1"/>
  <c r="I56" i="14" s="1"/>
  <c r="F56" i="14"/>
  <c r="H56" i="14" s="1"/>
  <c r="G52" i="14"/>
  <c r="I52" i="14" s="1"/>
  <c r="F52" i="14"/>
  <c r="H52" i="14" s="1"/>
  <c r="G53" i="14"/>
  <c r="I53" i="14" s="1"/>
  <c r="F53" i="14"/>
  <c r="H53" i="14" s="1"/>
  <c r="G54" i="14"/>
  <c r="I54" i="14" s="1"/>
  <c r="F54" i="14"/>
  <c r="H54" i="14" s="1"/>
  <c r="F25" i="14" l="1"/>
  <c r="F26" i="14"/>
  <c r="F27" i="14"/>
  <c r="F28" i="14"/>
  <c r="F24" i="14"/>
  <c r="I17" i="14" l="1"/>
  <c r="I18" i="14"/>
  <c r="I19" i="14"/>
  <c r="I20" i="14"/>
  <c r="I16" i="14"/>
  <c r="G17" i="14"/>
  <c r="G18" i="14"/>
  <c r="G19" i="14"/>
  <c r="G20" i="14"/>
  <c r="G16" i="14"/>
  <c r="E17" i="14"/>
  <c r="E18" i="14"/>
  <c r="E19" i="14"/>
  <c r="E20" i="14"/>
  <c r="E16" i="14"/>
  <c r="C17" i="14"/>
  <c r="C18" i="14"/>
  <c r="C19" i="14"/>
  <c r="C20" i="14"/>
  <c r="C16" i="14"/>
  <c r="E8" i="14"/>
  <c r="E9" i="14"/>
  <c r="E10" i="14"/>
  <c r="E11" i="14"/>
  <c r="E7" i="14"/>
  <c r="G8" i="14"/>
  <c r="G9" i="14"/>
  <c r="G10" i="14"/>
  <c r="G11" i="14"/>
  <c r="G7" i="14"/>
  <c r="I8" i="14"/>
  <c r="I9" i="14"/>
  <c r="I10" i="14"/>
  <c r="I11" i="14"/>
  <c r="I7" i="14"/>
  <c r="C8" i="14"/>
  <c r="C9" i="14"/>
  <c r="C10" i="14"/>
  <c r="C11" i="14"/>
  <c r="C7" i="14"/>
  <c r="E27" i="14"/>
  <c r="C27" i="14"/>
  <c r="E26" i="14"/>
  <c r="D26" i="14"/>
  <c r="C26" i="14"/>
  <c r="E25" i="14"/>
  <c r="D25" i="14"/>
  <c r="C25" i="14"/>
  <c r="E24" i="14" l="1"/>
  <c r="C24" i="14"/>
  <c r="D24" i="14"/>
  <c r="E28" i="14"/>
  <c r="D27" i="14"/>
  <c r="H27" i="14" s="1"/>
  <c r="D28" i="14"/>
  <c r="C28" i="14"/>
  <c r="B24" i="14"/>
  <c r="B25" i="14"/>
  <c r="B26" i="14"/>
  <c r="B27" i="14"/>
  <c r="G27" i="14" s="1"/>
  <c r="I27" i="14" s="1"/>
  <c r="B28" i="14"/>
  <c r="G26" i="14" l="1"/>
  <c r="I26" i="14" s="1"/>
  <c r="H26" i="14"/>
  <c r="G25" i="14"/>
  <c r="I25" i="14" s="1"/>
  <c r="H25" i="14"/>
  <c r="G28" i="14"/>
  <c r="I28" i="14" s="1"/>
  <c r="H28" i="14"/>
  <c r="G24" i="14"/>
  <c r="I24" i="14" s="1"/>
  <c r="H24" i="14"/>
</calcChain>
</file>

<file path=xl/sharedStrings.xml><?xml version="1.0" encoding="utf-8"?>
<sst xmlns="http://schemas.openxmlformats.org/spreadsheetml/2006/main" count="102" uniqueCount="24">
  <si>
    <t>MW</t>
  </si>
  <si>
    <t>SEM</t>
  </si>
  <si>
    <t>Quantification of the pull-down assay</t>
  </si>
  <si>
    <t>GST</t>
  </si>
  <si>
    <t>Intensity</t>
  </si>
  <si>
    <t>Blot #1</t>
  </si>
  <si>
    <t>Blot #2</t>
  </si>
  <si>
    <t>Blot #3</t>
  </si>
  <si>
    <t>Blot #4</t>
  </si>
  <si>
    <t>Quantification of the GST Signal</t>
  </si>
  <si>
    <t>Quantification of the CAII Signal</t>
  </si>
  <si>
    <t>Normalization CAII to GST</t>
  </si>
  <si>
    <t>GST-MCT1.CT + CAII-WT</t>
  </si>
  <si>
    <t>GST-MCT1.CT + CAII-E69Q</t>
  </si>
  <si>
    <t>GST-MCT1.CT + CAII-D71N</t>
  </si>
  <si>
    <t>GST-MCT1.CT + CAII-D72N</t>
  </si>
  <si>
    <t>Normalised</t>
  </si>
  <si>
    <t>MW (%)</t>
  </si>
  <si>
    <t>SEM (%)</t>
  </si>
  <si>
    <t>GST-MCT4.CT + CAII-WT</t>
  </si>
  <si>
    <t>GST-MCT4.CT + CAII-E69Q</t>
  </si>
  <si>
    <t>GST-MCT4.CT + CAII-D71N</t>
  </si>
  <si>
    <t>GST-MCT4.CT + CAII-D72N</t>
  </si>
  <si>
    <t>Figure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</si>
</sst>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49" fontId="0" fillId="0" borderId="0" xfId="0" applyNumberFormat="1" applyFont="1" applyBorder="1" applyAlignment="1">
      <alignment horizontal="right" vertical="center" wrapText="1"/>
    </xf>
    <xf numFmtId="49" fontId="0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" fontId="0" fillId="0" borderId="0" xfId="0" applyNumberFormat="1" applyBorder="1"/>
    <xf numFmtId="2" fontId="2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Normal="100" zoomScalePageLayoutView="60" workbookViewId="0">
      <selection activeCell="A3" sqref="A3"/>
    </sheetView>
  </sheetViews>
  <sheetFormatPr baseColWidth="10" defaultColWidth="11.3984375" defaultRowHeight="14.25" x14ac:dyDescent="0.45"/>
  <cols>
    <col min="1" max="1" width="24.73046875" style="1" customWidth="1"/>
    <col min="2" max="9" width="12.265625" style="1" customWidth="1"/>
    <col min="10" max="16384" width="11.3984375" style="1"/>
  </cols>
  <sheetData>
    <row r="1" spans="1:9" s="2" customFormat="1" x14ac:dyDescent="0.45">
      <c r="A1" s="12" t="s">
        <v>23</v>
      </c>
      <c r="C1" s="4"/>
      <c r="D1" s="4"/>
      <c r="E1" s="4"/>
      <c r="F1" s="4"/>
    </row>
    <row r="2" spans="1:9" s="2" customFormat="1" ht="15" x14ac:dyDescent="0.25">
      <c r="A2" s="2" t="s">
        <v>2</v>
      </c>
    </row>
    <row r="3" spans="1:9" s="2" customFormat="1" ht="15" x14ac:dyDescent="0.25"/>
    <row r="4" spans="1:9" s="2" customFormat="1" ht="15" customHeight="1" x14ac:dyDescent="0.25">
      <c r="A4" s="9" t="s">
        <v>9</v>
      </c>
    </row>
    <row r="5" spans="1:9" s="2" customFormat="1" ht="15" x14ac:dyDescent="0.25">
      <c r="B5" s="13" t="s">
        <v>5</v>
      </c>
      <c r="C5" s="13"/>
      <c r="D5" s="13" t="s">
        <v>6</v>
      </c>
      <c r="E5" s="13"/>
      <c r="F5" s="13" t="s">
        <v>7</v>
      </c>
      <c r="G5" s="13"/>
      <c r="H5" s="13" t="s">
        <v>8</v>
      </c>
      <c r="I5" s="13"/>
    </row>
    <row r="6" spans="1:9" s="2" customFormat="1" ht="15" customHeight="1" x14ac:dyDescent="0.25">
      <c r="B6" s="5" t="s">
        <v>4</v>
      </c>
      <c r="C6" s="6" t="s">
        <v>16</v>
      </c>
      <c r="D6" s="5" t="s">
        <v>4</v>
      </c>
      <c r="E6" s="6" t="s">
        <v>16</v>
      </c>
      <c r="F6" s="5" t="s">
        <v>4</v>
      </c>
      <c r="G6" s="6" t="s">
        <v>16</v>
      </c>
      <c r="H6" s="5" t="s">
        <v>4</v>
      </c>
      <c r="I6" s="6" t="s">
        <v>16</v>
      </c>
    </row>
    <row r="7" spans="1:9" s="2" customFormat="1" ht="15" x14ac:dyDescent="0.25">
      <c r="A7" s="9" t="s">
        <v>3</v>
      </c>
      <c r="B7" s="3">
        <v>12948.103999999999</v>
      </c>
      <c r="C7" s="4">
        <f>B7/$B$8</f>
        <v>1.7120687847331444</v>
      </c>
      <c r="D7" s="3">
        <v>16570.852999999999</v>
      </c>
      <c r="E7" s="4">
        <f>D7/$D$8</f>
        <v>1.2752405363091621</v>
      </c>
      <c r="F7" s="3">
        <v>16823.267</v>
      </c>
      <c r="G7" s="4">
        <f>F7/$F$8</f>
        <v>1.0847489986880439</v>
      </c>
      <c r="H7" s="3">
        <v>16982.560000000001</v>
      </c>
      <c r="I7" s="4">
        <f>H7/$H$8</f>
        <v>0.97461034949033509</v>
      </c>
    </row>
    <row r="8" spans="1:9" s="2" customFormat="1" ht="15" x14ac:dyDescent="0.25">
      <c r="A8" s="9" t="s">
        <v>12</v>
      </c>
      <c r="B8" s="3">
        <v>7562.8410000000003</v>
      </c>
      <c r="C8" s="4">
        <f t="shared" ref="C8:C11" si="0">B8/$B$8</f>
        <v>1</v>
      </c>
      <c r="D8" s="3">
        <v>12994.296</v>
      </c>
      <c r="E8" s="4">
        <f t="shared" ref="E8:E11" si="1">D8/$D$8</f>
        <v>1</v>
      </c>
      <c r="F8" s="3">
        <v>15508.903</v>
      </c>
      <c r="G8" s="4">
        <f t="shared" ref="G8:G11" si="2">F8/$F$8</f>
        <v>1</v>
      </c>
      <c r="H8" s="3">
        <v>17424.973999999998</v>
      </c>
      <c r="I8" s="4">
        <f t="shared" ref="I8:I11" si="3">H8/$H$8</f>
        <v>1</v>
      </c>
    </row>
    <row r="9" spans="1:9" s="2" customFormat="1" ht="15" x14ac:dyDescent="0.25">
      <c r="A9" s="9" t="s">
        <v>13</v>
      </c>
      <c r="B9" s="3">
        <v>9245.1540000000005</v>
      </c>
      <c r="C9" s="4">
        <f t="shared" si="0"/>
        <v>1.222444581341853</v>
      </c>
      <c r="D9" s="3">
        <v>11082.64</v>
      </c>
      <c r="E9" s="4">
        <f t="shared" si="1"/>
        <v>0.85288498892129283</v>
      </c>
      <c r="F9" s="3">
        <v>11659.054</v>
      </c>
      <c r="G9" s="4">
        <f t="shared" si="2"/>
        <v>0.75176522801129131</v>
      </c>
      <c r="H9" s="3">
        <v>7788.8819999999996</v>
      </c>
      <c r="I9" s="4">
        <f t="shared" si="3"/>
        <v>0.44699532980651796</v>
      </c>
    </row>
    <row r="10" spans="1:9" s="2" customFormat="1" ht="15" x14ac:dyDescent="0.25">
      <c r="A10" s="9" t="s">
        <v>14</v>
      </c>
      <c r="B10" s="3">
        <v>7465.2839999999997</v>
      </c>
      <c r="C10" s="4">
        <f t="shared" si="0"/>
        <v>0.98710048247741811</v>
      </c>
      <c r="D10" s="3">
        <v>12675.983</v>
      </c>
      <c r="E10" s="4">
        <f t="shared" si="1"/>
        <v>0.97550363636475568</v>
      </c>
      <c r="F10" s="3">
        <v>14497.539000000001</v>
      </c>
      <c r="G10" s="4">
        <f t="shared" si="2"/>
        <v>0.93478816651313124</v>
      </c>
      <c r="H10" s="3">
        <v>6728.2250000000004</v>
      </c>
      <c r="I10" s="4">
        <f t="shared" si="3"/>
        <v>0.38612539680116603</v>
      </c>
    </row>
    <row r="11" spans="1:9" s="2" customFormat="1" ht="15" x14ac:dyDescent="0.25">
      <c r="A11" s="9" t="s">
        <v>15</v>
      </c>
      <c r="B11" s="3">
        <v>7354.9120000000003</v>
      </c>
      <c r="C11" s="4">
        <f t="shared" si="0"/>
        <v>0.9725064959054408</v>
      </c>
      <c r="D11" s="3">
        <v>13555.296</v>
      </c>
      <c r="E11" s="4">
        <f t="shared" si="1"/>
        <v>1.0431727890452858</v>
      </c>
      <c r="F11" s="3">
        <v>13222.245999999999</v>
      </c>
      <c r="G11" s="4">
        <f t="shared" si="2"/>
        <v>0.85255843047054969</v>
      </c>
      <c r="H11" s="3">
        <v>7834.7610000000004</v>
      </c>
      <c r="I11" s="4">
        <f t="shared" si="3"/>
        <v>0.44962827491162977</v>
      </c>
    </row>
    <row r="12" spans="1:9" s="2" customFormat="1" ht="15" x14ac:dyDescent="0.25"/>
    <row r="13" spans="1:9" s="2" customFormat="1" ht="15" customHeight="1" x14ac:dyDescent="0.25">
      <c r="A13" s="9" t="s">
        <v>10</v>
      </c>
    </row>
    <row r="14" spans="1:9" s="2" customFormat="1" ht="15" customHeight="1" x14ac:dyDescent="0.25">
      <c r="B14" s="13" t="s">
        <v>5</v>
      </c>
      <c r="C14" s="13"/>
      <c r="D14" s="13" t="s">
        <v>6</v>
      </c>
      <c r="E14" s="13"/>
      <c r="F14" s="13" t="s">
        <v>7</v>
      </c>
      <c r="G14" s="13"/>
      <c r="H14" s="13" t="s">
        <v>8</v>
      </c>
      <c r="I14" s="13"/>
    </row>
    <row r="15" spans="1:9" s="2" customFormat="1" ht="15" customHeight="1" x14ac:dyDescent="0.25">
      <c r="B15" s="5" t="s">
        <v>4</v>
      </c>
      <c r="C15" s="6" t="s">
        <v>16</v>
      </c>
      <c r="D15" s="5" t="s">
        <v>4</v>
      </c>
      <c r="E15" s="6" t="s">
        <v>16</v>
      </c>
      <c r="F15" s="5" t="s">
        <v>4</v>
      </c>
      <c r="G15" s="6" t="s">
        <v>16</v>
      </c>
      <c r="H15" s="5" t="s">
        <v>4</v>
      </c>
      <c r="I15" s="6" t="s">
        <v>16</v>
      </c>
    </row>
    <row r="16" spans="1:9" s="2" customFormat="1" ht="15" x14ac:dyDescent="0.25">
      <c r="A16" s="9" t="s">
        <v>3</v>
      </c>
      <c r="B16" s="3">
        <v>973.99099999999999</v>
      </c>
      <c r="C16" s="4">
        <f>B16/$B$17</f>
        <v>0.1230001089836498</v>
      </c>
      <c r="D16" s="3">
        <v>173.38499999999999</v>
      </c>
      <c r="E16" s="4">
        <f>D16/$D$17</f>
        <v>2.0782311979318492E-2</v>
      </c>
      <c r="F16" s="3">
        <v>270.18400000000003</v>
      </c>
      <c r="G16" s="4">
        <f>F16/$F$17</f>
        <v>2.6713133001314185E-2</v>
      </c>
      <c r="H16" s="3">
        <v>170.25700000000001</v>
      </c>
      <c r="I16" s="4">
        <f>H16/$H$17</f>
        <v>1.5889856509995547E-2</v>
      </c>
    </row>
    <row r="17" spans="1:9" s="2" customFormat="1" ht="15" x14ac:dyDescent="0.25">
      <c r="A17" s="9" t="s">
        <v>12</v>
      </c>
      <c r="B17" s="3">
        <v>7918.6189999999997</v>
      </c>
      <c r="C17" s="4">
        <f t="shared" ref="C17:C20" si="4">B17/$B$17</f>
        <v>1</v>
      </c>
      <c r="D17" s="3">
        <v>8342.9120000000003</v>
      </c>
      <c r="E17" s="4">
        <f t="shared" ref="E17:E20" si="5">D17/$D$17</f>
        <v>1</v>
      </c>
      <c r="F17" s="3">
        <v>10114.276</v>
      </c>
      <c r="G17" s="4">
        <f t="shared" ref="G17:G20" si="6">F17/$F$17</f>
        <v>1</v>
      </c>
      <c r="H17" s="3">
        <v>10714.823</v>
      </c>
      <c r="I17" s="4">
        <f t="shared" ref="I17:I20" si="7">H17/$H$17</f>
        <v>1</v>
      </c>
    </row>
    <row r="18" spans="1:9" s="2" customFormat="1" ht="15" x14ac:dyDescent="0.25">
      <c r="A18" s="9" t="s">
        <v>13</v>
      </c>
      <c r="B18" s="3">
        <v>8939.69</v>
      </c>
      <c r="C18" s="4">
        <f t="shared" si="4"/>
        <v>1.1289455901338352</v>
      </c>
      <c r="D18" s="3">
        <v>9681.3259999999991</v>
      </c>
      <c r="E18" s="4">
        <f t="shared" si="5"/>
        <v>1.1604252807652771</v>
      </c>
      <c r="F18" s="3">
        <v>10299.983</v>
      </c>
      <c r="G18" s="4">
        <f t="shared" si="6"/>
        <v>1.0183608792166636</v>
      </c>
      <c r="H18" s="3">
        <v>3815.4969999999998</v>
      </c>
      <c r="I18" s="4">
        <f t="shared" si="7"/>
        <v>0.35609519634622055</v>
      </c>
    </row>
    <row r="19" spans="1:9" s="2" customFormat="1" ht="15" x14ac:dyDescent="0.25">
      <c r="A19" s="9" t="s">
        <v>14</v>
      </c>
      <c r="B19" s="3">
        <v>7257.8689999999997</v>
      </c>
      <c r="C19" s="4">
        <f t="shared" si="4"/>
        <v>0.91655741992385287</v>
      </c>
      <c r="D19" s="3">
        <v>7181.2759999999998</v>
      </c>
      <c r="E19" s="4">
        <f t="shared" si="5"/>
        <v>0.86076372374537802</v>
      </c>
      <c r="F19" s="3">
        <v>9659.3970000000008</v>
      </c>
      <c r="G19" s="4">
        <f t="shared" si="6"/>
        <v>0.95502604437529692</v>
      </c>
      <c r="H19" s="3">
        <v>3331.6689999999999</v>
      </c>
      <c r="I19" s="4">
        <f t="shared" si="7"/>
        <v>0.3109401807197375</v>
      </c>
    </row>
    <row r="20" spans="1:9" s="2" customFormat="1" ht="15" x14ac:dyDescent="0.25">
      <c r="A20" s="9" t="s">
        <v>15</v>
      </c>
      <c r="B20" s="3">
        <v>7680.4470000000001</v>
      </c>
      <c r="C20" s="4">
        <f t="shared" si="4"/>
        <v>0.96992253320938926</v>
      </c>
      <c r="D20" s="3">
        <v>10526.296</v>
      </c>
      <c r="E20" s="4">
        <f t="shared" si="5"/>
        <v>1.2617052654996241</v>
      </c>
      <c r="F20" s="3">
        <v>8761.7649999999994</v>
      </c>
      <c r="G20" s="4">
        <f t="shared" si="6"/>
        <v>0.86627703258246058</v>
      </c>
      <c r="H20" s="3">
        <v>4070.79</v>
      </c>
      <c r="I20" s="4">
        <f t="shared" si="7"/>
        <v>0.37992134821079171</v>
      </c>
    </row>
    <row r="21" spans="1:9" s="2" customFormat="1" ht="15" x14ac:dyDescent="0.25">
      <c r="G21" s="4"/>
    </row>
    <row r="22" spans="1:9" s="2" customFormat="1" ht="15" x14ac:dyDescent="0.25">
      <c r="A22" s="9" t="s">
        <v>11</v>
      </c>
      <c r="G22" s="4"/>
    </row>
    <row r="23" spans="1:9" s="2" customFormat="1" ht="15" x14ac:dyDescent="0.25">
      <c r="B23" s="7" t="s">
        <v>5</v>
      </c>
      <c r="C23" s="7" t="s">
        <v>6</v>
      </c>
      <c r="D23" s="7" t="s">
        <v>7</v>
      </c>
      <c r="E23" s="7" t="s">
        <v>8</v>
      </c>
      <c r="F23" s="5" t="s">
        <v>0</v>
      </c>
      <c r="G23" s="5" t="s">
        <v>1</v>
      </c>
      <c r="H23" s="10" t="s">
        <v>17</v>
      </c>
      <c r="I23" s="5" t="s">
        <v>18</v>
      </c>
    </row>
    <row r="24" spans="1:9" s="2" customFormat="1" ht="15" x14ac:dyDescent="0.25">
      <c r="A24" s="9" t="s">
        <v>3</v>
      </c>
      <c r="B24" s="4">
        <f>C16/C7</f>
        <v>7.1842971544406428E-2</v>
      </c>
      <c r="C24" s="4">
        <f>E16/E7</f>
        <v>1.6296778049000274E-2</v>
      </c>
      <c r="D24" s="4">
        <f>G16/G7</f>
        <v>2.4626096021865468E-2</v>
      </c>
      <c r="E24" s="4">
        <f>I16/I7</f>
        <v>1.6303804405837702E-2</v>
      </c>
      <c r="F24" s="4">
        <f>AVERAGE(B24,C24,D24,E24)</f>
        <v>3.2267412505277468E-2</v>
      </c>
      <c r="G24" s="4">
        <f>STDEV(B24,C24,D24,E24)/(4^1/2)</f>
        <v>1.3337017843043015E-2</v>
      </c>
      <c r="H24" s="8">
        <f>F24*100</f>
        <v>3.2267412505277466</v>
      </c>
      <c r="I24" s="4">
        <f>G24*100</f>
        <v>1.3337017843043015</v>
      </c>
    </row>
    <row r="25" spans="1:9" s="2" customFormat="1" ht="15" x14ac:dyDescent="0.25">
      <c r="A25" s="9" t="s">
        <v>12</v>
      </c>
      <c r="B25" s="4">
        <f>C17/C8</f>
        <v>1</v>
      </c>
      <c r="C25" s="4">
        <f>E17/E8</f>
        <v>1</v>
      </c>
      <c r="D25" s="4">
        <f>G17/G8</f>
        <v>1</v>
      </c>
      <c r="E25" s="4">
        <f>I17/I8</f>
        <v>1</v>
      </c>
      <c r="F25" s="4">
        <f t="shared" ref="F25:F28" si="8">AVERAGE(B25,C25,D25,E25)</f>
        <v>1</v>
      </c>
      <c r="G25" s="4">
        <f t="shared" ref="G25:G28" si="9">STDEV(B25,C25,D25,E25)/(4^1/2)</f>
        <v>0</v>
      </c>
      <c r="H25" s="8">
        <f t="shared" ref="H25:I28" si="10">F25*100</f>
        <v>100</v>
      </c>
      <c r="I25" s="4">
        <f t="shared" si="10"/>
        <v>0</v>
      </c>
    </row>
    <row r="26" spans="1:9" s="2" customFormat="1" ht="15" x14ac:dyDescent="0.25">
      <c r="A26" s="9" t="s">
        <v>13</v>
      </c>
      <c r="B26" s="4">
        <f>C18/C9</f>
        <v>0.92351474035298531</v>
      </c>
      <c r="C26" s="4">
        <f>E18/E9</f>
        <v>1.3605882338636928</v>
      </c>
      <c r="D26" s="4">
        <f>G18/G9</f>
        <v>1.3546262067888144</v>
      </c>
      <c r="E26" s="4">
        <f>I18/I9</f>
        <v>0.79664187207583681</v>
      </c>
      <c r="F26" s="4">
        <f t="shared" si="8"/>
        <v>1.1088427632703322</v>
      </c>
      <c r="G26" s="4">
        <f t="shared" si="9"/>
        <v>0.1459455251150143</v>
      </c>
      <c r="H26" s="8">
        <f t="shared" si="10"/>
        <v>110.88427632703322</v>
      </c>
      <c r="I26" s="4">
        <f t="shared" si="10"/>
        <v>14.59455251150143</v>
      </c>
    </row>
    <row r="27" spans="1:9" s="2" customFormat="1" ht="15" x14ac:dyDescent="0.25">
      <c r="A27" s="9" t="s">
        <v>14</v>
      </c>
      <c r="B27" s="4">
        <f>C19/C10</f>
        <v>0.92853507438622995</v>
      </c>
      <c r="C27" s="4">
        <f>E19/E10</f>
        <v>0.88237879558608368</v>
      </c>
      <c r="D27" s="4">
        <f>G19/G10</f>
        <v>1.0216496941094744</v>
      </c>
      <c r="E27" s="4">
        <f>I19/I10</f>
        <v>0.80528290367767519</v>
      </c>
      <c r="F27" s="4">
        <f t="shared" si="8"/>
        <v>0.90946161693986571</v>
      </c>
      <c r="G27" s="4">
        <f t="shared" si="9"/>
        <v>4.5218584810726992E-2</v>
      </c>
      <c r="H27" s="8">
        <f t="shared" si="10"/>
        <v>90.946161693986568</v>
      </c>
      <c r="I27" s="4">
        <f t="shared" si="10"/>
        <v>4.5218584810726989</v>
      </c>
    </row>
    <row r="28" spans="1:9" s="2" customFormat="1" x14ac:dyDescent="0.45">
      <c r="A28" s="9" t="s">
        <v>15</v>
      </c>
      <c r="B28" s="4">
        <f>C20/C11</f>
        <v>0.99734298669784638</v>
      </c>
      <c r="C28" s="4">
        <f>E20/E11</f>
        <v>1.2094882830047167</v>
      </c>
      <c r="D28" s="4">
        <f>G20/G11</f>
        <v>1.0160910990046035</v>
      </c>
      <c r="E28" s="4">
        <f>I20/I11</f>
        <v>0.84496765308067356</v>
      </c>
      <c r="F28" s="4">
        <f t="shared" si="8"/>
        <v>1.0169725054469601</v>
      </c>
      <c r="G28" s="4">
        <f t="shared" si="9"/>
        <v>7.4740712204401566E-2</v>
      </c>
      <c r="H28" s="8">
        <f t="shared" si="10"/>
        <v>101.697250544696</v>
      </c>
      <c r="I28" s="4">
        <f t="shared" si="10"/>
        <v>7.4740712204401563</v>
      </c>
    </row>
    <row r="32" spans="1:9" x14ac:dyDescent="0.45">
      <c r="A32" s="9" t="s">
        <v>9</v>
      </c>
      <c r="B32" s="2"/>
      <c r="C32" s="2"/>
      <c r="D32" s="2"/>
      <c r="E32" s="2"/>
      <c r="F32" s="2"/>
      <c r="G32" s="2"/>
      <c r="H32" s="2"/>
      <c r="I32" s="2"/>
    </row>
    <row r="33" spans="1:9" x14ac:dyDescent="0.45">
      <c r="A33" s="2"/>
      <c r="B33" s="13" t="s">
        <v>5</v>
      </c>
      <c r="C33" s="13"/>
      <c r="D33" s="13" t="s">
        <v>6</v>
      </c>
      <c r="E33" s="13"/>
      <c r="F33" s="13" t="s">
        <v>7</v>
      </c>
      <c r="G33" s="13"/>
      <c r="H33" s="13" t="s">
        <v>8</v>
      </c>
      <c r="I33" s="13"/>
    </row>
    <row r="34" spans="1:9" x14ac:dyDescent="0.45">
      <c r="A34" s="2"/>
      <c r="B34" s="5" t="s">
        <v>4</v>
      </c>
      <c r="C34" s="6" t="s">
        <v>16</v>
      </c>
      <c r="D34" s="5" t="s">
        <v>4</v>
      </c>
      <c r="E34" s="6" t="s">
        <v>16</v>
      </c>
      <c r="F34" s="5" t="s">
        <v>4</v>
      </c>
      <c r="G34" s="6" t="s">
        <v>16</v>
      </c>
      <c r="H34" s="5" t="s">
        <v>4</v>
      </c>
      <c r="I34" s="6" t="s">
        <v>16</v>
      </c>
    </row>
    <row r="35" spans="1:9" x14ac:dyDescent="0.45">
      <c r="A35" s="9" t="s">
        <v>3</v>
      </c>
      <c r="B35" s="11">
        <v>9526.4470000000001</v>
      </c>
      <c r="C35" s="4">
        <f>B35/$B$36</f>
        <v>1.5648631285379631</v>
      </c>
      <c r="D35" s="3">
        <v>16635.852999999999</v>
      </c>
      <c r="E35" s="4">
        <f>D35/$D$36</f>
        <v>1.2717241156829675</v>
      </c>
      <c r="F35" s="3">
        <v>16664.075000000001</v>
      </c>
      <c r="G35" s="4">
        <f>F35/$F$36</f>
        <v>1.3562156252688269</v>
      </c>
      <c r="H35" s="3">
        <v>24059.38</v>
      </c>
      <c r="I35" s="4">
        <f>H35/$H$36</f>
        <v>0.95990325713223312</v>
      </c>
    </row>
    <row r="36" spans="1:9" x14ac:dyDescent="0.45">
      <c r="A36" s="9" t="s">
        <v>19</v>
      </c>
      <c r="B36" s="11">
        <v>6087.7190000000001</v>
      </c>
      <c r="C36" s="4">
        <f t="shared" ref="C36:C39" si="11">B36/$B$36</f>
        <v>1</v>
      </c>
      <c r="D36" s="3">
        <v>13081.338</v>
      </c>
      <c r="E36" s="4">
        <f t="shared" ref="E36:E39" si="12">D36/$D$36</f>
        <v>1</v>
      </c>
      <c r="F36" s="3">
        <v>12287.187</v>
      </c>
      <c r="G36" s="4">
        <f t="shared" ref="G36:G39" si="13">F36/$F$36</f>
        <v>1</v>
      </c>
      <c r="H36" s="3">
        <v>25064.38</v>
      </c>
      <c r="I36" s="4">
        <f t="shared" ref="I36:I39" si="14">H36/$H$36</f>
        <v>1</v>
      </c>
    </row>
    <row r="37" spans="1:9" x14ac:dyDescent="0.45">
      <c r="A37" s="9" t="s">
        <v>20</v>
      </c>
      <c r="B37" s="11">
        <v>7212.6689999999999</v>
      </c>
      <c r="C37" s="4">
        <f t="shared" si="11"/>
        <v>1.1847900666900033</v>
      </c>
      <c r="D37" s="3">
        <v>10998.347</v>
      </c>
      <c r="E37" s="4">
        <f t="shared" si="12"/>
        <v>0.84076621214129621</v>
      </c>
      <c r="F37" s="3">
        <v>10668.518</v>
      </c>
      <c r="G37" s="4">
        <f t="shared" si="13"/>
        <v>0.86826366360339435</v>
      </c>
      <c r="H37" s="3">
        <v>18374.702000000001</v>
      </c>
      <c r="I37" s="4">
        <f t="shared" si="14"/>
        <v>0.73310020036402257</v>
      </c>
    </row>
    <row r="38" spans="1:9" x14ac:dyDescent="0.45">
      <c r="A38" s="9" t="s">
        <v>21</v>
      </c>
      <c r="B38" s="11">
        <v>6587.125</v>
      </c>
      <c r="C38" s="4">
        <f t="shared" si="11"/>
        <v>1.0820349953734725</v>
      </c>
      <c r="D38" s="3">
        <v>9860.5689999999995</v>
      </c>
      <c r="E38" s="4">
        <f t="shared" si="12"/>
        <v>0.75378902372219103</v>
      </c>
      <c r="F38" s="3">
        <v>11300.569</v>
      </c>
      <c r="G38" s="4">
        <f t="shared" si="13"/>
        <v>0.91970350902936526</v>
      </c>
      <c r="H38" s="3">
        <v>23346.651999999998</v>
      </c>
      <c r="I38" s="4">
        <f t="shared" si="14"/>
        <v>0.93146736524103124</v>
      </c>
    </row>
    <row r="39" spans="1:9" x14ac:dyDescent="0.45">
      <c r="A39" s="9" t="s">
        <v>22</v>
      </c>
      <c r="B39" s="11">
        <v>6155.5479999999998</v>
      </c>
      <c r="C39" s="4">
        <f t="shared" si="11"/>
        <v>1.0111419400271267</v>
      </c>
      <c r="D39" s="3">
        <v>11544.933000000001</v>
      </c>
      <c r="E39" s="4">
        <f t="shared" si="12"/>
        <v>0.8825498584319128</v>
      </c>
      <c r="F39" s="3">
        <v>9027.1039999999994</v>
      </c>
      <c r="G39" s="4">
        <f t="shared" si="13"/>
        <v>0.73467621189455323</v>
      </c>
      <c r="H39" s="3">
        <v>21606.48</v>
      </c>
      <c r="I39" s="4">
        <f t="shared" si="14"/>
        <v>0.86203927645527234</v>
      </c>
    </row>
    <row r="40" spans="1:9" x14ac:dyDescent="0.4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45">
      <c r="A41" s="9" t="s">
        <v>10</v>
      </c>
      <c r="B41" s="2"/>
      <c r="C41" s="2"/>
      <c r="D41" s="2"/>
      <c r="E41" s="2"/>
      <c r="F41" s="2"/>
      <c r="G41" s="2"/>
      <c r="H41" s="2"/>
      <c r="I41" s="2"/>
    </row>
    <row r="42" spans="1:9" x14ac:dyDescent="0.45">
      <c r="A42" s="2"/>
      <c r="B42" s="13" t="s">
        <v>5</v>
      </c>
      <c r="C42" s="13"/>
      <c r="D42" s="13" t="s">
        <v>6</v>
      </c>
      <c r="E42" s="13"/>
      <c r="F42" s="13" t="s">
        <v>7</v>
      </c>
      <c r="G42" s="13"/>
      <c r="H42" s="13" t="s">
        <v>8</v>
      </c>
      <c r="I42" s="13"/>
    </row>
    <row r="43" spans="1:9" x14ac:dyDescent="0.45">
      <c r="A43" s="2"/>
      <c r="B43" s="5" t="s">
        <v>4</v>
      </c>
      <c r="C43" s="6" t="s">
        <v>16</v>
      </c>
      <c r="D43" s="5" t="s">
        <v>4</v>
      </c>
      <c r="E43" s="6" t="s">
        <v>16</v>
      </c>
      <c r="F43" s="5" t="s">
        <v>4</v>
      </c>
      <c r="G43" s="6" t="s">
        <v>16</v>
      </c>
      <c r="H43" s="5" t="s">
        <v>4</v>
      </c>
      <c r="I43" s="6" t="s">
        <v>16</v>
      </c>
    </row>
    <row r="44" spans="1:9" x14ac:dyDescent="0.45">
      <c r="A44" s="9" t="s">
        <v>3</v>
      </c>
      <c r="B44" s="3">
        <v>145.45599999999999</v>
      </c>
      <c r="C44" s="4">
        <f>B44/$B$45</f>
        <v>2.8845448318505659E-2</v>
      </c>
      <c r="D44" s="3">
        <v>2466.4259999999999</v>
      </c>
      <c r="E44" s="4">
        <f>D44/$D$45</f>
        <v>0.19836364585385022</v>
      </c>
      <c r="F44" s="3">
        <v>470.18400000000003</v>
      </c>
      <c r="G44" s="4">
        <f>F44/$F$45</f>
        <v>8.3575028382170943E-2</v>
      </c>
      <c r="H44" s="3">
        <v>1180.731</v>
      </c>
      <c r="I44" s="4">
        <f>H44/$H$45</f>
        <v>6.1558185660390105E-2</v>
      </c>
    </row>
    <row r="45" spans="1:9" x14ac:dyDescent="0.45">
      <c r="A45" s="9" t="s">
        <v>19</v>
      </c>
      <c r="B45" s="3">
        <v>5042.598</v>
      </c>
      <c r="C45" s="4">
        <f t="shared" ref="C45:C48" si="15">B45/$B$45</f>
        <v>1</v>
      </c>
      <c r="D45" s="3">
        <v>12433.861000000001</v>
      </c>
      <c r="E45" s="4">
        <f t="shared" ref="E45:E48" si="16">D45/$D$45</f>
        <v>1</v>
      </c>
      <c r="F45" s="3">
        <v>5625.8909999999996</v>
      </c>
      <c r="G45" s="4">
        <f t="shared" ref="G45:G48" si="17">F45/$F$45</f>
        <v>1</v>
      </c>
      <c r="H45" s="3">
        <v>19180.731</v>
      </c>
      <c r="I45" s="4">
        <f t="shared" ref="I45:I48" si="18">H45/$H$45</f>
        <v>1</v>
      </c>
    </row>
    <row r="46" spans="1:9" x14ac:dyDescent="0.45">
      <c r="A46" s="9" t="s">
        <v>20</v>
      </c>
      <c r="B46" s="3">
        <v>6496.1840000000002</v>
      </c>
      <c r="C46" s="4">
        <f t="shared" si="15"/>
        <v>1.2882613287832978</v>
      </c>
      <c r="D46" s="3">
        <v>10747.468000000001</v>
      </c>
      <c r="E46" s="4">
        <f t="shared" si="16"/>
        <v>0.86437093031681789</v>
      </c>
      <c r="F46" s="3">
        <v>6506.0619999999999</v>
      </c>
      <c r="G46" s="4">
        <f t="shared" si="17"/>
        <v>1.1564500627545042</v>
      </c>
      <c r="H46" s="3">
        <v>17096.61</v>
      </c>
      <c r="I46" s="4">
        <f t="shared" si="18"/>
        <v>0.89134298374759546</v>
      </c>
    </row>
    <row r="47" spans="1:9" x14ac:dyDescent="0.45">
      <c r="A47" s="9" t="s">
        <v>21</v>
      </c>
      <c r="B47" s="3">
        <v>5623.1570000000002</v>
      </c>
      <c r="C47" s="4">
        <f t="shared" si="15"/>
        <v>1.1151309305243051</v>
      </c>
      <c r="D47" s="3">
        <v>13981.016</v>
      </c>
      <c r="E47" s="4">
        <f t="shared" si="16"/>
        <v>1.1244307781790386</v>
      </c>
      <c r="F47" s="3">
        <v>5419.9409999999998</v>
      </c>
      <c r="G47" s="4">
        <f t="shared" si="17"/>
        <v>0.9633924653001632</v>
      </c>
      <c r="H47" s="3">
        <v>18162.539000000001</v>
      </c>
      <c r="I47" s="4">
        <f t="shared" si="18"/>
        <v>0.94691589178744029</v>
      </c>
    </row>
    <row r="48" spans="1:9" x14ac:dyDescent="0.45">
      <c r="A48" s="9" t="s">
        <v>22</v>
      </c>
      <c r="B48" s="3">
        <v>4874.2340000000004</v>
      </c>
      <c r="C48" s="4">
        <f t="shared" si="15"/>
        <v>0.96661165534115556</v>
      </c>
      <c r="D48" s="3">
        <v>16886.449000000001</v>
      </c>
      <c r="E48" s="4">
        <f t="shared" si="16"/>
        <v>1.3581017995938671</v>
      </c>
      <c r="F48" s="3">
        <v>5775.3289999999997</v>
      </c>
      <c r="G48" s="4">
        <f t="shared" si="17"/>
        <v>1.0265625480479448</v>
      </c>
      <c r="H48" s="3">
        <v>18670.560000000001</v>
      </c>
      <c r="I48" s="4">
        <f t="shared" si="18"/>
        <v>0.97340190006314153</v>
      </c>
    </row>
    <row r="49" spans="1:9" x14ac:dyDescent="0.45">
      <c r="A49" s="2"/>
      <c r="B49" s="2"/>
      <c r="C49" s="2"/>
      <c r="D49" s="2"/>
      <c r="E49" s="2"/>
      <c r="F49" s="2"/>
      <c r="G49" s="4"/>
      <c r="H49" s="2"/>
      <c r="I49" s="2"/>
    </row>
    <row r="50" spans="1:9" x14ac:dyDescent="0.45">
      <c r="A50" s="9" t="s">
        <v>11</v>
      </c>
      <c r="B50" s="2"/>
      <c r="C50" s="2"/>
      <c r="D50" s="2"/>
      <c r="E50" s="2"/>
      <c r="F50" s="2"/>
      <c r="G50" s="4"/>
      <c r="H50" s="2"/>
      <c r="I50" s="2"/>
    </row>
    <row r="51" spans="1:9" x14ac:dyDescent="0.45">
      <c r="A51" s="2"/>
      <c r="B51" s="7" t="s">
        <v>5</v>
      </c>
      <c r="C51" s="7" t="s">
        <v>6</v>
      </c>
      <c r="D51" s="7" t="s">
        <v>7</v>
      </c>
      <c r="E51" s="7" t="s">
        <v>8</v>
      </c>
      <c r="F51" s="5" t="s">
        <v>0</v>
      </c>
      <c r="G51" s="5" t="s">
        <v>1</v>
      </c>
      <c r="H51" s="10" t="s">
        <v>17</v>
      </c>
      <c r="I51" s="5" t="s">
        <v>18</v>
      </c>
    </row>
    <row r="52" spans="1:9" x14ac:dyDescent="0.45">
      <c r="A52" s="9" t="s">
        <v>3</v>
      </c>
      <c r="B52" s="4">
        <f>C44/C35</f>
        <v>1.8433208497573645E-2</v>
      </c>
      <c r="C52" s="4">
        <f>E44/E35</f>
        <v>0.15598009301515908</v>
      </c>
      <c r="D52" s="4">
        <f>G44/G35</f>
        <v>6.1623702621480148E-2</v>
      </c>
      <c r="E52" s="4">
        <f>I44/I35</f>
        <v>6.4129572644954627E-2</v>
      </c>
      <c r="F52" s="4">
        <f>AVERAGE(B52,C52,D52,E52)</f>
        <v>7.5041644194791882E-2</v>
      </c>
      <c r="G52" s="4">
        <f>STDEV(B52,C52,D52,E52)/(4^1/2)</f>
        <v>2.894630366602223E-2</v>
      </c>
      <c r="H52" s="8">
        <f>F52*100</f>
        <v>7.5041644194791886</v>
      </c>
      <c r="I52" s="4">
        <f>G52*100</f>
        <v>2.8946303666022231</v>
      </c>
    </row>
    <row r="53" spans="1:9" x14ac:dyDescent="0.45">
      <c r="A53" s="9" t="s">
        <v>19</v>
      </c>
      <c r="B53" s="4">
        <f>C45/C36</f>
        <v>1</v>
      </c>
      <c r="C53" s="4">
        <f>E45/E36</f>
        <v>1</v>
      </c>
      <c r="D53" s="4">
        <f>G45/G36</f>
        <v>1</v>
      </c>
      <c r="E53" s="4">
        <f>I45/I36</f>
        <v>1</v>
      </c>
      <c r="F53" s="4">
        <f t="shared" ref="F53:F54" si="19">AVERAGE(B53,C53,D53,E53)</f>
        <v>1</v>
      </c>
      <c r="G53" s="4">
        <f t="shared" ref="G53:G56" si="20">STDEV(B53,C53,D53,E53)/(4^1/2)</f>
        <v>0</v>
      </c>
      <c r="H53" s="8">
        <f t="shared" ref="H53:I56" si="21">F53*100</f>
        <v>100</v>
      </c>
      <c r="I53" s="4">
        <f t="shared" si="21"/>
        <v>0</v>
      </c>
    </row>
    <row r="54" spans="1:9" x14ac:dyDescent="0.45">
      <c r="A54" s="9" t="s">
        <v>20</v>
      </c>
      <c r="B54" s="4">
        <f>C46/C37</f>
        <v>1.0873329925717274</v>
      </c>
      <c r="C54" s="4">
        <f>E46/E37</f>
        <v>1.028075245930024</v>
      </c>
      <c r="D54" s="4">
        <f>G46/G37</f>
        <v>1.3319111592843851</v>
      </c>
      <c r="E54" s="4">
        <f>I46/I37</f>
        <v>1.2158542356215387</v>
      </c>
      <c r="F54" s="4">
        <f t="shared" si="19"/>
        <v>1.1657934083519188</v>
      </c>
      <c r="G54" s="4">
        <f t="shared" si="20"/>
        <v>6.7837749266812339E-2</v>
      </c>
      <c r="H54" s="8">
        <f t="shared" si="21"/>
        <v>116.57934083519189</v>
      </c>
      <c r="I54" s="4">
        <f t="shared" si="21"/>
        <v>6.7837749266812342</v>
      </c>
    </row>
    <row r="55" spans="1:9" x14ac:dyDescent="0.45">
      <c r="A55" s="9" t="s">
        <v>21</v>
      </c>
      <c r="B55" s="4">
        <f>C47/C38</f>
        <v>1.0305867511608617</v>
      </c>
      <c r="C55" s="4">
        <f>E47/E38</f>
        <v>1.4917048972491374</v>
      </c>
      <c r="D55" s="4">
        <f>G47/G38</f>
        <v>1.0475033049693443</v>
      </c>
      <c r="E55" s="4">
        <f>I47/I38</f>
        <v>1.0165851506159977</v>
      </c>
      <c r="F55" s="4">
        <f>AVERAGE(C55,D55,E55)</f>
        <v>1.1852644509448265</v>
      </c>
      <c r="G55" s="4">
        <f t="shared" si="20"/>
        <v>0.11521012684761782</v>
      </c>
      <c r="H55" s="8">
        <f t="shared" si="21"/>
        <v>118.52644509448265</v>
      </c>
      <c r="I55" s="4">
        <f t="shared" si="21"/>
        <v>11.521012684761782</v>
      </c>
    </row>
    <row r="56" spans="1:9" x14ac:dyDescent="0.45">
      <c r="A56" s="9" t="s">
        <v>22</v>
      </c>
      <c r="B56" s="4">
        <f>C48/C39</f>
        <v>0.95596040187515474</v>
      </c>
      <c r="C56" s="4">
        <f>E48/E39</f>
        <v>1.538838612480093</v>
      </c>
      <c r="D56" s="4">
        <f>G48/G39</f>
        <v>1.3972992883500159</v>
      </c>
      <c r="E56" s="4">
        <f>I48/I39</f>
        <v>1.1291850924308173</v>
      </c>
      <c r="F56" s="4">
        <f t="shared" ref="F56" si="22">AVERAGE(B56,C56,D56,E56)</f>
        <v>1.2553208487840202</v>
      </c>
      <c r="G56" s="4">
        <f t="shared" si="20"/>
        <v>0.13104296554854583</v>
      </c>
      <c r="H56" s="8">
        <f t="shared" si="21"/>
        <v>125.53208487840202</v>
      </c>
      <c r="I56" s="4">
        <f t="shared" si="21"/>
        <v>13.104296554854583</v>
      </c>
    </row>
  </sheetData>
  <mergeCells count="16">
    <mergeCell ref="B33:C33"/>
    <mergeCell ref="D33:E33"/>
    <mergeCell ref="F33:G33"/>
    <mergeCell ref="H33:I33"/>
    <mergeCell ref="B42:C42"/>
    <mergeCell ref="D42:E42"/>
    <mergeCell ref="F42:G42"/>
    <mergeCell ref="H42:I42"/>
    <mergeCell ref="H14:I14"/>
    <mergeCell ref="B5:C5"/>
    <mergeCell ref="H5:I5"/>
    <mergeCell ref="F5:G5"/>
    <mergeCell ref="D5:E5"/>
    <mergeCell ref="F14:G14"/>
    <mergeCell ref="D14:E14"/>
    <mergeCell ref="B14:C14"/>
  </mergeCells>
  <pageMargins left="0.7" right="0.7" top="0.78740157499999996" bottom="0.78740157499999996" header="0.3" footer="0.3"/>
  <pageSetup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2018-05-15T08:28:52Z</dcterms:modified>
</cp:coreProperties>
</file>