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bin" ContentType="application/vnd.openxmlformats-officedocument.spreadsheetml.printerSettings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8016"/>
  <workbookPr/>
  <mc:AlternateContent xmlns:mc="http://schemas.openxmlformats.org/markup-compatibility/2006">
    <mc:Choice Requires="x15">
      <x15ac:absPath xmlns:x15ac="http://schemas.microsoft.com/office/spreadsheetml/2010/11/ac" url="/Users/tanakaminoru/Desktop/eLife Overleaf full Submission final box/eLIFE revision box 180605/Semifinal box for Revision eLife/Final box for Revision eLife/指摘を受けて送り直したもの180723とその元/Revised Source data R1/"/>
    </mc:Choice>
  </mc:AlternateContent>
  <bookViews>
    <workbookView xWindow="4500" yWindow="1460" windowWidth="25300" windowHeight="22280"/>
  </bookViews>
  <sheets>
    <sheet name="Figure 3A" sheetId="1" r:id="rId1"/>
    <sheet name="Figure 3C" sheetId="3" r:id="rId2"/>
    <sheet name="Sheet1" sheetId="2" r:id="rId3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66" i="3" l="1"/>
  <c r="D65" i="3"/>
  <c r="I64" i="3"/>
  <c r="D64" i="3"/>
  <c r="I63" i="3"/>
  <c r="D63" i="3"/>
  <c r="I62" i="3"/>
  <c r="D62" i="3"/>
  <c r="I61" i="3"/>
  <c r="D61" i="3"/>
  <c r="I60" i="3"/>
  <c r="D60" i="3"/>
  <c r="I59" i="3"/>
  <c r="D59" i="3"/>
  <c r="I58" i="3"/>
  <c r="D58" i="3"/>
  <c r="I57" i="3"/>
  <c r="D57" i="3"/>
  <c r="I56" i="3"/>
  <c r="D56" i="3"/>
  <c r="I55" i="3"/>
  <c r="D55" i="3"/>
  <c r="I54" i="3"/>
  <c r="D54" i="3"/>
  <c r="I53" i="3"/>
  <c r="D53" i="3"/>
  <c r="D50" i="3"/>
  <c r="I49" i="3"/>
  <c r="D49" i="3"/>
  <c r="I48" i="3"/>
  <c r="D48" i="3"/>
  <c r="I47" i="3"/>
  <c r="D47" i="3"/>
  <c r="I46" i="3"/>
  <c r="D46" i="3"/>
  <c r="I45" i="3"/>
  <c r="D45" i="3"/>
  <c r="I44" i="3"/>
  <c r="D44" i="3"/>
  <c r="I43" i="3"/>
  <c r="D43" i="3"/>
  <c r="I42" i="3"/>
  <c r="D42" i="3"/>
  <c r="I41" i="3"/>
  <c r="D41" i="3"/>
  <c r="I40" i="3"/>
  <c r="D40" i="3"/>
  <c r="I39" i="3"/>
  <c r="D39" i="3"/>
  <c r="I38" i="3"/>
  <c r="D38" i="3"/>
  <c r="I32" i="3"/>
  <c r="I31" i="3"/>
  <c r="I30" i="3"/>
  <c r="D30" i="3"/>
  <c r="I29" i="3"/>
  <c r="D29" i="3"/>
  <c r="I28" i="3"/>
  <c r="D28" i="3"/>
  <c r="I27" i="3"/>
  <c r="D27" i="3"/>
  <c r="I26" i="3"/>
  <c r="D26" i="3"/>
  <c r="I25" i="3"/>
  <c r="D25" i="3"/>
  <c r="I24" i="3"/>
  <c r="D24" i="3"/>
  <c r="I23" i="3"/>
  <c r="D23" i="3"/>
  <c r="I22" i="3"/>
  <c r="D22" i="3"/>
  <c r="T10" i="3"/>
  <c r="T11" i="3"/>
  <c r="T12" i="3"/>
  <c r="T13" i="3"/>
  <c r="T15" i="3"/>
  <c r="O21" i="3"/>
  <c r="S10" i="3"/>
  <c r="S11" i="3"/>
  <c r="S12" i="3"/>
  <c r="S13" i="3"/>
  <c r="S15" i="3"/>
  <c r="N21" i="3"/>
  <c r="R10" i="3"/>
  <c r="R11" i="3"/>
  <c r="R12" i="3"/>
  <c r="R13" i="3"/>
  <c r="R15" i="3"/>
  <c r="M21" i="3"/>
  <c r="I21" i="3"/>
  <c r="D21" i="3"/>
  <c r="O10" i="3"/>
  <c r="O11" i="3"/>
  <c r="O12" i="3"/>
  <c r="O13" i="3"/>
  <c r="O15" i="3"/>
  <c r="O20" i="3"/>
  <c r="N10" i="3"/>
  <c r="N11" i="3"/>
  <c r="N12" i="3"/>
  <c r="N13" i="3"/>
  <c r="N15" i="3"/>
  <c r="N20" i="3"/>
  <c r="M10" i="3"/>
  <c r="M11" i="3"/>
  <c r="M12" i="3"/>
  <c r="M13" i="3"/>
  <c r="M15" i="3"/>
  <c r="M20" i="3"/>
  <c r="I20" i="3"/>
  <c r="D20" i="3"/>
  <c r="I18" i="3"/>
  <c r="I17" i="3"/>
  <c r="T16" i="3"/>
  <c r="S16" i="3"/>
  <c r="R16" i="3"/>
  <c r="O16" i="3"/>
  <c r="N16" i="3"/>
  <c r="M16" i="3"/>
  <c r="I16" i="3"/>
  <c r="I15" i="3"/>
  <c r="I14" i="3"/>
  <c r="D14" i="3"/>
  <c r="I13" i="3"/>
  <c r="D13" i="3"/>
  <c r="I12" i="3"/>
  <c r="D12" i="3"/>
  <c r="I11" i="3"/>
  <c r="D11" i="3"/>
  <c r="I10" i="3"/>
  <c r="D10" i="3"/>
  <c r="I9" i="3"/>
  <c r="D9" i="3"/>
  <c r="I8" i="3"/>
  <c r="D8" i="3"/>
  <c r="I7" i="3"/>
  <c r="D7" i="3"/>
  <c r="I6" i="3"/>
  <c r="D6" i="3"/>
  <c r="I5" i="3"/>
  <c r="D5" i="3"/>
  <c r="I4" i="3"/>
  <c r="D4" i="3"/>
  <c r="I3" i="3"/>
  <c r="D3" i="3"/>
  <c r="R20" i="3"/>
  <c r="S20" i="3"/>
  <c r="T20" i="3"/>
</calcChain>
</file>

<file path=xl/sharedStrings.xml><?xml version="1.0" encoding="utf-8"?>
<sst xmlns="http://schemas.openxmlformats.org/spreadsheetml/2006/main" count="123" uniqueCount="54">
  <si>
    <t>D0→D1</t>
  </si>
  <si>
    <t>Average</t>
  </si>
  <si>
    <t>Rel.Ave</t>
  </si>
  <si>
    <t>OS-Ftest</t>
  </si>
  <si>
    <t>Abs.</t>
  </si>
  <si>
    <t>StdDev</t>
  </si>
  <si>
    <t>Rel.</t>
  </si>
  <si>
    <t>Mean Distance</t>
  </si>
  <si>
    <t>Lu- BC</t>
    <phoneticPr fontId="18"/>
  </si>
  <si>
    <t>Lu+ BC</t>
  </si>
  <si>
    <t>Lu+ BC</t>
    <phoneticPr fontId="18"/>
  </si>
  <si>
    <t>Table Analyzed</t>
  </si>
  <si>
    <t>NP</t>
  </si>
  <si>
    <t>Column B</t>
  </si>
  <si>
    <t>vs.</t>
  </si>
  <si>
    <t>Column A</t>
  </si>
  <si>
    <t>Mann Whitney test</t>
  </si>
  <si>
    <t xml:space="preserve">  P value</t>
  </si>
  <si>
    <t xml:space="preserve">  Exact or approximate P value?</t>
  </si>
  <si>
    <t>Exact</t>
  </si>
  <si>
    <t xml:space="preserve">  P value summary</t>
  </si>
  <si>
    <t>*</t>
  </si>
  <si>
    <t xml:space="preserve">  Significantly different (P &lt; 0.05)?</t>
  </si>
  <si>
    <t>Yes</t>
  </si>
  <si>
    <t xml:space="preserve">  One- or two-tailed P value?</t>
  </si>
  <si>
    <t>Two-tailed</t>
  </si>
  <si>
    <t xml:space="preserve">  Sum of  ranks in column A,B</t>
  </si>
  <si>
    <t>10 , 26</t>
  </si>
  <si>
    <t xml:space="preserve">  Mann-Whitney U</t>
  </si>
  <si>
    <t>Difference between medians</t>
  </si>
  <si>
    <t xml:space="preserve">  Median of column A</t>
  </si>
  <si>
    <t>1.056, n=4</t>
  </si>
  <si>
    <t xml:space="preserve">  Median of column B</t>
  </si>
  <si>
    <t>2.835, n=4</t>
  </si>
  <si>
    <t xml:space="preserve">  Difference: Actual</t>
  </si>
  <si>
    <t xml:space="preserve">  Difference: Hodges-Lehmann</t>
  </si>
  <si>
    <t>Mann-Whitney test for Figure 3A</t>
    <phoneticPr fontId="18"/>
  </si>
  <si>
    <t>Numerical data for Figure 3A</t>
    <phoneticPr fontId="18"/>
  </si>
  <si>
    <t>100μm＝49.7 pixel</t>
    <phoneticPr fontId="18"/>
  </si>
  <si>
    <t>(count)</t>
    <phoneticPr fontId="18"/>
  </si>
  <si>
    <t>Sample#</t>
    <phoneticPr fontId="18"/>
  </si>
  <si>
    <t>Count#</t>
    <phoneticPr fontId="18"/>
  </si>
  <si>
    <t>Lumen diameter</t>
    <phoneticPr fontId="18"/>
  </si>
  <si>
    <t>pix→μm</t>
    <phoneticPr fontId="18"/>
  </si>
  <si>
    <t>Cell aggregate</t>
    <phoneticPr fontId="18"/>
  </si>
  <si>
    <t>1 - 10 μm
Lumen</t>
    <phoneticPr fontId="18"/>
  </si>
  <si>
    <t>&gt; 10 μm
Lumen</t>
    <phoneticPr fontId="18"/>
  </si>
  <si>
    <t>(%)</t>
    <phoneticPr fontId="18"/>
  </si>
  <si>
    <t xml:space="preserve"> </t>
    <phoneticPr fontId="18"/>
  </si>
  <si>
    <t>average%</t>
    <phoneticPr fontId="18"/>
  </si>
  <si>
    <t>StDEV</t>
    <phoneticPr fontId="18"/>
  </si>
  <si>
    <t>ttest</t>
    <phoneticPr fontId="18"/>
  </si>
  <si>
    <r>
      <t>Lu</t>
    </r>
    <r>
      <rPr>
        <vertAlign val="superscript"/>
        <sz val="11"/>
        <color theme="1"/>
        <rFont val="Arial"/>
      </rPr>
      <t>-</t>
    </r>
    <r>
      <rPr>
        <sz val="11"/>
        <color theme="1"/>
        <rFont val="Arial"/>
      </rPr>
      <t xml:space="preserve"> BC</t>
    </r>
    <phoneticPr fontId="18"/>
  </si>
  <si>
    <t>F</t>
    <phoneticPr fontId="1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</si>
</sst>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8"/>
      <color theme="3"/>
      <name val="ＭＳ Ｐゴシック"/>
      <family val="2"/>
      <charset val="128"/>
      <scheme val="major"/>
    </font>
    <font>
      <b/>
      <sz val="15"/>
      <color theme="3"/>
      <name val="ＭＳ Ｐゴシック"/>
      <family val="2"/>
      <charset val="128"/>
      <scheme val="minor"/>
    </font>
    <font>
      <b/>
      <sz val="13"/>
      <color theme="3"/>
      <name val="ＭＳ Ｐゴシック"/>
      <family val="2"/>
      <charset val="128"/>
      <scheme val="minor"/>
    </font>
    <font>
      <b/>
      <sz val="11"/>
      <color theme="3"/>
      <name val="ＭＳ Ｐゴシック"/>
      <family val="2"/>
      <charset val="128"/>
      <scheme val="minor"/>
    </font>
    <font>
      <sz val="11"/>
      <color rgb="FF006100"/>
      <name val="ＭＳ Ｐゴシック"/>
      <family val="2"/>
      <charset val="128"/>
      <scheme val="minor"/>
    </font>
    <font>
      <sz val="11"/>
      <color rgb="FF9C0006"/>
      <name val="ＭＳ Ｐゴシック"/>
      <family val="2"/>
      <charset val="128"/>
      <scheme val="minor"/>
    </font>
    <font>
      <sz val="11"/>
      <color rgb="FF9C6500"/>
      <name val="ＭＳ Ｐゴシック"/>
      <family val="2"/>
      <charset val="128"/>
      <scheme val="minor"/>
    </font>
    <font>
      <sz val="11"/>
      <color rgb="FF3F3F76"/>
      <name val="ＭＳ Ｐゴシック"/>
      <family val="2"/>
      <charset val="128"/>
      <scheme val="minor"/>
    </font>
    <font>
      <b/>
      <sz val="11"/>
      <color rgb="FF3F3F3F"/>
      <name val="ＭＳ Ｐゴシック"/>
      <family val="2"/>
      <charset val="128"/>
      <scheme val="minor"/>
    </font>
    <font>
      <b/>
      <sz val="11"/>
      <color rgb="FFFA7D00"/>
      <name val="ＭＳ Ｐゴシック"/>
      <family val="2"/>
      <charset val="128"/>
      <scheme val="minor"/>
    </font>
    <font>
      <sz val="11"/>
      <color rgb="FFFA7D00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i/>
      <sz val="11"/>
      <color rgb="FF7F7F7F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u/>
      <sz val="11"/>
      <color theme="10"/>
      <name val="ＭＳ Ｐゴシック"/>
      <family val="2"/>
      <charset val="128"/>
      <scheme val="minor"/>
    </font>
    <font>
      <u/>
      <sz val="11"/>
      <color theme="11"/>
      <name val="ＭＳ Ｐゴシック"/>
      <family val="2"/>
      <charset val="128"/>
      <scheme val="minor"/>
    </font>
    <font>
      <sz val="11"/>
      <color theme="1"/>
      <name val="Arial"/>
    </font>
    <font>
      <b/>
      <sz val="11"/>
      <color theme="1"/>
      <name val="Arial"/>
    </font>
    <font>
      <sz val="11"/>
      <color rgb="FF000000"/>
      <name val="Arial"/>
    </font>
    <font>
      <vertAlign val="superscript"/>
      <sz val="11"/>
      <color theme="1"/>
      <name val="Arial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4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21" fillId="0" borderId="0" xfId="0" applyFont="1">
      <alignment vertical="center"/>
    </xf>
    <xf numFmtId="0" fontId="22" fillId="0" borderId="0" xfId="0" applyFont="1">
      <alignment vertical="center"/>
    </xf>
    <xf numFmtId="0" fontId="21" fillId="33" borderId="0" xfId="0" applyFont="1" applyFill="1">
      <alignment vertical="center"/>
    </xf>
    <xf numFmtId="0" fontId="23" fillId="0" borderId="0" xfId="0" applyFont="1">
      <alignment vertical="center"/>
    </xf>
    <xf numFmtId="0" fontId="22" fillId="33" borderId="0" xfId="0" applyFont="1" applyFill="1">
      <alignment vertical="center"/>
    </xf>
    <xf numFmtId="0" fontId="21" fillId="0" borderId="0" xfId="0" applyFont="1" applyAlignment="1">
      <alignment vertical="center" wrapText="1"/>
    </xf>
  </cellXfs>
  <cellStyles count="44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どちらでもない" xfId="8" builtinId="28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ハイパーリンク" xfId="42" builtinId="8" hidden="1"/>
    <cellStyle name="メモ" xfId="15" builtinId="10" customBuiltin="1"/>
    <cellStyle name="リンク セル" xfId="12" builtinId="24" customBuiltin="1"/>
    <cellStyle name="入力" xfId="9" builtinId="20" customBuiltin="1"/>
    <cellStyle name="出力" xfId="10" builtinId="21" customBuiltin="1"/>
    <cellStyle name="悪い" xfId="7" builtinId="27" customBuiltin="1"/>
    <cellStyle name="標準" xfId="0" builtinId="0"/>
    <cellStyle name="良い" xfId="6" builtinId="26" customBuiltin="1"/>
    <cellStyle name="表示済みのハイパーリンク" xfId="43" builtinId="9" hidde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計算方法" xfId="11" builtinId="22" customBuiltin="1"/>
    <cellStyle name="説明文" xfId="16" builtinId="53" customBuiltin="1"/>
    <cellStyle name="警告文" xfId="14" builtinId="11" customBuiltin="1"/>
    <cellStyle name="集計" xfId="17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_rels/chart1.xml.rels><?xml version="1.0" encoding="UTF-8" standalone="yes"?>
<Relationships xmlns="http://schemas.openxmlformats.org/package/2006/relationships"><Relationship Id="rId1" Type="http://schemas.microsoft.com/office/2011/relationships/chartStyle" Target="style1.xml"/><Relationship Id="rId2" Type="http://schemas.microsoft.com/office/2011/relationships/chartColorStyle" Target="colors1.xml"/></Relationships>
</file>

<file path=xl/charts/_rels/chart2.xml.rels><?xml version="1.0" encoding="UTF-8" standalone="yes"?>
<Relationships xmlns="http://schemas.openxmlformats.org/package/2006/relationships"><Relationship Id="rId1" Type="http://schemas.microsoft.com/office/2011/relationships/chartStyle" Target="style2.xml"/><Relationship Id="rId2" Type="http://schemas.microsoft.com/office/2011/relationships/chartColorStyle" Target="colors2.xml"/></Relationships>
</file>

<file path=xl/charts/_rels/chart3.xml.rels><?xml version="1.0" encoding="UTF-8" standalone="yes"?>
<Relationships xmlns="http://schemas.openxmlformats.org/package/2006/relationships"><Relationship Id="rId1" Type="http://schemas.microsoft.com/office/2011/relationships/chartStyle" Target="style3.xml"/><Relationship Id="rId2" Type="http://schemas.microsoft.com/office/2011/relationships/chartColorStyle" Target="colors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'Figure 3C'!$L$20</c:f>
              <c:strCache>
                <c:ptCount val="1"/>
                <c:pt idx="0">
                  <c:v>Lu- BC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Ref>
                <c:f>'Figure 3C'!$M$16:$O$16</c:f>
                <c:numCache>
                  <c:formatCode>General</c:formatCode>
                  <c:ptCount val="3"/>
                  <c:pt idx="0">
                    <c:v>4.665335333831038</c:v>
                  </c:pt>
                  <c:pt idx="1">
                    <c:v>9.45443893418545</c:v>
                  </c:pt>
                  <c:pt idx="2">
                    <c:v>7.024858138060184</c:v>
                  </c:pt>
                </c:numCache>
              </c:numRef>
            </c:plus>
            <c:minus>
              <c:numRef>
                <c:f>'Figure 3C'!$M$16:$O$16</c:f>
                <c:numCache>
                  <c:formatCode>General</c:formatCode>
                  <c:ptCount val="3"/>
                  <c:pt idx="0">
                    <c:v>4.665335333831038</c:v>
                  </c:pt>
                  <c:pt idx="1">
                    <c:v>9.45443893418545</c:v>
                  </c:pt>
                  <c:pt idx="2">
                    <c:v>7.024858138060184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'Figure 3C'!$M$19:$O$19</c:f>
              <c:strCache>
                <c:ptCount val="3"/>
                <c:pt idx="0">
                  <c:v>Cell aggregate</c:v>
                </c:pt>
                <c:pt idx="1">
                  <c:v>1 - 10 μm_x000d_Lumen</c:v>
                </c:pt>
                <c:pt idx="2">
                  <c:v>&gt; 10 μm_x000d_Lumen</c:v>
                </c:pt>
              </c:strCache>
            </c:strRef>
          </c:cat>
          <c:val>
            <c:numRef>
              <c:f>'Figure 3C'!$M$20:$O$20</c:f>
              <c:numCache>
                <c:formatCode>General</c:formatCode>
                <c:ptCount val="3"/>
                <c:pt idx="0">
                  <c:v>29.68906093906094</c:v>
                </c:pt>
                <c:pt idx="1">
                  <c:v>14.69363969363969</c:v>
                </c:pt>
                <c:pt idx="2">
                  <c:v>55.61729936729937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AA50-45AC-B28C-36581C157CE6}"/>
            </c:ext>
          </c:extLst>
        </c:ser>
        <c:ser>
          <c:idx val="1"/>
          <c:order val="1"/>
          <c:tx>
            <c:strRef>
              <c:f>'Figure 3C'!$L$21</c:f>
              <c:strCache>
                <c:ptCount val="1"/>
                <c:pt idx="0">
                  <c:v>Lu+ BC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Ref>
                <c:f>'Figure 3C'!$R$16:$T$16</c:f>
                <c:numCache>
                  <c:formatCode>General</c:formatCode>
                  <c:ptCount val="3"/>
                  <c:pt idx="0">
                    <c:v>4.81125224324688</c:v>
                  </c:pt>
                  <c:pt idx="1">
                    <c:v>4.811252243246882</c:v>
                  </c:pt>
                  <c:pt idx="2">
                    <c:v>0.0</c:v>
                  </c:pt>
                </c:numCache>
              </c:numRef>
            </c:plus>
            <c:minus>
              <c:numRef>
                <c:f>'Figure 3C'!$R$16:$T$16</c:f>
                <c:numCache>
                  <c:formatCode>General</c:formatCode>
                  <c:ptCount val="3"/>
                  <c:pt idx="0">
                    <c:v>4.81125224324688</c:v>
                  </c:pt>
                  <c:pt idx="1">
                    <c:v>4.811252243246882</c:v>
                  </c:pt>
                  <c:pt idx="2">
                    <c:v>0.0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'Figure 3C'!$M$19:$O$19</c:f>
              <c:strCache>
                <c:ptCount val="3"/>
                <c:pt idx="0">
                  <c:v>Cell aggregate</c:v>
                </c:pt>
                <c:pt idx="1">
                  <c:v>1 - 10 μm_x000d_Lumen</c:v>
                </c:pt>
                <c:pt idx="2">
                  <c:v>&gt; 10 μm_x000d_Lumen</c:v>
                </c:pt>
              </c:strCache>
            </c:strRef>
          </c:cat>
          <c:val>
            <c:numRef>
              <c:f>'Figure 3C'!$M$21:$O$21</c:f>
              <c:numCache>
                <c:formatCode>General</c:formatCode>
                <c:ptCount val="3"/>
                <c:pt idx="0">
                  <c:v>95.83333333333334</c:v>
                </c:pt>
                <c:pt idx="1">
                  <c:v>4.166666666666667</c:v>
                </c:pt>
                <c:pt idx="2">
                  <c:v>0.0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AA50-45AC-B28C-36581C157CE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1191821152"/>
        <c:axId val="-1220002912"/>
      </c:barChart>
      <c:catAx>
        <c:axId val="-11918211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587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-1220002912"/>
        <c:crosses val="autoZero"/>
        <c:auto val="1"/>
        <c:lblAlgn val="ctr"/>
        <c:lblOffset val="100"/>
        <c:noMultiLvlLbl val="0"/>
      </c:catAx>
      <c:valAx>
        <c:axId val="-1220002912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ja-JP"/>
                  <a:t>[</a:t>
                </a:r>
                <a:r>
                  <a:rPr lang="en-US" altLang="ja-JP" baseline="0"/>
                  <a:t> % ]</a:t>
                </a:r>
                <a:endParaRPr lang="ja-JP" altLang="en-US"/>
              </a:p>
            </c:rich>
          </c:tx>
          <c:layout>
            <c:manualLayout>
              <c:xMode val="edge"/>
              <c:yMode val="edge"/>
              <c:x val="0.0444444444444445"/>
              <c:y val="0.0079319772528434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in"/>
        <c:minorTickMark val="none"/>
        <c:tickLblPos val="nextTo"/>
        <c:spPr>
          <a:noFill/>
          <a:ln w="15875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-119182115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'Figure 3C'!$M$19</c:f>
              <c:strCache>
                <c:ptCount val="1"/>
                <c:pt idx="0">
                  <c:v>Cell aggregate</c:v>
                </c:pt>
              </c:strCache>
            </c:strRef>
          </c:tx>
          <c:spPr>
            <a:solidFill>
              <a:schemeClr val="tx1">
                <a:lumMod val="50000"/>
                <a:lumOff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'Figure 3C'!$L$20:$L$21</c:f>
              <c:strCache>
                <c:ptCount val="2"/>
                <c:pt idx="0">
                  <c:v>Lu- BC</c:v>
                </c:pt>
                <c:pt idx="1">
                  <c:v>Lu+ BC</c:v>
                </c:pt>
              </c:strCache>
            </c:strRef>
          </c:cat>
          <c:val>
            <c:numRef>
              <c:f>'Figure 3C'!$M$20:$M$21</c:f>
              <c:numCache>
                <c:formatCode>General</c:formatCode>
                <c:ptCount val="2"/>
                <c:pt idx="0">
                  <c:v>29.68906093906094</c:v>
                </c:pt>
                <c:pt idx="1">
                  <c:v>95.83333333333334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4CFA-4544-AFEC-1ECCF13CA4E2}"/>
            </c:ext>
          </c:extLst>
        </c:ser>
        <c:ser>
          <c:idx val="1"/>
          <c:order val="1"/>
          <c:tx>
            <c:strRef>
              <c:f>'Figure 3C'!$N$19</c:f>
              <c:strCache>
                <c:ptCount val="1"/>
                <c:pt idx="0">
                  <c:v>1 - 10 μm_x000d_Lumen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'Figure 3C'!$L$20:$L$21</c:f>
              <c:strCache>
                <c:ptCount val="2"/>
                <c:pt idx="0">
                  <c:v>Lu- BC</c:v>
                </c:pt>
                <c:pt idx="1">
                  <c:v>Lu+ BC</c:v>
                </c:pt>
              </c:strCache>
            </c:strRef>
          </c:cat>
          <c:val>
            <c:numRef>
              <c:f>'Figure 3C'!$N$20:$N$21</c:f>
              <c:numCache>
                <c:formatCode>General</c:formatCode>
                <c:ptCount val="2"/>
                <c:pt idx="0">
                  <c:v>14.69363969363969</c:v>
                </c:pt>
                <c:pt idx="1">
                  <c:v>4.166666666666667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4CFA-4544-AFEC-1ECCF13CA4E2}"/>
            </c:ext>
          </c:extLst>
        </c:ser>
        <c:ser>
          <c:idx val="2"/>
          <c:order val="2"/>
          <c:tx>
            <c:strRef>
              <c:f>'Figure 3C'!$O$19</c:f>
              <c:strCache>
                <c:ptCount val="1"/>
                <c:pt idx="0">
                  <c:v>&gt; 10 μm_x000d_Lumen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'Figure 3C'!$L$20:$L$21</c:f>
              <c:strCache>
                <c:ptCount val="2"/>
                <c:pt idx="0">
                  <c:v>Lu- BC</c:v>
                </c:pt>
                <c:pt idx="1">
                  <c:v>Lu+ BC</c:v>
                </c:pt>
              </c:strCache>
            </c:strRef>
          </c:cat>
          <c:val>
            <c:numRef>
              <c:f>'Figure 3C'!$O$20:$O$21</c:f>
              <c:numCache>
                <c:formatCode>General</c:formatCode>
                <c:ptCount val="2"/>
                <c:pt idx="0">
                  <c:v>55.61729936729937</c:v>
                </c:pt>
                <c:pt idx="1">
                  <c:v>0.0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4CFA-4544-AFEC-1ECCF13CA4E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-1194883760"/>
        <c:axId val="-1192099136"/>
      </c:barChart>
      <c:catAx>
        <c:axId val="-11948837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+mn-cs"/>
              </a:defRPr>
            </a:pPr>
            <a:endParaRPr lang="ja-JP"/>
          </a:p>
        </c:txPr>
        <c:crossAx val="-1192099136"/>
        <c:crosses val="autoZero"/>
        <c:auto val="1"/>
        <c:lblAlgn val="ctr"/>
        <c:lblOffset val="100"/>
        <c:noMultiLvlLbl val="0"/>
      </c:catAx>
      <c:valAx>
        <c:axId val="-1192099136"/>
        <c:scaling>
          <c:orientation val="minMax"/>
          <c:max val="100.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altLang="ja-JP" sz="1400">
                    <a:solidFill>
                      <a:schemeClr val="tx1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[ %</a:t>
                </a:r>
                <a:r>
                  <a:rPr lang="en-US" altLang="ja-JP" sz="1400" baseline="0">
                    <a:solidFill>
                      <a:schemeClr val="tx1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 ]</a:t>
                </a:r>
                <a:endParaRPr lang="ja-JP" altLang="en-US" sz="1400">
                  <a:solidFill>
                    <a:schemeClr val="tx1"/>
                  </a:solidFill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layout>
            <c:manualLayout>
              <c:xMode val="edge"/>
              <c:yMode val="edge"/>
              <c:x val="0.0305555555555556"/>
              <c:y val="0.0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+mn-cs"/>
              </a:defRPr>
            </a:pPr>
            <a:endParaRPr lang="ja-JP"/>
          </a:p>
        </c:txPr>
        <c:crossAx val="-119488376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/>
              </a:solidFill>
              <a:latin typeface="Arial  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48126671698431"/>
          <c:y val="0.0607404538107123"/>
          <c:w val="0.479788296219084"/>
          <c:h val="0.780520184165494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'Figure 3C'!$M$19</c:f>
              <c:strCache>
                <c:ptCount val="1"/>
                <c:pt idx="0">
                  <c:v>Cell aggregate</c:v>
                </c:pt>
              </c:strCache>
            </c:strRef>
          </c:tx>
          <c:spPr>
            <a:solidFill>
              <a:schemeClr val="tx1">
                <a:lumMod val="50000"/>
                <a:lumOff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'Figure 3C'!$L$20:$L$21</c:f>
              <c:strCache>
                <c:ptCount val="2"/>
                <c:pt idx="0">
                  <c:v>Lu- BC</c:v>
                </c:pt>
                <c:pt idx="1">
                  <c:v>Lu+ BC</c:v>
                </c:pt>
              </c:strCache>
            </c:strRef>
          </c:cat>
          <c:val>
            <c:numRef>
              <c:f>'Figure 3C'!$M$20:$M$21</c:f>
              <c:numCache>
                <c:formatCode>General</c:formatCode>
                <c:ptCount val="2"/>
                <c:pt idx="0">
                  <c:v>29.68906093906094</c:v>
                </c:pt>
                <c:pt idx="1">
                  <c:v>95.83333333333334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3C59-4ACD-AB37-E1DCD241111C}"/>
            </c:ext>
          </c:extLst>
        </c:ser>
        <c:ser>
          <c:idx val="1"/>
          <c:order val="1"/>
          <c:tx>
            <c:strRef>
              <c:f>'Figure 3C'!$N$19</c:f>
              <c:strCache>
                <c:ptCount val="1"/>
                <c:pt idx="0">
                  <c:v>1 - 10 μm_x000d_Lumen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'Figure 3C'!$L$20:$L$21</c:f>
              <c:strCache>
                <c:ptCount val="2"/>
                <c:pt idx="0">
                  <c:v>Lu- BC</c:v>
                </c:pt>
                <c:pt idx="1">
                  <c:v>Lu+ BC</c:v>
                </c:pt>
              </c:strCache>
            </c:strRef>
          </c:cat>
          <c:val>
            <c:numRef>
              <c:f>'Figure 3C'!$N$20:$N$21</c:f>
              <c:numCache>
                <c:formatCode>General</c:formatCode>
                <c:ptCount val="2"/>
                <c:pt idx="0">
                  <c:v>14.69363969363969</c:v>
                </c:pt>
                <c:pt idx="1">
                  <c:v>4.166666666666667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3C59-4ACD-AB37-E1DCD241111C}"/>
            </c:ext>
          </c:extLst>
        </c:ser>
        <c:ser>
          <c:idx val="2"/>
          <c:order val="2"/>
          <c:tx>
            <c:strRef>
              <c:f>'Figure 3C'!$O$19</c:f>
              <c:strCache>
                <c:ptCount val="1"/>
                <c:pt idx="0">
                  <c:v>&gt; 10 μm_x000d_Lumen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'Figure 3C'!$L$20:$L$21</c:f>
              <c:strCache>
                <c:ptCount val="2"/>
                <c:pt idx="0">
                  <c:v>Lu- BC</c:v>
                </c:pt>
                <c:pt idx="1">
                  <c:v>Lu+ BC</c:v>
                </c:pt>
              </c:strCache>
            </c:strRef>
          </c:cat>
          <c:val>
            <c:numRef>
              <c:f>'Figure 3C'!$O$20:$O$21</c:f>
              <c:numCache>
                <c:formatCode>General</c:formatCode>
                <c:ptCount val="2"/>
                <c:pt idx="0">
                  <c:v>55.61729936729937</c:v>
                </c:pt>
                <c:pt idx="1">
                  <c:v>0.0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3C59-4ACD-AB37-E1DCD241111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-1217295632"/>
        <c:axId val="-1196552048"/>
      </c:barChart>
      <c:catAx>
        <c:axId val="-12172956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+mn-cs"/>
              </a:defRPr>
            </a:pPr>
            <a:endParaRPr lang="ja-JP"/>
          </a:p>
        </c:txPr>
        <c:crossAx val="-1196552048"/>
        <c:crosses val="autoZero"/>
        <c:auto val="1"/>
        <c:lblAlgn val="ctr"/>
        <c:lblOffset val="100"/>
        <c:noMultiLvlLbl val="0"/>
      </c:catAx>
      <c:valAx>
        <c:axId val="-1196552048"/>
        <c:scaling>
          <c:orientation val="minMax"/>
          <c:max val="100.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altLang="ja-JP" sz="1400">
                    <a:solidFill>
                      <a:schemeClr val="tx1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[ %</a:t>
                </a:r>
                <a:r>
                  <a:rPr lang="en-US" altLang="ja-JP" sz="1400" baseline="0">
                    <a:solidFill>
                      <a:schemeClr val="tx1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 ]</a:t>
                </a:r>
                <a:endParaRPr lang="ja-JP" altLang="en-US" sz="1400">
                  <a:solidFill>
                    <a:schemeClr val="tx1"/>
                  </a:solidFill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layout>
            <c:manualLayout>
              <c:xMode val="edge"/>
              <c:yMode val="edge"/>
              <c:x val="0.0305555555555556"/>
              <c:y val="0.0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+mn-cs"/>
              </a:defRPr>
            </a:pPr>
            <a:endParaRPr lang="ja-JP"/>
          </a:p>
        </c:txPr>
        <c:crossAx val="-121729563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25645893213378"/>
          <c:y val="0.175926425329457"/>
          <c:w val="0.352638918410291"/>
          <c:h val="0.5754975557375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/>
              </a:solidFill>
              <a:latin typeface="Arial  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537883</xdr:colOff>
      <xdr:row>24</xdr:row>
      <xdr:rowOff>17931</xdr:rowOff>
    </xdr:from>
    <xdr:to>
      <xdr:col>17</xdr:col>
      <xdr:colOff>268942</xdr:colOff>
      <xdr:row>35</xdr:row>
      <xdr:rowOff>172572</xdr:rowOff>
    </xdr:to>
    <xdr:graphicFrame macro="">
      <xdr:nvGraphicFramePr>
        <xdr:cNvPr id="2" name="グラフ 1">
          <a:extLst>
            <a:ext uri="{FF2B5EF4-FFF2-40B4-BE49-F238E27FC236}">
              <a16:creationId xmlns="" xmlns:a16="http://schemas.microsoft.com/office/drawing/2014/main" id="{ECAB76A0-70AB-4527-8F8B-2F85E38B9A3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12</xdr:col>
      <xdr:colOff>571499</xdr:colOff>
      <xdr:row>24</xdr:row>
      <xdr:rowOff>33618</xdr:rowOff>
    </xdr:from>
    <xdr:ext cx="896471" cy="246529"/>
    <xdr:sp macro="" textlink="">
      <xdr:nvSpPr>
        <xdr:cNvPr id="3" name="テキスト ボックス 2">
          <a:extLst>
            <a:ext uri="{FF2B5EF4-FFF2-40B4-BE49-F238E27FC236}">
              <a16:creationId xmlns="" xmlns:a16="http://schemas.microsoft.com/office/drawing/2014/main" id="{945978F7-75FF-49B9-9973-09940977AD28}"/>
            </a:ext>
          </a:extLst>
        </xdr:cNvPr>
        <xdr:cNvSpPr txBox="1"/>
      </xdr:nvSpPr>
      <xdr:spPr>
        <a:xfrm>
          <a:off x="8648699" y="6269318"/>
          <a:ext cx="896471" cy="2465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ctr"/>
          <a:r>
            <a:rPr kumimoji="1" lang="en-US" altLang="ja-JP" sz="1100"/>
            <a:t>p</a:t>
          </a:r>
          <a:r>
            <a:rPr kumimoji="1" lang="ja-JP" altLang="en-US" sz="1100"/>
            <a:t> </a:t>
          </a:r>
          <a:r>
            <a:rPr kumimoji="1" lang="en-US" altLang="ja-JP" sz="1100"/>
            <a:t>&lt; 0.01</a:t>
          </a:r>
          <a:endParaRPr kumimoji="1" lang="ja-JP" altLang="en-US" sz="1100"/>
        </a:p>
      </xdr:txBody>
    </xdr:sp>
    <xdr:clientData/>
  </xdr:oneCellAnchor>
  <xdr:oneCellAnchor>
    <xdr:from>
      <xdr:col>15</xdr:col>
      <xdr:colOff>392205</xdr:colOff>
      <xdr:row>26</xdr:row>
      <xdr:rowOff>123265</xdr:rowOff>
    </xdr:from>
    <xdr:ext cx="896471" cy="246529"/>
    <xdr:sp macro="" textlink="">
      <xdr:nvSpPr>
        <xdr:cNvPr id="4" name="テキスト ボックス 3">
          <a:extLst>
            <a:ext uri="{FF2B5EF4-FFF2-40B4-BE49-F238E27FC236}">
              <a16:creationId xmlns="" xmlns:a16="http://schemas.microsoft.com/office/drawing/2014/main" id="{1F9400AD-DD34-4DB6-BA81-CBC746A0768E}"/>
            </a:ext>
          </a:extLst>
        </xdr:cNvPr>
        <xdr:cNvSpPr txBox="1"/>
      </xdr:nvSpPr>
      <xdr:spPr>
        <a:xfrm>
          <a:off x="11238005" y="6816165"/>
          <a:ext cx="896471" cy="2465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ctr"/>
          <a:r>
            <a:rPr kumimoji="1" lang="en-US" altLang="ja-JP" sz="1100"/>
            <a:t>p</a:t>
          </a:r>
          <a:r>
            <a:rPr kumimoji="1" lang="ja-JP" altLang="en-US" sz="1100"/>
            <a:t> </a:t>
          </a:r>
          <a:r>
            <a:rPr kumimoji="1" lang="en-US" altLang="ja-JP" sz="1100"/>
            <a:t>&lt; 0.01</a:t>
          </a:r>
          <a:endParaRPr kumimoji="1" lang="ja-JP" altLang="en-US" sz="1100"/>
        </a:p>
      </xdr:txBody>
    </xdr:sp>
    <xdr:clientData/>
  </xdr:oneCellAnchor>
  <xdr:twoCellAnchor>
    <xdr:from>
      <xdr:col>12</xdr:col>
      <xdr:colOff>773206</xdr:colOff>
      <xdr:row>25</xdr:row>
      <xdr:rowOff>44823</xdr:rowOff>
    </xdr:from>
    <xdr:to>
      <xdr:col>13</xdr:col>
      <xdr:colOff>134470</xdr:colOff>
      <xdr:row>25</xdr:row>
      <xdr:rowOff>44823</xdr:rowOff>
    </xdr:to>
    <xdr:cxnSp macro="">
      <xdr:nvCxnSpPr>
        <xdr:cNvPr id="5" name="直線コネクタ 4">
          <a:extLst>
            <a:ext uri="{FF2B5EF4-FFF2-40B4-BE49-F238E27FC236}">
              <a16:creationId xmlns="" xmlns:a16="http://schemas.microsoft.com/office/drawing/2014/main" id="{87FE10D1-2BD4-453E-B7F4-291670A91876}"/>
            </a:ext>
          </a:extLst>
        </xdr:cNvPr>
        <xdr:cNvCxnSpPr/>
      </xdr:nvCxnSpPr>
      <xdr:spPr>
        <a:xfrm>
          <a:off x="8850406" y="6509123"/>
          <a:ext cx="516964" cy="0"/>
        </a:xfrm>
        <a:prstGeom prst="line">
          <a:avLst/>
        </a:prstGeom>
        <a:ln w="2857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593911</xdr:colOff>
      <xdr:row>27</xdr:row>
      <xdr:rowOff>134471</xdr:rowOff>
    </xdr:from>
    <xdr:to>
      <xdr:col>16</xdr:col>
      <xdr:colOff>437029</xdr:colOff>
      <xdr:row>27</xdr:row>
      <xdr:rowOff>134471</xdr:rowOff>
    </xdr:to>
    <xdr:cxnSp macro="">
      <xdr:nvCxnSpPr>
        <xdr:cNvPr id="6" name="直線コネクタ 5">
          <a:extLst>
            <a:ext uri="{FF2B5EF4-FFF2-40B4-BE49-F238E27FC236}">
              <a16:creationId xmlns="" xmlns:a16="http://schemas.microsoft.com/office/drawing/2014/main" id="{260B84D8-2F10-4529-8931-C889B47FB77D}"/>
            </a:ext>
          </a:extLst>
        </xdr:cNvPr>
        <xdr:cNvCxnSpPr/>
      </xdr:nvCxnSpPr>
      <xdr:spPr>
        <a:xfrm>
          <a:off x="11439711" y="7055971"/>
          <a:ext cx="516218" cy="0"/>
        </a:xfrm>
        <a:prstGeom prst="line">
          <a:avLst/>
        </a:prstGeom>
        <a:ln w="2857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672353</xdr:colOff>
      <xdr:row>22</xdr:row>
      <xdr:rowOff>0</xdr:rowOff>
    </xdr:from>
    <xdr:to>
      <xdr:col>23</xdr:col>
      <xdr:colOff>313765</xdr:colOff>
      <xdr:row>36</xdr:row>
      <xdr:rowOff>105335</xdr:rowOff>
    </xdr:to>
    <xdr:graphicFrame macro="">
      <xdr:nvGraphicFramePr>
        <xdr:cNvPr id="7" name="グラフ 6">
          <a:extLst>
            <a:ext uri="{FF2B5EF4-FFF2-40B4-BE49-F238E27FC236}">
              <a16:creationId xmlns="" xmlns:a16="http://schemas.microsoft.com/office/drawing/2014/main" id="{6F07CF36-A11F-454E-96C5-66FFB2B8913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24</xdr:col>
      <xdr:colOff>0</xdr:colOff>
      <xdr:row>26</xdr:row>
      <xdr:rowOff>11206</xdr:rowOff>
    </xdr:from>
    <xdr:to>
      <xdr:col>31</xdr:col>
      <xdr:colOff>268942</xdr:colOff>
      <xdr:row>36</xdr:row>
      <xdr:rowOff>105335</xdr:rowOff>
    </xdr:to>
    <xdr:graphicFrame macro="">
      <xdr:nvGraphicFramePr>
        <xdr:cNvPr id="8" name="グラフ 7">
          <a:extLst>
            <a:ext uri="{FF2B5EF4-FFF2-40B4-BE49-F238E27FC236}">
              <a16:creationId xmlns="" xmlns:a16="http://schemas.microsoft.com/office/drawing/2014/main" id="{F5485A1A-7915-44B8-901B-941B3E36F99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Relationship Id="rId2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Q35"/>
  <sheetViews>
    <sheetView tabSelected="1" zoomScale="85" zoomScaleNormal="85" zoomScalePageLayoutView="85" workbookViewId="0">
      <selection activeCell="K43" sqref="K43"/>
    </sheetView>
  </sheetViews>
  <sheetFormatPr baseColWidth="12" defaultColWidth="8.83203125" defaultRowHeight="14" x14ac:dyDescent="0.15"/>
  <cols>
    <col min="1" max="5" width="8.83203125" style="1"/>
    <col min="6" max="6" width="12.6640625" style="1" bestFit="1" customWidth="1"/>
    <col min="7" max="9" width="8.83203125" style="1"/>
    <col min="10" max="10" width="12.6640625" style="1" bestFit="1" customWidth="1"/>
    <col min="11" max="15" width="8.83203125" style="1"/>
    <col min="16" max="16" width="29.1640625" style="1" customWidth="1"/>
    <col min="17" max="17" width="21" style="1" customWidth="1"/>
    <col min="18" max="21" width="8.83203125" style="1"/>
    <col min="22" max="22" width="12.6640625" style="1" bestFit="1" customWidth="1"/>
    <col min="23" max="16384" width="8.83203125" style="1"/>
  </cols>
  <sheetData>
    <row r="2" spans="1:17" x14ac:dyDescent="0.15">
      <c r="A2" s="2" t="s">
        <v>37</v>
      </c>
      <c r="P2" s="2" t="s">
        <v>36</v>
      </c>
    </row>
    <row r="4" spans="1:17" x14ac:dyDescent="0.15">
      <c r="B4" s="1" t="s">
        <v>0</v>
      </c>
      <c r="C4" s="1" t="s">
        <v>1</v>
      </c>
      <c r="D4" s="1" t="s">
        <v>1</v>
      </c>
      <c r="E4" s="1" t="s">
        <v>2</v>
      </c>
      <c r="F4" s="1" t="s">
        <v>3</v>
      </c>
      <c r="P4" s="1" t="s">
        <v>11</v>
      </c>
      <c r="Q4" s="1" t="s">
        <v>12</v>
      </c>
    </row>
    <row r="5" spans="1:17" x14ac:dyDescent="0.15">
      <c r="A5" s="1" t="s">
        <v>8</v>
      </c>
      <c r="G5" s="1" t="s">
        <v>4</v>
      </c>
      <c r="H5" s="1" t="s">
        <v>5</v>
      </c>
      <c r="J5" s="1" t="s">
        <v>8</v>
      </c>
      <c r="K5" s="3" t="s">
        <v>6</v>
      </c>
      <c r="L5" s="3" t="s">
        <v>5</v>
      </c>
    </row>
    <row r="6" spans="1:17" x14ac:dyDescent="0.15">
      <c r="B6" s="1">
        <v>90.403333333333336</v>
      </c>
      <c r="C6" s="1">
        <v>70.555555555555529</v>
      </c>
      <c r="D6" s="1">
        <v>55.193333333333328</v>
      </c>
      <c r="E6" s="1">
        <v>1</v>
      </c>
      <c r="F6" s="1">
        <v>7.2646066650972438E-2</v>
      </c>
      <c r="G6" s="1">
        <v>70.555555555555529</v>
      </c>
      <c r="H6" s="1">
        <v>27.005917142352121</v>
      </c>
      <c r="K6" s="3">
        <v>1.2783347425212381</v>
      </c>
      <c r="L6" s="3">
        <v>0.48929672319758621</v>
      </c>
      <c r="P6" s="1" t="s">
        <v>13</v>
      </c>
      <c r="Q6" s="4" t="s">
        <v>9</v>
      </c>
    </row>
    <row r="7" spans="1:17" x14ac:dyDescent="0.15">
      <c r="B7" s="1">
        <v>101.17833333333328</v>
      </c>
      <c r="G7" s="1">
        <v>82.488333333333316</v>
      </c>
      <c r="K7" s="3">
        <v>1.4945343640536295</v>
      </c>
      <c r="L7" s="3"/>
      <c r="P7" s="1" t="s">
        <v>14</v>
      </c>
      <c r="Q7" s="1" t="s">
        <v>14</v>
      </c>
    </row>
    <row r="8" spans="1:17" x14ac:dyDescent="0.15">
      <c r="B8" s="1">
        <v>20.08499999999998</v>
      </c>
      <c r="G8" s="1">
        <v>46.05333333333332</v>
      </c>
      <c r="K8" s="3">
        <v>0.83440028989008319</v>
      </c>
      <c r="L8" s="3"/>
      <c r="P8" s="1" t="s">
        <v>15</v>
      </c>
      <c r="Q8" s="4" t="s">
        <v>8</v>
      </c>
    </row>
    <row r="9" spans="1:17" x14ac:dyDescent="0.15">
      <c r="B9" s="1">
        <v>113.82833333333335</v>
      </c>
      <c r="C9" s="1">
        <v>82.488333333333316</v>
      </c>
      <c r="G9" s="1">
        <v>21.676111111111123</v>
      </c>
      <c r="K9" s="3">
        <v>0.39273060353504874</v>
      </c>
      <c r="L9" s="3"/>
    </row>
    <row r="10" spans="1:17" x14ac:dyDescent="0.15">
      <c r="B10" s="1">
        <v>100.73166666666663</v>
      </c>
      <c r="P10" s="1" t="s">
        <v>16</v>
      </c>
    </row>
    <row r="11" spans="1:17" x14ac:dyDescent="0.15">
      <c r="B11" s="1">
        <v>32.904999999999973</v>
      </c>
      <c r="P11" s="3" t="s">
        <v>17</v>
      </c>
      <c r="Q11" s="3">
        <v>2.86E-2</v>
      </c>
    </row>
    <row r="12" spans="1:17" x14ac:dyDescent="0.15">
      <c r="B12" s="1">
        <v>116.74833333333333</v>
      </c>
      <c r="C12" s="1">
        <v>46.05333333333332</v>
      </c>
      <c r="P12" s="1" t="s">
        <v>18</v>
      </c>
      <c r="Q12" s="1" t="s">
        <v>19</v>
      </c>
    </row>
    <row r="13" spans="1:17" x14ac:dyDescent="0.15">
      <c r="B13" s="1">
        <v>19.603333333333296</v>
      </c>
      <c r="P13" s="1" t="s">
        <v>20</v>
      </c>
      <c r="Q13" s="1" t="s">
        <v>21</v>
      </c>
    </row>
    <row r="14" spans="1:17" x14ac:dyDescent="0.15">
      <c r="B14" s="1">
        <v>1.8083333333333371</v>
      </c>
      <c r="P14" s="1" t="s">
        <v>22</v>
      </c>
      <c r="Q14" s="1" t="s">
        <v>23</v>
      </c>
    </row>
    <row r="15" spans="1:17" x14ac:dyDescent="0.15">
      <c r="B15" s="1">
        <v>39.081666666666649</v>
      </c>
      <c r="C15" s="1">
        <v>21.676111111111123</v>
      </c>
      <c r="P15" s="1" t="s">
        <v>24</v>
      </c>
      <c r="Q15" s="1" t="s">
        <v>25</v>
      </c>
    </row>
    <row r="16" spans="1:17" x14ac:dyDescent="0.15">
      <c r="B16" s="1">
        <v>-2.1166666666666174</v>
      </c>
      <c r="P16" s="1" t="s">
        <v>26</v>
      </c>
      <c r="Q16" s="1" t="s">
        <v>27</v>
      </c>
    </row>
    <row r="17" spans="1:17" x14ac:dyDescent="0.15">
      <c r="B17" s="1">
        <v>28.063333333333333</v>
      </c>
      <c r="P17" s="1" t="s">
        <v>28</v>
      </c>
      <c r="Q17" s="1">
        <v>0</v>
      </c>
    </row>
    <row r="19" spans="1:17" x14ac:dyDescent="0.15">
      <c r="A19" s="1" t="s">
        <v>10</v>
      </c>
      <c r="H19" s="1" t="s">
        <v>5</v>
      </c>
      <c r="J19" s="1" t="s">
        <v>10</v>
      </c>
      <c r="K19" s="3" t="s">
        <v>6</v>
      </c>
      <c r="L19" s="3" t="s">
        <v>5</v>
      </c>
      <c r="P19" s="1" t="s">
        <v>29</v>
      </c>
    </row>
    <row r="20" spans="1:17" x14ac:dyDescent="0.15">
      <c r="B20" s="1">
        <v>153.91999999999996</v>
      </c>
      <c r="C20" s="1">
        <v>138.93277777777777</v>
      </c>
      <c r="D20" s="1">
        <v>153.63249999999996</v>
      </c>
      <c r="E20" s="1">
        <v>2.7835336393284211</v>
      </c>
      <c r="G20" s="1">
        <v>138.93277777777777</v>
      </c>
      <c r="H20" s="1">
        <v>10.234892967368932</v>
      </c>
      <c r="K20" s="3">
        <v>2.5172021580706208</v>
      </c>
      <c r="L20" s="3">
        <v>0.1854371234575842</v>
      </c>
      <c r="P20" s="1" t="s">
        <v>30</v>
      </c>
      <c r="Q20" s="1" t="s">
        <v>31</v>
      </c>
    </row>
    <row r="21" spans="1:17" x14ac:dyDescent="0.15">
      <c r="B21" s="1">
        <v>125.50499999999998</v>
      </c>
      <c r="G21" s="1">
        <v>157.01722222222222</v>
      </c>
      <c r="K21" s="3">
        <v>2.8448584772718122</v>
      </c>
      <c r="L21" s="3"/>
      <c r="P21" s="1" t="s">
        <v>32</v>
      </c>
      <c r="Q21" s="1" t="s">
        <v>33</v>
      </c>
    </row>
    <row r="22" spans="1:17" x14ac:dyDescent="0.15">
      <c r="B22" s="1">
        <v>137.37333333333333</v>
      </c>
      <c r="G22" s="1">
        <v>162.65944444444446</v>
      </c>
      <c r="K22" s="3">
        <v>2.9470849941619366</v>
      </c>
      <c r="L22" s="3"/>
      <c r="P22" s="1" t="s">
        <v>34</v>
      </c>
      <c r="Q22" s="1">
        <v>1.7789999999999999</v>
      </c>
    </row>
    <row r="23" spans="1:17" x14ac:dyDescent="0.15">
      <c r="B23" s="1">
        <v>160.84833333333333</v>
      </c>
      <c r="C23" s="1">
        <v>157.01722222222222</v>
      </c>
      <c r="G23" s="1">
        <v>155.92055555555552</v>
      </c>
      <c r="K23" s="3">
        <v>2.8249889278093163</v>
      </c>
      <c r="L23" s="3"/>
      <c r="P23" s="1" t="s">
        <v>35</v>
      </c>
      <c r="Q23" s="1">
        <v>1.6759999999999999</v>
      </c>
    </row>
    <row r="24" spans="1:17" x14ac:dyDescent="0.15">
      <c r="B24" s="1">
        <v>152.90333333333334</v>
      </c>
    </row>
    <row r="25" spans="1:17" x14ac:dyDescent="0.15">
      <c r="B25" s="1">
        <v>157.30000000000001</v>
      </c>
    </row>
    <row r="26" spans="1:17" x14ac:dyDescent="0.15">
      <c r="B26" s="1">
        <v>159.12666666666667</v>
      </c>
      <c r="C26" s="1">
        <v>162.65944444444446</v>
      </c>
    </row>
    <row r="27" spans="1:17" x14ac:dyDescent="0.15">
      <c r="B27" s="1">
        <v>170.07166666666666</v>
      </c>
    </row>
    <row r="28" spans="1:17" x14ac:dyDescent="0.15">
      <c r="B28" s="1">
        <v>158.78</v>
      </c>
    </row>
    <row r="29" spans="1:17" x14ac:dyDescent="0.15">
      <c r="B29" s="1">
        <v>140.50666666666669</v>
      </c>
      <c r="C29" s="1">
        <v>155.92055555555552</v>
      </c>
    </row>
    <row r="30" spans="1:17" x14ac:dyDescent="0.15">
      <c r="B30" s="1">
        <v>132.7833333333333</v>
      </c>
    </row>
    <row r="31" spans="1:17" x14ac:dyDescent="0.15">
      <c r="B31" s="1">
        <v>194.47166666666664</v>
      </c>
    </row>
    <row r="33" spans="5:7" x14ac:dyDescent="0.15">
      <c r="E33" s="3" t="s">
        <v>6</v>
      </c>
      <c r="F33" s="3" t="s">
        <v>7</v>
      </c>
      <c r="G33" s="3" t="s">
        <v>5</v>
      </c>
    </row>
    <row r="34" spans="5:7" x14ac:dyDescent="0.15">
      <c r="E34" s="5" t="s">
        <v>8</v>
      </c>
      <c r="F34" s="3">
        <v>1</v>
      </c>
      <c r="G34" s="3">
        <v>0.48929672319758621</v>
      </c>
    </row>
    <row r="35" spans="5:7" x14ac:dyDescent="0.15">
      <c r="E35" s="5" t="s">
        <v>10</v>
      </c>
      <c r="F35" s="3">
        <v>2.7835336393284211</v>
      </c>
      <c r="G35" s="3">
        <v>0.1854371234575842</v>
      </c>
    </row>
  </sheetData>
  <phoneticPr fontId="18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T66"/>
  <sheetViews>
    <sheetView zoomScale="85" zoomScaleNormal="85" zoomScalePageLayoutView="85" workbookViewId="0">
      <selection activeCell="N57" sqref="N57"/>
    </sheetView>
  </sheetViews>
  <sheetFormatPr baseColWidth="12" defaultColWidth="8.83203125" defaultRowHeight="14" x14ac:dyDescent="0.15"/>
  <cols>
    <col min="1" max="12" width="8.83203125" style="1"/>
    <col min="13" max="13" width="15.1640625" style="1" customWidth="1"/>
    <col min="14" max="14" width="12.33203125" style="1" customWidth="1"/>
    <col min="15" max="17" width="8.83203125" style="1"/>
    <col min="18" max="18" width="13.33203125" style="1" customWidth="1"/>
    <col min="19" max="19" width="12.6640625" style="1" customWidth="1"/>
    <col min="20" max="20" width="11.6640625" style="1" customWidth="1"/>
    <col min="21" max="16384" width="8.83203125" style="1"/>
  </cols>
  <sheetData>
    <row r="1" spans="1:20" ht="15" x14ac:dyDescent="0.15">
      <c r="A1" s="1" t="s">
        <v>52</v>
      </c>
      <c r="F1" s="1" t="s">
        <v>10</v>
      </c>
      <c r="J1" s="1" t="s">
        <v>38</v>
      </c>
      <c r="M1" s="1" t="s">
        <v>52</v>
      </c>
      <c r="N1" s="1" t="s">
        <v>39</v>
      </c>
      <c r="R1" s="1" t="s">
        <v>10</v>
      </c>
      <c r="S1" s="1" t="s">
        <v>39</v>
      </c>
    </row>
    <row r="2" spans="1:20" ht="37.5" customHeight="1" x14ac:dyDescent="0.15">
      <c r="A2" s="1" t="s">
        <v>40</v>
      </c>
      <c r="B2" s="1" t="s">
        <v>41</v>
      </c>
      <c r="C2" s="6" t="s">
        <v>42</v>
      </c>
      <c r="D2" s="6" t="s">
        <v>43</v>
      </c>
      <c r="F2" s="1" t="s">
        <v>40</v>
      </c>
      <c r="G2" s="1" t="s">
        <v>41</v>
      </c>
      <c r="H2" s="6" t="s">
        <v>42</v>
      </c>
      <c r="I2" s="6" t="s">
        <v>43</v>
      </c>
      <c r="L2" s="1" t="s">
        <v>40</v>
      </c>
      <c r="M2" s="6" t="s">
        <v>44</v>
      </c>
      <c r="N2" s="6" t="s">
        <v>45</v>
      </c>
      <c r="O2" s="6" t="s">
        <v>46</v>
      </c>
      <c r="Q2" s="1" t="s">
        <v>40</v>
      </c>
      <c r="R2" s="6" t="s">
        <v>44</v>
      </c>
      <c r="S2" s="6" t="s">
        <v>45</v>
      </c>
      <c r="T2" s="6" t="s">
        <v>46</v>
      </c>
    </row>
    <row r="3" spans="1:20" x14ac:dyDescent="0.15">
      <c r="A3" s="1">
        <v>1</v>
      </c>
      <c r="B3" s="1">
        <v>1</v>
      </c>
      <c r="C3" s="1">
        <v>7.6</v>
      </c>
      <c r="D3" s="1">
        <f>(C3/49.7)*100</f>
        <v>15.291750503018106</v>
      </c>
      <c r="F3" s="1">
        <v>1</v>
      </c>
      <c r="G3" s="1">
        <v>1</v>
      </c>
      <c r="H3" s="1">
        <v>0</v>
      </c>
      <c r="I3" s="1">
        <f t="shared" ref="I3:I18" si="0">(H3/49.7)*100</f>
        <v>0</v>
      </c>
      <c r="L3" s="1">
        <v>1</v>
      </c>
      <c r="M3" s="1">
        <v>3</v>
      </c>
      <c r="N3" s="1">
        <v>2</v>
      </c>
      <c r="O3" s="1">
        <v>7</v>
      </c>
      <c r="Q3" s="1">
        <v>1</v>
      </c>
      <c r="R3" s="1">
        <v>16</v>
      </c>
      <c r="S3" s="1">
        <v>0</v>
      </c>
      <c r="T3" s="1">
        <v>0</v>
      </c>
    </row>
    <row r="4" spans="1:20" x14ac:dyDescent="0.15">
      <c r="B4" s="1">
        <v>2</v>
      </c>
      <c r="C4" s="1">
        <v>5</v>
      </c>
      <c r="D4" s="1">
        <f t="shared" ref="D4:D14" si="1">(C4/49.7)*100</f>
        <v>10.060362173038229</v>
      </c>
      <c r="G4" s="1">
        <v>2</v>
      </c>
      <c r="H4" s="1">
        <v>0</v>
      </c>
      <c r="I4" s="1">
        <f t="shared" si="0"/>
        <v>0</v>
      </c>
      <c r="L4" s="1">
        <v>2</v>
      </c>
      <c r="M4" s="1">
        <v>3</v>
      </c>
      <c r="N4" s="1">
        <v>3</v>
      </c>
      <c r="O4" s="1">
        <v>5</v>
      </c>
      <c r="Q4" s="1">
        <v>2</v>
      </c>
      <c r="R4" s="1">
        <v>13</v>
      </c>
      <c r="S4" s="1">
        <v>0</v>
      </c>
      <c r="T4" s="1">
        <v>0</v>
      </c>
    </row>
    <row r="5" spans="1:20" x14ac:dyDescent="0.15">
      <c r="B5" s="1">
        <v>3</v>
      </c>
      <c r="C5" s="1">
        <v>5.0999999999999996</v>
      </c>
      <c r="D5" s="1">
        <f t="shared" si="1"/>
        <v>10.261569416498993</v>
      </c>
      <c r="G5" s="1">
        <v>3</v>
      </c>
      <c r="H5" s="1">
        <v>0</v>
      </c>
      <c r="I5" s="1">
        <f t="shared" si="0"/>
        <v>0</v>
      </c>
      <c r="L5" s="1">
        <v>3</v>
      </c>
      <c r="M5" s="1">
        <v>4</v>
      </c>
      <c r="N5" s="1">
        <v>1</v>
      </c>
      <c r="O5" s="1">
        <v>8</v>
      </c>
      <c r="Q5" s="1">
        <v>3</v>
      </c>
      <c r="R5" s="1">
        <v>11</v>
      </c>
      <c r="S5" s="1">
        <v>1</v>
      </c>
      <c r="T5" s="1">
        <v>0</v>
      </c>
    </row>
    <row r="6" spans="1:20" x14ac:dyDescent="0.15">
      <c r="B6" s="1">
        <v>4</v>
      </c>
      <c r="C6" s="1">
        <v>4.9000000000000004</v>
      </c>
      <c r="D6" s="1">
        <f t="shared" si="1"/>
        <v>9.8591549295774659</v>
      </c>
      <c r="G6" s="1">
        <v>4</v>
      </c>
      <c r="H6" s="1">
        <v>0</v>
      </c>
      <c r="I6" s="1">
        <f t="shared" si="0"/>
        <v>0</v>
      </c>
      <c r="L6" s="1">
        <v>4</v>
      </c>
      <c r="M6" s="1">
        <v>5</v>
      </c>
      <c r="N6" s="1">
        <v>1</v>
      </c>
      <c r="O6" s="1">
        <v>8</v>
      </c>
      <c r="Q6" s="1">
        <v>4</v>
      </c>
      <c r="R6" s="1">
        <v>11</v>
      </c>
      <c r="S6" s="1">
        <v>1</v>
      </c>
      <c r="T6" s="1">
        <v>0</v>
      </c>
    </row>
    <row r="7" spans="1:20" x14ac:dyDescent="0.15">
      <c r="B7" s="1">
        <v>5</v>
      </c>
      <c r="C7" s="1">
        <v>5.9</v>
      </c>
      <c r="D7" s="1">
        <f t="shared" si="1"/>
        <v>11.87122736418511</v>
      </c>
      <c r="G7" s="1">
        <v>5</v>
      </c>
      <c r="H7" s="1">
        <v>0</v>
      </c>
      <c r="I7" s="1">
        <f t="shared" si="0"/>
        <v>0</v>
      </c>
    </row>
    <row r="8" spans="1:20" ht="15" x14ac:dyDescent="0.15">
      <c r="B8" s="1">
        <v>6</v>
      </c>
      <c r="C8" s="1">
        <v>0</v>
      </c>
      <c r="D8" s="1">
        <f t="shared" si="1"/>
        <v>0</v>
      </c>
      <c r="G8" s="1">
        <v>6</v>
      </c>
      <c r="H8" s="1">
        <v>0</v>
      </c>
      <c r="I8" s="1">
        <f t="shared" si="0"/>
        <v>0</v>
      </c>
      <c r="M8" s="1" t="s">
        <v>52</v>
      </c>
      <c r="N8" s="1" t="s">
        <v>47</v>
      </c>
      <c r="R8" s="1" t="s">
        <v>10</v>
      </c>
      <c r="S8" s="1" t="s">
        <v>47</v>
      </c>
    </row>
    <row r="9" spans="1:20" ht="37.5" customHeight="1" x14ac:dyDescent="0.15">
      <c r="B9" s="1">
        <v>7</v>
      </c>
      <c r="C9" s="1">
        <v>5.9</v>
      </c>
      <c r="D9" s="1">
        <f t="shared" si="1"/>
        <v>11.87122736418511</v>
      </c>
      <c r="G9" s="1">
        <v>7</v>
      </c>
      <c r="H9" s="1">
        <v>0</v>
      </c>
      <c r="I9" s="1">
        <f t="shared" si="0"/>
        <v>0</v>
      </c>
      <c r="L9" s="1" t="s">
        <v>40</v>
      </c>
      <c r="M9" s="6" t="s">
        <v>44</v>
      </c>
      <c r="N9" s="6" t="s">
        <v>45</v>
      </c>
      <c r="O9" s="6" t="s">
        <v>46</v>
      </c>
      <c r="Q9" s="1" t="s">
        <v>40</v>
      </c>
      <c r="R9" s="6" t="s">
        <v>44</v>
      </c>
      <c r="S9" s="6" t="s">
        <v>45</v>
      </c>
      <c r="T9" s="6" t="s">
        <v>46</v>
      </c>
    </row>
    <row r="10" spans="1:20" x14ac:dyDescent="0.15">
      <c r="B10" s="1">
        <v>8</v>
      </c>
      <c r="C10" s="1">
        <v>0</v>
      </c>
      <c r="D10" s="1">
        <f t="shared" si="1"/>
        <v>0</v>
      </c>
      <c r="G10" s="1">
        <v>8</v>
      </c>
      <c r="H10" s="1">
        <v>0</v>
      </c>
      <c r="I10" s="1">
        <f t="shared" si="0"/>
        <v>0</v>
      </c>
      <c r="L10" s="1">
        <v>1</v>
      </c>
      <c r="M10" s="1">
        <f>100*M3/SUM($M$3:$O$3)</f>
        <v>25</v>
      </c>
      <c r="N10" s="1">
        <f t="shared" ref="N10:O10" si="2">100*N3/SUM($M$3:$O$3)</f>
        <v>16.666666666666668</v>
      </c>
      <c r="O10" s="1">
        <f t="shared" si="2"/>
        <v>58.333333333333336</v>
      </c>
      <c r="P10" s="1" t="s">
        <v>48</v>
      </c>
      <c r="Q10" s="1">
        <v>1</v>
      </c>
      <c r="R10" s="1">
        <f>100*R3/SUM($R$3:$T$3)</f>
        <v>100</v>
      </c>
      <c r="S10" s="1">
        <f t="shared" ref="S10:T10" si="3">100*S3/SUM($R$3:$T$3)</f>
        <v>0</v>
      </c>
      <c r="T10" s="1">
        <f t="shared" si="3"/>
        <v>0</v>
      </c>
    </row>
    <row r="11" spans="1:20" x14ac:dyDescent="0.15">
      <c r="B11" s="1">
        <v>9</v>
      </c>
      <c r="C11" s="1">
        <v>0</v>
      </c>
      <c r="D11" s="1">
        <f t="shared" si="1"/>
        <v>0</v>
      </c>
      <c r="G11" s="1">
        <v>9</v>
      </c>
      <c r="H11" s="1">
        <v>0</v>
      </c>
      <c r="I11" s="1">
        <f t="shared" si="0"/>
        <v>0</v>
      </c>
      <c r="L11" s="1">
        <v>2</v>
      </c>
      <c r="M11" s="1">
        <f>100*M4/SUM($M$4:$O$4)</f>
        <v>27.272727272727273</v>
      </c>
      <c r="N11" s="1">
        <f t="shared" ref="N11:O11" si="4">100*N4/SUM($M$4:$O$4)</f>
        <v>27.272727272727273</v>
      </c>
      <c r="O11" s="1">
        <f t="shared" si="4"/>
        <v>45.454545454545453</v>
      </c>
      <c r="Q11" s="1">
        <v>2</v>
      </c>
      <c r="R11" s="1">
        <f>100*R4/SUM($R$4:$T$4)</f>
        <v>100</v>
      </c>
      <c r="S11" s="1">
        <f t="shared" ref="S11:T11" si="5">100*S4/SUM($R$4:$T$4)</f>
        <v>0</v>
      </c>
      <c r="T11" s="1">
        <f t="shared" si="5"/>
        <v>0</v>
      </c>
    </row>
    <row r="12" spans="1:20" x14ac:dyDescent="0.15">
      <c r="B12" s="1">
        <v>10</v>
      </c>
      <c r="C12" s="1">
        <v>5.0999999999999996</v>
      </c>
      <c r="D12" s="1">
        <f t="shared" si="1"/>
        <v>10.261569416498993</v>
      </c>
      <c r="G12" s="1">
        <v>10</v>
      </c>
      <c r="H12" s="1">
        <v>0</v>
      </c>
      <c r="I12" s="1">
        <f t="shared" si="0"/>
        <v>0</v>
      </c>
      <c r="L12" s="1">
        <v>3</v>
      </c>
      <c r="M12" s="1">
        <f>100*M5/SUM($M$5:$O$5)</f>
        <v>30.76923076923077</v>
      </c>
      <c r="N12" s="1">
        <f t="shared" ref="N12:O12" si="6">100*N5/SUM($M$5:$O$5)</f>
        <v>7.6923076923076925</v>
      </c>
      <c r="O12" s="1">
        <f t="shared" si="6"/>
        <v>61.53846153846154</v>
      </c>
      <c r="Q12" s="1">
        <v>3</v>
      </c>
      <c r="R12" s="1">
        <f>100*R5/SUM($R$5:$T$5)</f>
        <v>91.666666666666671</v>
      </c>
      <c r="S12" s="1">
        <f>100*S5/SUM($R$5:$T$5)</f>
        <v>8.3333333333333339</v>
      </c>
      <c r="T12" s="1">
        <f t="shared" ref="T12" si="7">100*T5/SUM($R$5:$T$5)</f>
        <v>0</v>
      </c>
    </row>
    <row r="13" spans="1:20" x14ac:dyDescent="0.15">
      <c r="B13" s="1">
        <v>11</v>
      </c>
      <c r="C13" s="1">
        <v>4.7</v>
      </c>
      <c r="D13" s="1">
        <f t="shared" si="1"/>
        <v>9.4567404426559349</v>
      </c>
      <c r="G13" s="1">
        <v>11</v>
      </c>
      <c r="H13" s="1">
        <v>0</v>
      </c>
      <c r="I13" s="1">
        <f t="shared" si="0"/>
        <v>0</v>
      </c>
      <c r="L13" s="1">
        <v>4</v>
      </c>
      <c r="M13" s="1">
        <f>100*M6/SUM($M$6:$O$6)</f>
        <v>35.714285714285715</v>
      </c>
      <c r="N13" s="1">
        <f t="shared" ref="N13:O13" si="8">100*N6/SUM($M$6:$O$6)</f>
        <v>7.1428571428571432</v>
      </c>
      <c r="O13" s="1">
        <f t="shared" si="8"/>
        <v>57.142857142857146</v>
      </c>
      <c r="Q13" s="1">
        <v>4</v>
      </c>
      <c r="R13" s="1">
        <f>100*R6/SUM($R$6:$T$6)</f>
        <v>91.666666666666671</v>
      </c>
      <c r="S13" s="1">
        <f t="shared" ref="S13:T13" si="9">100*S6/SUM($R$6:$T$6)</f>
        <v>8.3333333333333339</v>
      </c>
      <c r="T13" s="1">
        <f t="shared" si="9"/>
        <v>0</v>
      </c>
    </row>
    <row r="14" spans="1:20" x14ac:dyDescent="0.15">
      <c r="B14" s="1">
        <v>12</v>
      </c>
      <c r="C14" s="1">
        <v>5.0999999999999996</v>
      </c>
      <c r="D14" s="1">
        <f t="shared" si="1"/>
        <v>10.261569416498993</v>
      </c>
      <c r="G14" s="1">
        <v>12</v>
      </c>
      <c r="H14" s="1">
        <v>0</v>
      </c>
      <c r="I14" s="1">
        <f t="shared" si="0"/>
        <v>0</v>
      </c>
    </row>
    <row r="15" spans="1:20" x14ac:dyDescent="0.15">
      <c r="B15" s="1">
        <v>13</v>
      </c>
      <c r="G15" s="1">
        <v>13</v>
      </c>
      <c r="H15" s="1">
        <v>0</v>
      </c>
      <c r="I15" s="1">
        <f t="shared" si="0"/>
        <v>0</v>
      </c>
      <c r="L15" s="1" t="s">
        <v>49</v>
      </c>
      <c r="M15" s="1">
        <f>AVERAGE(M10:M13)</f>
        <v>29.689060939060937</v>
      </c>
      <c r="N15" s="1">
        <f t="shared" ref="N15:T15" si="10">AVERAGE(N10:N13)</f>
        <v>14.693639693639694</v>
      </c>
      <c r="O15" s="1">
        <f t="shared" si="10"/>
        <v>55.617299367299367</v>
      </c>
      <c r="R15" s="1">
        <f t="shared" si="10"/>
        <v>95.833333333333343</v>
      </c>
      <c r="S15" s="1">
        <f t="shared" si="10"/>
        <v>4.166666666666667</v>
      </c>
      <c r="T15" s="1">
        <f t="shared" si="10"/>
        <v>0</v>
      </c>
    </row>
    <row r="16" spans="1:20" x14ac:dyDescent="0.15">
      <c r="H16" s="1">
        <v>0</v>
      </c>
      <c r="I16" s="1">
        <f t="shared" si="0"/>
        <v>0</v>
      </c>
      <c r="L16" s="1" t="s">
        <v>50</v>
      </c>
      <c r="M16" s="1">
        <f>STDEV(M10:M13)</f>
        <v>4.6653353338310382</v>
      </c>
      <c r="N16" s="1">
        <f t="shared" ref="N16:T16" si="11">STDEV(N10:N13)</f>
        <v>9.4544389341854522</v>
      </c>
      <c r="O16" s="1">
        <f t="shared" si="11"/>
        <v>7.0248581380601838</v>
      </c>
      <c r="R16" s="1">
        <f t="shared" si="11"/>
        <v>4.8112522432468792</v>
      </c>
      <c r="S16" s="1">
        <f t="shared" si="11"/>
        <v>4.8112522432468818</v>
      </c>
      <c r="T16" s="1">
        <f t="shared" si="11"/>
        <v>0</v>
      </c>
    </row>
    <row r="17" spans="1:20" x14ac:dyDescent="0.15">
      <c r="H17" s="1">
        <v>0</v>
      </c>
      <c r="I17" s="1">
        <f t="shared" si="0"/>
        <v>0</v>
      </c>
    </row>
    <row r="18" spans="1:20" x14ac:dyDescent="0.15">
      <c r="H18" s="1">
        <v>0</v>
      </c>
      <c r="I18" s="1">
        <f t="shared" si="0"/>
        <v>0</v>
      </c>
    </row>
    <row r="19" spans="1:20" ht="28" x14ac:dyDescent="0.15">
      <c r="A19" s="1" t="s">
        <v>40</v>
      </c>
      <c r="B19" s="1" t="s">
        <v>41</v>
      </c>
      <c r="C19" s="6" t="s">
        <v>42</v>
      </c>
      <c r="D19" s="6" t="s">
        <v>43</v>
      </c>
      <c r="F19" s="1" t="s">
        <v>40</v>
      </c>
      <c r="G19" s="1" t="s">
        <v>41</v>
      </c>
      <c r="H19" s="6" t="s">
        <v>42</v>
      </c>
      <c r="I19" s="6" t="s">
        <v>43</v>
      </c>
      <c r="M19" s="6" t="s">
        <v>44</v>
      </c>
      <c r="N19" s="6" t="s">
        <v>45</v>
      </c>
      <c r="O19" s="6" t="s">
        <v>46</v>
      </c>
      <c r="Q19" s="6" t="s">
        <v>51</v>
      </c>
      <c r="R19" s="6" t="s">
        <v>44</v>
      </c>
      <c r="S19" s="6" t="s">
        <v>45</v>
      </c>
      <c r="T19" s="6" t="s">
        <v>46</v>
      </c>
    </row>
    <row r="20" spans="1:20" ht="15" x14ac:dyDescent="0.15">
      <c r="A20" s="1">
        <v>2</v>
      </c>
      <c r="B20" s="1">
        <v>1</v>
      </c>
      <c r="C20" s="1">
        <v>0</v>
      </c>
      <c r="D20" s="1">
        <f t="shared" ref="D20:D30" si="12">(C20/49.7)*100</f>
        <v>0</v>
      </c>
      <c r="F20" s="1">
        <v>2</v>
      </c>
      <c r="G20" s="1">
        <v>1</v>
      </c>
      <c r="H20" s="1">
        <v>0</v>
      </c>
      <c r="I20" s="1">
        <f t="shared" ref="I20:I32" si="13">(H20/49.7)*100</f>
        <v>0</v>
      </c>
      <c r="L20" s="1" t="s">
        <v>52</v>
      </c>
      <c r="M20" s="1">
        <f t="shared" ref="M20:O20" si="14">M15</f>
        <v>29.689060939060937</v>
      </c>
      <c r="N20" s="1">
        <f t="shared" si="14"/>
        <v>14.693639693639694</v>
      </c>
      <c r="O20" s="1">
        <f t="shared" si="14"/>
        <v>55.617299367299367</v>
      </c>
      <c r="R20" s="1">
        <f>TTEST(M10:M13,R10:R13,2,2)</f>
        <v>1.096166923759815E-6</v>
      </c>
      <c r="S20" s="1">
        <f t="shared" ref="S20" si="15">TTEST(N10:N13,S10:S13,2,2)</f>
        <v>9.4409531750541689E-2</v>
      </c>
      <c r="T20" s="1">
        <f>TTEST(O10:O13,T10:T13,2,2)</f>
        <v>4.0245941610168338E-6</v>
      </c>
    </row>
    <row r="21" spans="1:20" x14ac:dyDescent="0.15">
      <c r="B21" s="1">
        <v>2</v>
      </c>
      <c r="C21" s="1">
        <v>3.1</v>
      </c>
      <c r="D21" s="1">
        <f t="shared" si="12"/>
        <v>6.2374245472837018</v>
      </c>
      <c r="G21" s="1">
        <v>2</v>
      </c>
      <c r="H21" s="1">
        <v>0</v>
      </c>
      <c r="I21" s="1">
        <f t="shared" si="13"/>
        <v>0</v>
      </c>
      <c r="L21" s="1" t="s">
        <v>10</v>
      </c>
      <c r="M21" s="1">
        <f t="shared" ref="M21:O21" si="16">R15</f>
        <v>95.833333333333343</v>
      </c>
      <c r="N21" s="1">
        <f t="shared" si="16"/>
        <v>4.166666666666667</v>
      </c>
      <c r="O21" s="1">
        <f t="shared" si="16"/>
        <v>0</v>
      </c>
    </row>
    <row r="22" spans="1:20" x14ac:dyDescent="0.15">
      <c r="B22" s="1">
        <v>3</v>
      </c>
      <c r="C22" s="1">
        <v>10.199999999999999</v>
      </c>
      <c r="D22" s="1">
        <f t="shared" si="12"/>
        <v>20.523138832997986</v>
      </c>
      <c r="G22" s="1">
        <v>3</v>
      </c>
      <c r="H22" s="1">
        <v>0</v>
      </c>
      <c r="I22" s="1">
        <f t="shared" si="13"/>
        <v>0</v>
      </c>
    </row>
    <row r="23" spans="1:20" x14ac:dyDescent="0.15">
      <c r="B23" s="1">
        <v>4</v>
      </c>
      <c r="C23" s="1">
        <v>7.7</v>
      </c>
      <c r="D23" s="1">
        <f t="shared" si="12"/>
        <v>15.492957746478872</v>
      </c>
      <c r="G23" s="1">
        <v>4</v>
      </c>
      <c r="H23" s="1">
        <v>0</v>
      </c>
      <c r="I23" s="1">
        <f t="shared" si="13"/>
        <v>0</v>
      </c>
    </row>
    <row r="24" spans="1:20" x14ac:dyDescent="0.15">
      <c r="B24" s="1">
        <v>5</v>
      </c>
      <c r="C24" s="1">
        <v>0</v>
      </c>
      <c r="D24" s="1">
        <f t="shared" si="12"/>
        <v>0</v>
      </c>
      <c r="G24" s="1">
        <v>5</v>
      </c>
      <c r="H24" s="1">
        <v>0</v>
      </c>
      <c r="I24" s="1">
        <f t="shared" si="13"/>
        <v>0</v>
      </c>
    </row>
    <row r="25" spans="1:20" x14ac:dyDescent="0.15">
      <c r="B25" s="1">
        <v>6</v>
      </c>
      <c r="C25" s="1">
        <v>3.1</v>
      </c>
      <c r="D25" s="1">
        <f t="shared" si="12"/>
        <v>6.2374245472837018</v>
      </c>
      <c r="G25" s="1">
        <v>6</v>
      </c>
      <c r="H25" s="1">
        <v>0</v>
      </c>
      <c r="I25" s="1">
        <f t="shared" si="13"/>
        <v>0</v>
      </c>
    </row>
    <row r="26" spans="1:20" x14ac:dyDescent="0.15">
      <c r="B26" s="1">
        <v>7</v>
      </c>
      <c r="C26" s="1">
        <v>6.5</v>
      </c>
      <c r="D26" s="1">
        <f t="shared" si="12"/>
        <v>13.078470824949697</v>
      </c>
      <c r="G26" s="1">
        <v>7</v>
      </c>
      <c r="H26" s="1">
        <v>0</v>
      </c>
      <c r="I26" s="1">
        <f t="shared" si="13"/>
        <v>0</v>
      </c>
    </row>
    <row r="27" spans="1:20" x14ac:dyDescent="0.15">
      <c r="B27" s="1">
        <v>8</v>
      </c>
      <c r="C27" s="1">
        <v>4.7</v>
      </c>
      <c r="D27" s="1">
        <f t="shared" si="12"/>
        <v>9.4567404426559349</v>
      </c>
      <c r="G27" s="1">
        <v>8</v>
      </c>
      <c r="H27" s="1">
        <v>0</v>
      </c>
      <c r="I27" s="1">
        <f t="shared" si="13"/>
        <v>0</v>
      </c>
    </row>
    <row r="28" spans="1:20" x14ac:dyDescent="0.15">
      <c r="B28" s="1">
        <v>9</v>
      </c>
      <c r="C28" s="1">
        <v>6.7</v>
      </c>
      <c r="D28" s="1">
        <f t="shared" si="12"/>
        <v>13.480885311871226</v>
      </c>
      <c r="G28" s="1">
        <v>9</v>
      </c>
      <c r="H28" s="1">
        <v>0</v>
      </c>
      <c r="I28" s="1">
        <f t="shared" si="13"/>
        <v>0</v>
      </c>
    </row>
    <row r="29" spans="1:20" x14ac:dyDescent="0.15">
      <c r="B29" s="1">
        <v>10</v>
      </c>
      <c r="C29" s="1">
        <v>0</v>
      </c>
      <c r="D29" s="1">
        <f t="shared" si="12"/>
        <v>0</v>
      </c>
      <c r="G29" s="1">
        <v>10</v>
      </c>
      <c r="H29" s="1">
        <v>0</v>
      </c>
      <c r="I29" s="1">
        <f t="shared" si="13"/>
        <v>0</v>
      </c>
    </row>
    <row r="30" spans="1:20" x14ac:dyDescent="0.15">
      <c r="B30" s="1">
        <v>11</v>
      </c>
      <c r="C30" s="1">
        <v>12.7</v>
      </c>
      <c r="D30" s="1">
        <f t="shared" si="12"/>
        <v>25.553319919517097</v>
      </c>
      <c r="G30" s="1">
        <v>11</v>
      </c>
      <c r="H30" s="1">
        <v>0</v>
      </c>
      <c r="I30" s="1">
        <f t="shared" si="13"/>
        <v>0</v>
      </c>
    </row>
    <row r="31" spans="1:20" x14ac:dyDescent="0.15">
      <c r="B31" s="1">
        <v>12</v>
      </c>
      <c r="G31" s="1">
        <v>12</v>
      </c>
      <c r="H31" s="1">
        <v>0</v>
      </c>
      <c r="I31" s="1">
        <f t="shared" si="13"/>
        <v>0</v>
      </c>
    </row>
    <row r="32" spans="1:20" x14ac:dyDescent="0.15">
      <c r="B32" s="1">
        <v>13</v>
      </c>
      <c r="G32" s="1">
        <v>13</v>
      </c>
      <c r="H32" s="1">
        <v>0</v>
      </c>
      <c r="I32" s="1">
        <f t="shared" si="13"/>
        <v>0</v>
      </c>
    </row>
    <row r="37" spans="1:20" ht="28" x14ac:dyDescent="0.15">
      <c r="A37" s="1" t="s">
        <v>40</v>
      </c>
      <c r="B37" s="1" t="s">
        <v>41</v>
      </c>
      <c r="C37" s="6" t="s">
        <v>42</v>
      </c>
      <c r="D37" s="6" t="s">
        <v>43</v>
      </c>
      <c r="F37" s="1" t="s">
        <v>40</v>
      </c>
      <c r="G37" s="1" t="s">
        <v>41</v>
      </c>
      <c r="H37" s="6" t="s">
        <v>42</v>
      </c>
      <c r="I37" s="6" t="s">
        <v>43</v>
      </c>
      <c r="T37" s="6"/>
    </row>
    <row r="38" spans="1:20" x14ac:dyDescent="0.15">
      <c r="A38" s="1">
        <v>3</v>
      </c>
      <c r="B38" s="1">
        <v>1</v>
      </c>
      <c r="C38" s="1">
        <v>11.4</v>
      </c>
      <c r="D38" s="1">
        <f t="shared" ref="D38:D50" si="17">(C38/49.7)*100</f>
        <v>22.937625754527165</v>
      </c>
      <c r="F38" s="1">
        <v>3</v>
      </c>
      <c r="G38" s="1">
        <v>1</v>
      </c>
      <c r="H38" s="1">
        <v>0</v>
      </c>
      <c r="I38" s="1">
        <f t="shared" ref="I38:I49" si="18">(H38/49.7)*100</f>
        <v>0</v>
      </c>
      <c r="T38" s="6"/>
    </row>
    <row r="39" spans="1:20" x14ac:dyDescent="0.15">
      <c r="B39" s="1">
        <v>2</v>
      </c>
      <c r="C39" s="1">
        <v>5.0999999999999996</v>
      </c>
      <c r="D39" s="1">
        <f t="shared" si="17"/>
        <v>10.261569416498993</v>
      </c>
      <c r="G39" s="1">
        <v>2</v>
      </c>
      <c r="H39" s="1">
        <v>0</v>
      </c>
      <c r="I39" s="1">
        <f t="shared" si="18"/>
        <v>0</v>
      </c>
      <c r="T39" s="6"/>
    </row>
    <row r="40" spans="1:20" x14ac:dyDescent="0.15">
      <c r="B40" s="1">
        <v>3</v>
      </c>
      <c r="C40" s="1">
        <v>0</v>
      </c>
      <c r="D40" s="1">
        <f t="shared" si="17"/>
        <v>0</v>
      </c>
      <c r="G40" s="1">
        <v>3</v>
      </c>
      <c r="H40" s="1">
        <v>0</v>
      </c>
      <c r="I40" s="1">
        <f t="shared" si="18"/>
        <v>0</v>
      </c>
    </row>
    <row r="41" spans="1:20" x14ac:dyDescent="0.15">
      <c r="B41" s="1">
        <v>4</v>
      </c>
      <c r="C41" s="1">
        <v>6.3</v>
      </c>
      <c r="D41" s="1">
        <f t="shared" si="17"/>
        <v>12.676056338028168</v>
      </c>
      <c r="G41" s="1">
        <v>4</v>
      </c>
      <c r="H41" s="1">
        <v>0</v>
      </c>
      <c r="I41" s="1">
        <f t="shared" si="18"/>
        <v>0</v>
      </c>
    </row>
    <row r="42" spans="1:20" x14ac:dyDescent="0.15">
      <c r="B42" s="1">
        <v>5</v>
      </c>
      <c r="C42" s="1">
        <v>7</v>
      </c>
      <c r="D42" s="1">
        <f t="shared" si="17"/>
        <v>14.084507042253518</v>
      </c>
      <c r="G42" s="1">
        <v>5</v>
      </c>
      <c r="H42" s="1">
        <v>0</v>
      </c>
      <c r="I42" s="1">
        <f t="shared" si="18"/>
        <v>0</v>
      </c>
      <c r="N42" s="1" t="s">
        <v>53</v>
      </c>
    </row>
    <row r="43" spans="1:20" x14ac:dyDescent="0.15">
      <c r="B43" s="1">
        <v>6</v>
      </c>
      <c r="C43" s="1">
        <v>5.4</v>
      </c>
      <c r="D43" s="1">
        <f t="shared" si="17"/>
        <v>10.865191146881289</v>
      </c>
      <c r="G43" s="1">
        <v>6</v>
      </c>
      <c r="H43" s="1">
        <v>0</v>
      </c>
      <c r="I43" s="1">
        <f t="shared" si="18"/>
        <v>0</v>
      </c>
    </row>
    <row r="44" spans="1:20" x14ac:dyDescent="0.15">
      <c r="B44" s="1">
        <v>7</v>
      </c>
      <c r="C44" s="1">
        <v>7.5</v>
      </c>
      <c r="D44" s="1">
        <f t="shared" si="17"/>
        <v>15.090543259557343</v>
      </c>
      <c r="G44" s="1">
        <v>7</v>
      </c>
      <c r="H44" s="1">
        <v>0</v>
      </c>
      <c r="I44" s="1">
        <f t="shared" si="18"/>
        <v>0</v>
      </c>
    </row>
    <row r="45" spans="1:20" x14ac:dyDescent="0.15">
      <c r="B45" s="1">
        <v>8</v>
      </c>
      <c r="C45" s="1">
        <v>0</v>
      </c>
      <c r="D45" s="1">
        <f t="shared" si="17"/>
        <v>0</v>
      </c>
      <c r="G45" s="1">
        <v>8</v>
      </c>
      <c r="H45" s="1">
        <v>3.9</v>
      </c>
      <c r="I45" s="1">
        <f t="shared" si="18"/>
        <v>7.8470824949698192</v>
      </c>
    </row>
    <row r="46" spans="1:20" x14ac:dyDescent="0.15">
      <c r="B46" s="1">
        <v>9</v>
      </c>
      <c r="C46" s="1">
        <v>0</v>
      </c>
      <c r="D46" s="1">
        <f t="shared" si="17"/>
        <v>0</v>
      </c>
      <c r="G46" s="1">
        <v>9</v>
      </c>
      <c r="H46" s="1">
        <v>0</v>
      </c>
      <c r="I46" s="1">
        <f t="shared" si="18"/>
        <v>0</v>
      </c>
    </row>
    <row r="47" spans="1:20" x14ac:dyDescent="0.15">
      <c r="B47" s="1">
        <v>10</v>
      </c>
      <c r="C47" s="1">
        <v>0</v>
      </c>
      <c r="D47" s="1">
        <f t="shared" si="17"/>
        <v>0</v>
      </c>
      <c r="G47" s="1">
        <v>10</v>
      </c>
      <c r="H47" s="1">
        <v>0</v>
      </c>
      <c r="I47" s="1">
        <f t="shared" si="18"/>
        <v>0</v>
      </c>
    </row>
    <row r="48" spans="1:20" x14ac:dyDescent="0.15">
      <c r="B48" s="1">
        <v>11</v>
      </c>
      <c r="C48" s="1">
        <v>4.3</v>
      </c>
      <c r="D48" s="1">
        <f t="shared" si="17"/>
        <v>8.6519114688128766</v>
      </c>
      <c r="G48" s="1">
        <v>11</v>
      </c>
      <c r="H48" s="1">
        <v>0</v>
      </c>
      <c r="I48" s="1">
        <f t="shared" si="18"/>
        <v>0</v>
      </c>
    </row>
    <row r="49" spans="1:9" x14ac:dyDescent="0.15">
      <c r="B49" s="1">
        <v>12</v>
      </c>
      <c r="C49" s="1">
        <v>6.6</v>
      </c>
      <c r="D49" s="1">
        <f t="shared" si="17"/>
        <v>13.279678068410462</v>
      </c>
      <c r="G49" s="1">
        <v>12</v>
      </c>
      <c r="H49" s="1">
        <v>0</v>
      </c>
      <c r="I49" s="1">
        <f t="shared" si="18"/>
        <v>0</v>
      </c>
    </row>
    <row r="50" spans="1:9" x14ac:dyDescent="0.15">
      <c r="B50" s="1">
        <v>13</v>
      </c>
      <c r="C50" s="1">
        <v>8.1</v>
      </c>
      <c r="D50" s="1">
        <f t="shared" si="17"/>
        <v>16.29778672032193</v>
      </c>
      <c r="G50" s="1">
        <v>13</v>
      </c>
    </row>
    <row r="52" spans="1:9" ht="28" x14ac:dyDescent="0.15">
      <c r="A52" s="1" t="s">
        <v>40</v>
      </c>
      <c r="B52" s="1" t="s">
        <v>41</v>
      </c>
      <c r="C52" s="6" t="s">
        <v>42</v>
      </c>
      <c r="D52" s="6" t="s">
        <v>43</v>
      </c>
      <c r="F52" s="1" t="s">
        <v>40</v>
      </c>
      <c r="G52" s="1" t="s">
        <v>41</v>
      </c>
      <c r="H52" s="6" t="s">
        <v>42</v>
      </c>
      <c r="I52" s="6" t="s">
        <v>43</v>
      </c>
    </row>
    <row r="53" spans="1:9" x14ac:dyDescent="0.15">
      <c r="A53" s="1">
        <v>4</v>
      </c>
      <c r="B53" s="1">
        <v>1</v>
      </c>
      <c r="C53" s="1">
        <v>0</v>
      </c>
      <c r="D53" s="1">
        <f t="shared" ref="D53:D66" si="19">(C53/49.7)*100</f>
        <v>0</v>
      </c>
      <c r="F53" s="1">
        <v>4</v>
      </c>
      <c r="G53" s="1">
        <v>1</v>
      </c>
      <c r="H53" s="1">
        <v>0</v>
      </c>
      <c r="I53" s="1">
        <f t="shared" ref="I53:I64" si="20">(H53/49.7)*100</f>
        <v>0</v>
      </c>
    </row>
    <row r="54" spans="1:9" x14ac:dyDescent="0.15">
      <c r="B54" s="1">
        <v>2</v>
      </c>
      <c r="C54" s="1">
        <v>7.2</v>
      </c>
      <c r="D54" s="1">
        <f t="shared" si="19"/>
        <v>14.486921529175051</v>
      </c>
      <c r="G54" s="1">
        <v>2</v>
      </c>
      <c r="H54" s="1">
        <v>0</v>
      </c>
      <c r="I54" s="1">
        <f t="shared" si="20"/>
        <v>0</v>
      </c>
    </row>
    <row r="55" spans="1:9" x14ac:dyDescent="0.15">
      <c r="B55" s="1">
        <v>3</v>
      </c>
      <c r="C55" s="1">
        <v>5.9</v>
      </c>
      <c r="D55" s="1">
        <f t="shared" si="19"/>
        <v>11.87122736418511</v>
      </c>
      <c r="G55" s="1">
        <v>3</v>
      </c>
      <c r="H55" s="1">
        <v>0</v>
      </c>
      <c r="I55" s="1">
        <f t="shared" si="20"/>
        <v>0</v>
      </c>
    </row>
    <row r="56" spans="1:9" x14ac:dyDescent="0.15">
      <c r="B56" s="1">
        <v>4</v>
      </c>
      <c r="C56" s="1">
        <v>9.8000000000000007</v>
      </c>
      <c r="D56" s="1">
        <f t="shared" si="19"/>
        <v>19.718309859154932</v>
      </c>
      <c r="G56" s="1">
        <v>4</v>
      </c>
      <c r="H56" s="1">
        <v>0</v>
      </c>
      <c r="I56" s="1">
        <f t="shared" si="20"/>
        <v>0</v>
      </c>
    </row>
    <row r="57" spans="1:9" x14ac:dyDescent="0.15">
      <c r="B57" s="1">
        <v>5</v>
      </c>
      <c r="C57" s="1">
        <v>0</v>
      </c>
      <c r="D57" s="1">
        <f t="shared" si="19"/>
        <v>0</v>
      </c>
      <c r="G57" s="1">
        <v>5</v>
      </c>
      <c r="H57" s="1">
        <v>0</v>
      </c>
      <c r="I57" s="1">
        <f t="shared" si="20"/>
        <v>0</v>
      </c>
    </row>
    <row r="58" spans="1:9" x14ac:dyDescent="0.15">
      <c r="B58" s="1">
        <v>6</v>
      </c>
      <c r="C58" s="1">
        <v>5.4</v>
      </c>
      <c r="D58" s="1">
        <f t="shared" si="19"/>
        <v>10.865191146881289</v>
      </c>
      <c r="G58" s="1">
        <v>6</v>
      </c>
      <c r="H58" s="1">
        <v>3.9</v>
      </c>
      <c r="I58" s="1">
        <f t="shared" si="20"/>
        <v>7.8470824949698192</v>
      </c>
    </row>
    <row r="59" spans="1:9" x14ac:dyDescent="0.15">
      <c r="B59" s="1">
        <v>7</v>
      </c>
      <c r="C59" s="1">
        <v>0</v>
      </c>
      <c r="D59" s="1">
        <f t="shared" si="19"/>
        <v>0</v>
      </c>
      <c r="G59" s="1">
        <v>7</v>
      </c>
      <c r="H59" s="1">
        <v>0</v>
      </c>
      <c r="I59" s="1">
        <f t="shared" si="20"/>
        <v>0</v>
      </c>
    </row>
    <row r="60" spans="1:9" x14ac:dyDescent="0.15">
      <c r="B60" s="1">
        <v>8</v>
      </c>
      <c r="C60" s="1">
        <v>4.3</v>
      </c>
      <c r="D60" s="1">
        <f t="shared" si="19"/>
        <v>8.6519114688128766</v>
      </c>
      <c r="G60" s="1">
        <v>8</v>
      </c>
      <c r="H60" s="1">
        <v>0</v>
      </c>
      <c r="I60" s="1">
        <f t="shared" si="20"/>
        <v>0</v>
      </c>
    </row>
    <row r="61" spans="1:9" x14ac:dyDescent="0.15">
      <c r="B61" s="1">
        <v>9</v>
      </c>
      <c r="C61" s="1">
        <v>6.1</v>
      </c>
      <c r="D61" s="1">
        <f t="shared" si="19"/>
        <v>12.273641851106639</v>
      </c>
      <c r="G61" s="1">
        <v>9</v>
      </c>
      <c r="H61" s="1">
        <v>0</v>
      </c>
      <c r="I61" s="1">
        <f t="shared" si="20"/>
        <v>0</v>
      </c>
    </row>
    <row r="62" spans="1:9" x14ac:dyDescent="0.15">
      <c r="B62" s="1">
        <v>10</v>
      </c>
      <c r="C62" s="1">
        <v>5.5</v>
      </c>
      <c r="D62" s="1">
        <f t="shared" si="19"/>
        <v>11.066398390342052</v>
      </c>
      <c r="G62" s="1">
        <v>10</v>
      </c>
      <c r="H62" s="1">
        <v>0</v>
      </c>
      <c r="I62" s="1">
        <f t="shared" si="20"/>
        <v>0</v>
      </c>
    </row>
    <row r="63" spans="1:9" x14ac:dyDescent="0.15">
      <c r="B63" s="1">
        <v>11</v>
      </c>
      <c r="C63" s="1">
        <v>0</v>
      </c>
      <c r="D63" s="1">
        <f t="shared" si="19"/>
        <v>0</v>
      </c>
      <c r="G63" s="1">
        <v>11</v>
      </c>
      <c r="H63" s="1">
        <v>0</v>
      </c>
      <c r="I63" s="1">
        <f t="shared" si="20"/>
        <v>0</v>
      </c>
    </row>
    <row r="64" spans="1:9" x14ac:dyDescent="0.15">
      <c r="B64" s="1">
        <v>12</v>
      </c>
      <c r="C64" s="1">
        <v>5.6</v>
      </c>
      <c r="D64" s="1">
        <f t="shared" si="19"/>
        <v>11.267605633802816</v>
      </c>
      <c r="G64" s="1">
        <v>12</v>
      </c>
      <c r="H64" s="1">
        <v>0</v>
      </c>
      <c r="I64" s="1">
        <f t="shared" si="20"/>
        <v>0</v>
      </c>
    </row>
    <row r="65" spans="2:7" x14ac:dyDescent="0.15">
      <c r="B65" s="1">
        <v>13</v>
      </c>
      <c r="C65" s="1">
        <v>5.2</v>
      </c>
      <c r="D65" s="1">
        <f t="shared" si="19"/>
        <v>10.462776659959758</v>
      </c>
      <c r="G65" s="1">
        <v>13</v>
      </c>
    </row>
    <row r="66" spans="2:7" x14ac:dyDescent="0.15">
      <c r="B66" s="1">
        <v>14</v>
      </c>
      <c r="C66" s="1">
        <v>0</v>
      </c>
      <c r="D66" s="1">
        <f t="shared" si="19"/>
        <v>0</v>
      </c>
      <c r="G66" s="1">
        <v>14</v>
      </c>
    </row>
  </sheetData>
  <phoneticPr fontId="18"/>
  <pageMargins left="0.7" right="0.7" top="0.75" bottom="0.75" header="0.3" footer="0.3"/>
  <pageSetup paperSize="9" scale="60" fitToHeight="0" orientation="landscape" horizontalDpi="4294967293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2" defaultRowHeight="14" x14ac:dyDescent="0.15"/>
  <sheetData/>
  <phoneticPr fontId="18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Figure 3A</vt:lpstr>
      <vt:lpstr>Figure 3C</vt:lpstr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YM</dc:creator>
  <cp:lastModifiedBy>Microsoft Office ユーザー</cp:lastModifiedBy>
  <dcterms:created xsi:type="dcterms:W3CDTF">2015-01-15T07:37:56Z</dcterms:created>
  <dcterms:modified xsi:type="dcterms:W3CDTF">2018-07-23T13:11:35Z</dcterms:modified>
</cp:coreProperties>
</file>